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xml" PartName="/xl/drawings/drawing9.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9791454C-2D38-47E5-9C07-DB7737258061}" xr6:coauthVersionLast="45" xr6:coauthVersionMax="45" xr10:uidLastSave="{00000000-0000-0000-0000-000000000000}"/>
  <bookViews>
    <workbookView xWindow="1320" yWindow="1950" windowWidth="27480" windowHeight="11910"/>
  </bookViews>
  <sheets>
    <sheet name="Introduction" sheetId="117" r:id="rId1"/>
    <sheet name="Water" sheetId="85" r:id="rId2"/>
    <sheet name="Sanitation" sheetId="105" r:id="rId3"/>
    <sheet name="Hygiene" sheetId="116" r:id="rId4"/>
    <sheet name="DHS02" sheetId="139" r:id="rId5"/>
    <sheet name="WHS03" sheetId="140" r:id="rId6"/>
    <sheet name="DHS07" sheetId="141" r:id="rId7"/>
    <sheet name="DHS14" sheetId="142" r:id="rId8"/>
    <sheet name="DHS18" sheetId="147" r:id="rId9"/>
    <sheet name="data_summary" sheetId="148"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<sst xmlns="http://schemas.openxmlformats.org/spreadsheetml/2006/main" count="30947" uniqueCount="686">
  <si>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</si>
  <si>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</si>
  <si>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</si>
  <si>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</si>
  <si>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</si>
  <si>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</si>
  <si>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</si>
  <si>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</si>
  <si>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</si>
  <si>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</si>
  <si>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</si>
  <si>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</si>
  <si>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</si>
  <si>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</si>
  <si>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</si>
  <si>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</si>
  <si>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</si>
  <si>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</si>
  <si>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</si>
  <si>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</si>
  <si>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</si>
  <si>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</si>
  <si>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</si>
  <si>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</si>
  <si>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</si>
  <si>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</si>
  <si>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</si>
  <si>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</si>
  <si>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</si>
  <si>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</si>
  <si>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</si>
  <si>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</si>
  <si>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</si>
  <si>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</si>
  <si>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</si>
  <si>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</si>
  <si>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</si>
  <si>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</si>
  <si>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</si>
  <si>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</si>
  <si>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</si>
  <si>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</si>
  <si>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</si>
  <si>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</si>
  <si>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</si>
  <si>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</si>
  <si>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</si>
  <si>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</si>
  <si>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</si>
  <si>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</si>
  <si>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</si>
  <si>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</si>
  <si>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</si>
  <si>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</si>
  <si>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</si>
  <si>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</si>
  <si>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</si>
  <si>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</si>
  <si>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</si>
  <si>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</si>
  <si>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</si>
  <si>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</si>
  <si>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</si>
  <si>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</si>
  <si>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</si>
  <si>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</si>
  <si>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</si>
  <si>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</si>
  <si>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</si>
  <si>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</si>
  <si>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</si>
  <si>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</si>
  <si>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</si>
  <si>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</si>
  <si>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</si>
  <si>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</si>
  <si>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</si>
  <si>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</si>
  <si>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</si>
  <si>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</si>
  <si>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</si>
  <si>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</si>
  <si>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</si>
  <si>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</si>
  <si>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</si>
  <si>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</si>
  <si>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</si>
  <si>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</si>
  <si>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</si>
  <si>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</si>
  <si>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</si>
  <si>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</si>
  <si>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</si>
  <si>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</si>
  <si>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</si>
  <si>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</si>
  <si>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</si>
  <si>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</si>
  <si>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</si>
  <si>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</si>
  <si>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</si>
  <si>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</si>
  <si>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</si>
  <si>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</si>
  <si>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</si>
  <si>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</si>
  <si>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</si>
  <si>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</si>
  <si>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</si>
  <si>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</si>
  <si>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</si>
  <si>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</si>
  <si>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</si>
  <si>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</si>
  <si>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</si>
  <si>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</si>
  <si>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</si>
  <si>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</si>
  <si>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</si>
  <si>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</si>
  <si>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</si>
  <si>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</si>
  <si>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</si>
  <si>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</si>
  <si>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</si>
  <si>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</si>
  <si>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</si>
  <si>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</si>
  <si>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</si>
  <si>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</si>
  <si>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</si>
  <si>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</si>
  <si>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</si>
  <si>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</si>
  <si>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</si>
  <si>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</si>
  <si>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</si>
  <si>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</si>
  <si>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</si>
  <si>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</si>
  <si>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</si>
  <si>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</si>
  <si>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</si>
  <si>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</si>
  <si>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</si>
  <si>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</si>
  <si>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</si>
  <si>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</si>
  <si>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</si>
  <si>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</si>
  <si>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</si>
  <si>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</si>
  <si>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</si>
  <si>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</si>
  <si>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</si>
  <si>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</si>
  <si>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Ratio of improved springs based on:</t>
  </si>
  <si>
    <t>DHS14</t>
  </si>
  <si>
    <t>Central</t>
  </si>
  <si>
    <t>Copperbelt</t>
  </si>
  <si>
    <t>Eastern</t>
  </si>
  <si>
    <t>Luapula</t>
  </si>
  <si>
    <t>Lusaka</t>
  </si>
  <si>
    <t>North-Western</t>
  </si>
  <si>
    <t>Northern</t>
  </si>
  <si>
    <t>Southern</t>
  </si>
  <si>
    <t>Western</t>
  </si>
  <si>
    <t>Improved Water source on premises</t>
  </si>
  <si>
    <t>Source of drinking water</t>
  </si>
  <si>
    <t>Piped into dwelling</t>
  </si>
  <si>
    <t>Piped into yard/plot</t>
  </si>
  <si>
    <t>Communal tap</t>
  </si>
  <si>
    <t>Piped to neighbour</t>
  </si>
  <si>
    <t>Open well in yard/plot</t>
  </si>
  <si>
    <t>Open public well</t>
  </si>
  <si>
    <t>Open well at neighbour</t>
  </si>
  <si>
    <t>Protected well in yard/plot</t>
  </si>
  <si>
    <t>Protected public well</t>
  </si>
  <si>
    <t>Spring</t>
  </si>
  <si>
    <t>River/stream</t>
  </si>
  <si>
    <t>Pond/lake/dam</t>
  </si>
  <si>
    <t>Rainwater</t>
  </si>
  <si>
    <t>Tanker truck</t>
  </si>
  <si>
    <t>Bottled water</t>
  </si>
  <si>
    <t>missing</t>
  </si>
  <si>
    <t>DHS07</t>
  </si>
  <si>
    <t>Shared among Improved Sanitation</t>
  </si>
  <si>
    <t>Flush toilet</t>
  </si>
  <si>
    <t>Traditional pit latrine</t>
  </si>
  <si>
    <t>VIP</t>
  </si>
  <si>
    <t>No facility/Bush/Field</t>
  </si>
  <si>
    <t>OTHER</t>
  </si>
  <si>
    <t>Total</t>
  </si>
  <si>
    <t>DHS02</t>
  </si>
  <si>
    <t>Zambia</t>
  </si>
  <si>
    <t>Count</t>
  </si>
  <si>
    <t>W_text_t</t>
  </si>
  <si>
    <t/>
  </si>
  <si>
    <t>W_text_i</t>
  </si>
  <si>
    <t>S_text_s</t>
  </si>
  <si>
    <t>Ratio of Shared improved based on:</t>
  </si>
  <si>
    <t>S_text_i</t>
  </si>
  <si>
    <t>Ratio of Improved latrines based on:</t>
  </si>
  <si>
    <t>Urban/Rural</t>
  </si>
  <si>
    <t>Urban</t>
  </si>
  <si>
    <t>Rural</t>
  </si>
  <si>
    <t>Missing</t>
  </si>
  <si>
    <t>2002</t>
  </si>
  <si>
    <t>Component Matrix</t>
  </si>
  <si>
    <t>Component</t>
  </si>
  <si>
    <t>1</t>
  </si>
  <si>
    <t>Has electricity</t>
  </si>
  <si>
    <t>Electricity for cooking</t>
  </si>
  <si>
    <t>Earth, mud, dung floor</t>
  </si>
  <si>
    <t>Has television</t>
  </si>
  <si>
    <t>Has refrigerator</t>
  </si>
  <si>
    <t>Concrete, cement floor</t>
  </si>
  <si>
    <t>Charcoal for cooking</t>
  </si>
  <si>
    <t>Wood, straw for cooking</t>
  </si>
  <si>
    <t>Has radio</t>
  </si>
  <si>
    <t>Has telephone</t>
  </si>
  <si>
    <t>Has car/truck</t>
  </si>
  <si>
    <t>Other type of flooring</t>
  </si>
  <si>
    <t>Terrazo, ceramic tile floor</t>
  </si>
  <si>
    <t>Has motorcycle/scooter</t>
  </si>
  <si>
    <t>Has bicycle</t>
  </si>
  <si>
    <t>Solar power</t>
  </si>
  <si>
    <t>Parquet, wood tile floor</t>
  </si>
  <si>
    <t>LPG, natural gas for cooking</t>
  </si>
  <si>
    <t>Rudimentary wood plank floor</t>
  </si>
  <si>
    <t>Brick floor</t>
  </si>
  <si>
    <t>Dung for cooking</t>
  </si>
  <si>
    <t>Coal, lignite for cooking</t>
  </si>
  <si>
    <t>Other fuel for cooking</t>
  </si>
  <si>
    <t>Communalities</t>
  </si>
  <si>
    <t>Extraction</t>
  </si>
  <si>
    <t>Total Variance Explained</t>
  </si>
  <si>
    <t>Extraction Sums of Squared Loadings</t>
  </si>
  <si>
    <t>% of Variance</t>
  </si>
  <si>
    <t>Cumulative %</t>
  </si>
  <si>
    <t>Component Score Coefficient Matrix</t>
  </si>
  <si>
    <t>Component Score Covariance Matrix</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</si>
  <si>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</si>
  <si>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</si>
  <si>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</si>
  <si>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</si>
  <si>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</si>
  <si>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</si>
  <si>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</si>
  <si>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</si>
  <si>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</si>
  <si>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</si>
  <si>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</si>
  <si>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</si>
  <si>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</si>
  <si>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</si>
  <si>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</si>
  <si>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</si>
  <si>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</si>
  <si>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WHS03</t>
  </si>
  <si>
    <t>2003</t>
  </si>
  <si>
    <t>Has hard floor</t>
  </si>
  <si>
    <t>Permanent Income question 5</t>
  </si>
  <si>
    <t>Has hearth floor</t>
  </si>
  <si>
    <t>Uses electricity fuel</t>
  </si>
  <si>
    <t>Has cement, brick, stone or wood wall</t>
  </si>
  <si>
    <t>Permanent Income question 14</t>
  </si>
  <si>
    <t>Permanent Income question 11</t>
  </si>
  <si>
    <t>Uses open fire without chimney</t>
  </si>
  <si>
    <t>Uses wood fuel</t>
  </si>
  <si>
    <t>Has mud brick wall</t>
  </si>
  <si>
    <t>Permanent Income question 2</t>
  </si>
  <si>
    <t>Permanent Income question 3</t>
  </si>
  <si>
    <t>Permanent Income question 1</t>
  </si>
  <si>
    <t>Permanent Income question 7</t>
  </si>
  <si>
    <t>Uses electricity heating</t>
  </si>
  <si>
    <t>Permanent Income question 13</t>
  </si>
  <si>
    <t>Permanent Income question 18</t>
  </si>
  <si>
    <t>Permanent Income question 12</t>
  </si>
  <si>
    <t>Uses charcoal fuel</t>
  </si>
  <si>
    <t>Kooks outdoor</t>
  </si>
  <si>
    <t>Uses separate building as kitchen</t>
  </si>
  <si>
    <t>Uses charcoal heating</t>
  </si>
  <si>
    <t>Uses wood heating</t>
  </si>
  <si>
    <t>Permanent Income question 17</t>
  </si>
  <si>
    <t>Permanent Income question 15</t>
  </si>
  <si>
    <t>Permanent Income question 19</t>
  </si>
  <si>
    <t>Permanent Income question 6</t>
  </si>
  <si>
    <t>Has thatch wall</t>
  </si>
  <si>
    <t>Permanent Income question 8</t>
  </si>
  <si>
    <t>Permanent Income question 4</t>
  </si>
  <si>
    <t>Permanent Income question 10</t>
  </si>
  <si>
    <t>Permanent Income question 20</t>
  </si>
  <si>
    <t>Uses living or sleeping room as kitchen</t>
  </si>
  <si>
    <t>Heats house</t>
  </si>
  <si>
    <t>Uses separate room as kitchen</t>
  </si>
  <si>
    <t>Permanent Income question 9</t>
  </si>
  <si>
    <t>Uses gaz fuel</t>
  </si>
  <si>
    <t>Has plastic sheet wall</t>
  </si>
  <si>
    <t>Has metal sheet wall</t>
  </si>
  <si>
    <t>Uses animal dung fuel</t>
  </si>
  <si>
    <t>Uses coal fuel</t>
  </si>
  <si>
    <t>Uses open fire with chimney</t>
  </si>
  <si>
    <t>Uses gaz heating</t>
  </si>
  <si>
    <t>Permanent Income question 16</t>
  </si>
  <si>
    <t>Uses closed stove with chimney</t>
  </si>
  <si>
    <t>Uses agriculture crop heating</t>
  </si>
  <si>
    <t>Uses coal heating</t>
  </si>
  <si>
    <t>Uses kerozene fuel</t>
  </si>
  <si>
    <t>Northwestern</t>
  </si>
  <si>
    <t>Piped to yard/plot</t>
  </si>
  <si>
    <t>Public tap/standpipe</t>
  </si>
  <si>
    <t>Protected well</t>
  </si>
  <si>
    <t>Unprotected well</t>
  </si>
  <si>
    <t>River/dam/lake/ponds/stream/canal/irrigation channel</t>
  </si>
  <si>
    <t>Flush - to piped sewer system</t>
  </si>
  <si>
    <t>Flush - to septic tank</t>
  </si>
  <si>
    <t>Flush - to pit latrine</t>
  </si>
  <si>
    <t>Flush - to somewhere else</t>
  </si>
  <si>
    <t>Flush - don't know where</t>
  </si>
  <si>
    <t>Pit latrine - ventilated improved pit (VIP)</t>
  </si>
  <si>
    <t>Pit latrine - with slab</t>
  </si>
  <si>
    <t>Pit latrine - without slab / open pit</t>
  </si>
  <si>
    <t>No facility/bush/field</t>
  </si>
  <si>
    <t>Composting toilet</t>
  </si>
  <si>
    <t>Hanging toilet/latrine</t>
  </si>
  <si>
    <t>2007</t>
  </si>
  <si>
    <t>Dirt or dung floor</t>
  </si>
  <si>
    <t>Thatch/straw roof</t>
  </si>
  <si>
    <t>Cement floor</t>
  </si>
  <si>
    <t>Open fire</t>
  </si>
  <si>
    <t>Has a mobile telephone</t>
  </si>
  <si>
    <t>Calamine/cement fiber roof</t>
  </si>
  <si>
    <t>Open stove</t>
  </si>
  <si>
    <t>Cement block walls</t>
  </si>
  <si>
    <t>Metal roof</t>
  </si>
  <si>
    <t>Cement walls</t>
  </si>
  <si>
    <t>Brick walls</t>
  </si>
  <si>
    <t>Dirt walls</t>
  </si>
  <si>
    <t>Own land usable for agriculture</t>
  </si>
  <si>
    <t>Has a watch</t>
  </si>
  <si>
    <t>Stone/shells/concrete walls</t>
  </si>
  <si>
    <t>Bamboo/pole with mud walls</t>
  </si>
  <si>
    <t>Chickens own</t>
  </si>
  <si>
    <t>Number of members per sleeping room</t>
  </si>
  <si>
    <t>Ceramic tile floor</t>
  </si>
  <si>
    <t>Cement roof</t>
  </si>
  <si>
    <t>Vinyl, asphalt strip floor</t>
  </si>
  <si>
    <t>Cane/palm/trunks walls</t>
  </si>
  <si>
    <t>Carpeted floor</t>
  </si>
  <si>
    <t>Dairy cattle own</t>
  </si>
  <si>
    <t>Goats own</t>
  </si>
  <si>
    <t>Has an animal-drawn cart</t>
  </si>
  <si>
    <t>Parquet, polished wood floor</t>
  </si>
  <si>
    <t>Dwelling has no walls</t>
  </si>
  <si>
    <t>Has a boat with a motor</t>
  </si>
  <si>
    <t>Beef cattle own</t>
  </si>
  <si>
    <t>Pigs own</t>
  </si>
  <si>
    <t>Other poultry own</t>
  </si>
  <si>
    <t>Mud tiles roof</t>
  </si>
  <si>
    <t>Sheep own</t>
  </si>
  <si>
    <t>Stone with mud walls</t>
  </si>
  <si>
    <t>Cattle own</t>
  </si>
  <si>
    <t>Other type of walls</t>
  </si>
  <si>
    <t>Dwelling has no roof</t>
  </si>
  <si>
    <t>Other type of roof</t>
  </si>
  <si>
    <t>Livestock, herds or farm animals</t>
  </si>
  <si>
    <t>Does not cook</t>
  </si>
  <si>
    <t>Plywood walls</t>
  </si>
  <si>
    <t>Cardboard walls</t>
  </si>
  <si>
    <t>Shingles roof</t>
  </si>
  <si>
    <t>Reused wood walls</t>
  </si>
  <si>
    <t>Agricultural crops for fuel for cooking</t>
  </si>
  <si>
    <t>Other livestock own</t>
  </si>
  <si>
    <t>Straw/shrubs/grass for cooking</t>
  </si>
  <si>
    <t>Palm, bamboo, reeds floor</t>
  </si>
  <si>
    <t>Wood roof</t>
  </si>
  <si>
    <t>Other type of cooking appliance</t>
  </si>
  <si>
    <t>Palm/bamboo roof</t>
  </si>
  <si>
    <t>Wood planks/shingles walls</t>
  </si>
  <si>
    <t>Rustic mat roof</t>
  </si>
  <si>
    <t>Kerosene for cooking</t>
  </si>
  <si>
    <t>Closed stove with chimney</t>
  </si>
  <si>
    <t>Horses, donkeys, mules own</t>
  </si>
  <si>
    <t>Muchinga</t>
  </si>
  <si>
    <t>North Western</t>
  </si>
  <si>
    <t>Tube well or borehole</t>
  </si>
  <si>
    <t>Protected spring</t>
  </si>
  <si>
    <t>Unprotected spring</t>
  </si>
  <si>
    <t>Cart with small tank</t>
  </si>
  <si>
    <t>Flush to piped sewer system</t>
  </si>
  <si>
    <t>Flush to pit latrine</t>
  </si>
  <si>
    <t>Flush to somewhere else</t>
  </si>
  <si>
    <t>Flush, don't know where</t>
  </si>
  <si>
    <t>Ventilated Improved Pit latrine (VIP)</t>
  </si>
  <si>
    <t>Pit latrine with slab</t>
  </si>
  <si>
    <t>Pit latrine without slab/open pit</t>
  </si>
  <si>
    <t>Place where household members wash their hands</t>
  </si>
  <si>
    <t>Observed</t>
  </si>
  <si>
    <t>Not observed: not in dwelling</t>
  </si>
  <si>
    <t>Not observed: no permission to see</t>
  </si>
  <si>
    <t>Not observed: other reason</t>
  </si>
  <si>
    <t>2014</t>
  </si>
  <si>
    <t>Has sofa</t>
  </si>
  <si>
    <t>Has bank account</t>
  </si>
  <si>
    <t>Has VCR/DVD</t>
  </si>
  <si>
    <t>Earth, sand floor</t>
  </si>
  <si>
    <t>Has fan</t>
  </si>
  <si>
    <t>Thatch, palm leaf roof</t>
  </si>
  <si>
    <t>Has clock</t>
  </si>
  <si>
    <t>Has cupboard</t>
  </si>
  <si>
    <t>Wood for cooking</t>
  </si>
  <si>
    <t>Has computer</t>
  </si>
  <si>
    <t>Has table</t>
  </si>
  <si>
    <t>Has mobile telephone</t>
  </si>
  <si>
    <t>Has internet</t>
  </si>
  <si>
    <t>Has microwave</t>
  </si>
  <si>
    <t>Has bed</t>
  </si>
  <si>
    <t>Calamine, cement fiber roof</t>
  </si>
  <si>
    <t>Has chair</t>
  </si>
  <si>
    <t>Has cassette player</t>
  </si>
  <si>
    <t>Has sewing machine</t>
  </si>
  <si>
    <t>Has tractor</t>
  </si>
  <si>
    <t>Has telephone (land-line)</t>
  </si>
  <si>
    <t>Has plough</t>
  </si>
  <si>
    <t>Small land</t>
  </si>
  <si>
    <t>Bamboo with mud walls</t>
  </si>
  <si>
    <t>Has grain grinder</t>
  </si>
  <si>
    <t>Has animal-drawn cart</t>
  </si>
  <si>
    <t>Has mosquito bed net for sleeping</t>
  </si>
  <si>
    <t>Has hammer mill</t>
  </si>
  <si>
    <t>1-9 chickens</t>
  </si>
  <si>
    <t>10+ cattle, milk cows or bulls</t>
  </si>
  <si>
    <t>Dung floor</t>
  </si>
  <si>
    <t>20+ chickens</t>
  </si>
  <si>
    <t>Tile roof</t>
  </si>
  <si>
    <t>Cane, trunks walls</t>
  </si>
  <si>
    <t>10+ more goats</t>
  </si>
  <si>
    <t>Big land</t>
  </si>
  <si>
    <t>Has banana boat</t>
  </si>
  <si>
    <t>Stone walls with lime/cement</t>
  </si>
  <si>
    <t>Vinyl, asphalt strips floor</t>
  </si>
  <si>
    <t>Carpet floor</t>
  </si>
  <si>
    <t>10+ Rabbits</t>
  </si>
  <si>
    <t>Concrete roof</t>
  </si>
  <si>
    <t>No roof</t>
  </si>
  <si>
    <t>No walls</t>
  </si>
  <si>
    <t>10+ pigs</t>
  </si>
  <si>
    <t>Has boat with a motor</t>
  </si>
  <si>
    <t>10+ more sheep</t>
  </si>
  <si>
    <t>10-19 chickens</t>
  </si>
  <si>
    <t>Cardboard roof</t>
  </si>
  <si>
    <t>5-9 cattle, milk cows or bulls</t>
  </si>
  <si>
    <t>Roofing shingles roof</t>
  </si>
  <si>
    <t>1-4 goats</t>
  </si>
  <si>
    <t>5-9 goats</t>
  </si>
  <si>
    <t>4-9 Rabbits</t>
  </si>
  <si>
    <t>Natural gas for cooking</t>
  </si>
  <si>
    <t>4+ horses, donkeys, mules</t>
  </si>
  <si>
    <t>Wood planks, shingles walls</t>
  </si>
  <si>
    <t>1-3 Rabbit</t>
  </si>
  <si>
    <t>Carton walls</t>
  </si>
  <si>
    <t>Medium land</t>
  </si>
  <si>
    <t>1-4 cattle, milk cows or bulls</t>
  </si>
  <si>
    <t>5-9 sheep</t>
  </si>
  <si>
    <t>4-9 pigs</t>
  </si>
  <si>
    <t>Palm, bamboo roof</t>
  </si>
  <si>
    <t>Finished wood roof</t>
  </si>
  <si>
    <t>Biogas for cooking</t>
  </si>
  <si>
    <t>LPG for cooking</t>
  </si>
  <si>
    <t>1-4 sheep</t>
  </si>
  <si>
    <t>1-3 pigs</t>
  </si>
  <si>
    <t>Roofing mud-tiles roof</t>
  </si>
  <si>
    <t>Palm, bamboo floor</t>
  </si>
  <si>
    <t>Solar for cooking</t>
  </si>
  <si>
    <t>Wood planks roof</t>
  </si>
  <si>
    <t>2-3 horses, donkeys, mules</t>
  </si>
  <si>
    <t>1 horse, donkey, mule</t>
  </si>
  <si>
    <t>central</t>
  </si>
  <si>
    <t>copperbelt</t>
  </si>
  <si>
    <t>eastern</t>
  </si>
  <si>
    <t>luapula</t>
  </si>
  <si>
    <t>lusaka</t>
  </si>
  <si>
    <t>muchinga</t>
  </si>
  <si>
    <t>north western</t>
  </si>
  <si>
    <t>northern</t>
  </si>
  <si>
    <t>southern</t>
  </si>
  <si>
    <t>western</t>
  </si>
  <si>
    <t>source of drinking water</t>
  </si>
  <si>
    <t>piped into dwelling</t>
  </si>
  <si>
    <t>piped to yard/plot</t>
  </si>
  <si>
    <t>piped to neighbor</t>
  </si>
  <si>
    <t>public tap/standpipe</t>
  </si>
  <si>
    <t>tube well or borehole</t>
  </si>
  <si>
    <t>protected well</t>
  </si>
  <si>
    <t>unprotected well</t>
  </si>
  <si>
    <t>protected spring</t>
  </si>
  <si>
    <t>unprotected spring</t>
  </si>
  <si>
    <t>river/dam/lake/ponds/stream/canal/irrigation channel</t>
  </si>
  <si>
    <t>rainwater</t>
  </si>
  <si>
    <t>tanker truck</t>
  </si>
  <si>
    <t>bottled water</t>
  </si>
  <si>
    <t>other</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</si>
  <si>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</si>
  <si>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</si>
  <si>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</si>
  <si>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</si>
  <si>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</si>
  <si>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</si>
  <si>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</si>
  <si>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</si>
  <si>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</si>
  <si>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</si>
  <si>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hanging toilet/latrine</t>
  </si>
  <si>
    <t>place where household members wash their hands</t>
  </si>
  <si>
    <t>observed, fixed place</t>
  </si>
  <si>
    <t>observed, mobile place</t>
  </si>
  <si>
    <t>not observed: not in dwelling</t>
  </si>
  <si>
    <t>not observed: no permission to see</t>
  </si>
  <si>
    <t>not observed: other reason</t>
  </si>
  <si>
    <t>DHS18</t>
  </si>
  <si>
    <t>National</t>
  </si>
  <si>
    <t>2018</t>
  </si>
  <si>
    <t>Input</t>
  </si>
  <si>
    <t>has electricity</t>
  </si>
  <si>
    <t>has television</t>
  </si>
  <si>
    <t>has refrigerator</t>
  </si>
  <si>
    <t>has bank account</t>
  </si>
  <si>
    <t>sofa</t>
  </si>
  <si>
    <t>has radio</t>
  </si>
  <si>
    <t>bed</t>
  </si>
  <si>
    <t>has car/truck</t>
  </si>
  <si>
    <t>Hay with mud walls</t>
  </si>
  <si>
    <t>access to internet</t>
  </si>
  <si>
    <t>table</t>
  </si>
  <si>
    <t>microwave</t>
  </si>
  <si>
    <t>geyser (water heater)</t>
  </si>
  <si>
    <t>Asbestos roof</t>
  </si>
  <si>
    <t>washing machine</t>
  </si>
  <si>
    <t>Household cooks in other house</t>
  </si>
  <si>
    <t>air conditioner</t>
  </si>
  <si>
    <t>Household cooks outside house</t>
  </si>
  <si>
    <t>generator</t>
  </si>
  <si>
    <t>has motorcycle/scooter</t>
  </si>
  <si>
    <t>15+ chickens</t>
  </si>
  <si>
    <t>grain grinder</t>
  </si>
  <si>
    <t>has bicycle</t>
  </si>
  <si>
    <t>tractor</t>
  </si>
  <si>
    <t>7+ buffalo</t>
  </si>
  <si>
    <t>Prepared muds walls</t>
  </si>
  <si>
    <t>plough</t>
  </si>
  <si>
    <t>hammer mill</t>
  </si>
  <si>
    <t>3+ goats</t>
  </si>
  <si>
    <t>banana boat</t>
  </si>
  <si>
    <t>1-5 chickens</t>
  </si>
  <si>
    <t>Rug or mat floor</t>
  </si>
  <si>
    <t>+10 rabbits</t>
  </si>
  <si>
    <t>3+ cow/bulls</t>
  </si>
  <si>
    <t>Uncovered adobe walls</t>
  </si>
  <si>
    <t>+6 sheep</t>
  </si>
  <si>
    <t>3-6 sheep</t>
  </si>
  <si>
    <t>4-10 rabbits</t>
  </si>
  <si>
    <t>1 goat</t>
  </si>
  <si>
    <t>Palm/bamboo</t>
  </si>
  <si>
    <t>3-6 buffalo</t>
  </si>
  <si>
    <t>Agricultural crop for cooking</t>
  </si>
  <si>
    <t>Covered adobe walls</t>
  </si>
  <si>
    <t>Household cooks in other place</t>
  </si>
  <si>
    <t>Solar power for cooking</t>
  </si>
  <si>
    <t>3+ pigs</t>
  </si>
  <si>
    <t>2 goats</t>
  </si>
  <si>
    <t>1 cow/bulls</t>
  </si>
  <si>
    <t>1-2 sheep</t>
  </si>
  <si>
    <t>3+ cattle</t>
  </si>
  <si>
    <t>1-3 rabbits</t>
  </si>
  <si>
    <t>1 pigs</t>
  </si>
  <si>
    <t>1-2 buffalo</t>
  </si>
  <si>
    <t>2 cow/bulls</t>
  </si>
  <si>
    <t>2 horses/ donkeys/ mules</t>
  </si>
  <si>
    <t>6-14 chickens</t>
  </si>
  <si>
    <t>2 cattle</t>
  </si>
  <si>
    <t>1 cattle</t>
  </si>
  <si>
    <t>2 pigs</t>
  </si>
  <si>
    <t>+3 horses/ donkeys/ mules</t>
  </si>
  <si>
    <t>1 horses/ donkeys/ mules</t>
  </si>
  <si>
    <t>type of toilet facility</t>
  </si>
  <si>
    <t>% Improved
&lt; = 30min</t>
  </si>
  <si>
    <t>iso3</t>
  </si>
  <si>
    <t>ZMB</t>
  </si>
  <si>
    <t>year</t>
  </si>
  <si>
    <t>data_source</t>
  </si>
  <si>
    <t>ZMB_2002_DHS</t>
  </si>
  <si>
    <t>ZMB_2003_WHS</t>
  </si>
  <si>
    <t>ZMB_2007_DHS</t>
  </si>
  <si>
    <t>ZMB_2014_DHS</t>
  </si>
  <si>
    <t>ZMB_2018_DHS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</si>
  <si>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</si>
  <si>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</si>
  <si>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</si>
  <si>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</si>
  <si>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</si>
  <si>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</si>
  <si>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</si>
  <si>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</si>
  <si>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</si>
  <si>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</si>
  <si>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</si>
  <si>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</si>
  <si>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</si>
  <si>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</si>
  <si>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</si>
  <si>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</si>
  <si>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</si>
  <si>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</si>
  <si>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</si>
  <si>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</si>
  <si>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</si>
  <si>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</si>
  <si>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h_bas</t>
  </si>
  <si>
    <t>h_lim</t>
  </si>
  <si>
    <t>h_nfac</t>
  </si>
  <si>
    <t>w_available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</si>
  <si>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</si>
  <si>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</si>
  <si>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</si>
  <si>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</si>
  <si>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</si>
  <si>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</si>
  <si>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</si>
  <si>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</si>
  <si>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</si>
  <si>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</si>
  <si>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</si>
  <si>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</si>
  <si>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</si>
  <si>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</si>
  <si>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</si>
  <si>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</si>
  <si>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</si>
  <si>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</si>
  <si>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</si>
  <si>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</si>
  <si>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</si>
  <si>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</si>
  <si>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</si>
  <si>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</si>
  <si>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</si>
  <si>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t>
  </si>
  <si>
    <t>region_2</t>
  </si>
  <si>
    <t>region_3</t>
  </si>
  <si>
    <t>region_4</t>
  </si>
  <si>
    <t>region_5</t>
  </si>
  <si>
    <t>region_6</t>
  </si>
  <si>
    <t>region_7</t>
  </si>
  <si>
    <t>region_8</t>
  </si>
  <si>
    <t>region_9</t>
  </si>
  <si>
    <t>region_10</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</si>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</sst>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C0000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7497">
    <xf numFmtId="0" fontId="0"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165" fontId="26" fillId="3" borderId="10" applyFont="false" applyFill="false" applyBorder="false" applyAlignment="false" applyProtection="false"/>
    <xf numFmtId="0" fontId="129" fillId="3" borderId="10"/>
    <xf numFmtId="0" fontId="129" fillId="3" borderId="10"/>
    <xf numFmtId="0" fontId="129" fillId="3" borderId="10"/>
    <xf numFmtId="165" fontId="26" fillId="3" borderId="10" applyFont="false" applyFill="false" applyBorder="false" applyAlignment="false" applyProtection="false"/>
    <xf numFmtId="0" fontId="26" fillId="3" borderId="10"/>
    <xf numFmtId="0" fontId="130" fillId="18" borderId="10">
      <alignment horizontal="center" vertical="center"/>
    </xf>
    <xf numFmtId="0" fontId="130" fillId="20" borderId="10">
      <alignment horizontal="center" vertical="center"/>
    </xf>
    <xf numFmtId="0" fontId="132" fillId="3" borderId="10" applyNumberFormat="false" applyFill="false" applyBorder="false" applyAlignment="false" applyProtection="false"/>
    <xf numFmtId="0" fontId="133" fillId="15" borderId="10">
      <alignment horizontal="center"/>
    </xf>
    <xf numFmtId="0" fontId="127" fillId="15" borderId="10">
      <alignment horizontal="left"/>
    </xf>
    <xf numFmtId="0" fontId="131" fillId="21" borderId="46">
      <alignment horizontal="center"/>
    </xf>
    <xf numFmtId="0" fontId="131" fillId="19" borderId="46">
      <alignment horizontal="center" vertical="center" wrapText="true"/>
    </xf>
    <xf numFmtId="0" fontId="134" fillId="15" borderId="10">
      <alignment horizontal="center" vertical="center"/>
    </xf>
    <xf numFmtId="0" fontId="127" fillId="22" borderId="47">
      <alignment vertical="center" wrapText="true"/>
    </xf>
    <xf numFmtId="0" fontId="131" fillId="23" borderId="10">
      <alignment vertical="center"/>
    </xf>
    <xf numFmtId="0" fontId="115" fillId="24" borderId="44">
      <alignment vertical="center" wrapText="true"/>
    </xf>
    <xf numFmtId="0" fontId="126" fillId="25" borderId="45" applyBorder="false">
      <alignment vertical="center" wrapText="true"/>
    </xf>
    <xf numFmtId="164" fontId="127" fillId="17" borderId="48">
      <alignment vertical="center" wrapText="true"/>
    </xf>
    <xf numFmtId="1" fontId="128" fillId="24" borderId="49" applyFill="false" applyBorder="false">
      <alignment horizontal="center"/>
    </xf>
    <xf numFmtId="0" fontId="127" fillId="24" borderId="5">
      <alignment vertical="center" wrapText="true"/>
    </xf>
    <xf numFmtId="164" fontId="127" fillId="24" borderId="48">
      <alignment vertical="center" wrapText="true"/>
    </xf>
    <xf numFmtId="0" fontId="131" fillId="16" borderId="10">
      <alignment horizontal="left"/>
    </xf>
    <xf numFmtId="0" fontId="129" fillId="3" borderId="10"/>
    <xf numFmtId="0" fontId="26" fillId="3" borderId="10"/>
    <xf numFmtId="0" fontId="132" fillId="3" borderId="10" applyNumberFormat="false" applyFill="false" applyBorder="false" applyAlignment="false" applyProtection="false"/>
    <xf numFmtId="0" fontId="130" fillId="20" borderId="10">
      <alignment horizontal="center" vertical="center"/>
    </xf>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3551">
    <xf numFmtId="0" fontId="0" fillId="0" borderId="0" xfId="0"/>
    <xf numFmtId="164" fontId="117" fillId="3" borderId="27" xfId="19344" applyNumberFormat="true" applyFont="true" applyFill="true" applyBorder="true" applyAlignment="true" applyProtection="true">
      <alignment horizontal="center"/>
      <protection locked="false"/>
    </xf>
    <xf numFmtId="164" fontId="117" fillId="3" borderId="30" xfId="19344" applyNumberFormat="true" applyFont="true" applyFill="true" applyBorder="true" applyAlignment="true" applyProtection="true">
      <alignment horizontal="center"/>
      <protection locked="false"/>
    </xf>
    <xf numFmtId="164" fontId="117" fillId="3" borderId="33" xfId="19344" applyNumberFormat="true" applyFont="true" applyFill="true" applyBorder="true" applyAlignment="true" applyProtection="true">
      <alignment horizontal="center"/>
      <protection locked="false"/>
    </xf>
    <xf numFmtId="0" fontId="124" fillId="3" borderId="10" xfId="19344" applyFont="true" applyProtection="true">
      <protection locked="false"/>
    </xf>
    <xf numFmtId="0" fontId="136" fillId="15" borderId="10" xfId="34385" applyFont="true" applyFill="true"/>
    <xf numFmtId="0" fontId="137" fillId="15" borderId="10" xfId="34385" applyFont="true" applyFill="true"/>
    <xf numFmtId="0" fontId="26" fillId="15" borderId="10" xfId="34389" applyFill="true"/>
    <xf numFmtId="0" fontId="26" fillId="3" borderId="10" xfId="34389"/>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41" fillId="15" borderId="10" xfId="34385" applyFont="true" applyFill="true" applyAlignment="true">
      <alignment horizontal="center"/>
    </xf>
    <xf numFmtId="0" fontId="135" fillId="15" borderId="10" xfId="34385" applyFont="true" applyFill="true" applyAlignment="true">
      <alignment horizontal="center" wrapText="true"/>
    </xf>
    <xf numFmtId="0" fontId="142" fillId="15" borderId="10" xfId="34385" applyFont="true" applyFill="true"/>
    <xf numFmtId="0" fontId="143" fillId="15" borderId="10" xfId="34387" applyFont="true" applyFill="true" applyBorder="true" applyAlignment="true">
      <alignment horizontal="center"/>
    </xf>
    <xf numFmtId="0" fontId="144" fillId="15" borderId="10" xfId="34387" applyFont="true" applyFill="true" applyBorder="true" applyAlignment="true">
      <alignment horizontal="center"/>
    </xf>
    <xf numFmtId="0" fontId="118" fillId="15" borderId="10" xfId="34385" applyFont="true" applyFill="true" applyAlignment="true">
      <alignment horizontal="center"/>
    </xf>
    <xf numFmtId="0" fontId="145" fillId="15" borderId="10" xfId="34385" applyFont="true" applyFill="true"/>
    <xf numFmtId="0" fontId="72" fillId="15" borderId="10" xfId="34385" applyFont="true" applyFill="true" applyAlignment="true">
      <alignment horizontal="center"/>
    </xf>
    <xf numFmtId="0" fontId="135" fillId="15" borderId="10" xfId="34385" applyFont="true" applyFill="true"/>
    <xf numFmtId="0" fontId="146" fillId="15" borderId="10" xfId="34387" applyFont="true" applyFill="true" applyBorder="true" applyAlignment="true">
      <alignment horizontal="center"/>
    </xf>
    <xf numFmtId="0" fontId="147" fillId="15" borderId="10" xfId="34385" applyFont="true" applyFill="true"/>
    <xf numFmtId="0" fontId="148" fillId="15" borderId="10" xfId="34385" applyFont="true" applyFill="true"/>
    <xf numFmtId="0" fontId="149" fillId="15" borderId="10" xfId="34385" applyFont="true" applyFill="true"/>
    <xf numFmtId="0" fontId="130" fillId="15" borderId="10" xfId="34388" applyFill="true">
      <alignment horizontal="center" vertical="center"/>
    </xf>
    <xf numFmtId="0" fontId="150" fillId="4" borderId="10" xfId="34388" applyFont="true" applyFill="true">
      <alignment horizontal="center" vertical="center"/>
    </xf>
    <xf numFmtId="0" fontId="116" fillId="15" borderId="10" xfId="34385" applyFont="true" applyFill="true"/>
    <xf numFmtId="0" fontId="73" fillId="15" borderId="10" xfId="34385" applyFont="true" applyFill="true" applyAlignment="true">
      <alignment horizontal="left" indent="1"/>
    </xf>
    <xf numFmtId="0" fontId="144" fillId="15" borderId="10" xfId="34387" applyFont="true" applyFill="true" applyAlignment="true">
      <alignment horizontal="left" indent="1"/>
    </xf>
    <xf numFmtId="0" fontId="151" fillId="15" borderId="10" xfId="34385" applyFont="true" applyFill="true" applyAlignment="true">
      <alignment horizontal="left" indent="1"/>
    </xf>
    <xf numFmtId="0" fontId="144" fillId="15" borderId="10" xfId="34387" applyFont="true" applyFill="true" applyAlignment="true">
      <alignment horizontal="left" indent="2"/>
    </xf>
    <xf numFmtId="0" fontId="124" fillId="3" borderId="10" xfId="34389" applyFont="true"/>
    <xf numFmtId="1" fontId="26" fillId="4" borderId="2" xfId="19344" applyNumberFormat="true" applyFont="true" applyFill="true" applyBorder="true" applyAlignment="true" applyProtection="true">
      <alignment horizontal="center"/>
    </xf>
    <xf numFmtId="1" fontId="26" fillId="4" borderId="6" xfId="19344" applyNumberFormat="true" applyFont="true" applyFill="true" applyBorder="true" applyAlignment="true" applyProtection="true">
      <alignment horizontal="center"/>
    </xf>
    <xf numFmtId="164" fontId="122" fillId="3" borderId="10" xfId="19344" applyNumberFormat="true" applyFont="true" applyAlignment="true" applyProtection="true">
      <protection locked="false"/>
    </xf>
    <xf numFmtId="0" fontId="26" fillId="3" borderId="10" xfId="19344" applyFont="true" applyProtection="true">
      <protection locked="false"/>
    </xf>
    <xf numFmtId="0" fontId="26" fillId="3" borderId="10" xfId="19344" applyNumberFormat="true" applyFont="true" applyProtection="true">
      <protection locked="false"/>
    </xf>
    <xf numFmtId="0" fontId="26" fillId="3" borderId="10" xfId="19344" applyFont="true" applyAlignment="true" applyProtection="true">
      <alignment horizontal="center"/>
      <protection locked="false"/>
    </xf>
    <xf numFmtId="1" fontId="112" fillId="3" borderId="10" xfId="19344" applyNumberFormat="true" applyFont="true" applyAlignment="true" applyProtection="true">
      <alignment horizontal="center"/>
      <protection locked="false"/>
    </xf>
    <xf numFmtId="0" fontId="73" fillId="3" borderId="10" xfId="19344" applyFont="true" applyProtection="true">
      <protection locked="false"/>
    </xf>
    <xf numFmtId="0" fontId="115" fillId="4" borderId="13" xfId="19344" applyFont="true" applyFill="true" applyBorder="true" applyAlignment="true" applyProtection="true">
      <alignment horizontal="center" vertical="center" wrapText="true"/>
      <protection locked="false"/>
    </xf>
    <xf numFmtId="1" fontId="115" fillId="4" borderId="14" xfId="19344" applyNumberFormat="true" applyFont="true" applyFill="true" applyBorder="true" applyAlignment="true" applyProtection="true">
      <alignment horizontal="center" vertical="center" wrapText="true"/>
      <protection locked="false"/>
    </xf>
    <xf numFmtId="0" fontId="115" fillId="4" borderId="15" xfId="19344" applyFont="true" applyFill="true" applyBorder="true" applyAlignment="true" applyProtection="true">
      <alignment horizontal="center" vertical="center" wrapText="true"/>
      <protection locked="false"/>
    </xf>
    <xf numFmtId="0" fontId="115" fillId="3" borderId="10" xfId="19344" applyFont="true" applyProtection="true">
      <protection locked="false"/>
    </xf>
    <xf numFmtId="164" fontId="117" fillId="9" borderId="16" xfId="19344" applyNumberFormat="true" applyFont="true" applyFill="true" applyBorder="true" applyAlignment="true" applyProtection="true">
      <alignment horizontal="center"/>
      <protection locked="false"/>
    </xf>
    <xf numFmtId="164" fontId="117" fillId="6" borderId="17" xfId="19344" applyNumberFormat="true" applyFont="true" applyFill="true" applyBorder="true" applyAlignment="true" applyProtection="true">
      <alignment horizontal="center"/>
      <protection locked="false"/>
    </xf>
    <xf numFmtId="164" fontId="117" fillId="7" borderId="17" xfId="19344" applyNumberFormat="true" applyFont="true" applyFill="true" applyBorder="true" applyAlignment="true" applyProtection="true">
      <alignment horizontal="center"/>
      <protection locked="false"/>
    </xf>
    <xf numFmtId="164" fontId="117" fillId="8" borderId="20" xfId="19344" applyNumberFormat="true" applyFont="true" applyFill="true" applyBorder="true" applyAlignment="true" applyProtection="true">
      <alignment horizontal="center"/>
      <protection locked="false"/>
    </xf>
    <xf numFmtId="1" fontId="26" fillId="4" borderId="6" xfId="19344" applyNumberFormat="true" applyFont="true" applyFill="true" applyBorder="true" applyAlignment="true" applyProtection="true">
      <alignment horizontal="center"/>
      <protection locked="false"/>
    </xf>
    <xf numFmtId="164" fontId="117" fillId="9" borderId="8" xfId="19344" applyNumberFormat="true" applyFont="true" applyFill="true" applyBorder="true" applyAlignment="true" applyProtection="true">
      <alignment horizontal="center"/>
      <protection locked="false"/>
    </xf>
    <xf numFmtId="164" fontId="117" fillId="6" borderId="9" xfId="19344" applyNumberFormat="true" applyFont="true" applyFill="true" applyBorder="true" applyAlignment="true" applyProtection="true">
      <alignment horizontal="center"/>
      <protection locked="false"/>
    </xf>
    <xf numFmtId="164" fontId="117" fillId="7" borderId="9" xfId="19344" applyNumberFormat="true" applyFont="true" applyFill="true" applyBorder="true" applyAlignment="true" applyProtection="true">
      <alignment horizontal="center"/>
      <protection locked="false"/>
    </xf>
    <xf numFmtId="164" fontId="117" fillId="8" borderId="22" xfId="19344" applyNumberFormat="true" applyFont="true" applyFill="true" applyBorder="true" applyAlignment="true" applyProtection="true">
      <alignment horizontal="center"/>
      <protection locked="false"/>
    </xf>
    <xf numFmtId="0" fontId="115" fillId="4" borderId="18" xfId="19344" applyFont="true" applyFill="true" applyBorder="true" applyAlignment="true" applyProtection="true">
      <alignment horizontal="center" vertical="center" wrapText="true"/>
      <protection locked="false"/>
    </xf>
    <xf numFmtId="0" fontId="115" fillId="4" borderId="14" xfId="19344" applyFont="true" applyFill="true" applyBorder="true" applyAlignment="true" applyProtection="true">
      <alignment horizontal="center" vertical="center" wrapText="true"/>
      <protection locked="false"/>
    </xf>
    <xf numFmtId="164" fontId="117" fillId="4" borderId="16" xfId="19344" applyNumberFormat="true" applyFont="true" applyFill="true" applyBorder="true" applyAlignment="true" applyProtection="true">
      <alignment horizontal="center" vertical="center"/>
      <protection locked="false"/>
    </xf>
    <xf numFmtId="164" fontId="117" fillId="9" borderId="17"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1" borderId="17" xfId="19344" applyNumberFormat="true" applyFont="true" applyFill="true" applyBorder="true" applyAlignment="true" applyProtection="true">
      <alignment horizontal="center" vertical="center"/>
      <protection locked="false"/>
    </xf>
    <xf numFmtId="164" fontId="117" fillId="12" borderId="20" xfId="19344" applyNumberFormat="true" applyFont="true" applyFill="true" applyBorder="true" applyAlignment="true" applyProtection="true">
      <alignment horizontal="center" vertical="center"/>
      <protection locked="false"/>
    </xf>
    <xf numFmtId="164" fontId="117" fillId="6" borderId="17" xfId="19344" applyNumberFormat="true" applyFont="true" applyFill="true" applyBorder="true" applyAlignment="true" applyProtection="true">
      <alignment horizontal="center" vertical="center"/>
      <protection locked="false"/>
    </xf>
    <xf numFmtId="164" fontId="117" fillId="7" borderId="17" xfId="19344" applyNumberFormat="true" applyFont="true" applyFill="true" applyBorder="true" applyAlignment="true" applyProtection="true">
      <alignment horizontal="center" vertical="center"/>
      <protection locked="false"/>
    </xf>
    <xf numFmtId="164" fontId="117" fillId="8" borderId="20" xfId="19344" applyNumberFormat="true" applyFont="true" applyFill="true" applyBorder="true" applyAlignment="true" applyProtection="true">
      <alignment horizontal="center" vertical="center"/>
      <protection locked="false"/>
    </xf>
    <xf numFmtId="0" fontId="26" fillId="3" borderId="10" xfId="19344" applyFont="true" applyAlignment="true" applyProtection="true">
      <alignment vertical="center"/>
      <protection locked="false"/>
    </xf>
    <xf numFmtId="164" fontId="117" fillId="4" borderId="8" xfId="19344" applyNumberFormat="true" applyFont="true" applyFill="true" applyBorder="true" applyAlignment="true" applyProtection="true">
      <alignment horizontal="center" vertical="center"/>
      <protection locked="false"/>
    </xf>
    <xf numFmtId="164" fontId="117" fillId="9" borderId="9" xfId="19344" applyNumberFormat="true" applyFont="true" applyFill="true" applyBorder="true" applyAlignment="true" applyProtection="true">
      <alignment horizontal="center" vertical="center"/>
      <protection locked="false"/>
    </xf>
    <xf numFmtId="164" fontId="117" fillId="6" borderId="9" xfId="19344" applyNumberFormat="true" applyFont="true" applyFill="true" applyBorder="true" applyAlignment="true" applyProtection="true">
      <alignment horizontal="center" vertical="center"/>
      <protection locked="false"/>
    </xf>
    <xf numFmtId="164" fontId="117" fillId="7" borderId="9" xfId="19344" applyNumberFormat="true" applyFont="true" applyFill="true" applyBorder="true" applyAlignment="true" applyProtection="true">
      <alignment horizontal="center" vertical="center"/>
      <protection locked="false"/>
    </xf>
    <xf numFmtId="164" fontId="117" fillId="8" borderId="22" xfId="19344" applyNumberFormat="true" applyFont="true" applyFill="true" applyBorder="true" applyAlignment="true" applyProtection="true">
      <alignment horizontal="center" vertical="center"/>
      <protection locked="false"/>
    </xf>
    <xf numFmtId="1" fontId="26" fillId="4" borderId="4" xfId="19344" applyNumberFormat="true" applyFont="true" applyFill="true" applyBorder="true" applyAlignment="true" applyProtection="true">
      <alignment horizontal="center"/>
      <protection locked="false"/>
    </xf>
    <xf numFmtId="164" fontId="117" fillId="3" borderId="19" xfId="19344" applyNumberFormat="true" applyFont="true" applyBorder="true" applyAlignment="true" applyProtection="true">
      <alignment horizontal="center"/>
      <protection locked="false"/>
    </xf>
    <xf numFmtId="164" fontId="117" fillId="3" borderId="23" xfId="19344" applyNumberFormat="true" applyFont="true" applyBorder="true" applyAlignment="true" applyProtection="true">
      <alignment horizontal="center"/>
      <protection locked="false"/>
    </xf>
    <xf numFmtId="164" fontId="117" fillId="3" borderId="11" xfId="19344" applyNumberFormat="true" applyFont="true" applyBorder="true" applyAlignment="true" applyProtection="true">
      <alignment horizontal="center"/>
      <protection locked="false"/>
    </xf>
    <xf numFmtId="164" fontId="117" fillId="3" borderId="20" xfId="19344" applyNumberFormat="true" applyFont="true" applyBorder="true" applyAlignment="true" applyProtection="true">
      <alignment horizontal="center"/>
      <protection locked="false"/>
    </xf>
    <xf numFmtId="164" fontId="117" fillId="3" borderId="21" xfId="19344" applyNumberFormat="true" applyFont="true" applyBorder="true" applyAlignment="true" applyProtection="true">
      <alignment horizontal="center"/>
      <protection locked="false"/>
    </xf>
    <xf numFmtId="164" fontId="117" fillId="3" borderId="7" xfId="19344" applyNumberFormat="true" applyFont="true" applyBorder="true" applyAlignment="true" applyProtection="true">
      <alignment horizontal="center"/>
      <protection locked="false"/>
    </xf>
    <xf numFmtId="164" fontId="117" fillId="3" borderId="12" xfId="19344" applyNumberFormat="true" applyFont="true" applyBorder="true" applyAlignment="true" applyProtection="true">
      <alignment horizontal="center"/>
      <protection locked="false"/>
    </xf>
    <xf numFmtId="164" fontId="117" fillId="3" borderId="22" xfId="19344" applyNumberFormat="true" applyFont="true" applyBorder="true" applyAlignment="true" applyProtection="true">
      <alignment horizontal="center"/>
      <protection locked="false"/>
    </xf>
    <xf numFmtId="0" fontId="26" fillId="3" borderId="24" xfId="19344" applyFont="true" applyBorder="true" applyProtection="true">
      <protection locked="false"/>
    </xf>
    <xf numFmtId="0" fontId="26" fillId="3" borderId="25" xfId="19344" applyFont="true" applyBorder="true" applyProtection="true">
      <protection locked="false"/>
    </xf>
    <xf numFmtId="0" fontId="73" fillId="4" borderId="26" xfId="19344" applyFont="true" applyFill="true" applyBorder="true" applyAlignment="true" applyProtection="true">
      <alignment horizontal="center" vertical="center"/>
      <protection locked="false"/>
    </xf>
    <xf numFmtId="0" fontId="115" fillId="4" borderId="25" xfId="19344" applyFont="true" applyFill="true" applyBorder="true" applyAlignment="true" applyProtection="true">
      <alignment horizontal="center" vertical="center"/>
      <protection locked="false"/>
    </xf>
    <xf numFmtId="0" fontId="115" fillId="4" borderId="18" xfId="19344" applyFont="true" applyFill="true" applyBorder="true" applyAlignment="true" applyProtection="true">
      <alignment horizontal="center" vertical="center"/>
      <protection locked="false"/>
    </xf>
    <xf numFmtId="0" fontId="117" fillId="3" borderId="10" xfId="19344" applyFont="true" applyFill="true" applyBorder="true" applyProtection="true">
      <protection locked="false"/>
    </xf>
    <xf numFmtId="0" fontId="115" fillId="4" borderId="26" xfId="19344" applyFont="true" applyFill="true" applyBorder="true" applyAlignment="true" applyProtection="true">
      <alignment horizontal="center" vertical="center" wrapText="true"/>
      <protection locked="false"/>
    </xf>
    <xf numFmtId="164" fontId="26" fillId="3" borderId="10" xfId="19344" applyNumberFormat="true" applyFont="true" applyProtection="true">
      <protection locked="false"/>
    </xf>
    <xf numFmtId="0" fontId="119" fillId="3" borderId="4" xfId="19344" applyFont="true" applyBorder="true" applyAlignment="true" applyProtection="true">
      <alignment vertical="center" textRotation="90"/>
      <protection locked="false"/>
    </xf>
    <xf numFmtId="164" fontId="117" fillId="3" borderId="29" xfId="19344" applyNumberFormat="true" applyFont="true" applyFill="true" applyBorder="true" applyAlignment="true" applyProtection="true">
      <alignment horizontal="center"/>
      <protection locked="false"/>
    </xf>
    <xf numFmtId="164" fontId="117" fillId="3" borderId="10" xfId="19344" applyNumberFormat="true" applyFont="true" applyFill="true" applyBorder="true" applyAlignment="true" applyProtection="true">
      <alignment horizontal="center"/>
      <protection locked="false"/>
    </xf>
    <xf numFmtId="164" fontId="117" fillId="3" borderId="28" xfId="19344" applyNumberFormat="true" applyFont="true" applyFill="true" applyBorder="true" applyAlignment="true" applyProtection="true">
      <alignment horizontal="center"/>
      <protection locked="false"/>
    </xf>
    <xf numFmtId="164" fontId="117" fillId="3" borderId="32" xfId="19344" applyNumberFormat="true" applyFont="true" applyFill="true" applyBorder="true" applyAlignment="true" applyProtection="true">
      <alignment horizontal="center"/>
      <protection locked="false"/>
    </xf>
    <xf numFmtId="164" fontId="117" fillId="3" borderId="31" xfId="19344" applyNumberFormat="true" applyFont="true" applyFill="true" applyBorder="true" applyAlignment="true" applyProtection="true">
      <alignment horizontal="center"/>
      <protection locked="false"/>
    </xf>
    <xf numFmtId="1" fontId="26" fillId="3" borderId="10" xfId="19344" applyNumberFormat="true" applyFont="true" applyProtection="true">
      <protection locked="false"/>
    </xf>
    <xf numFmtId="164" fontId="117" fillId="3" borderId="35" xfId="19344" applyNumberFormat="true" applyFont="true" applyFill="true" applyBorder="true" applyAlignment="true" applyProtection="true">
      <alignment horizontal="center"/>
      <protection locked="false"/>
    </xf>
    <xf numFmtId="164" fontId="117" fillId="3" borderId="5" xfId="19344" applyNumberFormat="true" applyFont="true" applyFill="true" applyBorder="true" applyAlignment="true" applyProtection="true">
      <alignment horizontal="center"/>
      <protection locked="false"/>
    </xf>
    <xf numFmtId="164" fontId="117" fillId="3" borderId="6" xfId="19344" applyNumberFormat="true" applyFont="true" applyFill="true" applyBorder="true" applyAlignment="true" applyProtection="true">
      <alignment horizontal="center"/>
      <protection locked="false"/>
    </xf>
    <xf numFmtId="164" fontId="117" fillId="3" borderId="34" xfId="19344" applyNumberFormat="true" applyFont="true" applyFill="true" applyBorder="true" applyAlignment="true" applyProtection="true">
      <alignment horizontal="center"/>
      <protection locked="false"/>
    </xf>
    <xf numFmtId="0" fontId="26" fillId="3" borderId="12" xfId="19344" applyFont="true" applyBorder="true" applyProtection="true">
      <protection locked="false"/>
    </xf>
    <xf numFmtId="0" fontId="26" fillId="3" borderId="10" xfId="19344" applyFont="true" applyBorder="true" applyProtection="true">
      <protection locked="false"/>
    </xf>
    <xf numFmtId="164" fontId="26" fillId="3" borderId="10" xfId="19344" applyNumberFormat="true" applyFont="true" applyAlignment="true" applyProtection="true">
      <alignment horizontal="center"/>
      <protection locked="false"/>
    </xf>
    <xf numFmtId="164" fontId="117" fillId="3" borderId="10" xfId="19344" applyNumberFormat="true" applyFont="true" applyAlignment="true" applyProtection="true">
      <alignment horizontal="center"/>
      <protection locked="false"/>
    </xf>
    <xf numFmtId="0" fontId="26" fillId="4" borderId="26" xfId="19344" applyFont="true" applyFill="true" applyBorder="true" applyAlignment="true" applyProtection="true">
      <alignment horizontal="center" vertical="center"/>
      <protection locked="false"/>
    </xf>
    <xf numFmtId="164" fontId="117" fillId="5" borderId="16" xfId="19344" applyNumberFormat="true" applyFont="true" applyFill="true" applyBorder="true" applyAlignment="true" applyProtection="true">
      <alignment horizontal="center"/>
      <protection locked="false"/>
    </xf>
    <xf numFmtId="164" fontId="117" fillId="5" borderId="8" xfId="19344" applyNumberFormat="true" applyFont="true" applyFill="true" applyBorder="true" applyAlignment="true" applyProtection="true">
      <alignment horizontal="center"/>
      <protection locked="false"/>
    </xf>
    <xf numFmtId="164" fontId="117" fillId="5" borderId="17" xfId="19344" applyNumberFormat="true" applyFont="true" applyFill="true" applyBorder="true" applyAlignment="true" applyProtection="true">
      <alignment horizontal="center" vertical="center"/>
      <protection locked="false"/>
    </xf>
    <xf numFmtId="164" fontId="117" fillId="5" borderId="9" xfId="19344" applyNumberFormat="true" applyFont="true" applyFill="true" applyBorder="true" applyAlignment="true" applyProtection="true">
      <alignment horizontal="center" vertical="center"/>
      <protection locked="false"/>
    </xf>
    <xf numFmtId="0" fontId="72" fillId="0" borderId="10" xfId="0" applyFont="true" applyFill="true" applyBorder="true" applyAlignment="true" applyProtection="true">
      <alignment horizontal="center" vertical="center"/>
      <protection locked="false"/>
    </xf>
    <xf numFmtId="0" fontId="26" fillId="3" borderId="10" xfId="19344" applyFont="true" applyAlignment="true" applyProtection="true">
      <alignment horizontal="center" vertical="center"/>
      <protection locked="false"/>
    </xf>
    <xf numFmtId="0" fontId="26" fillId="0" borderId="10" xfId="19344" applyFont="true" applyFill="true" applyProtection="true">
      <protection locked="false"/>
    </xf>
    <xf numFmtId="1" fontId="112" fillId="3" borderId="10" xfId="19344" applyNumberFormat="true" applyFont="true" applyAlignment="true" applyProtection="true">
      <alignment horizontal="center" vertical="center"/>
      <protection locked="false"/>
    </xf>
    <xf numFmtId="0" fontId="26" fillId="27" borderId="10" xfId="19344" applyFill="true" applyAlignment="true">
      <alignment wrapText="true"/>
    </xf>
    <xf numFmtId="0" fontId="157" fillId="27" borderId="10" xfId="19344" applyFont="true" applyFill="true" applyAlignment="true">
      <alignment horizontal="left" vertical="top"/>
    </xf>
    <xf numFmtId="170" fontId="157" fillId="27" borderId="10" xfId="19344" applyNumberFormat="true" applyFont="true" applyFill="true" applyAlignment="true">
      <alignment horizontal="right" vertical="top" wrapText="true"/>
    </xf>
    <xf numFmtId="0" fontId="161" fillId="30" borderId="67" xfId="19344" applyFont="true" applyFill="true" applyBorder="true" applyAlignment="true">
      <alignment vertical="center"/>
    </xf>
    <xf numFmtId="0" fontId="161" fillId="9" borderId="67" xfId="19344" applyFont="true" applyFill="true" applyBorder="true" applyAlignment="true">
      <alignment vertical="center"/>
    </xf>
    <xf numFmtId="0" fontId="161" fillId="31" borderId="67" xfId="19344" applyFont="true" applyFill="true" applyBorder="true" applyAlignment="true">
      <alignment vertical="center"/>
    </xf>
    <xf numFmtId="0" fontId="161" fillId="32" borderId="1" xfId="19344" applyFont="true" applyFill="true" applyBorder="true" applyAlignment="true">
      <alignment vertical="center"/>
    </xf>
    <xf numFmtId="0" fontId="118" fillId="3" borderId="10" xfId="19344" applyFont="true" applyAlignment="true">
      <alignment horizontal="right"/>
    </xf>
    <xf numFmtId="0" fontId="155" fillId="27" borderId="10" xfId="19344" applyFont="true" applyFill="true" applyBorder="true" applyAlignment="true">
      <alignment horizontal="left"/>
    </xf>
    <xf numFmtId="0" fontId="155" fillId="27" borderId="10" xfId="19344" applyFont="true" applyFill="true" applyBorder="true" applyAlignment="true"/>
    <xf numFmtId="0" fontId="26" fillId="3" borderId="10" xfId="19344" applyFont="true" applyBorder="true" applyAlignment="true"/>
    <xf numFmtId="0" fontId="26" fillId="3" borderId="10" xfId="34389" applyBorder="true"/>
    <xf numFmtId="0" fontId="26" fillId="27" borderId="10" xfId="19344" applyFill="true" applyBorder="true" applyAlignment="true">
      <alignment wrapText="true"/>
    </xf>
    <xf numFmtId="0" fontId="155" fillId="15" borderId="10" xfId="19344" applyFont="true" applyFill="true" applyBorder="true" applyAlignment="true">
      <alignment horizontal="left"/>
    </xf>
    <xf numFmtId="0" fontId="154" fillId="27" borderId="10" xfId="19344" applyFont="true" applyFill="true" applyBorder="true" applyAlignment="true">
      <alignment wrapText="true"/>
    </xf>
    <xf numFmtId="0" fontId="156" fillId="3" borderId="10" xfId="19344" applyFont="true" applyBorder="true"/>
    <xf numFmtId="0" fontId="163" fillId="27" borderId="10" xfId="19344" applyFont="true" applyFill="true" applyBorder="true" applyAlignment="true">
      <alignment wrapText="true"/>
    </xf>
    <xf numFmtId="0" fontId="162" fillId="27" borderId="10" xfId="19344" applyFont="true" applyFill="true" applyBorder="true" applyAlignment="true">
      <alignment wrapText="true"/>
    </xf>
    <xf numFmtId="170" fontId="157"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6" fillId="27" borderId="10" xfId="19344" applyFill="true" applyAlignment="true">
      <alignment vertical="center" wrapText="true"/>
    </xf>
    <xf numFmtId="0" fontId="0" fillId="0" borderId="10" xfId="0" applyBorder="true" applyAlignment="true">
      <alignment vertical="center"/>
    </xf>
    <xf numFmtId="0" fontId="26" fillId="27" borderId="10" xfId="19344" applyFill="true" applyAlignment="true">
      <alignment vertical="center"/>
    </xf>
    <xf numFmtId="0" fontId="26" fillId="27" borderId="10" xfId="19344" applyFill="true" applyAlignment="true"/>
    <xf numFmtId="0" fontId="26" fillId="3" borderId="10" xfId="19344" applyAlignment="true">
      <alignment vertical="center"/>
    </xf>
    <xf numFmtId="0" fontId="26" fillId="15" borderId="10" xfId="19344" applyFill="true" applyAlignment="true"/>
    <xf numFmtId="0" fontId="161" fillId="29" borderId="1" xfId="19344" applyFont="true" applyFill="true" applyBorder="true" applyAlignment="true">
      <alignment vertical="center"/>
    </xf>
    <xf numFmtId="0" fontId="166" fillId="15" borderId="3" xfId="19344" applyFont="true" applyFill="true" applyBorder="true" applyAlignment="true">
      <alignment horizontal="left"/>
    </xf>
    <xf numFmtId="0" fontId="138" fillId="27" borderId="4" xfId="19344" applyFont="true" applyFill="true" applyBorder="true" applyAlignment="true"/>
    <xf numFmtId="0" fontId="166" fillId="27" borderId="10" xfId="19344" applyFont="true" applyFill="true" applyBorder="true" applyAlignment="true"/>
    <xf numFmtId="0" fontId="168" fillId="3" borderId="4" xfId="19344" applyFont="true" applyBorder="true" applyAlignment="true"/>
    <xf numFmtId="0" fontId="166" fillId="27" borderId="10" xfId="19344" applyFont="true" applyFill="true" applyBorder="true" applyAlignment="true">
      <alignment horizontal="left"/>
    </xf>
    <xf numFmtId="0" fontId="166" fillId="27" borderId="3" xfId="19344" applyFont="true" applyFill="true" applyBorder="true" applyAlignment="true">
      <alignment horizontal="left"/>
    </xf>
    <xf numFmtId="0" fontId="166" fillId="15" borderId="3" xfId="19344" applyFont="true" applyFill="true" applyBorder="true" applyAlignment="true">
      <alignment vertical="center"/>
    </xf>
    <xf numFmtId="0" fontId="138" fillId="27" borderId="4" xfId="19344" applyFont="true" applyFill="true" applyBorder="true" applyAlignment="true">
      <alignment vertical="center"/>
    </xf>
    <xf numFmtId="0" fontId="166" fillId="27" borderId="1" xfId="19344" applyFont="true" applyFill="true" applyBorder="true" applyAlignment="true">
      <alignment vertical="center"/>
    </xf>
    <xf numFmtId="0" fontId="138" fillId="3" borderId="2" xfId="19344" applyFont="true" applyBorder="true" applyAlignment="true">
      <alignment vertical="center"/>
    </xf>
    <xf numFmtId="0" fontId="166" fillId="27" borderId="3" xfId="19344" applyFont="true" applyFill="true" applyBorder="true" applyAlignment="true">
      <alignment vertical="center"/>
    </xf>
    <xf numFmtId="0" fontId="138" fillId="3" borderId="4" xfId="19344" applyFont="true" applyBorder="true" applyAlignment="true">
      <alignment vertical="center"/>
    </xf>
    <xf numFmtId="0" fontId="167" fillId="27" borderId="3" xfId="19344" applyFont="true" applyFill="true" applyBorder="true" applyAlignment="true">
      <alignment vertical="center"/>
    </xf>
    <xf numFmtId="0" fontId="167" fillId="3" borderId="4" xfId="19344" applyFont="true" applyBorder="true" applyAlignment="true">
      <alignment vertical="center"/>
    </xf>
    <xf numFmtId="0" fontId="167" fillId="3" borderId="3" xfId="19344" applyFont="true" applyBorder="true" applyAlignment="true">
      <alignment vertical="center"/>
    </xf>
    <xf numFmtId="0" fontId="167" fillId="27" borderId="4" xfId="19344" applyFont="true" applyFill="true" applyBorder="true" applyAlignment="true">
      <alignment vertical="center"/>
    </xf>
    <xf numFmtId="0" fontId="153" fillId="26" borderId="58" xfId="40344" applyFont="true" applyFill="true" applyBorder="true" applyAlignment="true">
      <alignment horizontal="left" vertical="center"/>
    </xf>
    <xf numFmtId="0" fontId="153" fillId="26" borderId="59" xfId="40356" applyFont="true" applyFill="true" applyBorder="true" applyAlignment="true">
      <alignment horizontal="left" vertical="center"/>
    </xf>
    <xf numFmtId="0" fontId="153" fillId="26" borderId="60" xfId="40376" applyFont="true" applyFill="true" applyBorder="true" applyAlignment="true">
      <alignment horizontal="left" vertical="center"/>
    </xf>
    <xf numFmtId="0" fontId="153" fillId="26" borderId="58" xfId="40412" applyFont="true" applyFill="true" applyBorder="true" applyAlignment="true">
      <alignment horizontal="left" vertical="center"/>
    </xf>
    <xf numFmtId="0" fontId="153" fillId="26" borderId="59" xfId="40424" applyFont="true" applyFill="true" applyBorder="true" applyAlignment="true">
      <alignment horizontal="left" vertical="center"/>
    </xf>
    <xf numFmtId="0" fontId="153" fillId="26" borderId="60" xfId="40436" applyFont="true" applyFill="true" applyBorder="true" applyAlignment="true">
      <alignment horizontal="left" vertical="center"/>
    </xf>
    <xf numFmtId="0" fontId="153" fillId="3" borderId="57" xfId="40400" applyFont="true" applyBorder="true" applyAlignment="true">
      <alignment horizontal="left" vertical="center"/>
    </xf>
    <xf numFmtId="0" fontId="153" fillId="26" borderId="58" xfId="39990" applyFont="true" applyFill="true" applyBorder="true" applyAlignment="true">
      <alignment horizontal="left" vertical="center"/>
    </xf>
    <xf numFmtId="0" fontId="153" fillId="26" borderId="59" xfId="40002" applyFont="true" applyFill="true" applyBorder="true" applyAlignment="true">
      <alignment horizontal="left" vertical="center"/>
    </xf>
    <xf numFmtId="0" fontId="153" fillId="26" borderId="60" xfId="40014" applyFont="true" applyFill="true" applyBorder="true" applyAlignment="true">
      <alignment horizontal="left" vertical="center"/>
    </xf>
    <xf numFmtId="0" fontId="153" fillId="26" borderId="58" xfId="40050" applyFont="true" applyFill="true" applyBorder="true" applyAlignment="true">
      <alignment horizontal="left" vertical="center"/>
    </xf>
    <xf numFmtId="0" fontId="153" fillId="26" borderId="59" xfId="40062" applyFont="true" applyFill="true" applyBorder="true" applyAlignment="true">
      <alignment horizontal="left" vertical="center"/>
    </xf>
    <xf numFmtId="0" fontId="153" fillId="26" borderId="60" xfId="40074" applyFont="true" applyFill="true" applyBorder="true" applyAlignment="true">
      <alignment horizontal="left" vertical="center"/>
    </xf>
    <xf numFmtId="0" fontId="153" fillId="26" borderId="58" xfId="40110" applyFont="true" applyFill="true" applyBorder="true" applyAlignment="true">
      <alignment horizontal="left" vertical="center"/>
    </xf>
    <xf numFmtId="0" fontId="153" fillId="26" borderId="59" xfId="40122" applyFont="true" applyFill="true" applyBorder="true" applyAlignment="true">
      <alignment horizontal="left" vertical="center"/>
    </xf>
    <xf numFmtId="0" fontId="153" fillId="26" borderId="58" xfId="40170" applyFont="true" applyFill="true" applyBorder="true" applyAlignment="true">
      <alignment horizontal="left" vertical="center"/>
    </xf>
    <xf numFmtId="0" fontId="153" fillId="26" borderId="59" xfId="40182" applyFont="true" applyFill="true" applyBorder="true" applyAlignment="true">
      <alignment horizontal="left" vertical="center"/>
    </xf>
    <xf numFmtId="0" fontId="153" fillId="26" borderId="60" xfId="40194" applyFont="true" applyFill="true" applyBorder="true" applyAlignment="true">
      <alignment horizontal="left" vertical="center"/>
    </xf>
    <xf numFmtId="0" fontId="153" fillId="26" borderId="58" xfId="40230" applyFont="true" applyFill="true" applyBorder="true" applyAlignment="true">
      <alignment horizontal="left" vertical="center"/>
    </xf>
    <xf numFmtId="0" fontId="153" fillId="26" borderId="59" xfId="40242" applyFont="true" applyFill="true" applyBorder="true" applyAlignment="true">
      <alignment horizontal="left" vertical="center"/>
    </xf>
    <xf numFmtId="0" fontId="153" fillId="26" borderId="58" xfId="40290" applyFont="true" applyFill="true" applyBorder="true" applyAlignment="true">
      <alignment horizontal="left" vertical="center"/>
    </xf>
    <xf numFmtId="0" fontId="153" fillId="26" borderId="59" xfId="40302" applyFont="true" applyFill="true" applyBorder="true" applyAlignment="true">
      <alignment horizontal="left" vertical="center"/>
    </xf>
    <xf numFmtId="0" fontId="153" fillId="26" borderId="58" xfId="40418" applyFont="true" applyFill="true" applyBorder="true" applyAlignment="true">
      <alignment horizontal="left" vertical="center"/>
    </xf>
    <xf numFmtId="0" fontId="153" fillId="26" borderId="59" xfId="40430" applyFont="true" applyFill="true" applyBorder="true" applyAlignment="true">
      <alignment horizontal="left" vertical="center"/>
    </xf>
    <xf numFmtId="0" fontId="153" fillId="26" borderId="60" xfId="40442" applyFont="true" applyFill="true" applyBorder="true" applyAlignment="true">
      <alignment horizontal="left" vertical="center"/>
    </xf>
    <xf numFmtId="0" fontId="153" fillId="3" borderId="57" xfId="40406" applyFont="true" applyBorder="true" applyAlignment="true">
      <alignment horizontal="left" vertical="center"/>
    </xf>
    <xf numFmtId="0" fontId="153" fillId="3" borderId="54" xfId="39980" applyFont="true" applyBorder="true" applyAlignment="true">
      <alignment horizontal="center" vertical="center" wrapText="true"/>
    </xf>
    <xf numFmtId="0" fontId="153" fillId="3" borderId="55" xfId="39982" applyFont="true" applyBorder="true" applyAlignment="true">
      <alignment horizontal="center" vertical="center" wrapText="true"/>
    </xf>
    <xf numFmtId="0" fontId="153" fillId="3" borderId="54" xfId="40040" applyFont="true" applyBorder="true" applyAlignment="true">
      <alignment horizontal="center" vertical="center" wrapText="true"/>
    </xf>
    <xf numFmtId="0" fontId="153" fillId="3" borderId="55" xfId="40042" applyFont="true" applyBorder="true" applyAlignment="true">
      <alignment horizontal="center" vertical="center" wrapText="true"/>
    </xf>
    <xf numFmtId="0" fontId="153" fillId="3" borderId="54" xfId="40100" applyFont="true" applyBorder="true" applyAlignment="true">
      <alignment horizontal="center" vertical="center" wrapText="true"/>
    </xf>
    <xf numFmtId="0" fontId="153" fillId="3" borderId="55" xfId="40102" applyFont="true" applyBorder="true" applyAlignment="true">
      <alignment horizontal="center" vertical="center" wrapText="true"/>
    </xf>
    <xf numFmtId="0" fontId="153" fillId="3" borderId="54" xfId="40160" applyFont="true" applyBorder="true" applyAlignment="true">
      <alignment horizontal="center" vertical="center" wrapText="true"/>
    </xf>
    <xf numFmtId="0" fontId="153" fillId="3" borderId="55" xfId="40162" applyFont="true" applyBorder="true" applyAlignment="true">
      <alignment horizontal="center" vertical="center" wrapText="true"/>
    </xf>
    <xf numFmtId="0" fontId="153" fillId="3" borderId="54" xfId="40220" applyFont="true" applyBorder="true" applyAlignment="true">
      <alignment horizontal="center" vertical="center" wrapText="true"/>
    </xf>
    <xf numFmtId="0" fontId="153" fillId="3" borderId="55" xfId="40222" applyFont="true" applyBorder="true" applyAlignment="true">
      <alignment horizontal="center" vertical="center" wrapText="true"/>
    </xf>
    <xf numFmtId="0" fontId="153" fillId="3" borderId="54" xfId="40280" applyFont="true" applyBorder="true" applyAlignment="true">
      <alignment horizontal="center" vertical="center" wrapText="true"/>
    </xf>
    <xf numFmtId="0" fontId="153" fillId="3" borderId="55" xfId="40282" applyFont="true" applyBorder="true" applyAlignment="true">
      <alignment horizontal="center" vertical="center" wrapText="true"/>
    </xf>
    <xf numFmtId="0" fontId="153" fillId="3" borderId="54" xfId="40334" applyFont="true" applyBorder="true" applyAlignment="true">
      <alignment horizontal="center" vertical="center" wrapText="true"/>
    </xf>
    <xf numFmtId="0" fontId="153" fillId="3" borderId="55" xfId="40335" applyFont="true" applyBorder="true" applyAlignment="true">
      <alignment horizontal="center" vertical="center" wrapText="true"/>
    </xf>
    <xf numFmtId="0" fontId="153" fillId="3" borderId="55" xfId="40336" applyFont="true" applyBorder="true" applyAlignment="true">
      <alignment horizontal="center" vertical="center" wrapText="true"/>
    </xf>
    <xf numFmtId="0" fontId="153" fillId="3" borderId="54" xfId="40340" applyFont="true" applyBorder="true" applyAlignment="true">
      <alignment horizontal="center" vertical="center" wrapText="true"/>
    </xf>
    <xf numFmtId="0" fontId="153" fillId="3" borderId="55" xfId="40342" applyFont="true" applyBorder="true" applyAlignment="true">
      <alignment horizontal="center" vertical="center" wrapText="true"/>
    </xf>
    <xf numFmtId="0" fontId="153" fillId="3" borderId="54" xfId="40402" applyFont="true" applyBorder="true" applyAlignment="true">
      <alignment horizontal="center" vertical="center" wrapText="true"/>
    </xf>
    <xf numFmtId="0" fontId="153" fillId="3" borderId="55" xfId="40404" applyFont="true" applyBorder="true" applyAlignment="true">
      <alignment horizontal="center" vertical="center" wrapText="true"/>
    </xf>
    <xf numFmtId="0" fontId="153" fillId="3" borderId="54" xfId="40408" applyFont="true" applyBorder="true" applyAlignment="true">
      <alignment horizontal="center" vertical="center" wrapText="true"/>
    </xf>
    <xf numFmtId="0" fontId="153" fillId="3" borderId="55" xfId="40410" applyFont="true" applyBorder="true" applyAlignment="true">
      <alignment horizontal="center" vertical="center" wrapText="true"/>
    </xf>
    <xf numFmtId="0" fontId="164" fillId="3" borderId="10" xfId="39959" applyFont="true" applyAlignment="true">
      <alignment horizontal="left" vertical="center"/>
    </xf>
    <xf numFmtId="0" fontId="153" fillId="3" borderId="10" xfId="40020" applyFont="true" applyAlignment="true">
      <alignment horizontal="left" vertical="center"/>
    </xf>
    <xf numFmtId="0" fontId="164" fillId="3" borderId="10" xfId="40019" applyFont="true" applyAlignment="true">
      <alignment horizontal="left" vertical="center"/>
    </xf>
    <xf numFmtId="0" fontId="153" fillId="3" borderId="10" xfId="40080" applyFont="true" applyAlignment="true">
      <alignment horizontal="left" vertical="center"/>
    </xf>
    <xf numFmtId="0" fontId="164" fillId="3" borderId="10" xfId="40079" applyFont="true" applyAlignment="true">
      <alignment horizontal="left" vertical="center"/>
    </xf>
    <xf numFmtId="0" fontId="164" fillId="3" borderId="10" xfId="40139" applyFont="true" applyAlignment="true">
      <alignment horizontal="left" vertical="center"/>
    </xf>
    <xf numFmtId="0" fontId="153" fillId="3" borderId="10" xfId="40200" applyFont="true" applyAlignment="true">
      <alignment horizontal="left" vertical="center"/>
    </xf>
    <xf numFmtId="0" fontId="164" fillId="3" borderId="10" xfId="40199" applyFont="true" applyAlignment="true">
      <alignment horizontal="left" vertical="center"/>
    </xf>
    <xf numFmtId="0" fontId="164" fillId="3" borderId="10" xfId="40259" applyFont="true" applyAlignment="true">
      <alignment horizontal="left" vertical="center"/>
    </xf>
    <xf numFmtId="0" fontId="153" fillId="3" borderId="57" xfId="40332" applyFont="true" applyBorder="true" applyAlignment="true">
      <alignment horizontal="left" vertical="center"/>
    </xf>
    <xf numFmtId="0" fontId="164" fillId="3" borderId="10" xfId="40319" applyFont="true" applyAlignment="true">
      <alignment horizontal="left" vertical="center"/>
    </xf>
    <xf numFmtId="0" fontId="164" fillId="3" borderId="10" xfId="40387" applyFont="true" applyAlignment="true">
      <alignment horizontal="left" vertical="center"/>
    </xf>
    <xf numFmtId="0" fontId="153" fillId="3" borderId="57" xfId="39978" applyFont="true" applyBorder="true" applyAlignment="true">
      <alignment horizontal="left" vertical="center"/>
    </xf>
    <xf numFmtId="0" fontId="164" fillId="3" borderId="10" xfId="39965" applyFont="true" applyAlignment="true">
      <alignment horizontal="left" vertical="center"/>
    </xf>
    <xf numFmtId="0" fontId="153" fillId="3" borderId="57" xfId="40038" applyFont="true" applyBorder="true" applyAlignment="true">
      <alignment horizontal="left" vertical="center"/>
    </xf>
    <xf numFmtId="0" fontId="164" fillId="3" borderId="10" xfId="40025" applyFont="true" applyAlignment="true">
      <alignment horizontal="left" vertical="center"/>
    </xf>
    <xf numFmtId="0" fontId="153" fillId="3" borderId="57" xfId="40098" applyFont="true" applyBorder="true" applyAlignment="true">
      <alignment horizontal="left" vertical="center"/>
    </xf>
    <xf numFmtId="0" fontId="164" fillId="3" borderId="10" xfId="40085" applyFont="true" applyAlignment="true">
      <alignment horizontal="left" vertical="center"/>
    </xf>
    <xf numFmtId="0" fontId="153" fillId="3" borderId="57" xfId="40158" applyFont="true" applyBorder="true" applyAlignment="true">
      <alignment horizontal="left" vertical="center"/>
    </xf>
    <xf numFmtId="0" fontId="164" fillId="3" borderId="10" xfId="40145" applyFont="true" applyAlignment="true">
      <alignment horizontal="left" vertical="center"/>
    </xf>
    <xf numFmtId="0" fontId="153" fillId="3" borderId="57" xfId="40218" applyFont="true" applyBorder="true" applyAlignment="true">
      <alignment horizontal="left" vertical="center"/>
    </xf>
    <xf numFmtId="0" fontId="164" fillId="3" borderId="10" xfId="40205" applyFont="true" applyAlignment="true">
      <alignment horizontal="left" vertical="center"/>
    </xf>
    <xf numFmtId="0" fontId="153" fillId="3" borderId="57" xfId="40278" applyFont="true" applyBorder="true" applyAlignment="true">
      <alignment horizontal="left" vertical="center"/>
    </xf>
    <xf numFmtId="0" fontId="164" fillId="3" borderId="10" xfId="40265" applyFont="true" applyAlignment="true">
      <alignment horizontal="left" vertical="center"/>
    </xf>
    <xf numFmtId="0" fontId="153" fillId="3" borderId="57" xfId="40338" applyFont="true" applyBorder="true" applyAlignment="true">
      <alignment horizontal="left" vertical="center"/>
    </xf>
    <xf numFmtId="0" fontId="164" fillId="3" borderId="10" xfId="40325" applyFont="true" applyAlignment="true">
      <alignment horizontal="left" vertical="center"/>
    </xf>
    <xf numFmtId="0" fontId="164" fillId="3" borderId="10" xfId="40393" applyFont="true" applyAlignment="true">
      <alignment horizontal="left" vertical="center"/>
    </xf>
    <xf numFmtId="0" fontId="153" fillId="33" borderId="10" xfId="40388" applyFont="true" applyFill="true" applyAlignment="true">
      <alignment horizontal="left" vertical="center"/>
    </xf>
    <xf numFmtId="0" fontId="153" fillId="34" borderId="10" xfId="40320" applyFont="true" applyFill="true" applyAlignment="true">
      <alignment horizontal="left" vertical="center"/>
    </xf>
    <xf numFmtId="0" fontId="153" fillId="30" borderId="10" xfId="40260" applyFont="true" applyFill="true" applyAlignment="true">
      <alignment horizontal="left" vertical="center"/>
    </xf>
    <xf numFmtId="0" fontId="153" fillId="31" borderId="10" xfId="40140" applyFont="true" applyFill="true" applyAlignment="true">
      <alignment horizontal="left" vertical="center"/>
    </xf>
    <xf numFmtId="0" fontId="153" fillId="9" borderId="10" xfId="39960" applyFont="true" applyFill="true" applyAlignment="true">
      <alignment horizontal="left" vertical="center"/>
    </xf>
    <xf numFmtId="1" fontId="73" fillId="4" borderId="39" xfId="19344" applyNumberFormat="true" applyFont="true" applyFill="true" applyBorder="true" applyAlignment="true" applyProtection="true">
      <alignment horizontal="center" vertical="center"/>
    </xf>
    <xf numFmtId="1" fontId="73" fillId="4" borderId="42" xfId="19344" applyNumberFormat="true" applyFont="true" applyFill="true" applyBorder="true" applyAlignment="true" applyProtection="true">
      <alignment horizontal="center" vertical="center"/>
    </xf>
    <xf numFmtId="0" fontId="26" fillId="0" borderId="10" xfId="19344" applyFill="true" applyBorder="true" applyAlignment="true">
      <alignment wrapText="true"/>
    </xf>
    <xf numFmtId="0" fontId="26" fillId="0" borderId="10" xfId="19344" applyFill="true" applyBorder="true" applyAlignment="true">
      <alignment vertical="top" wrapText="true"/>
    </xf>
    <xf numFmtId="0" fontId="138" fillId="15" borderId="10" xfId="19344" applyFont="true" applyFill="true" applyAlignment="true">
      <alignment vertical="top" wrapText="true"/>
    </xf>
    <xf numFmtId="0" fontId="138" fillId="0" borderId="10" xfId="19344" applyFont="true" applyFill="true" applyBorder="true" applyAlignment="true">
      <alignment vertical="top" wrapText="true"/>
    </xf>
    <xf numFmtId="0" fontId="0" fillId="0" borderId="10" xfId="0" applyFill="true" applyBorder="true" applyAlignment="true">
      <alignment vertical="center"/>
    </xf>
    <xf numFmtId="0" fontId="26" fillId="0" borderId="10" xfId="19344" applyFill="true" applyBorder="true" applyAlignment="true">
      <alignment vertical="center" wrapText="true"/>
    </xf>
    <xf numFmtId="0" fontId="161" fillId="32" borderId="11" xfId="19344" applyFont="true" applyFill="true" applyBorder="true" applyAlignment="true">
      <alignment vertical="center"/>
    </xf>
    <xf numFmtId="0" fontId="26" fillId="15" borderId="10" xfId="19344" applyFill="true" applyAlignment="true">
      <alignment wrapText="true"/>
    </xf>
    <xf numFmtId="0" fontId="117" fillId="3" borderId="10" xfId="19344" applyFont="true" applyFill="true" applyBorder="true" applyAlignment="true" applyProtection="true">
      <alignment horizontal="center" vertical="center"/>
      <protection locked="false"/>
    </xf>
    <xf numFmtId="164" fontId="26" fillId="3" borderId="10" xfId="19344" applyNumberFormat="true" applyFont="true" applyAlignment="true" applyProtection="true">
      <alignment horizontal="center" vertical="center"/>
      <protection locked="false"/>
    </xf>
    <xf numFmtId="0" fontId="167" fillId="27" borderId="5" xfId="19344" applyFont="true" applyFill="true" applyBorder="true" applyAlignment="true">
      <alignment vertical="center"/>
    </xf>
    <xf numFmtId="0" fontId="176" fillId="27" borderId="6" xfId="19344" applyFont="true" applyFill="true" applyBorder="true" applyAlignment="true">
      <alignment vertical="center"/>
    </xf>
    <xf numFmtId="0" fontId="176" fillId="27" borderId="4" xfId="19344" applyFont="true" applyFill="true" applyBorder="true" applyAlignment="true">
      <alignment vertical="center"/>
    </xf>
    <xf numFmtId="0" fontId="167" fillId="27" borderId="4" xfId="19344" applyFont="true" applyFill="true" applyBorder="true" applyAlignment="true"/>
    <xf numFmtId="0" fontId="167" fillId="27" borderId="6" xfId="19344" applyFont="true" applyFill="true" applyBorder="true" applyAlignment="true"/>
    <xf numFmtId="169" fontId="152" fillId="0" borderId="10" xfId="39997" applyNumberFormat="true" applyFont="true" applyFill="true" applyBorder="true" applyAlignment="true">
      <alignment horizontal="right" vertical="center"/>
    </xf>
    <xf numFmtId="169" fontId="152" fillId="0" borderId="10" xfId="40009" applyNumberFormat="true" applyFont="true" applyFill="true" applyBorder="true" applyAlignment="true">
      <alignment horizontal="right" vertical="center"/>
    </xf>
    <xf numFmtId="0" fontId="0" fillId="0" borderId="10" xfId="0" applyBorder="true"/>
    <xf numFmtId="169" fontId="152" fillId="0" borderId="10" xfId="39985" applyNumberFormat="true" applyFont="true" applyFill="true" applyBorder="true" applyAlignment="true">
      <alignment horizontal="right" vertical="center"/>
    </xf>
    <xf numFmtId="0" fontId="0" fillId="0" borderId="10" xfId="0" applyFill="true" applyBorder="true"/>
    <xf numFmtId="0" fontId="166" fillId="15" borderId="1" xfId="19344" applyFont="true" applyFill="true" applyBorder="true" applyAlignment="true"/>
    <xf numFmtId="0" fontId="138" fillId="15" borderId="2" xfId="19344" applyFont="true" applyFill="true" applyBorder="true" applyAlignment="true"/>
    <xf numFmtId="0" fontId="166" fillId="15" borderId="3" xfId="19344" applyFont="true" applyFill="true" applyBorder="true" applyAlignment="true"/>
    <xf numFmtId="0" fontId="138" fillId="15" borderId="4" xfId="19344" applyFont="true" applyFill="true" applyBorder="true" applyAlignment="true"/>
    <xf numFmtId="0" fontId="167" fillId="15" borderId="3" xfId="19344" applyFont="true" applyFill="true" applyBorder="true" applyAlignment="true"/>
    <xf numFmtId="0" fontId="167" fillId="15" borderId="4" xfId="19344" applyFont="true" applyFill="true" applyBorder="true" applyAlignment="true"/>
    <xf numFmtId="0" fontId="167" fillId="15" borderId="3" xfId="19344" applyFont="true" applyFill="true" applyBorder="true" applyAlignment="true">
      <alignment vertical="center"/>
    </xf>
    <xf numFmtId="0" fontId="167" fillId="15" borderId="4" xfId="19344" applyFont="true" applyFill="true" applyBorder="true" applyAlignment="true">
      <alignment vertical="center"/>
    </xf>
    <xf numFmtId="0" fontId="176" fillId="15" borderId="4" xfId="19344" applyFont="true" applyFill="true" applyBorder="true" applyAlignment="true">
      <alignment vertical="center"/>
    </xf>
    <xf numFmtId="0" fontId="153" fillId="26" borderId="70" xfId="40242" applyFont="true" applyFill="true" applyBorder="true" applyAlignment="true">
      <alignment horizontal="left" vertical="center"/>
    </xf>
    <xf numFmtId="0" fontId="153" fillId="26" borderId="59" xfId="40254" applyFont="true" applyFill="true" applyBorder="true" applyAlignment="true">
      <alignment horizontal="left" vertical="center"/>
    </xf>
    <xf numFmtId="0" fontId="153" fillId="26" borderId="58" xfId="40109" applyFont="true" applyFill="true" applyBorder="true" applyAlignment="true">
      <alignment horizontal="left" vertical="center" wrapText="true"/>
    </xf>
    <xf numFmtId="0" fontId="153" fillId="26" borderId="59" xfId="40121" applyFont="true" applyFill="true" applyBorder="true" applyAlignment="true">
      <alignment horizontal="left" vertical="center" wrapText="true"/>
    </xf>
    <xf numFmtId="0" fontId="26" fillId="3" borderId="10" xfId="19344" applyAlignment="true"/>
    <xf numFmtId="0" fontId="179" fillId="27" borderId="4" xfId="19344" applyFont="true" applyFill="true" applyBorder="true" applyAlignment="true"/>
    <xf numFmtId="0" fontId="179" fillId="3" borderId="4" xfId="19344" applyFont="true" applyBorder="true" applyAlignment="true"/>
    <xf numFmtId="0" fontId="179" fillId="27" borderId="6" xfId="19344" applyFont="true" applyFill="true" applyBorder="true" applyAlignment="true"/>
    <xf numFmtId="0" fontId="26" fillId="3" borderId="10" xfId="19344" applyAlignment="true">
      <alignment vertical="center" wrapText="true"/>
    </xf>
    <xf numFmtId="170" fontId="158" fillId="2" borderId="74" xfId="19344" applyNumberFormat="true" applyFont="true" applyFill="true" applyBorder="true" applyAlignment="true">
      <alignment vertical="center"/>
    </xf>
    <xf numFmtId="170" fontId="158" fillId="2" borderId="75" xfId="19344" applyNumberFormat="true" applyFont="true" applyFill="true" applyBorder="true" applyAlignment="true">
      <alignment vertical="center"/>
    </xf>
    <xf numFmtId="0" fontId="153" fillId="26" borderId="102" xfId="40115" applyFont="true" applyFill="true" applyBorder="true" applyAlignment="true">
      <alignment horizontal="left" vertical="center" wrapText="true"/>
    </xf>
    <xf numFmtId="0" fontId="153" fillId="3" borderId="10" xfId="39972" applyFont="true" applyBorder="true" applyAlignment="true">
      <alignment horizontal="left" vertical="center"/>
    </xf>
    <xf numFmtId="0" fontId="153" fillId="3" borderId="10" xfId="40032" applyFont="true" applyBorder="true" applyAlignment="true">
      <alignment horizontal="left" vertical="center"/>
    </xf>
    <xf numFmtId="0" fontId="153" fillId="3" borderId="10" xfId="40092" applyFont="true" applyBorder="true" applyAlignment="true">
      <alignment horizontal="left" vertical="center"/>
    </xf>
    <xf numFmtId="0" fontId="153" fillId="3" borderId="10" xfId="40152" applyFont="true" applyBorder="true" applyAlignment="true">
      <alignment horizontal="left" vertical="center"/>
    </xf>
    <xf numFmtId="0" fontId="153" fillId="3" borderId="10" xfId="40212" applyFont="true" applyBorder="true" applyAlignment="true">
      <alignment horizontal="left" vertical="center"/>
    </xf>
    <xf numFmtId="0" fontId="153" fillId="3" borderId="10" xfId="40272" applyFont="true" applyBorder="true" applyAlignment="true">
      <alignment horizontal="left" vertical="center"/>
    </xf>
    <xf numFmtId="170" fontId="158" fillId="2" borderId="106" xfId="19344" applyNumberFormat="true" applyFont="true" applyFill="true" applyBorder="true" applyAlignment="true">
      <alignment vertical="center"/>
    </xf>
    <xf numFmtId="0" fontId="153" fillId="26" borderId="107" xfId="40115" applyFont="true" applyFill="true" applyBorder="true" applyAlignment="true">
      <alignment horizontal="left" vertical="center" wrapText="true"/>
    </xf>
    <xf numFmtId="0" fontId="153" fillId="26" borderId="107" xfId="40235" applyFont="true" applyFill="true" applyBorder="true" applyAlignment="true">
      <alignment horizontal="left" vertical="center" wrapText="true"/>
    </xf>
    <xf numFmtId="0" fontId="153" fillId="26" borderId="107" xfId="40295" applyFont="true" applyFill="true" applyBorder="true" applyAlignment="true">
      <alignment horizontal="left" vertical="center" wrapText="true"/>
    </xf>
    <xf numFmtId="0" fontId="153" fillId="26" borderId="108" xfId="39984" applyFont="true" applyFill="true" applyBorder="true" applyAlignment="true">
      <alignment horizontal="left" vertical="center"/>
    </xf>
    <xf numFmtId="0" fontId="153" fillId="26" borderId="109" xfId="39996" applyFont="true" applyFill="true" applyBorder="true" applyAlignment="true">
      <alignment horizontal="left" vertical="center"/>
    </xf>
    <xf numFmtId="0" fontId="153" fillId="26" borderId="110" xfId="40008" applyFont="true" applyFill="true" applyBorder="true" applyAlignment="true">
      <alignment horizontal="left" vertical="center"/>
    </xf>
    <xf numFmtId="0" fontId="153" fillId="26" borderId="108" xfId="40044" applyFont="true" applyFill="true" applyBorder="true" applyAlignment="true">
      <alignment horizontal="left" vertical="center"/>
    </xf>
    <xf numFmtId="0" fontId="153" fillId="26" borderId="109" xfId="40056" applyFont="true" applyFill="true" applyBorder="true" applyAlignment="true">
      <alignment horizontal="left" vertical="center"/>
    </xf>
    <xf numFmtId="0" fontId="153" fillId="26" borderId="109" xfId="40062" applyFont="true" applyFill="true" applyBorder="true" applyAlignment="true">
      <alignment horizontal="left" vertical="center"/>
    </xf>
    <xf numFmtId="0" fontId="153" fillId="26" borderId="110" xfId="40074" applyFont="true" applyFill="true" applyBorder="true" applyAlignment="true">
      <alignment horizontal="left" vertical="center"/>
    </xf>
    <xf numFmtId="0" fontId="153" fillId="26" borderId="108" xfId="40104" applyFont="true" applyFill="true" applyBorder="true" applyAlignment="true">
      <alignment horizontal="left" vertical="center"/>
    </xf>
    <xf numFmtId="0" fontId="153" fillId="26" borderId="109" xfId="40116" applyFont="true" applyFill="true" applyBorder="true" applyAlignment="true">
      <alignment horizontal="left" vertical="center"/>
    </xf>
    <xf numFmtId="0" fontId="153" fillId="26" borderId="110" xfId="40116" applyFont="true" applyFill="true" applyBorder="true" applyAlignment="true">
      <alignment horizontal="left" vertical="center"/>
    </xf>
    <xf numFmtId="0" fontId="153" fillId="26" borderId="108" xfId="40164" applyFont="true" applyFill="true" applyBorder="true" applyAlignment="true">
      <alignment horizontal="left" vertical="center"/>
    </xf>
    <xf numFmtId="0" fontId="153" fillId="26" borderId="109" xfId="40176" applyFont="true" applyFill="true" applyBorder="true" applyAlignment="true">
      <alignment horizontal="left" vertical="center"/>
    </xf>
    <xf numFmtId="0" fontId="153" fillId="26" borderId="110" xfId="40188" applyFont="true" applyFill="true" applyBorder="true" applyAlignment="true">
      <alignment horizontal="left" vertical="center"/>
    </xf>
    <xf numFmtId="0" fontId="153" fillId="26" borderId="108" xfId="40224" applyFont="true" applyFill="true" applyBorder="true" applyAlignment="true">
      <alignment horizontal="left" vertical="center"/>
    </xf>
    <xf numFmtId="0" fontId="153" fillId="26" borderId="109" xfId="40236" applyFont="true" applyFill="true" applyBorder="true" applyAlignment="true">
      <alignment horizontal="left" vertical="center"/>
    </xf>
    <xf numFmtId="0" fontId="153" fillId="26" borderId="109" xfId="40248" applyFont="true" applyFill="true" applyBorder="true" applyAlignment="true">
      <alignment horizontal="left" vertical="center"/>
    </xf>
    <xf numFmtId="0" fontId="153" fillId="26" borderId="110" xfId="40236" applyFont="true" applyFill="true" applyBorder="true" applyAlignment="true">
      <alignment horizontal="left" vertical="center"/>
    </xf>
    <xf numFmtId="0" fontId="153" fillId="26" borderId="108" xfId="40284" applyFont="true" applyFill="true" applyBorder="true" applyAlignment="true">
      <alignment horizontal="left" vertical="center"/>
    </xf>
    <xf numFmtId="0" fontId="153" fillId="26" borderId="109" xfId="40296" applyFont="true" applyFill="true" applyBorder="true" applyAlignment="true">
      <alignment horizontal="left" vertical="center"/>
    </xf>
    <xf numFmtId="0" fontId="153" fillId="26" borderId="110" xfId="40296" applyFont="true" applyFill="true" applyBorder="true" applyAlignment="true">
      <alignment horizontal="left" vertical="center"/>
    </xf>
    <xf numFmtId="0" fontId="153" fillId="3" borderId="52" xfId="39974" applyFont="true" applyBorder="true" applyAlignment="true">
      <alignment horizontal="center" vertical="center" wrapText="true"/>
    </xf>
    <xf numFmtId="0" fontId="153" fillId="3" borderId="112" xfId="39974" applyFont="true" applyBorder="true" applyAlignment="true">
      <alignment horizontal="center" vertical="center" wrapText="true"/>
    </xf>
    <xf numFmtId="0" fontId="153" fillId="3" borderId="53" xfId="39975" applyFont="true" applyBorder="true" applyAlignment="true">
      <alignment horizontal="center" vertical="center" wrapText="true"/>
    </xf>
    <xf numFmtId="0" fontId="153" fillId="3" borderId="111" xfId="39974" applyFont="true" applyBorder="true" applyAlignment="true">
      <alignment horizontal="center" vertical="center" wrapText="true"/>
    </xf>
    <xf numFmtId="0" fontId="153" fillId="3" borderId="52" xfId="40034" applyFont="true" applyBorder="true" applyAlignment="true">
      <alignment horizontal="center" vertical="center" wrapText="true"/>
    </xf>
    <xf numFmtId="0" fontId="153" fillId="3" borderId="97" xfId="40035" applyFont="true" applyBorder="true" applyAlignment="true">
      <alignment horizontal="center" vertical="center" wrapText="true"/>
    </xf>
    <xf numFmtId="0" fontId="153" fillId="3" borderId="112" xfId="40034" applyFont="true" applyBorder="true" applyAlignment="true">
      <alignment horizontal="center" vertical="center" wrapText="true"/>
    </xf>
    <xf numFmtId="0" fontId="153" fillId="3" borderId="53" xfId="40035" applyFont="true" applyBorder="true" applyAlignment="true">
      <alignment horizontal="center" vertical="center" wrapText="true"/>
    </xf>
    <xf numFmtId="0" fontId="153" fillId="3" borderId="111" xfId="40034" applyFont="true" applyBorder="true" applyAlignment="true">
      <alignment horizontal="center" vertical="center" wrapText="true"/>
    </xf>
    <xf numFmtId="0" fontId="153" fillId="3" borderId="52" xfId="40094" applyFont="true" applyBorder="true" applyAlignment="true">
      <alignment horizontal="center" vertical="center" wrapText="true"/>
    </xf>
    <xf numFmtId="0" fontId="153" fillId="3" borderId="97" xfId="40095" applyFont="true" applyBorder="true" applyAlignment="true">
      <alignment horizontal="center" vertical="center" wrapText="true"/>
    </xf>
    <xf numFmtId="0" fontId="153" fillId="3" borderId="112" xfId="40094" applyFont="true" applyBorder="true" applyAlignment="true">
      <alignment horizontal="center" vertical="center" wrapText="true"/>
    </xf>
    <xf numFmtId="0" fontId="153" fillId="3" borderId="53" xfId="40095" applyFont="true" applyBorder="true" applyAlignment="true">
      <alignment horizontal="center" vertical="center" wrapText="true"/>
    </xf>
    <xf numFmtId="0" fontId="153" fillId="3" borderId="111" xfId="40094" applyFont="true" applyBorder="true" applyAlignment="true">
      <alignment horizontal="center" vertical="center" wrapText="true"/>
    </xf>
    <xf numFmtId="0" fontId="153" fillId="3" borderId="52" xfId="40154" applyFont="true" applyBorder="true" applyAlignment="true">
      <alignment horizontal="center" vertical="center" wrapText="true"/>
    </xf>
    <xf numFmtId="0" fontId="153" fillId="3" borderId="112" xfId="40154" applyFont="true" applyBorder="true" applyAlignment="true">
      <alignment horizontal="center" vertical="center" wrapText="true"/>
    </xf>
    <xf numFmtId="0" fontId="153" fillId="3" borderId="53" xfId="40155" applyFont="true" applyBorder="true" applyAlignment="true">
      <alignment horizontal="center" vertical="center" wrapText="true"/>
    </xf>
    <xf numFmtId="0" fontId="153" fillId="3" borderId="111" xfId="40154" applyFont="true" applyBorder="true" applyAlignment="true">
      <alignment horizontal="center" vertical="center" wrapText="true"/>
    </xf>
    <xf numFmtId="0" fontId="153" fillId="3" borderId="53" xfId="40156" applyFont="true" applyBorder="true" applyAlignment="true">
      <alignment horizontal="center" vertical="center" wrapText="true"/>
    </xf>
    <xf numFmtId="0" fontId="153" fillId="3" borderId="52" xfId="40214" applyFont="true" applyBorder="true" applyAlignment="true">
      <alignment horizontal="center" vertical="center" wrapText="true"/>
    </xf>
    <xf numFmtId="0" fontId="153" fillId="3" borderId="112" xfId="40214" applyFont="true" applyBorder="true" applyAlignment="true">
      <alignment horizontal="center" vertical="center" wrapText="true"/>
    </xf>
    <xf numFmtId="0" fontId="153" fillId="3" borderId="53" xfId="40215" applyFont="true" applyBorder="true" applyAlignment="true">
      <alignment horizontal="center" vertical="center" wrapText="true"/>
    </xf>
    <xf numFmtId="0" fontId="153" fillId="3" borderId="111" xfId="40214" applyFont="true" applyBorder="true" applyAlignment="true">
      <alignment horizontal="center" vertical="center" wrapText="true"/>
    </xf>
    <xf numFmtId="0" fontId="153" fillId="3" borderId="53" xfId="40216" applyFont="true" applyBorder="true" applyAlignment="true">
      <alignment horizontal="center" vertical="center" wrapText="true"/>
    </xf>
    <xf numFmtId="0" fontId="153" fillId="3" borderId="52" xfId="40274" applyFont="true" applyBorder="true" applyAlignment="true">
      <alignment horizontal="center" vertical="center" wrapText="true"/>
    </xf>
    <xf numFmtId="0" fontId="153" fillId="3" borderId="112" xfId="40274" applyFont="true" applyBorder="true" applyAlignment="true">
      <alignment horizontal="center" vertical="center" wrapText="true"/>
    </xf>
    <xf numFmtId="0" fontId="153" fillId="3" borderId="53" xfId="40275" applyFont="true" applyBorder="true" applyAlignment="true">
      <alignment horizontal="center" vertical="center" wrapText="true"/>
    </xf>
    <xf numFmtId="0" fontId="153" fillId="3" borderId="111" xfId="40274" applyFont="true" applyBorder="true" applyAlignment="true">
      <alignment horizontal="center" vertical="center" wrapText="true"/>
    </xf>
    <xf numFmtId="0" fontId="153" fillId="3" borderId="53" xfId="40276" applyFont="true" applyBorder="true" applyAlignment="true">
      <alignment horizontal="center" vertical="center" wrapText="true"/>
    </xf>
    <xf numFmtId="170" fontId="157" fillId="27" borderId="118" xfId="19344" applyNumberFormat="true" applyFont="true" applyFill="true" applyBorder="true" applyAlignment="true">
      <alignment horizontal="center" vertical="center"/>
    </xf>
    <xf numFmtId="170" fontId="157" fillId="27" borderId="119" xfId="19344" applyNumberFormat="true" applyFont="true" applyFill="true" applyBorder="true" applyAlignment="true">
      <alignment horizontal="center" vertical="center"/>
    </xf>
    <xf numFmtId="170" fontId="157" fillId="27" borderId="120" xfId="19344" applyNumberFormat="true" applyFont="true" applyFill="true" applyBorder="true" applyAlignment="true">
      <alignment horizontal="center" vertical="center"/>
    </xf>
    <xf numFmtId="170" fontId="157" fillId="27" borderId="121" xfId="19344" applyNumberFormat="true" applyFont="true" applyFill="true" applyBorder="true" applyAlignment="true">
      <alignment horizontal="center" vertical="center"/>
    </xf>
    <xf numFmtId="170" fontId="157" fillId="27" borderId="122" xfId="19344" applyNumberFormat="true" applyFont="true" applyFill="true" applyBorder="true" applyAlignment="true">
      <alignment horizontal="center" vertical="center"/>
    </xf>
    <xf numFmtId="170" fontId="157" fillId="27" borderId="80" xfId="19344" applyNumberFormat="true" applyFont="true" applyFill="true" applyBorder="true" applyAlignment="true">
      <alignment horizontal="center" vertical="center"/>
    </xf>
    <xf numFmtId="170" fontId="157" fillId="27" borderId="51" xfId="19344" applyNumberFormat="true" applyFont="true" applyFill="true" applyBorder="true" applyAlignment="true">
      <alignment horizontal="center" vertical="center"/>
    </xf>
    <xf numFmtId="170" fontId="157" fillId="27" borderId="95" xfId="19344" applyNumberFormat="true" applyFont="true" applyFill="true" applyBorder="true" applyAlignment="true">
      <alignment horizontal="center" vertical="center"/>
    </xf>
    <xf numFmtId="170" fontId="157" fillId="27" borderId="88" xfId="19344" applyNumberFormat="true" applyFont="true" applyFill="true" applyBorder="true" applyAlignment="true">
      <alignment horizontal="center" vertical="center"/>
    </xf>
    <xf numFmtId="170" fontId="157" fillId="27" borderId="68" xfId="19344" applyNumberFormat="true" applyFont="true" applyFill="true" applyBorder="true" applyAlignment="true">
      <alignment horizontal="center" vertical="center"/>
    </xf>
    <xf numFmtId="170" fontId="157" fillId="27" borderId="81" xfId="19344" applyNumberFormat="true" applyFont="true" applyFill="true" applyBorder="true" applyAlignment="true">
      <alignment horizontal="center" vertical="center"/>
    </xf>
    <xf numFmtId="170" fontId="157" fillId="27" borderId="50" xfId="19344" applyNumberFormat="true" applyFont="true" applyFill="true" applyBorder="true" applyAlignment="true">
      <alignment horizontal="center" vertical="center"/>
    </xf>
    <xf numFmtId="170" fontId="157" fillId="27" borderId="96" xfId="19344" applyNumberFormat="true" applyFont="true" applyFill="true" applyBorder="true" applyAlignment="true">
      <alignment horizontal="center" vertical="center"/>
    </xf>
    <xf numFmtId="170" fontId="157" fillId="27" borderId="89" xfId="19344" applyNumberFormat="true" applyFont="true" applyFill="true" applyBorder="true" applyAlignment="true">
      <alignment horizontal="center" vertical="center"/>
    </xf>
    <xf numFmtId="170" fontId="157" fillId="27" borderId="69" xfId="19344" applyNumberFormat="true" applyFont="true" applyFill="true" applyBorder="true" applyAlignment="true">
      <alignment horizontal="center" vertical="center"/>
    </xf>
    <xf numFmtId="169" fontId="152" fillId="28" borderId="113" xfId="40105" applyNumberFormat="true" applyFont="true" applyFill="true" applyBorder="true" applyAlignment="true">
      <alignment horizontal="center" vertical="center"/>
    </xf>
    <xf numFmtId="169" fontId="152" fillId="28" borderId="114" xfId="40106" applyNumberFormat="true" applyFont="true" applyFill="true" applyBorder="true" applyAlignment="true">
      <alignment horizontal="center" vertical="center"/>
    </xf>
    <xf numFmtId="169" fontId="152" fillId="28" borderId="115" xfId="40107" applyNumberFormat="true" applyFont="true" applyFill="true" applyBorder="true" applyAlignment="true">
      <alignment horizontal="center" vertical="center"/>
    </xf>
    <xf numFmtId="169" fontId="152" fillId="28" borderId="116" xfId="40106" applyNumberFormat="true" applyFont="true" applyFill="true" applyBorder="true" applyAlignment="true">
      <alignment horizontal="center" vertical="center"/>
    </xf>
    <xf numFmtId="169" fontId="152" fillId="28" borderId="117" xfId="40107" applyNumberFormat="true" applyFont="true" applyFill="true" applyBorder="true" applyAlignment="true">
      <alignment horizontal="center" vertical="center"/>
    </xf>
    <xf numFmtId="169" fontId="152" fillId="28" borderId="113" xfId="40106" applyNumberFormat="true" applyFont="true" applyFill="true" applyBorder="true" applyAlignment="true">
      <alignment horizontal="center" vertical="center"/>
    </xf>
    <xf numFmtId="169" fontId="152" fillId="28" borderId="117" xfId="40108" applyNumberFormat="true" applyFont="true" applyFill="true" applyBorder="true" applyAlignment="true">
      <alignment horizontal="center" vertical="center"/>
    </xf>
    <xf numFmtId="169" fontId="152" fillId="28" borderId="78" xfId="40117" applyNumberFormat="true" applyFont="true" applyFill="true" applyBorder="true" applyAlignment="true">
      <alignment horizontal="center" vertical="center"/>
    </xf>
    <xf numFmtId="169" fontId="152" fillId="28" borderId="56" xfId="40118" applyNumberFormat="true" applyFont="true" applyFill="true" applyBorder="true" applyAlignment="true">
      <alignment horizontal="center" vertical="center"/>
    </xf>
    <xf numFmtId="169" fontId="152" fillId="28" borderId="93" xfId="40119" applyNumberFormat="true" applyFont="true" applyFill="true" applyBorder="true" applyAlignment="true">
      <alignment horizontal="center" vertical="center"/>
    </xf>
    <xf numFmtId="169" fontId="152" fillId="28" borderId="63" xfId="40118" applyNumberFormat="true" applyFont="true" applyFill="true" applyBorder="true" applyAlignment="true">
      <alignment horizontal="center" vertical="center"/>
    </xf>
    <xf numFmtId="169" fontId="152" fillId="28" borderId="64" xfId="40119" applyNumberFormat="true" applyFont="true" applyFill="true" applyBorder="true" applyAlignment="true">
      <alignment horizontal="center" vertical="center"/>
    </xf>
    <xf numFmtId="169" fontId="152" fillId="28" borderId="78" xfId="40118" applyNumberFormat="true" applyFont="true" applyFill="true" applyBorder="true" applyAlignment="true">
      <alignment horizontal="center" vertical="center"/>
    </xf>
    <xf numFmtId="169" fontId="152" fillId="28" borderId="64" xfId="40120" applyNumberFormat="true" applyFont="true" applyFill="true" applyBorder="true" applyAlignment="true">
      <alignment horizontal="center" vertical="center"/>
    </xf>
    <xf numFmtId="169" fontId="152" fillId="28" borderId="85" xfId="40117" applyNumberFormat="true" applyFont="true" applyFill="true" applyBorder="true" applyAlignment="true">
      <alignment horizontal="center" vertical="center"/>
    </xf>
    <xf numFmtId="169" fontId="152" fillId="28" borderId="86" xfId="40118" applyNumberFormat="true" applyFont="true" applyFill="true" applyBorder="true" applyAlignment="true">
      <alignment horizontal="center" vertical="center"/>
    </xf>
    <xf numFmtId="169" fontId="152" fillId="28" borderId="98" xfId="40119" applyNumberFormat="true" applyFont="true" applyFill="true" applyBorder="true" applyAlignment="true">
      <alignment horizontal="center" vertical="center"/>
    </xf>
    <xf numFmtId="169" fontId="152" fillId="28" borderId="101" xfId="40118" applyNumberFormat="true" applyFont="true" applyFill="true" applyBorder="true" applyAlignment="true">
      <alignment horizontal="center" vertical="center"/>
    </xf>
    <xf numFmtId="169" fontId="152" fillId="28" borderId="87" xfId="40119" applyNumberFormat="true" applyFont="true" applyFill="true" applyBorder="true" applyAlignment="true">
      <alignment horizontal="center" vertical="center"/>
    </xf>
    <xf numFmtId="169" fontId="152" fillId="28" borderId="85" xfId="40118" applyNumberFormat="true" applyFont="true" applyFill="true" applyBorder="true" applyAlignment="true">
      <alignment horizontal="center" vertical="center"/>
    </xf>
    <xf numFmtId="169" fontId="152" fillId="28" borderId="87" xfId="40120" applyNumberFormat="true" applyFont="true" applyFill="true" applyBorder="true" applyAlignment="true">
      <alignment horizontal="center" vertical="center"/>
    </xf>
    <xf numFmtId="169" fontId="152" fillId="28" borderId="78" xfId="40237" applyNumberFormat="true" applyFont="true" applyFill="true" applyBorder="true" applyAlignment="true">
      <alignment horizontal="center" vertical="center"/>
    </xf>
    <xf numFmtId="169" fontId="152" fillId="28" borderId="56" xfId="40238" applyNumberFormat="true" applyFont="true" applyFill="true" applyBorder="true" applyAlignment="true">
      <alignment horizontal="center" vertical="center"/>
    </xf>
    <xf numFmtId="169" fontId="152" fillId="28" borderId="93" xfId="40239" applyNumberFormat="true" applyFont="true" applyFill="true" applyBorder="true" applyAlignment="true">
      <alignment horizontal="center" vertical="center"/>
    </xf>
    <xf numFmtId="169" fontId="152" fillId="28" borderId="63" xfId="40238" applyNumberFormat="true" applyFont="true" applyFill="true" applyBorder="true" applyAlignment="true">
      <alignment horizontal="center" vertical="center"/>
    </xf>
    <xf numFmtId="169" fontId="152" fillId="28" borderId="64" xfId="40239" applyNumberFormat="true" applyFont="true" applyFill="true" applyBorder="true" applyAlignment="true">
      <alignment horizontal="center" vertical="center"/>
    </xf>
    <xf numFmtId="169" fontId="152" fillId="28" borderId="78" xfId="40238" applyNumberFormat="true" applyFont="true" applyFill="true" applyBorder="true" applyAlignment="true">
      <alignment horizontal="center" vertical="center"/>
    </xf>
    <xf numFmtId="169" fontId="152" fillId="28" borderId="64" xfId="40240" applyNumberFormat="true" applyFont="true" applyFill="true" applyBorder="true" applyAlignment="true">
      <alignment horizontal="center" vertical="center"/>
    </xf>
    <xf numFmtId="169" fontId="152" fillId="28" borderId="85" xfId="40237" applyNumberFormat="true" applyFont="true" applyFill="true" applyBorder="true" applyAlignment="true">
      <alignment horizontal="center" vertical="center"/>
    </xf>
    <xf numFmtId="169" fontId="152" fillId="28" borderId="86" xfId="40238" applyNumberFormat="true" applyFont="true" applyFill="true" applyBorder="true" applyAlignment="true">
      <alignment horizontal="center" vertical="center"/>
    </xf>
    <xf numFmtId="169" fontId="152" fillId="28" borderId="98" xfId="40239" applyNumberFormat="true" applyFont="true" applyFill="true" applyBorder="true" applyAlignment="true">
      <alignment horizontal="center" vertical="center"/>
    </xf>
    <xf numFmtId="169" fontId="152" fillId="28" borderId="101" xfId="40238" applyNumberFormat="true" applyFont="true" applyFill="true" applyBorder="true" applyAlignment="true">
      <alignment horizontal="center" vertical="center"/>
    </xf>
    <xf numFmtId="169" fontId="152" fillId="28" borderId="87" xfId="40239" applyNumberFormat="true" applyFont="true" applyFill="true" applyBorder="true" applyAlignment="true">
      <alignment horizontal="center" vertical="center"/>
    </xf>
    <xf numFmtId="169" fontId="152" fillId="28" borderId="85" xfId="40238" applyNumberFormat="true" applyFont="true" applyFill="true" applyBorder="true" applyAlignment="true">
      <alignment horizontal="center" vertical="center"/>
    </xf>
    <xf numFmtId="169" fontId="152" fillId="28" borderId="87" xfId="40240" applyNumberFormat="true" applyFont="true" applyFill="true" applyBorder="true" applyAlignment="true">
      <alignment horizontal="center" vertical="center"/>
    </xf>
    <xf numFmtId="169" fontId="152" fillId="28" borderId="78" xfId="40297" applyNumberFormat="true" applyFont="true" applyFill="true" applyBorder="true" applyAlignment="true">
      <alignment horizontal="center" vertical="center"/>
    </xf>
    <xf numFmtId="169" fontId="152" fillId="28" borderId="56" xfId="40298" applyNumberFormat="true" applyFont="true" applyFill="true" applyBorder="true" applyAlignment="true">
      <alignment horizontal="center" vertical="center"/>
    </xf>
    <xf numFmtId="169" fontId="152" fillId="28" borderId="93" xfId="40299" applyNumberFormat="true" applyFont="true" applyFill="true" applyBorder="true" applyAlignment="true">
      <alignment horizontal="center" vertical="center"/>
    </xf>
    <xf numFmtId="169" fontId="152" fillId="28" borderId="63" xfId="40298" applyNumberFormat="true" applyFont="true" applyFill="true" applyBorder="true" applyAlignment="true">
      <alignment horizontal="center" vertical="center"/>
    </xf>
    <xf numFmtId="169" fontId="152" fillId="28" borderId="64" xfId="40299" applyNumberFormat="true" applyFont="true" applyFill="true" applyBorder="true" applyAlignment="true">
      <alignment horizontal="center" vertical="center"/>
    </xf>
    <xf numFmtId="169" fontId="152" fillId="28" borderId="78" xfId="40298" applyNumberFormat="true" applyFont="true" applyFill="true" applyBorder="true" applyAlignment="true">
      <alignment horizontal="center" vertical="center"/>
    </xf>
    <xf numFmtId="169" fontId="152" fillId="28" borderId="64" xfId="40300" applyNumberFormat="true" applyFont="true" applyFill="true" applyBorder="true" applyAlignment="true">
      <alignment horizontal="center" vertical="center"/>
    </xf>
    <xf numFmtId="169" fontId="152" fillId="28" borderId="85" xfId="40297" applyNumberFormat="true" applyFont="true" applyFill="true" applyBorder="true" applyAlignment="true">
      <alignment horizontal="center" vertical="center"/>
    </xf>
    <xf numFmtId="169" fontId="152" fillId="28" borderId="86" xfId="40298" applyNumberFormat="true" applyFont="true" applyFill="true" applyBorder="true" applyAlignment="true">
      <alignment horizontal="center" vertical="center"/>
    </xf>
    <xf numFmtId="169" fontId="152" fillId="28" borderId="98" xfId="40299" applyNumberFormat="true" applyFont="true" applyFill="true" applyBorder="true" applyAlignment="true">
      <alignment horizontal="center" vertical="center"/>
    </xf>
    <xf numFmtId="169" fontId="152" fillId="28" borderId="101" xfId="40298" applyNumberFormat="true" applyFont="true" applyFill="true" applyBorder="true" applyAlignment="true">
      <alignment horizontal="center" vertical="center"/>
    </xf>
    <xf numFmtId="169" fontId="152" fillId="28" borderId="87" xfId="40299" applyNumberFormat="true" applyFont="true" applyFill="true" applyBorder="true" applyAlignment="true">
      <alignment horizontal="center" vertical="center"/>
    </xf>
    <xf numFmtId="169" fontId="152" fillId="28" borderId="85" xfId="40298" applyNumberFormat="true" applyFont="true" applyFill="true" applyBorder="true" applyAlignment="true">
      <alignment horizontal="center" vertical="center"/>
    </xf>
    <xf numFmtId="169" fontId="152" fillId="28" borderId="87" xfId="40300" applyNumberFormat="true" applyFont="true" applyFill="true" applyBorder="true" applyAlignment="true">
      <alignment horizontal="center" vertical="center"/>
    </xf>
    <xf numFmtId="0" fontId="167" fillId="27" borderId="3" xfId="19344" applyFont="true" applyFill="true" applyBorder="true" applyAlignment="true">
      <alignment horizontal="left"/>
    </xf>
    <xf numFmtId="0" fontId="167" fillId="27" borderId="5" xfId="19344" applyFont="true" applyFill="true" applyBorder="true" applyAlignment="true"/>
    <xf numFmtId="0" fontId="153" fillId="3" borderId="111" xfId="39973" applyFont="true" applyBorder="true" applyAlignment="true">
      <alignment horizontal="center" vertical="center"/>
    </xf>
    <xf numFmtId="0" fontId="153" fillId="3" borderId="52" xfId="39974" applyFont="true" applyBorder="true" applyAlignment="true">
      <alignment horizontal="center" vertical="center"/>
    </xf>
    <xf numFmtId="0" fontId="153" fillId="3" borderId="97" xfId="39975" applyFont="true" applyBorder="true" applyAlignment="true">
      <alignment horizontal="center" vertical="center"/>
    </xf>
    <xf numFmtId="0" fontId="153" fillId="3" borderId="111" xfId="40033" applyFont="true" applyBorder="true" applyAlignment="true">
      <alignment horizontal="center" vertical="center"/>
    </xf>
    <xf numFmtId="0" fontId="153" fillId="3" borderId="52" xfId="40034" applyFont="true" applyBorder="true" applyAlignment="true">
      <alignment horizontal="center" vertical="center"/>
    </xf>
    <xf numFmtId="0" fontId="153" fillId="3" borderId="97" xfId="40035" applyFont="true" applyBorder="true" applyAlignment="true">
      <alignment horizontal="center" vertical="center"/>
    </xf>
    <xf numFmtId="0" fontId="153" fillId="3" borderId="111" xfId="40093" applyFont="true" applyBorder="true" applyAlignment="true">
      <alignment horizontal="center" vertical="center"/>
    </xf>
    <xf numFmtId="0" fontId="153" fillId="3" borderId="52" xfId="40094" applyFont="true" applyBorder="true" applyAlignment="true">
      <alignment horizontal="center" vertical="center"/>
    </xf>
    <xf numFmtId="0" fontId="153" fillId="3" borderId="97" xfId="40095" applyFont="true" applyBorder="true" applyAlignment="true">
      <alignment horizontal="center" vertical="center"/>
    </xf>
    <xf numFmtId="170" fontId="157" fillId="27" borderId="10" xfId="19344" applyNumberFormat="true" applyFont="true" applyFill="true" applyAlignment="true">
      <alignment horizontal="right" vertical="top"/>
    </xf>
    <xf numFmtId="0" fontId="153" fillId="3" borderId="111" xfId="40153" applyFont="true" applyBorder="true" applyAlignment="true">
      <alignment horizontal="center" vertical="center"/>
    </xf>
    <xf numFmtId="0" fontId="153" fillId="3" borderId="52" xfId="40154" applyFont="true" applyBorder="true" applyAlignment="true">
      <alignment horizontal="center" vertical="center"/>
    </xf>
    <xf numFmtId="0" fontId="153" fillId="3" borderId="97" xfId="40155" applyFont="true" applyBorder="true" applyAlignment="true">
      <alignment horizontal="center" vertical="center"/>
    </xf>
    <xf numFmtId="0" fontId="153" fillId="3" borderId="111" xfId="40213" applyFont="true" applyBorder="true" applyAlignment="true">
      <alignment horizontal="center" vertical="center"/>
    </xf>
    <xf numFmtId="0" fontId="153" fillId="3" borderId="52" xfId="40214" applyFont="true" applyBorder="true" applyAlignment="true">
      <alignment horizontal="center" vertical="center"/>
    </xf>
    <xf numFmtId="0" fontId="153" fillId="3" borderId="97" xfId="40215" applyFont="true" applyBorder="true" applyAlignment="true">
      <alignment horizontal="center" vertical="center"/>
    </xf>
    <xf numFmtId="0" fontId="179" fillId="27" borderId="3" xfId="19344" applyFont="true" applyFill="true" applyBorder="true" applyAlignment="true"/>
    <xf numFmtId="0" fontId="179" fillId="27" borderId="5" xfId="19344" applyFont="true" applyFill="true" applyBorder="true" applyAlignment="true"/>
    <xf numFmtId="0" fontId="153" fillId="3" borderId="111" xfId="40273" applyFont="true" applyBorder="true" applyAlignment="true">
      <alignment horizontal="center" vertical="center"/>
    </xf>
    <xf numFmtId="0" fontId="153" fillId="3" borderId="52" xfId="40274" applyFont="true" applyBorder="true" applyAlignment="true">
      <alignment horizontal="center" vertical="center"/>
    </xf>
    <xf numFmtId="0" fontId="153" fillId="3" borderId="97" xfId="40275" applyFont="true" applyBorder="true" applyAlignment="true">
      <alignment horizontal="center" vertical="center"/>
    </xf>
    <xf numFmtId="0" fontId="153" fillId="3" borderId="54" xfId="40334" applyFont="true" applyBorder="true" applyAlignment="true">
      <alignment horizontal="center" vertical="center"/>
    </xf>
    <xf numFmtId="0" fontId="153" fillId="3" borderId="54" xfId="40402" applyFont="true" applyBorder="true" applyAlignment="true">
      <alignment horizontal="center" vertical="center"/>
    </xf>
    <xf numFmtId="0" fontId="138" fillId="15" borderId="10" xfId="19344" applyFont="true" applyFill="true" applyAlignment="true">
      <alignment vertical="top"/>
    </xf>
    <xf numFmtId="0" fontId="138" fillId="0" borderId="10" xfId="19344" applyFont="true" applyFill="true" applyBorder="true" applyAlignment="true">
      <alignment vertical="top"/>
    </xf>
    <xf numFmtId="0" fontId="26" fillId="0" borderId="10" xfId="19344" applyFill="true" applyBorder="true" applyAlignment="true">
      <alignment vertical="top"/>
    </xf>
    <xf numFmtId="0" fontId="0" fillId="0" borderId="0" xfId="0" applyAlignment="true"/>
    <xf numFmtId="0" fontId="118" fillId="3" borderId="10" xfId="19344" applyFont="true" applyAlignment="true"/>
    <xf numFmtId="3" fontId="26" fillId="3" borderId="10" xfId="19344" applyNumberFormat="true" applyAlignment="true"/>
    <xf numFmtId="0" fontId="153" fillId="26" borderId="58" xfId="40532" applyFont="true" applyFill="true" applyBorder="true" applyAlignment="true">
      <alignment horizontal="left" vertical="center"/>
    </xf>
    <xf numFmtId="0" fontId="153" fillId="26" borderId="59" xfId="40538" applyFont="true" applyFill="true" applyBorder="true" applyAlignment="true">
      <alignment horizontal="left" vertical="center"/>
    </xf>
    <xf numFmtId="0" fontId="153" fillId="26" borderId="60" xfId="40544" applyFont="true" applyFill="true" applyBorder="true" applyAlignment="true">
      <alignment horizontal="left" vertical="center"/>
    </xf>
    <xf numFmtId="0" fontId="153" fillId="26" borderId="123" xfId="40296" applyFont="true" applyFill="true" applyBorder="true" applyAlignment="true">
      <alignment horizontal="left" vertical="center"/>
    </xf>
    <xf numFmtId="0" fontId="153" fillId="3" borderId="10" xfId="40088" applyFont="true" applyBorder="true" applyAlignment="true">
      <alignment horizontal="center" vertical="center"/>
    </xf>
    <xf numFmtId="0" fontId="153"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7" fillId="27" borderId="124" xfId="19344" applyNumberFormat="true" applyFont="true" applyFill="true" applyBorder="true" applyAlignment="true">
      <alignment horizontal="center" vertical="center"/>
    </xf>
    <xf numFmtId="168" fontId="152" fillId="28" borderId="61" xfId="40112" applyNumberFormat="true" applyFont="true" applyFill="true" applyBorder="true" applyAlignment="true">
      <alignment horizontal="center" vertical="center"/>
    </xf>
    <xf numFmtId="168" fontId="152" fillId="28" borderId="62" xfId="40114" applyNumberFormat="true" applyFont="true" applyFill="true" applyBorder="true" applyAlignment="true">
      <alignment horizontal="center" vertical="center"/>
    </xf>
    <xf numFmtId="168" fontId="152" fillId="28" borderId="56" xfId="40124" applyNumberFormat="true" applyFont="true" applyFill="true" applyBorder="true" applyAlignment="true">
      <alignment horizontal="center" vertical="center"/>
    </xf>
    <xf numFmtId="168" fontId="152" fillId="28" borderId="64" xfId="40126" applyNumberFormat="true" applyFont="true" applyFill="true" applyBorder="true" applyAlignment="true">
      <alignment horizontal="center" vertical="center"/>
    </xf>
    <xf numFmtId="168" fontId="152" fillId="28" borderId="72" xfId="40244" applyNumberFormat="true" applyFont="true" applyFill="true" applyBorder="true" applyAlignment="true">
      <alignment horizontal="center" vertical="center"/>
    </xf>
    <xf numFmtId="168" fontId="152" fillId="28" borderId="73" xfId="40246" applyNumberFormat="true" applyFont="true" applyFill="true" applyBorder="true" applyAlignment="true">
      <alignment horizontal="center" vertical="center"/>
    </xf>
    <xf numFmtId="168" fontId="152" fillId="28" borderId="56" xfId="40244" applyNumberFormat="true" applyFont="true" applyFill="true" applyBorder="true" applyAlignment="true">
      <alignment horizontal="center" vertical="center"/>
    </xf>
    <xf numFmtId="168" fontId="152" fillId="28" borderId="64" xfId="40246" applyNumberFormat="true" applyFont="true" applyFill="true" applyBorder="true" applyAlignment="true">
      <alignment horizontal="center" vertical="center"/>
    </xf>
    <xf numFmtId="168" fontId="152" fillId="28" borderId="56" xfId="40304" applyNumberFormat="true" applyFont="true" applyFill="true" applyBorder="true" applyAlignment="true">
      <alignment horizontal="center" vertical="center"/>
    </xf>
    <xf numFmtId="168" fontId="152" fillId="28" borderId="64" xfId="40306" applyNumberFormat="true" applyFont="true" applyFill="true" applyBorder="true" applyAlignment="true">
      <alignment horizontal="center" vertical="center"/>
    </xf>
    <xf numFmtId="0" fontId="26" fillId="3" borderId="10" xfId="19344" applyAlignment="true">
      <alignment horizontal="center" vertical="center"/>
    </xf>
    <xf numFmtId="0" fontId="26" fillId="0" borderId="10" xfId="19344" applyFill="true" applyBorder="true" applyAlignment="true">
      <alignment horizontal="center" vertical="center"/>
    </xf>
    <xf numFmtId="0" fontId="153" fillId="3" borderId="76" xfId="40333" applyFont="true" applyBorder="true" applyAlignment="true">
      <alignment horizontal="center" vertical="center"/>
    </xf>
    <xf numFmtId="0" fontId="153" fillId="3" borderId="91" xfId="40335" applyFont="true" applyBorder="true" applyAlignment="true">
      <alignment horizontal="center" vertical="center"/>
    </xf>
    <xf numFmtId="0" fontId="153" fillId="3" borderId="76" xfId="40334" applyFont="true" applyBorder="true" applyAlignment="true">
      <alignment horizontal="center" vertical="center" wrapText="true"/>
    </xf>
    <xf numFmtId="0" fontId="153" fillId="3" borderId="91" xfId="40335" applyFont="true" applyBorder="true" applyAlignment="true">
      <alignment horizontal="center" vertical="center" wrapText="true"/>
    </xf>
    <xf numFmtId="0" fontId="153" fillId="3" borderId="76" xfId="40401" applyFont="true" applyBorder="true" applyAlignment="true">
      <alignment horizontal="center" vertical="center"/>
    </xf>
    <xf numFmtId="0" fontId="153" fillId="3" borderId="91" xfId="40403" applyFont="true" applyBorder="true" applyAlignment="true">
      <alignment horizontal="center" vertical="center"/>
    </xf>
    <xf numFmtId="0" fontId="153" fillId="3" borderId="76" xfId="40402" applyFont="true" applyBorder="true" applyAlignment="true">
      <alignment horizontal="center" vertical="center" wrapText="true"/>
    </xf>
    <xf numFmtId="0" fontId="153" fillId="3" borderId="91" xfId="40403" applyFont="true" applyBorder="true" applyAlignment="true">
      <alignment horizontal="center" vertical="center" wrapText="true"/>
    </xf>
    <xf numFmtId="0" fontId="153" fillId="3" borderId="11" xfId="40396" applyFont="true" applyBorder="true" applyAlignment="true">
      <alignment horizontal="center" vertical="center"/>
    </xf>
    <xf numFmtId="0" fontId="153" fillId="3" borderId="11" xfId="40398" applyFont="true" applyBorder="true" applyAlignment="true">
      <alignment horizontal="center" vertical="center"/>
    </xf>
    <xf numFmtId="0" fontId="0" fillId="0" borderId="11" xfId="0" applyFill="true" applyBorder="true" applyAlignment="true">
      <alignment vertical="center"/>
    </xf>
    <xf numFmtId="0" fontId="153" fillId="3" borderId="11" xfId="40262" applyFont="true" applyBorder="true" applyAlignment="true">
      <alignment horizontal="center" vertical="center"/>
    </xf>
    <xf numFmtId="0" fontId="153" fillId="3" borderId="11" xfId="40264" applyFont="true" applyBorder="true" applyAlignment="true">
      <alignment horizontal="center" vertical="center"/>
    </xf>
    <xf numFmtId="0" fontId="0" fillId="0" borderId="11" xfId="0" applyFill="true" applyBorder="true" applyAlignment="true">
      <alignment horizontal="center" vertical="center"/>
    </xf>
    <xf numFmtId="0" fontId="153" fillId="3" borderId="11" xfId="40202" applyFont="true" applyBorder="true" applyAlignment="true">
      <alignment horizontal="center" vertical="center"/>
    </xf>
    <xf numFmtId="0" fontId="153" fillId="3" borderId="11" xfId="40204" applyFont="true" applyBorder="true" applyAlignment="true">
      <alignment horizontal="center" vertical="center"/>
    </xf>
    <xf numFmtId="0" fontId="26" fillId="27" borderId="3" xfId="19344" applyFill="true" applyBorder="true" applyAlignment="true">
      <alignment wrapText="true"/>
    </xf>
    <xf numFmtId="0" fontId="26" fillId="3" borderId="10" xfId="19344" applyBorder="true" applyAlignment="true">
      <alignment wrapText="true"/>
    </xf>
    <xf numFmtId="0" fontId="153" fillId="3" borderId="11" xfId="40142" applyFont="true" applyBorder="true" applyAlignment="true">
      <alignment horizontal="center" vertical="center"/>
    </xf>
    <xf numFmtId="0" fontId="153" fillId="3" borderId="11" xfId="40144" applyFont="true" applyBorder="true" applyAlignment="true">
      <alignment horizontal="center" vertical="center"/>
    </xf>
    <xf numFmtId="170" fontId="157" fillId="27" borderId="125" xfId="19344" applyNumberFormat="true" applyFont="true" applyFill="true" applyBorder="true" applyAlignment="true">
      <alignment horizontal="center" vertical="center"/>
    </xf>
    <xf numFmtId="170" fontId="157" fillId="27" borderId="126" xfId="19344" applyNumberFormat="true" applyFont="true" applyFill="true" applyBorder="true" applyAlignment="true">
      <alignment horizontal="center" vertical="center"/>
    </xf>
    <xf numFmtId="0" fontId="153" fillId="3" borderId="11" xfId="40082" applyFont="true" applyBorder="true" applyAlignment="true">
      <alignment horizontal="center" vertical="center"/>
    </xf>
    <xf numFmtId="0" fontId="153" fillId="3" borderId="11" xfId="40084" applyFont="true" applyBorder="true" applyAlignment="true">
      <alignment horizontal="center" vertical="center"/>
    </xf>
    <xf numFmtId="0" fontId="153" fillId="3" borderId="11" xfId="40022" applyFont="true" applyBorder="true" applyAlignment="true">
      <alignment horizontal="center" vertical="center"/>
    </xf>
    <xf numFmtId="0" fontId="153" fillId="3" borderId="11" xfId="40024" applyFont="true" applyBorder="true" applyAlignment="true">
      <alignment horizontal="center" vertical="center"/>
    </xf>
    <xf numFmtId="0" fontId="153" fillId="3" borderId="11" xfId="39962" applyFont="true" applyBorder="true" applyAlignment="true">
      <alignment horizontal="center" vertical="center"/>
    </xf>
    <xf numFmtId="0" fontId="153" fillId="3" borderId="11" xfId="39964" applyFont="true" applyBorder="true" applyAlignment="true">
      <alignment horizontal="center" vertical="center"/>
    </xf>
    <xf numFmtId="170" fontId="157" fillId="27" borderId="128" xfId="19344" applyNumberFormat="true" applyFont="true" applyFill="true" applyBorder="true" applyAlignment="true">
      <alignment horizontal="center" vertical="center"/>
    </xf>
    <xf numFmtId="0" fontId="153" fillId="3" borderId="76" xfId="39979" applyFont="true" applyBorder="true" applyAlignment="true">
      <alignment horizontal="center" vertical="center" wrapText="true"/>
    </xf>
    <xf numFmtId="0" fontId="153" fillId="3" borderId="91" xfId="39981" applyFont="true" applyBorder="true" applyAlignment="true">
      <alignment horizontal="center" vertical="center" wrapText="true"/>
    </xf>
    <xf numFmtId="0" fontId="153" fillId="3" borderId="76" xfId="39980" applyFont="true" applyBorder="true" applyAlignment="true">
      <alignment horizontal="center" vertical="center" wrapText="true"/>
    </xf>
    <xf numFmtId="0" fontId="153" fillId="3" borderId="11" xfId="39968" applyFont="true" applyBorder="true" applyAlignment="true">
      <alignment horizontal="center" vertical="center"/>
    </xf>
    <xf numFmtId="0" fontId="153" fillId="3" borderId="11" xfId="39970" applyFont="true" applyBorder="true" applyAlignment="true">
      <alignment horizontal="center" vertical="center"/>
    </xf>
    <xf numFmtId="0" fontId="153" fillId="3" borderId="76" xfId="40039" applyFont="true" applyBorder="true" applyAlignment="true">
      <alignment horizontal="center" vertical="center" wrapText="true"/>
    </xf>
    <xf numFmtId="0" fontId="153" fillId="3" borderId="91" xfId="40041" applyFont="true" applyBorder="true" applyAlignment="true">
      <alignment horizontal="center" vertical="center" wrapText="true"/>
    </xf>
    <xf numFmtId="0" fontId="153" fillId="3" borderId="76" xfId="40099" applyFont="true" applyBorder="true" applyAlignment="true">
      <alignment horizontal="center" vertical="center" wrapText="true"/>
    </xf>
    <xf numFmtId="0" fontId="153" fillId="3" borderId="91" xfId="40101" applyFont="true" applyBorder="true" applyAlignment="true">
      <alignment horizontal="center" vertical="center" wrapText="true"/>
    </xf>
    <xf numFmtId="168" fontId="152" fillId="28" borderId="77" xfId="40111" applyNumberFormat="true" applyFont="true" applyFill="true" applyBorder="true" applyAlignment="true">
      <alignment horizontal="center" vertical="center"/>
    </xf>
    <xf numFmtId="168" fontId="152" fillId="28" borderId="92" xfId="40113" applyNumberFormat="true" applyFont="true" applyFill="true" applyBorder="true" applyAlignment="true">
      <alignment horizontal="center" vertical="center"/>
    </xf>
    <xf numFmtId="168" fontId="152" fillId="28" borderId="78" xfId="40123" applyNumberFormat="true" applyFont="true" applyFill="true" applyBorder="true" applyAlignment="true">
      <alignment horizontal="center" vertical="center"/>
    </xf>
    <xf numFmtId="168" fontId="152" fillId="28" borderId="93" xfId="40125" applyNumberFormat="true" applyFont="true" applyFill="true" applyBorder="true" applyAlignment="true">
      <alignment horizontal="center" vertical="center"/>
    </xf>
    <xf numFmtId="168" fontId="152" fillId="28" borderId="85" xfId="40123" applyNumberFormat="true" applyFont="true" applyFill="true" applyBorder="true" applyAlignment="true">
      <alignment horizontal="center" vertical="center"/>
    </xf>
    <xf numFmtId="168" fontId="152" fillId="28" borderId="86" xfId="40124" applyNumberFormat="true" applyFont="true" applyFill="true" applyBorder="true" applyAlignment="true">
      <alignment horizontal="center" vertical="center"/>
    </xf>
    <xf numFmtId="168" fontId="152" fillId="28" borderId="98" xfId="40125" applyNumberFormat="true" applyFont="true" applyFill="true" applyBorder="true" applyAlignment="true">
      <alignment horizontal="center" vertical="center"/>
    </xf>
    <xf numFmtId="0" fontId="153" fillId="3" borderId="76" xfId="40040" applyFont="true" applyBorder="true" applyAlignment="true">
      <alignment horizontal="center" vertical="center" wrapText="true"/>
    </xf>
    <xf numFmtId="0" fontId="153" fillId="3" borderId="76" xfId="40100" applyFont="true" applyBorder="true" applyAlignment="true">
      <alignment horizontal="center" vertical="center" wrapText="true"/>
    </xf>
    <xf numFmtId="168" fontId="152" fillId="28" borderId="77" xfId="40112" applyNumberFormat="true" applyFont="true" applyFill="true" applyBorder="true" applyAlignment="true">
      <alignment horizontal="center" vertical="center"/>
    </xf>
    <xf numFmtId="168" fontId="152" fillId="28" borderId="78" xfId="40124" applyNumberFormat="true" applyFont="true" applyFill="true" applyBorder="true" applyAlignment="true">
      <alignment horizontal="center" vertical="center"/>
    </xf>
    <xf numFmtId="168" fontId="152" fillId="28" borderId="85" xfId="40124" applyNumberFormat="true" applyFont="true" applyFill="true" applyBorder="true" applyAlignment="true">
      <alignment horizontal="center" vertical="center"/>
    </xf>
    <xf numFmtId="0" fontId="153" fillId="3" borderId="11" xfId="40028" applyFont="true" applyBorder="true" applyAlignment="true">
      <alignment horizontal="center" vertical="center"/>
    </xf>
    <xf numFmtId="0" fontId="153" fillId="3" borderId="11" xfId="40030" applyFont="true" applyBorder="true" applyAlignment="true">
      <alignment horizontal="center" vertical="center"/>
    </xf>
    <xf numFmtId="168" fontId="152" fillId="28" borderId="87" xfId="40126" applyNumberFormat="true" applyFont="true" applyFill="true" applyBorder="true" applyAlignment="true">
      <alignment horizontal="center" vertical="center"/>
    </xf>
    <xf numFmtId="0" fontId="153" fillId="3" borderId="76" xfId="40159" applyFont="true" applyBorder="true" applyAlignment="true">
      <alignment horizontal="center" vertical="center" wrapText="true"/>
    </xf>
    <xf numFmtId="0" fontId="153" fillId="3" borderId="91" xfId="40161" applyFont="true" applyBorder="true" applyAlignment="true">
      <alignment horizontal="center" vertical="center" wrapText="true"/>
    </xf>
    <xf numFmtId="0" fontId="153" fillId="3" borderId="76" xfId="40160" applyFont="true" applyBorder="true" applyAlignment="true">
      <alignment horizontal="center" vertical="center" wrapText="true"/>
    </xf>
    <xf numFmtId="0" fontId="153" fillId="3" borderId="11" xfId="40148" applyFont="true" applyBorder="true" applyAlignment="true">
      <alignment horizontal="center" vertical="center"/>
    </xf>
    <xf numFmtId="0" fontId="153" fillId="3" borderId="11" xfId="40150" applyFont="true" applyBorder="true" applyAlignment="true">
      <alignment horizontal="center" vertical="center"/>
    </xf>
    <xf numFmtId="0" fontId="153" fillId="3" borderId="76" xfId="40219" applyFont="true" applyBorder="true" applyAlignment="true">
      <alignment horizontal="center" vertical="center" wrapText="true"/>
    </xf>
    <xf numFmtId="0" fontId="153" fillId="3" borderId="91" xfId="40221" applyFont="true" applyBorder="true" applyAlignment="true">
      <alignment horizontal="center" vertical="center" wrapText="true"/>
    </xf>
    <xf numFmtId="168" fontId="152" fillId="28" borderId="82" xfId="40243" applyNumberFormat="true" applyFont="true" applyFill="true" applyBorder="true" applyAlignment="true">
      <alignment horizontal="center" vertical="center"/>
    </xf>
    <xf numFmtId="168" fontId="152" fillId="28" borderId="99" xfId="40245" applyNumberFormat="true" applyFont="true" applyFill="true" applyBorder="true" applyAlignment="true">
      <alignment horizontal="center" vertical="center"/>
    </xf>
    <xf numFmtId="168" fontId="152" fillId="28" borderId="78" xfId="40243" applyNumberFormat="true" applyFont="true" applyFill="true" applyBorder="true" applyAlignment="true">
      <alignment horizontal="center" vertical="center"/>
    </xf>
    <xf numFmtId="168" fontId="152" fillId="28" borderId="93" xfId="40245" applyNumberFormat="true" applyFont="true" applyFill="true" applyBorder="true" applyAlignment="true">
      <alignment horizontal="center" vertical="center"/>
    </xf>
    <xf numFmtId="0" fontId="153" fillId="3" borderId="76" xfId="40279" applyFont="true" applyBorder="true" applyAlignment="true">
      <alignment horizontal="center" vertical="center" wrapText="true"/>
    </xf>
    <xf numFmtId="0" fontId="153" fillId="3" borderId="91" xfId="40281" applyFont="true" applyBorder="true" applyAlignment="true">
      <alignment horizontal="center" vertical="center" wrapText="true"/>
    </xf>
    <xf numFmtId="168" fontId="152" fillId="28" borderId="78" xfId="40303" applyNumberFormat="true" applyFont="true" applyFill="true" applyBorder="true" applyAlignment="true">
      <alignment horizontal="center" vertical="center"/>
    </xf>
    <xf numFmtId="168" fontId="152" fillId="28" borderId="93" xfId="40305" applyNumberFormat="true" applyFont="true" applyFill="true" applyBorder="true" applyAlignment="true">
      <alignment horizontal="center" vertical="center"/>
    </xf>
    <xf numFmtId="168" fontId="152" fillId="28" borderId="85" xfId="40303" applyNumberFormat="true" applyFont="true" applyFill="true" applyBorder="true" applyAlignment="true">
      <alignment horizontal="center" vertical="center"/>
    </xf>
    <xf numFmtId="168" fontId="152" fillId="28" borderId="86" xfId="40304" applyNumberFormat="true" applyFont="true" applyFill="true" applyBorder="true" applyAlignment="true">
      <alignment horizontal="center" vertical="center"/>
    </xf>
    <xf numFmtId="168" fontId="152" fillId="28" borderId="98" xfId="40305" applyNumberFormat="true" applyFont="true" applyFill="true" applyBorder="true" applyAlignment="true">
      <alignment horizontal="center" vertical="center"/>
    </xf>
    <xf numFmtId="0" fontId="153" fillId="3" borderId="76" xfId="40220" applyFont="true" applyBorder="true" applyAlignment="true">
      <alignment horizontal="center" vertical="center" wrapText="true"/>
    </xf>
    <xf numFmtId="168" fontId="152" fillId="28" borderId="82" xfId="40244" applyNumberFormat="true" applyFont="true" applyFill="true" applyBorder="true" applyAlignment="true">
      <alignment horizontal="center" vertical="center"/>
    </xf>
    <xf numFmtId="168" fontId="152" fillId="28" borderId="78" xfId="40244" applyNumberFormat="true" applyFont="true" applyFill="true" applyBorder="true" applyAlignment="true">
      <alignment horizontal="center" vertical="center"/>
    </xf>
    <xf numFmtId="0" fontId="153" fillId="3" borderId="76" xfId="40280" applyFont="true" applyBorder="true" applyAlignment="true">
      <alignment horizontal="center" vertical="center" wrapText="true"/>
    </xf>
    <xf numFmtId="168" fontId="152" fillId="28" borderId="78" xfId="40304" applyNumberFormat="true" applyFont="true" applyFill="true" applyBorder="true" applyAlignment="true">
      <alignment horizontal="center" vertical="center"/>
    </xf>
    <xf numFmtId="168" fontId="152" fillId="28" borderId="85" xfId="40304" applyNumberFormat="true" applyFont="true" applyFill="true" applyBorder="true" applyAlignment="true">
      <alignment horizontal="center" vertical="center"/>
    </xf>
    <xf numFmtId="0" fontId="153" fillId="3" borderId="11" xfId="40208" applyFont="true" applyBorder="true" applyAlignment="true">
      <alignment horizontal="center" vertical="center"/>
    </xf>
    <xf numFmtId="0" fontId="153" fillId="3" borderId="11" xfId="40210" applyFont="true" applyBorder="true" applyAlignment="true">
      <alignment horizontal="center" vertical="center"/>
    </xf>
    <xf numFmtId="168" fontId="152" fillId="28" borderId="85" xfId="40244" applyNumberFormat="true" applyFont="true" applyFill="true" applyBorder="true" applyAlignment="true">
      <alignment horizontal="center" vertical="center"/>
    </xf>
    <xf numFmtId="168" fontId="152" fillId="28" borderId="86" xfId="40244" applyNumberFormat="true" applyFont="true" applyFill="true" applyBorder="true" applyAlignment="true">
      <alignment horizontal="center" vertical="center"/>
    </xf>
    <xf numFmtId="168" fontId="152" fillId="28" borderId="87" xfId="40246" applyNumberFormat="true" applyFont="true" applyFill="true" applyBorder="true" applyAlignment="true">
      <alignment horizontal="center" vertical="center"/>
    </xf>
    <xf numFmtId="168" fontId="152" fillId="28" borderId="98" xfId="40245" applyNumberFormat="true" applyFont="true" applyFill="true" applyBorder="true" applyAlignment="true">
      <alignment horizontal="center" vertical="center"/>
    </xf>
    <xf numFmtId="168" fontId="152" fillId="28" borderId="85" xfId="40243" applyNumberFormat="true" applyFont="true" applyFill="true" applyBorder="true" applyAlignment="true">
      <alignment horizontal="center" vertical="center"/>
    </xf>
    <xf numFmtId="0" fontId="153" fillId="3" borderId="11" xfId="40268" applyFont="true" applyBorder="true" applyAlignment="true">
      <alignment horizontal="center" vertical="center"/>
    </xf>
    <xf numFmtId="0" fontId="153" fillId="3" borderId="11" xfId="40270" applyFont="true" applyBorder="true" applyAlignment="true">
      <alignment horizontal="center" vertical="center"/>
    </xf>
    <xf numFmtId="168" fontId="152" fillId="28" borderId="87" xfId="40306" applyNumberFormat="true" applyFont="true" applyFill="true" applyBorder="true" applyAlignment="true">
      <alignment horizontal="center" vertical="center"/>
    </xf>
    <xf numFmtId="0" fontId="153" fillId="3" borderId="76" xfId="40339" applyFont="true" applyBorder="true" applyAlignment="true">
      <alignment horizontal="center" vertical="center" wrapText="true"/>
    </xf>
    <xf numFmtId="0" fontId="153" fillId="3" borderId="91" xfId="40341" applyFont="true" applyBorder="true" applyAlignment="true">
      <alignment horizontal="center" vertical="center" wrapText="true"/>
    </xf>
    <xf numFmtId="0" fontId="153" fillId="3" borderId="76" xfId="40340" applyFont="true" applyBorder="true" applyAlignment="true">
      <alignment horizontal="center" vertical="center" wrapText="true"/>
    </xf>
    <xf numFmtId="0" fontId="153" fillId="3" borderId="11" xfId="40328" applyFont="true" applyBorder="true" applyAlignment="true">
      <alignment horizontal="center" vertical="center"/>
    </xf>
    <xf numFmtId="0" fontId="153" fillId="3" borderId="11" xfId="40330" applyFont="true" applyBorder="true" applyAlignment="true">
      <alignment horizontal="center" vertical="center"/>
    </xf>
    <xf numFmtId="0" fontId="153" fillId="3" borderId="76" xfId="40407" applyFont="true" applyBorder="true" applyAlignment="true">
      <alignment horizontal="center" vertical="center" wrapText="true"/>
    </xf>
    <xf numFmtId="0" fontId="153" fillId="3" borderId="91" xfId="40409" applyFont="true" applyBorder="true" applyAlignment="true">
      <alignment horizontal="center" vertical="center" wrapText="true"/>
    </xf>
    <xf numFmtId="0" fontId="153" fillId="3" borderId="76" xfId="40408" applyFont="true" applyBorder="true" applyAlignment="true">
      <alignment horizontal="center" vertical="center" wrapText="true"/>
    </xf>
    <xf numFmtId="169" fontId="117" fillId="28" borderId="113" xfId="39985" applyNumberFormat="true" applyFont="true" applyFill="true" applyBorder="true" applyAlignment="true">
      <alignment horizontal="center" vertical="center"/>
    </xf>
    <xf numFmtId="169" fontId="117" fillId="28" borderId="78" xfId="39997" applyNumberFormat="true" applyFont="true" applyFill="true" applyBorder="true" applyAlignment="true">
      <alignment horizontal="center" vertical="center"/>
    </xf>
    <xf numFmtId="169" fontId="117" fillId="28" borderId="85" xfId="40009" applyNumberFormat="true" applyFont="true" applyFill="true" applyBorder="true" applyAlignment="true">
      <alignment horizontal="center" vertical="center"/>
    </xf>
    <xf numFmtId="169" fontId="117" fillId="28" borderId="113" xfId="40045" applyNumberFormat="true" applyFont="true" applyFill="true" applyBorder="true" applyAlignment="true">
      <alignment horizontal="center" vertical="center"/>
    </xf>
    <xf numFmtId="169" fontId="117" fillId="28" borderId="78" xfId="40057" applyNumberFormat="true" applyFont="true" applyFill="true" applyBorder="true" applyAlignment="true">
      <alignment horizontal="center" vertical="center"/>
    </xf>
    <xf numFmtId="169" fontId="117" fillId="28" borderId="113" xfId="40165" applyNumberFormat="true" applyFont="true" applyFill="true" applyBorder="true" applyAlignment="true">
      <alignment horizontal="center" vertical="center"/>
    </xf>
    <xf numFmtId="169" fontId="117" fillId="28" borderId="78" xfId="40177" applyNumberFormat="true" applyFont="true" applyFill="true" applyBorder="true" applyAlignment="true">
      <alignment horizontal="center" vertical="center"/>
    </xf>
    <xf numFmtId="169" fontId="117" fillId="28" borderId="85" xfId="40189" applyNumberFormat="true" applyFont="true" applyFill="true" applyBorder="true" applyAlignment="true">
      <alignment horizontal="center" vertical="center"/>
    </xf>
    <xf numFmtId="169" fontId="117" fillId="28" borderId="113" xfId="40225" applyNumberFormat="true" applyFont="true" applyFill="true" applyBorder="true" applyAlignment="true">
      <alignment horizontal="center" vertical="center"/>
    </xf>
    <xf numFmtId="169" fontId="117" fillId="28" borderId="78" xfId="40237" applyNumberFormat="true" applyFont="true" applyFill="true" applyBorder="true" applyAlignment="true">
      <alignment horizontal="center" vertical="center"/>
    </xf>
    <xf numFmtId="169" fontId="117" fillId="28" borderId="78" xfId="40249" applyNumberFormat="true" applyFont="true" applyFill="true" applyBorder="true" applyAlignment="true">
      <alignment horizontal="center" vertical="center"/>
    </xf>
    <xf numFmtId="169" fontId="117" fillId="28" borderId="113" xfId="40285" applyNumberFormat="true" applyFont="true" applyFill="true" applyBorder="true" applyAlignment="true">
      <alignment horizontal="center" vertical="center"/>
    </xf>
    <xf numFmtId="169" fontId="117" fillId="28" borderId="78" xfId="40297" applyNumberFormat="true" applyFont="true" applyFill="true" applyBorder="true" applyAlignment="true">
      <alignment horizontal="center" vertical="center"/>
    </xf>
    <xf numFmtId="169" fontId="117" fillId="28" borderId="77" xfId="40413" applyNumberFormat="true" applyFont="true" applyFill="true" applyBorder="true" applyAlignment="true">
      <alignment horizontal="center" vertical="center"/>
    </xf>
    <xf numFmtId="169" fontId="117" fillId="28" borderId="78" xfId="40425" applyNumberFormat="true" applyFont="true" applyFill="true" applyBorder="true" applyAlignment="true">
      <alignment horizontal="center" vertical="center"/>
    </xf>
    <xf numFmtId="169" fontId="117" fillId="28" borderId="85" xfId="40437" applyNumberFormat="true" applyFont="true" applyFill="true" applyBorder="true" applyAlignment="true">
      <alignment horizontal="center" vertical="center"/>
    </xf>
    <xf numFmtId="169" fontId="117" fillId="28" borderId="114" xfId="39986" applyNumberFormat="true" applyFont="true" applyFill="true" applyBorder="true" applyAlignment="true">
      <alignment horizontal="center" vertical="center"/>
    </xf>
    <xf numFmtId="169" fontId="117" fillId="28" borderId="56" xfId="39998" applyNumberFormat="true" applyFont="true" applyFill="true" applyBorder="true" applyAlignment="true">
      <alignment horizontal="center" vertical="center"/>
    </xf>
    <xf numFmtId="169" fontId="117" fillId="28" borderId="86" xfId="40010" applyNumberFormat="true" applyFont="true" applyFill="true" applyBorder="true" applyAlignment="true">
      <alignment horizontal="center" vertical="center"/>
    </xf>
    <xf numFmtId="169" fontId="117" fillId="28" borderId="114" xfId="40046" applyNumberFormat="true" applyFont="true" applyFill="true" applyBorder="true" applyAlignment="true">
      <alignment horizontal="center" vertical="center"/>
    </xf>
    <xf numFmtId="169" fontId="117" fillId="28" borderId="56" xfId="40058" applyNumberFormat="true" applyFont="true" applyFill="true" applyBorder="true" applyAlignment="true">
      <alignment horizontal="center" vertical="center"/>
    </xf>
    <xf numFmtId="169" fontId="117" fillId="28" borderId="114" xfId="40166" applyNumberFormat="true" applyFont="true" applyFill="true" applyBorder="true" applyAlignment="true">
      <alignment horizontal="center" vertical="center"/>
    </xf>
    <xf numFmtId="169" fontId="117" fillId="28" borderId="56" xfId="40178" applyNumberFormat="true" applyFont="true" applyFill="true" applyBorder="true" applyAlignment="true">
      <alignment horizontal="center" vertical="center"/>
    </xf>
    <xf numFmtId="169" fontId="117" fillId="28" borderId="86" xfId="40190" applyNumberFormat="true" applyFont="true" applyFill="true" applyBorder="true" applyAlignment="true">
      <alignment horizontal="center" vertical="center"/>
    </xf>
    <xf numFmtId="169" fontId="117" fillId="28" borderId="114" xfId="40226" applyNumberFormat="true" applyFont="true" applyFill="true" applyBorder="true" applyAlignment="true">
      <alignment horizontal="center" vertical="center"/>
    </xf>
    <xf numFmtId="169" fontId="117" fillId="28" borderId="56" xfId="40238" applyNumberFormat="true" applyFont="true" applyFill="true" applyBorder="true" applyAlignment="true">
      <alignment horizontal="center" vertical="center"/>
    </xf>
    <xf numFmtId="169" fontId="117" fillId="28" borderId="56" xfId="40250" applyNumberFormat="true" applyFont="true" applyFill="true" applyBorder="true" applyAlignment="true">
      <alignment horizontal="center" vertical="center"/>
    </xf>
    <xf numFmtId="169" fontId="117" fillId="28" borderId="114" xfId="40286" applyNumberFormat="true" applyFont="true" applyFill="true" applyBorder="true" applyAlignment="true">
      <alignment horizontal="center" vertical="center"/>
    </xf>
    <xf numFmtId="169" fontId="117" fillId="28" borderId="56" xfId="40298" applyNumberFormat="true" applyFont="true" applyFill="true" applyBorder="true" applyAlignment="true">
      <alignment horizontal="center" vertical="center"/>
    </xf>
    <xf numFmtId="169" fontId="117" fillId="28" borderId="61" xfId="40414" applyNumberFormat="true" applyFont="true" applyFill="true" applyBorder="true" applyAlignment="true">
      <alignment horizontal="center" vertical="center"/>
    </xf>
    <xf numFmtId="169" fontId="117" fillId="28" borderId="56" xfId="40426" applyNumberFormat="true" applyFont="true" applyFill="true" applyBorder="true" applyAlignment="true">
      <alignment horizontal="center" vertical="center"/>
    </xf>
    <xf numFmtId="169" fontId="117" fillId="28" borderId="86" xfId="40438" applyNumberFormat="true" applyFont="true" applyFill="true" applyBorder="true" applyAlignment="true">
      <alignment horizontal="center" vertical="center"/>
    </xf>
    <xf numFmtId="169" fontId="117" fillId="28" borderId="115" xfId="39987" applyNumberFormat="true" applyFont="true" applyFill="true" applyBorder="true" applyAlignment="true">
      <alignment horizontal="center" vertical="center"/>
    </xf>
    <xf numFmtId="169" fontId="117" fillId="28" borderId="93" xfId="39999" applyNumberFormat="true" applyFont="true" applyFill="true" applyBorder="true" applyAlignment="true">
      <alignment horizontal="center" vertical="center"/>
    </xf>
    <xf numFmtId="169" fontId="117" fillId="28" borderId="98" xfId="40011" applyNumberFormat="true" applyFont="true" applyFill="true" applyBorder="true" applyAlignment="true">
      <alignment horizontal="center" vertical="center"/>
    </xf>
    <xf numFmtId="169" fontId="117" fillId="28" borderId="115" xfId="40047" applyNumberFormat="true" applyFont="true" applyFill="true" applyBorder="true" applyAlignment="true">
      <alignment horizontal="center" vertical="center"/>
    </xf>
    <xf numFmtId="169" fontId="117" fillId="28" borderId="93" xfId="40059" applyNumberFormat="true" applyFont="true" applyFill="true" applyBorder="true" applyAlignment="true">
      <alignment horizontal="center" vertical="center"/>
    </xf>
    <xf numFmtId="169" fontId="117" fillId="28" borderId="115" xfId="40167" applyNumberFormat="true" applyFont="true" applyFill="true" applyBorder="true" applyAlignment="true">
      <alignment horizontal="center" vertical="center"/>
    </xf>
    <xf numFmtId="169" fontId="117" fillId="28" borderId="93" xfId="40179" applyNumberFormat="true" applyFont="true" applyFill="true" applyBorder="true" applyAlignment="true">
      <alignment horizontal="center" vertical="center"/>
    </xf>
    <xf numFmtId="169" fontId="117" fillId="28" borderId="98" xfId="40191" applyNumberFormat="true" applyFont="true" applyFill="true" applyBorder="true" applyAlignment="true">
      <alignment horizontal="center" vertical="center"/>
    </xf>
    <xf numFmtId="169" fontId="117" fillId="28" borderId="115" xfId="40227" applyNumberFormat="true" applyFont="true" applyFill="true" applyBorder="true" applyAlignment="true">
      <alignment horizontal="center" vertical="center"/>
    </xf>
    <xf numFmtId="169" fontId="117" fillId="28" borderId="93" xfId="40239" applyNumberFormat="true" applyFont="true" applyFill="true" applyBorder="true" applyAlignment="true">
      <alignment horizontal="center" vertical="center"/>
    </xf>
    <xf numFmtId="169" fontId="117" fillId="28" borderId="93" xfId="40251" applyNumberFormat="true" applyFont="true" applyFill="true" applyBorder="true" applyAlignment="true">
      <alignment horizontal="center" vertical="center"/>
    </xf>
    <xf numFmtId="169" fontId="117" fillId="28" borderId="115" xfId="40287" applyNumberFormat="true" applyFont="true" applyFill="true" applyBorder="true" applyAlignment="true">
      <alignment horizontal="center" vertical="center"/>
    </xf>
    <xf numFmtId="169" fontId="117" fillId="28" borderId="93" xfId="40299" applyNumberFormat="true" applyFont="true" applyFill="true" applyBorder="true" applyAlignment="true">
      <alignment horizontal="center" vertical="center"/>
    </xf>
    <xf numFmtId="169" fontId="117" fillId="28" borderId="92" xfId="40415" applyNumberFormat="true" applyFont="true" applyFill="true" applyBorder="true" applyAlignment="true">
      <alignment horizontal="center" vertical="center"/>
    </xf>
    <xf numFmtId="169" fontId="117" fillId="28" borderId="93" xfId="40427" applyNumberFormat="true" applyFont="true" applyFill="true" applyBorder="true" applyAlignment="true">
      <alignment horizontal="center" vertical="center"/>
    </xf>
    <xf numFmtId="169" fontId="117" fillId="28" borderId="98" xfId="40439" applyNumberFormat="true" applyFont="true" applyFill="true" applyBorder="true" applyAlignment="true">
      <alignment horizontal="center" vertical="center"/>
    </xf>
    <xf numFmtId="169" fontId="117" fillId="28" borderId="116" xfId="39986" applyNumberFormat="true" applyFont="true" applyFill="true" applyBorder="true" applyAlignment="true">
      <alignment horizontal="center" vertical="center"/>
    </xf>
    <xf numFmtId="169" fontId="117" fillId="28" borderId="63" xfId="39998" applyNumberFormat="true" applyFont="true" applyFill="true" applyBorder="true" applyAlignment="true">
      <alignment horizontal="center" vertical="center"/>
    </xf>
    <xf numFmtId="169" fontId="117" fillId="28" borderId="101" xfId="40010" applyNumberFormat="true" applyFont="true" applyFill="true" applyBorder="true" applyAlignment="true">
      <alignment horizontal="center" vertical="center"/>
    </xf>
    <xf numFmtId="169" fontId="117" fillId="28" borderId="116" xfId="40046" applyNumberFormat="true" applyFont="true" applyFill="true" applyBorder="true" applyAlignment="true">
      <alignment horizontal="center" vertical="center"/>
    </xf>
    <xf numFmtId="169" fontId="117" fillId="28" borderId="63" xfId="40058" applyNumberFormat="true" applyFont="true" applyFill="true" applyBorder="true" applyAlignment="true">
      <alignment horizontal="center" vertical="center"/>
    </xf>
    <xf numFmtId="169" fontId="117" fillId="28" borderId="116" xfId="40166" applyNumberFormat="true" applyFont="true" applyFill="true" applyBorder="true" applyAlignment="true">
      <alignment horizontal="center" vertical="center"/>
    </xf>
    <xf numFmtId="169" fontId="117" fillId="28" borderId="63" xfId="40178" applyNumberFormat="true" applyFont="true" applyFill="true" applyBorder="true" applyAlignment="true">
      <alignment horizontal="center" vertical="center"/>
    </xf>
    <xf numFmtId="169" fontId="117" fillId="28" borderId="101" xfId="40190" applyNumberFormat="true" applyFont="true" applyFill="true" applyBorder="true" applyAlignment="true">
      <alignment horizontal="center" vertical="center"/>
    </xf>
    <xf numFmtId="169" fontId="117" fillId="28" borderId="116" xfId="40226" applyNumberFormat="true" applyFont="true" applyFill="true" applyBorder="true" applyAlignment="true">
      <alignment horizontal="center" vertical="center"/>
    </xf>
    <xf numFmtId="169" fontId="117" fillId="28" borderId="63" xfId="40238" applyNumberFormat="true" applyFont="true" applyFill="true" applyBorder="true" applyAlignment="true">
      <alignment horizontal="center" vertical="center"/>
    </xf>
    <xf numFmtId="169" fontId="117" fillId="28" borderId="63" xfId="40250" applyNumberFormat="true" applyFont="true" applyFill="true" applyBorder="true" applyAlignment="true">
      <alignment horizontal="center" vertical="center"/>
    </xf>
    <xf numFmtId="169" fontId="117" fillId="28" borderId="116" xfId="40286" applyNumberFormat="true" applyFont="true" applyFill="true" applyBorder="true" applyAlignment="true">
      <alignment horizontal="center" vertical="center"/>
    </xf>
    <xf numFmtId="169" fontId="117" fillId="28" borderId="63" xfId="40298" applyNumberFormat="true" applyFont="true" applyFill="true" applyBorder="true" applyAlignment="true">
      <alignment horizontal="center" vertical="center"/>
    </xf>
    <xf numFmtId="169" fontId="117" fillId="28" borderId="77" xfId="40414" applyNumberFormat="true" applyFont="true" applyFill="true" applyBorder="true" applyAlignment="true">
      <alignment horizontal="center" vertical="center"/>
    </xf>
    <xf numFmtId="169" fontId="117" fillId="28" borderId="78" xfId="40426" applyNumberFormat="true" applyFont="true" applyFill="true" applyBorder="true" applyAlignment="true">
      <alignment horizontal="center" vertical="center"/>
    </xf>
    <xf numFmtId="169" fontId="117" fillId="28" borderId="85" xfId="40438" applyNumberFormat="true" applyFont="true" applyFill="true" applyBorder="true" applyAlignment="true">
      <alignment horizontal="center" vertical="center"/>
    </xf>
    <xf numFmtId="169" fontId="117" fillId="28" borderId="117" xfId="39987" applyNumberFormat="true" applyFont="true" applyFill="true" applyBorder="true" applyAlignment="true">
      <alignment horizontal="center" vertical="center"/>
    </xf>
    <xf numFmtId="169" fontId="117" fillId="28" borderId="64" xfId="39999" applyNumberFormat="true" applyFont="true" applyFill="true" applyBorder="true" applyAlignment="true">
      <alignment horizontal="center" vertical="center"/>
    </xf>
    <xf numFmtId="169" fontId="117" fillId="28" borderId="87" xfId="40011" applyNumberFormat="true" applyFont="true" applyFill="true" applyBorder="true" applyAlignment="true">
      <alignment horizontal="center" vertical="center"/>
    </xf>
    <xf numFmtId="169" fontId="117" fillId="28" borderId="117" xfId="40047" applyNumberFormat="true" applyFont="true" applyFill="true" applyBorder="true" applyAlignment="true">
      <alignment horizontal="center" vertical="center"/>
    </xf>
    <xf numFmtId="169" fontId="117" fillId="28" borderId="64" xfId="40059" applyNumberFormat="true" applyFont="true" applyFill="true" applyBorder="true" applyAlignment="true">
      <alignment horizontal="center" vertical="center"/>
    </xf>
    <xf numFmtId="169" fontId="117" fillId="28" borderId="117" xfId="40167" applyNumberFormat="true" applyFont="true" applyFill="true" applyBorder="true" applyAlignment="true">
      <alignment horizontal="center" vertical="center"/>
    </xf>
    <xf numFmtId="169" fontId="117" fillId="28" borderId="64" xfId="40179" applyNumberFormat="true" applyFont="true" applyFill="true" applyBorder="true" applyAlignment="true">
      <alignment horizontal="center" vertical="center"/>
    </xf>
    <xf numFmtId="169" fontId="117" fillId="28" borderId="87" xfId="40191" applyNumberFormat="true" applyFont="true" applyFill="true" applyBorder="true" applyAlignment="true">
      <alignment horizontal="center" vertical="center"/>
    </xf>
    <xf numFmtId="169" fontId="117" fillId="28" borderId="117" xfId="40227" applyNumberFormat="true" applyFont="true" applyFill="true" applyBorder="true" applyAlignment="true">
      <alignment horizontal="center" vertical="center"/>
    </xf>
    <xf numFmtId="169" fontId="117" fillId="28" borderId="64" xfId="40239" applyNumberFormat="true" applyFont="true" applyFill="true" applyBorder="true" applyAlignment="true">
      <alignment horizontal="center" vertical="center"/>
    </xf>
    <xf numFmtId="169" fontId="117" fillId="28" borderId="64" xfId="40251" applyNumberFormat="true" applyFont="true" applyFill="true" applyBorder="true" applyAlignment="true">
      <alignment horizontal="center" vertical="center"/>
    </xf>
    <xf numFmtId="169" fontId="117" fillId="28" borderId="117" xfId="40287" applyNumberFormat="true" applyFont="true" applyFill="true" applyBorder="true" applyAlignment="true">
      <alignment horizontal="center" vertical="center"/>
    </xf>
    <xf numFmtId="169" fontId="117" fillId="28" borderId="64" xfId="40299" applyNumberFormat="true" applyFont="true" applyFill="true" applyBorder="true" applyAlignment="true">
      <alignment horizontal="center" vertical="center"/>
    </xf>
    <xf numFmtId="169" fontId="117" fillId="28" borderId="113" xfId="39986" applyNumberFormat="true" applyFont="true" applyFill="true" applyBorder="true" applyAlignment="true">
      <alignment horizontal="center" vertical="center"/>
    </xf>
    <xf numFmtId="169" fontId="117" fillId="28" borderId="78" xfId="39998" applyNumberFormat="true" applyFont="true" applyFill="true" applyBorder="true" applyAlignment="true">
      <alignment horizontal="center" vertical="center"/>
    </xf>
    <xf numFmtId="169" fontId="117" fillId="28" borderId="85" xfId="40010" applyNumberFormat="true" applyFont="true" applyFill="true" applyBorder="true" applyAlignment="true">
      <alignment horizontal="center" vertical="center"/>
    </xf>
    <xf numFmtId="169" fontId="117" fillId="28" borderId="113" xfId="40046" applyNumberFormat="true" applyFont="true" applyFill="true" applyBorder="true" applyAlignment="true">
      <alignment horizontal="center" vertical="center"/>
    </xf>
    <xf numFmtId="169" fontId="117" fillId="28" borderId="78" xfId="40058" applyNumberFormat="true" applyFont="true" applyFill="true" applyBorder="true" applyAlignment="true">
      <alignment horizontal="center" vertical="center"/>
    </xf>
    <xf numFmtId="169" fontId="117" fillId="28" borderId="113" xfId="40166" applyNumberFormat="true" applyFont="true" applyFill="true" applyBorder="true" applyAlignment="true">
      <alignment horizontal="center" vertical="center"/>
    </xf>
    <xf numFmtId="169" fontId="117" fillId="28" borderId="78" xfId="40178" applyNumberFormat="true" applyFont="true" applyFill="true" applyBorder="true" applyAlignment="true">
      <alignment horizontal="center" vertical="center"/>
    </xf>
    <xf numFmtId="169" fontId="117" fillId="28" borderId="85" xfId="40190" applyNumberFormat="true" applyFont="true" applyFill="true" applyBorder="true" applyAlignment="true">
      <alignment horizontal="center" vertical="center"/>
    </xf>
    <xf numFmtId="169" fontId="117" fillId="28" borderId="113" xfId="40226" applyNumberFormat="true" applyFont="true" applyFill="true" applyBorder="true" applyAlignment="true">
      <alignment horizontal="center" vertical="center"/>
    </xf>
    <xf numFmtId="169" fontId="117" fillId="28" borderId="78" xfId="40238" applyNumberFormat="true" applyFont="true" applyFill="true" applyBorder="true" applyAlignment="true">
      <alignment horizontal="center" vertical="center"/>
    </xf>
    <xf numFmtId="169" fontId="117" fillId="28" borderId="78" xfId="40250" applyNumberFormat="true" applyFont="true" applyFill="true" applyBorder="true" applyAlignment="true">
      <alignment horizontal="center" vertical="center"/>
    </xf>
    <xf numFmtId="169" fontId="117" fillId="28" borderId="113" xfId="40286" applyNumberFormat="true" applyFont="true" applyFill="true" applyBorder="true" applyAlignment="true">
      <alignment horizontal="center" vertical="center"/>
    </xf>
    <xf numFmtId="169" fontId="117" fillId="28" borderId="78" xfId="40298" applyNumberFormat="true" applyFont="true" applyFill="true" applyBorder="true" applyAlignment="true">
      <alignment horizontal="center" vertical="center"/>
    </xf>
    <xf numFmtId="169" fontId="117" fillId="28" borderId="117" xfId="39988" applyNumberFormat="true" applyFont="true" applyFill="true" applyBorder="true" applyAlignment="true">
      <alignment horizontal="center" vertical="center"/>
    </xf>
    <xf numFmtId="169" fontId="117" fillId="28" borderId="64" xfId="40000" applyNumberFormat="true" applyFont="true" applyFill="true" applyBorder="true" applyAlignment="true">
      <alignment horizontal="center" vertical="center"/>
    </xf>
    <xf numFmtId="169" fontId="117" fillId="28" borderId="87" xfId="40012" applyNumberFormat="true" applyFont="true" applyFill="true" applyBorder="true" applyAlignment="true">
      <alignment horizontal="center" vertical="center"/>
    </xf>
    <xf numFmtId="169" fontId="117" fillId="28" borderId="117" xfId="40048" applyNumberFormat="true" applyFont="true" applyFill="true" applyBorder="true" applyAlignment="true">
      <alignment horizontal="center" vertical="center"/>
    </xf>
    <xf numFmtId="169" fontId="117" fillId="28" borderId="64" xfId="40060" applyNumberFormat="true" applyFont="true" applyFill="true" applyBorder="true" applyAlignment="true">
      <alignment horizontal="center" vertical="center"/>
    </xf>
    <xf numFmtId="169" fontId="117" fillId="28" borderId="117" xfId="40168" applyNumberFormat="true" applyFont="true" applyFill="true" applyBorder="true" applyAlignment="true">
      <alignment horizontal="center" vertical="center"/>
    </xf>
    <xf numFmtId="169" fontId="117" fillId="28" borderId="64" xfId="40180" applyNumberFormat="true" applyFont="true" applyFill="true" applyBorder="true" applyAlignment="true">
      <alignment horizontal="center" vertical="center"/>
    </xf>
    <xf numFmtId="169" fontId="117" fillId="28" borderId="87" xfId="40192" applyNumberFormat="true" applyFont="true" applyFill="true" applyBorder="true" applyAlignment="true">
      <alignment horizontal="center" vertical="center"/>
    </xf>
    <xf numFmtId="169" fontId="117" fillId="28" borderId="117" xfId="40228" applyNumberFormat="true" applyFont="true" applyFill="true" applyBorder="true" applyAlignment="true">
      <alignment horizontal="center" vertical="center"/>
    </xf>
    <xf numFmtId="169" fontId="117" fillId="28" borderId="64" xfId="40240" applyNumberFormat="true" applyFont="true" applyFill="true" applyBorder="true" applyAlignment="true">
      <alignment horizontal="center" vertical="center"/>
    </xf>
    <xf numFmtId="169" fontId="117" fillId="28" borderId="64" xfId="40252" applyNumberFormat="true" applyFont="true" applyFill="true" applyBorder="true" applyAlignment="true">
      <alignment horizontal="center" vertical="center"/>
    </xf>
    <xf numFmtId="169" fontId="117" fillId="28" borderId="117" xfId="40288" applyNumberFormat="true" applyFont="true" applyFill="true" applyBorder="true" applyAlignment="true">
      <alignment horizontal="center" vertical="center"/>
    </xf>
    <xf numFmtId="169" fontId="117" fillId="28" borderId="64" xfId="40300" applyNumberFormat="true" applyFont="true" applyFill="true" applyBorder="true" applyAlignment="true">
      <alignment horizontal="center" vertical="center"/>
    </xf>
    <xf numFmtId="169" fontId="117" fillId="28" borderId="62" xfId="40416" applyNumberFormat="true" applyFont="true" applyFill="true" applyBorder="true" applyAlignment="true">
      <alignment horizontal="center" vertical="center"/>
    </xf>
    <xf numFmtId="169" fontId="117" fillId="28" borderId="64" xfId="40428" applyNumberFormat="true" applyFont="true" applyFill="true" applyBorder="true" applyAlignment="true">
      <alignment horizontal="center" vertical="center"/>
    </xf>
    <xf numFmtId="169" fontId="117" fillId="28" borderId="87" xfId="40440" applyNumberFormat="true" applyFont="true" applyFill="true" applyBorder="true" applyAlignment="true">
      <alignment horizontal="center" vertical="center"/>
    </xf>
    <xf numFmtId="168" fontId="117" fillId="28" borderId="77" xfId="39991" applyNumberFormat="true" applyFont="true" applyFill="true" applyBorder="true" applyAlignment="true">
      <alignment horizontal="center" vertical="center"/>
    </xf>
    <xf numFmtId="168" fontId="117" fillId="28" borderId="78" xfId="40003" applyNumberFormat="true" applyFont="true" applyFill="true" applyBorder="true" applyAlignment="true">
      <alignment horizontal="center" vertical="center"/>
    </xf>
    <xf numFmtId="168" fontId="117" fillId="28" borderId="85" xfId="40015" applyNumberFormat="true" applyFont="true" applyFill="true" applyBorder="true" applyAlignment="true">
      <alignment horizontal="center" vertical="center"/>
    </xf>
    <xf numFmtId="168" fontId="117" fillId="28" borderId="77" xfId="40051" applyNumberFormat="true" applyFont="true" applyFill="true" applyBorder="true" applyAlignment="true">
      <alignment horizontal="center" vertical="center"/>
    </xf>
    <xf numFmtId="168" fontId="117" fillId="28" borderId="78" xfId="40063" applyNumberFormat="true" applyFont="true" applyFill="true" applyBorder="true" applyAlignment="true">
      <alignment horizontal="center" vertical="center"/>
    </xf>
    <xf numFmtId="168" fontId="117" fillId="28" borderId="77" xfId="40171" applyNumberFormat="true" applyFont="true" applyFill="true" applyBorder="true" applyAlignment="true">
      <alignment horizontal="center" vertical="center"/>
    </xf>
    <xf numFmtId="168" fontId="117" fillId="28" borderId="78" xfId="40183" applyNumberFormat="true" applyFont="true" applyFill="true" applyBorder="true" applyAlignment="true">
      <alignment horizontal="center" vertical="center"/>
    </xf>
    <xf numFmtId="168" fontId="117" fillId="28" borderId="85" xfId="40195" applyNumberFormat="true" applyFont="true" applyFill="true" applyBorder="true" applyAlignment="true">
      <alignment horizontal="center" vertical="center"/>
    </xf>
    <xf numFmtId="168" fontId="117" fillId="28" borderId="77" xfId="40231" applyNumberFormat="true" applyFont="true" applyFill="true" applyBorder="true" applyAlignment="true">
      <alignment horizontal="center" vertical="center"/>
    </xf>
    <xf numFmtId="168" fontId="117" fillId="28" borderId="78" xfId="40243" applyNumberFormat="true" applyFont="true" applyFill="true" applyBorder="true" applyAlignment="true">
      <alignment horizontal="center" vertical="center"/>
    </xf>
    <xf numFmtId="168" fontId="117" fillId="28" borderId="78" xfId="40255" applyNumberFormat="true" applyFont="true" applyFill="true" applyBorder="true" applyAlignment="true">
      <alignment horizontal="center" vertical="center"/>
    </xf>
    <xf numFmtId="168" fontId="117" fillId="28" borderId="77" xfId="40291" applyNumberFormat="true" applyFont="true" applyFill="true" applyBorder="true" applyAlignment="true">
      <alignment horizontal="center" vertical="center"/>
    </xf>
    <xf numFmtId="168" fontId="117" fillId="28" borderId="78" xfId="40303" applyNumberFormat="true" applyFont="true" applyFill="true" applyBorder="true" applyAlignment="true">
      <alignment horizontal="center" vertical="center"/>
    </xf>
    <xf numFmtId="168" fontId="117" fillId="28" borderId="77" xfId="40419" applyNumberFormat="true" applyFont="true" applyFill="true" applyBorder="true" applyAlignment="true">
      <alignment horizontal="center" vertical="center"/>
    </xf>
    <xf numFmtId="168" fontId="117" fillId="28" borderId="78" xfId="40431" applyNumberFormat="true" applyFont="true" applyFill="true" applyBorder="true" applyAlignment="true">
      <alignment horizontal="center" vertical="center"/>
    </xf>
    <xf numFmtId="168" fontId="117" fillId="28" borderId="85" xfId="40443" applyNumberFormat="true" applyFont="true" applyFill="true" applyBorder="true" applyAlignment="true">
      <alignment horizontal="center" vertical="center"/>
    </xf>
    <xf numFmtId="168" fontId="117" fillId="28" borderId="61" xfId="39992" applyNumberFormat="true" applyFont="true" applyFill="true" applyBorder="true" applyAlignment="true">
      <alignment horizontal="center" vertical="center"/>
    </xf>
    <xf numFmtId="168" fontId="117" fillId="28" borderId="56" xfId="40004" applyNumberFormat="true" applyFont="true" applyFill="true" applyBorder="true" applyAlignment="true">
      <alignment horizontal="center" vertical="center"/>
    </xf>
    <xf numFmtId="168" fontId="117" fillId="28" borderId="86" xfId="40016" applyNumberFormat="true" applyFont="true" applyFill="true" applyBorder="true" applyAlignment="true">
      <alignment horizontal="center" vertical="center"/>
    </xf>
    <xf numFmtId="168" fontId="117" fillId="28" borderId="61" xfId="40052" applyNumberFormat="true" applyFont="true" applyFill="true" applyBorder="true" applyAlignment="true">
      <alignment horizontal="center" vertical="center"/>
    </xf>
    <xf numFmtId="168" fontId="117" fillId="28" borderId="56" xfId="40064" applyNumberFormat="true" applyFont="true" applyFill="true" applyBorder="true" applyAlignment="true">
      <alignment horizontal="center" vertical="center"/>
    </xf>
    <xf numFmtId="168" fontId="117" fillId="28" borderId="61" xfId="40172" applyNumberFormat="true" applyFont="true" applyFill="true" applyBorder="true" applyAlignment="true">
      <alignment horizontal="center" vertical="center"/>
    </xf>
    <xf numFmtId="168" fontId="117" fillId="28" borderId="56" xfId="40184" applyNumberFormat="true" applyFont="true" applyFill="true" applyBorder="true" applyAlignment="true">
      <alignment horizontal="center" vertical="center"/>
    </xf>
    <xf numFmtId="168" fontId="117" fillId="28" borderId="86" xfId="40196" applyNumberFormat="true" applyFont="true" applyFill="true" applyBorder="true" applyAlignment="true">
      <alignment horizontal="center" vertical="center"/>
    </xf>
    <xf numFmtId="168" fontId="117" fillId="28" borderId="61" xfId="40232" applyNumberFormat="true" applyFont="true" applyFill="true" applyBorder="true" applyAlignment="true">
      <alignment horizontal="center" vertical="center"/>
    </xf>
    <xf numFmtId="168" fontId="117" fillId="28" borderId="56" xfId="40244" applyNumberFormat="true" applyFont="true" applyFill="true" applyBorder="true" applyAlignment="true">
      <alignment horizontal="center" vertical="center"/>
    </xf>
    <xf numFmtId="168" fontId="117" fillId="28" borderId="56" xfId="40256" applyNumberFormat="true" applyFont="true" applyFill="true" applyBorder="true" applyAlignment="true">
      <alignment horizontal="center" vertical="center"/>
    </xf>
    <xf numFmtId="168" fontId="117" fillId="28" borderId="61" xfId="40292" applyNumberFormat="true" applyFont="true" applyFill="true" applyBorder="true" applyAlignment="true">
      <alignment horizontal="center" vertical="center"/>
    </xf>
    <xf numFmtId="168" fontId="117" fillId="28" borderId="56" xfId="40304" applyNumberFormat="true" applyFont="true" applyFill="true" applyBorder="true" applyAlignment="true">
      <alignment horizontal="center" vertical="center"/>
    </xf>
    <xf numFmtId="168" fontId="117" fillId="28" borderId="61" xfId="40420" applyNumberFormat="true" applyFont="true" applyFill="true" applyBorder="true" applyAlignment="true">
      <alignment horizontal="center" vertical="center"/>
    </xf>
    <xf numFmtId="168" fontId="117" fillId="28" borderId="56" xfId="40432" applyNumberFormat="true" applyFont="true" applyFill="true" applyBorder="true" applyAlignment="true">
      <alignment horizontal="center" vertical="center"/>
    </xf>
    <xf numFmtId="168" fontId="117" fillId="28" borderId="86" xfId="40444" applyNumberFormat="true" applyFont="true" applyFill="true" applyBorder="true" applyAlignment="true">
      <alignment horizontal="center" vertical="center"/>
    </xf>
    <xf numFmtId="168" fontId="117" fillId="28" borderId="92" xfId="39993" applyNumberFormat="true" applyFont="true" applyFill="true" applyBorder="true" applyAlignment="true">
      <alignment horizontal="center" vertical="center"/>
    </xf>
    <xf numFmtId="168" fontId="117" fillId="28" borderId="93" xfId="40005" applyNumberFormat="true" applyFont="true" applyFill="true" applyBorder="true" applyAlignment="true">
      <alignment horizontal="center" vertical="center"/>
    </xf>
    <xf numFmtId="168" fontId="117" fillId="28" borderId="98" xfId="40017" applyNumberFormat="true" applyFont="true" applyFill="true" applyBorder="true" applyAlignment="true">
      <alignment horizontal="center" vertical="center"/>
    </xf>
    <xf numFmtId="168" fontId="117" fillId="28" borderId="92" xfId="40053" applyNumberFormat="true" applyFont="true" applyFill="true" applyBorder="true" applyAlignment="true">
      <alignment horizontal="center" vertical="center"/>
    </xf>
    <xf numFmtId="168" fontId="117" fillId="28" borderId="93" xfId="40065" applyNumberFormat="true" applyFont="true" applyFill="true" applyBorder="true" applyAlignment="true">
      <alignment horizontal="center" vertical="center"/>
    </xf>
    <xf numFmtId="168" fontId="117" fillId="28" borderId="92" xfId="40173" applyNumberFormat="true" applyFont="true" applyFill="true" applyBorder="true" applyAlignment="true">
      <alignment horizontal="center" vertical="center"/>
    </xf>
    <xf numFmtId="168" fontId="117" fillId="28" borderId="93" xfId="40185" applyNumberFormat="true" applyFont="true" applyFill="true" applyBorder="true" applyAlignment="true">
      <alignment horizontal="center" vertical="center"/>
    </xf>
    <xf numFmtId="168" fontId="117" fillId="28" borderId="98" xfId="40197" applyNumberFormat="true" applyFont="true" applyFill="true" applyBorder="true" applyAlignment="true">
      <alignment horizontal="center" vertical="center"/>
    </xf>
    <xf numFmtId="168" fontId="117" fillId="28" borderId="92" xfId="40233" applyNumberFormat="true" applyFont="true" applyFill="true" applyBorder="true" applyAlignment="true">
      <alignment horizontal="center" vertical="center"/>
    </xf>
    <xf numFmtId="168" fontId="117" fillId="28" borderId="93" xfId="40245" applyNumberFormat="true" applyFont="true" applyFill="true" applyBorder="true" applyAlignment="true">
      <alignment horizontal="center" vertical="center"/>
    </xf>
    <xf numFmtId="168" fontId="117" fillId="28" borderId="93" xfId="40257" applyNumberFormat="true" applyFont="true" applyFill="true" applyBorder="true" applyAlignment="true">
      <alignment horizontal="center" vertical="center"/>
    </xf>
    <xf numFmtId="168" fontId="117" fillId="28" borderId="92" xfId="40293" applyNumberFormat="true" applyFont="true" applyFill="true" applyBorder="true" applyAlignment="true">
      <alignment horizontal="center" vertical="center"/>
    </xf>
    <xf numFmtId="168" fontId="117" fillId="28" borderId="93" xfId="40305" applyNumberFormat="true" applyFont="true" applyFill="true" applyBorder="true" applyAlignment="true">
      <alignment horizontal="center" vertical="center"/>
    </xf>
    <xf numFmtId="168" fontId="117" fillId="28" borderId="92" xfId="40421" applyNumberFormat="true" applyFont="true" applyFill="true" applyBorder="true" applyAlignment="true">
      <alignment horizontal="center" vertical="center"/>
    </xf>
    <xf numFmtId="168" fontId="117" fillId="28" borderId="93" xfId="40433" applyNumberFormat="true" applyFont="true" applyFill="true" applyBorder="true" applyAlignment="true">
      <alignment horizontal="center" vertical="center"/>
    </xf>
    <xf numFmtId="168" fontId="117" fillId="28" borderId="98" xfId="40445" applyNumberFormat="true" applyFont="true" applyFill="true" applyBorder="true" applyAlignment="true">
      <alignment horizontal="center" vertical="center"/>
    </xf>
    <xf numFmtId="168" fontId="117" fillId="28" borderId="77" xfId="39992" applyNumberFormat="true" applyFont="true" applyFill="true" applyBorder="true" applyAlignment="true">
      <alignment horizontal="center" vertical="center"/>
    </xf>
    <xf numFmtId="168" fontId="117" fillId="28" borderId="78" xfId="40004" applyNumberFormat="true" applyFont="true" applyFill="true" applyBorder="true" applyAlignment="true">
      <alignment horizontal="center" vertical="center"/>
    </xf>
    <xf numFmtId="168" fontId="117" fillId="28" borderId="85" xfId="40016" applyNumberFormat="true" applyFont="true" applyFill="true" applyBorder="true" applyAlignment="true">
      <alignment horizontal="center" vertical="center"/>
    </xf>
    <xf numFmtId="168" fontId="117" fillId="28" borderId="77" xfId="40052" applyNumberFormat="true" applyFont="true" applyFill="true" applyBorder="true" applyAlignment="true">
      <alignment horizontal="center" vertical="center"/>
    </xf>
    <xf numFmtId="168" fontId="117" fillId="28" borderId="78" xfId="40064" applyNumberFormat="true" applyFont="true" applyFill="true" applyBorder="true" applyAlignment="true">
      <alignment horizontal="center" vertical="center"/>
    </xf>
    <xf numFmtId="168" fontId="117" fillId="28" borderId="77" xfId="40172" applyNumberFormat="true" applyFont="true" applyFill="true" applyBorder="true" applyAlignment="true">
      <alignment horizontal="center" vertical="center"/>
    </xf>
    <xf numFmtId="168" fontId="117" fillId="28" borderId="78" xfId="40184" applyNumberFormat="true" applyFont="true" applyFill="true" applyBorder="true" applyAlignment="true">
      <alignment horizontal="center" vertical="center"/>
    </xf>
    <xf numFmtId="168" fontId="117" fillId="28" borderId="85" xfId="40196" applyNumberFormat="true" applyFont="true" applyFill="true" applyBorder="true" applyAlignment="true">
      <alignment horizontal="center" vertical="center"/>
    </xf>
    <xf numFmtId="168" fontId="117" fillId="28" borderId="77" xfId="40232" applyNumberFormat="true" applyFont="true" applyFill="true" applyBorder="true" applyAlignment="true">
      <alignment horizontal="center" vertical="center"/>
    </xf>
    <xf numFmtId="168" fontId="117" fillId="28" borderId="78" xfId="40244" applyNumberFormat="true" applyFont="true" applyFill="true" applyBorder="true" applyAlignment="true">
      <alignment horizontal="center" vertical="center"/>
    </xf>
    <xf numFmtId="168" fontId="117" fillId="28" borderId="78" xfId="40256" applyNumberFormat="true" applyFont="true" applyFill="true" applyBorder="true" applyAlignment="true">
      <alignment horizontal="center" vertical="center"/>
    </xf>
    <xf numFmtId="168" fontId="117" fillId="28" borderId="77" xfId="40292" applyNumberFormat="true" applyFont="true" applyFill="true" applyBorder="true" applyAlignment="true">
      <alignment horizontal="center" vertical="center"/>
    </xf>
    <xf numFmtId="168" fontId="117" fillId="28" borderId="78" xfId="40304" applyNumberFormat="true" applyFont="true" applyFill="true" applyBorder="true" applyAlignment="true">
      <alignment horizontal="center" vertical="center"/>
    </xf>
    <xf numFmtId="168" fontId="117" fillId="28" borderId="77" xfId="40420" applyNumberFormat="true" applyFont="true" applyFill="true" applyBorder="true" applyAlignment="true">
      <alignment horizontal="center" vertical="center"/>
    </xf>
    <xf numFmtId="168" fontId="117" fillId="28" borderId="78" xfId="40432" applyNumberFormat="true" applyFont="true" applyFill="true" applyBorder="true" applyAlignment="true">
      <alignment horizontal="center" vertical="center"/>
    </xf>
    <xf numFmtId="168" fontId="117" fillId="28" borderId="85" xfId="40444" applyNumberFormat="true" applyFont="true" applyFill="true" applyBorder="true" applyAlignment="true">
      <alignment horizontal="center" vertical="center"/>
    </xf>
    <xf numFmtId="168" fontId="117" fillId="28" borderId="62" xfId="39994" applyNumberFormat="true" applyFont="true" applyFill="true" applyBorder="true" applyAlignment="true">
      <alignment horizontal="center" vertical="center"/>
    </xf>
    <xf numFmtId="168" fontId="117" fillId="28" borderId="64" xfId="40006" applyNumberFormat="true" applyFont="true" applyFill="true" applyBorder="true" applyAlignment="true">
      <alignment horizontal="center" vertical="center"/>
    </xf>
    <xf numFmtId="168" fontId="117" fillId="28" borderId="87" xfId="40018" applyNumberFormat="true" applyFont="true" applyFill="true" applyBorder="true" applyAlignment="true">
      <alignment horizontal="center" vertical="center"/>
    </xf>
    <xf numFmtId="168" fontId="117" fillId="28" borderId="62" xfId="40054" applyNumberFormat="true" applyFont="true" applyFill="true" applyBorder="true" applyAlignment="true">
      <alignment horizontal="center" vertical="center"/>
    </xf>
    <xf numFmtId="168" fontId="117" fillId="28" borderId="64" xfId="40066" applyNumberFormat="true" applyFont="true" applyFill="true" applyBorder="true" applyAlignment="true">
      <alignment horizontal="center" vertical="center"/>
    </xf>
    <xf numFmtId="168" fontId="117" fillId="28" borderId="62" xfId="40174" applyNumberFormat="true" applyFont="true" applyFill="true" applyBorder="true" applyAlignment="true">
      <alignment horizontal="center" vertical="center"/>
    </xf>
    <xf numFmtId="168" fontId="117" fillId="28" borderId="64" xfId="40186" applyNumberFormat="true" applyFont="true" applyFill="true" applyBorder="true" applyAlignment="true">
      <alignment horizontal="center" vertical="center"/>
    </xf>
    <xf numFmtId="168" fontId="117" fillId="28" borderId="87" xfId="40198" applyNumberFormat="true" applyFont="true" applyFill="true" applyBorder="true" applyAlignment="true">
      <alignment horizontal="center" vertical="center"/>
    </xf>
    <xf numFmtId="168" fontId="117" fillId="28" borderId="62" xfId="40234" applyNumberFormat="true" applyFont="true" applyFill="true" applyBorder="true" applyAlignment="true">
      <alignment horizontal="center" vertical="center"/>
    </xf>
    <xf numFmtId="168" fontId="117" fillId="28" borderId="64" xfId="40246" applyNumberFormat="true" applyFont="true" applyFill="true" applyBorder="true" applyAlignment="true">
      <alignment horizontal="center" vertical="center"/>
    </xf>
    <xf numFmtId="168" fontId="117" fillId="28" borderId="64" xfId="40258" applyNumberFormat="true" applyFont="true" applyFill="true" applyBorder="true" applyAlignment="true">
      <alignment horizontal="center" vertical="center"/>
    </xf>
    <xf numFmtId="168" fontId="117" fillId="28" borderId="62" xfId="40294" applyNumberFormat="true" applyFont="true" applyFill="true" applyBorder="true" applyAlignment="true">
      <alignment horizontal="center" vertical="center"/>
    </xf>
    <xf numFmtId="168" fontId="117" fillId="28" borderId="64" xfId="40306" applyNumberFormat="true" applyFont="true" applyFill="true" applyBorder="true" applyAlignment="true">
      <alignment horizontal="center" vertical="center"/>
    </xf>
    <xf numFmtId="168" fontId="117" fillId="28" borderId="62" xfId="40422" applyNumberFormat="true" applyFont="true" applyFill="true" applyBorder="true" applyAlignment="true">
      <alignment horizontal="center" vertical="center"/>
    </xf>
    <xf numFmtId="168" fontId="117" fillId="28" borderId="64" xfId="40434" applyNumberFormat="true" applyFont="true" applyFill="true" applyBorder="true" applyAlignment="true">
      <alignment horizontal="center" vertical="center"/>
    </xf>
    <xf numFmtId="168" fontId="117" fillId="28" borderId="87" xfId="40446" applyNumberFormat="true" applyFont="true" applyFill="true" applyBorder="true" applyAlignment="true">
      <alignment horizontal="center" vertical="center"/>
    </xf>
    <xf numFmtId="0" fontId="0" fillId="0" borderId="11" xfId="0" applyBorder="true" applyAlignment="true">
      <alignment vertical="center"/>
    </xf>
    <xf numFmtId="169" fontId="117" fillId="28" borderId="82" xfId="40237" applyNumberFormat="true" applyFont="true" applyFill="true" applyBorder="true" applyAlignment="true">
      <alignment horizontal="center" vertical="center"/>
    </xf>
    <xf numFmtId="169" fontId="117" fillId="28" borderId="72" xfId="40238" applyNumberFormat="true" applyFont="true" applyFill="true" applyBorder="true" applyAlignment="true">
      <alignment horizontal="center" vertical="center"/>
    </xf>
    <xf numFmtId="169" fontId="117" fillId="28" borderId="99" xfId="40239" applyNumberFormat="true" applyFont="true" applyFill="true" applyBorder="true" applyAlignment="true">
      <alignment horizontal="center" vertical="center"/>
    </xf>
    <xf numFmtId="169" fontId="117" fillId="28" borderId="71" xfId="40238" applyNumberFormat="true" applyFont="true" applyFill="true" applyBorder="true" applyAlignment="true">
      <alignment horizontal="center" vertical="center"/>
    </xf>
    <xf numFmtId="169" fontId="117" fillId="28" borderId="73" xfId="40239" applyNumberFormat="true" applyFont="true" applyFill="true" applyBorder="true" applyAlignment="true">
      <alignment horizontal="center" vertical="center"/>
    </xf>
    <xf numFmtId="169" fontId="117" fillId="28" borderId="82" xfId="40238" applyNumberFormat="true" applyFont="true" applyFill="true" applyBorder="true" applyAlignment="true">
      <alignment horizontal="center" vertical="center"/>
    </xf>
    <xf numFmtId="169" fontId="117" fillId="28" borderId="73" xfId="40240" applyNumberFormat="true" applyFont="true" applyFill="true" applyBorder="true" applyAlignment="true">
      <alignment horizontal="center" vertical="center"/>
    </xf>
    <xf numFmtId="0" fontId="117" fillId="3" borderId="1" xfId="39963" applyFont="true" applyBorder="true" applyAlignment="true">
      <alignment horizontal="center" vertical="center"/>
    </xf>
    <xf numFmtId="0" fontId="117" fillId="3" borderId="1" xfId="40023" applyFont="true" applyBorder="true" applyAlignment="true">
      <alignment horizontal="center" vertical="center"/>
    </xf>
    <xf numFmtId="0" fontId="117" fillId="3" borderId="1" xfId="40083" applyFont="true" applyBorder="true" applyAlignment="true">
      <alignment horizontal="center" vertical="center"/>
    </xf>
    <xf numFmtId="0" fontId="117" fillId="3" borderId="1" xfId="40143" applyFont="true" applyBorder="true" applyAlignment="true">
      <alignment horizontal="center" vertical="center"/>
    </xf>
    <xf numFmtId="0" fontId="117" fillId="3" borderId="1" xfId="40203" applyFont="true" applyBorder="true" applyAlignment="true">
      <alignment horizontal="center" vertical="center"/>
    </xf>
    <xf numFmtId="0" fontId="117" fillId="3" borderId="1" xfId="40263" applyFont="true" applyBorder="true" applyAlignment="true">
      <alignment horizontal="center" vertical="center"/>
    </xf>
    <xf numFmtId="0" fontId="117" fillId="3" borderId="3" xfId="40397" applyFont="true" applyBorder="true" applyAlignment="true">
      <alignment horizontal="center" vertical="center"/>
    </xf>
    <xf numFmtId="0" fontId="117" fillId="3" borderId="1" xfId="40397" applyFont="true" applyBorder="true" applyAlignment="true">
      <alignment horizontal="center" vertical="center"/>
    </xf>
    <xf numFmtId="0" fontId="117" fillId="3" borderId="1" xfId="40329" applyFont="true" applyBorder="true" applyAlignment="true">
      <alignment horizontal="center" vertical="center"/>
    </xf>
    <xf numFmtId="0" fontId="117" fillId="3" borderId="1" xfId="40269" applyFont="true" applyBorder="true" applyAlignment="true">
      <alignment horizontal="center" vertical="center"/>
    </xf>
    <xf numFmtId="0" fontId="117" fillId="3" borderId="1" xfId="40209" applyFont="true" applyBorder="true" applyAlignment="true">
      <alignment horizontal="center" vertical="center"/>
    </xf>
    <xf numFmtId="0" fontId="117" fillId="3" borderId="1" xfId="40149" applyFont="true" applyBorder="true" applyAlignment="true">
      <alignment horizontal="center" vertical="center"/>
    </xf>
    <xf numFmtId="0" fontId="117" fillId="3" borderId="3" xfId="40089" applyFont="true" applyBorder="true" applyAlignment="true">
      <alignment horizontal="center" vertical="center"/>
    </xf>
    <xf numFmtId="0" fontId="117" fillId="3" borderId="1" xfId="40029" applyFont="true" applyBorder="true" applyAlignment="true">
      <alignment horizontal="center" vertical="center"/>
    </xf>
    <xf numFmtId="0" fontId="117" fillId="3" borderId="1" xfId="39969" applyFont="true" applyBorder="true" applyAlignment="true">
      <alignment horizontal="center" vertical="center"/>
    </xf>
    <xf numFmtId="0" fontId="26" fillId="3" borderId="10" xfId="19344" applyAlignment="true">
      <alignment wrapText="true"/>
    </xf>
    <xf numFmtId="0" fontId="26" fillId="27" borderId="10" xfId="19344" applyFill="true" applyAlignment="true">
      <alignment horizontal="center" wrapText="true"/>
    </xf>
    <xf numFmtId="0" fontId="181" fillId="27" borderId="10" xfId="19344" applyFont="true" applyFill="true" applyAlignment="true">
      <alignment horizontal="center" wrapText="true"/>
    </xf>
    <xf numFmtId="0" fontId="182" fillId="27" borderId="10" xfId="19344" applyFont="true" applyFill="true" applyAlignment="true">
      <alignment horizontal="center" wrapText="true"/>
    </xf>
    <xf numFmtId="0" fontId="26" fillId="15" borderId="10" xfId="19344" applyFill="true"/>
    <xf numFmtId="0" fontId="26" fillId="15" borderId="10" xfId="19344" applyFill="true" applyAlignment="true">
      <alignment vertical="center"/>
    </xf>
    <xf numFmtId="0" fontId="26" fillId="15" borderId="10" xfId="19344" applyFill="true" applyAlignment="true">
      <alignment vertical="center" wrapText="true"/>
    </xf>
    <xf numFmtId="0" fontId="26" fillId="27" borderId="10" xfId="19344" applyFill="true" applyAlignment="true">
      <alignment horizontal="center" vertical="center"/>
    </xf>
    <xf numFmtId="0" fontId="153" fillId="15" borderId="10" xfId="19405" applyFont="true" applyFill="true" applyAlignment="true">
      <alignment horizontal="left" vertical="center" wrapText="true"/>
    </xf>
    <xf numFmtId="0" fontId="153" fillId="3" borderId="57" xfId="45090" applyFont="true" applyBorder="true" applyAlignment="true">
      <alignment horizontal="center" wrapText="true"/>
    </xf>
    <xf numFmtId="0" fontId="153" fillId="26" borderId="58" xfId="45091" applyFont="true" applyFill="true" applyBorder="true" applyAlignment="true">
      <alignment horizontal="left" vertical="top" wrapText="true"/>
    </xf>
    <xf numFmtId="0" fontId="153" fillId="26" borderId="58" xfId="45092" applyFont="true" applyFill="true" applyBorder="true" applyAlignment="true">
      <alignment horizontal="left" vertical="top" wrapText="true"/>
    </xf>
    <xf numFmtId="168" fontId="152" fillId="3" borderId="58" xfId="45093" applyNumberFormat="true" applyFont="true" applyBorder="true" applyAlignment="true">
      <alignment horizontal="right" vertical="top"/>
    </xf>
    <xf numFmtId="0" fontId="153" fillId="26" borderId="59" xfId="45094" applyFont="true" applyFill="true" applyBorder="true" applyAlignment="true">
      <alignment horizontal="left" vertical="top" wrapText="true"/>
    </xf>
    <xf numFmtId="0" fontId="153" fillId="26" borderId="59" xfId="45095" applyFont="true" applyFill="true" applyBorder="true" applyAlignment="true">
      <alignment horizontal="left" vertical="top" wrapText="true"/>
    </xf>
    <xf numFmtId="168" fontId="152" fillId="3" borderId="59" xfId="45096" applyNumberFormat="true" applyFont="true" applyBorder="true" applyAlignment="true">
      <alignment horizontal="right" vertical="top"/>
    </xf>
    <xf numFmtId="0" fontId="153" fillId="26" borderId="60" xfId="45098" applyFont="true" applyFill="true" applyBorder="true" applyAlignment="true">
      <alignment horizontal="left" vertical="top" wrapText="true"/>
    </xf>
    <xf numFmtId="168" fontId="152" fillId="3" borderId="60" xfId="45099" applyNumberFormat="true" applyFont="true" applyBorder="true" applyAlignment="true">
      <alignment horizontal="right" vertical="top"/>
    </xf>
    <xf numFmtId="0" fontId="184" fillId="15" borderId="10" xfId="19444" applyFont="true" applyFill="true" applyAlignment="true">
      <alignment horizontal="center" vertical="center" wrapText="true"/>
    </xf>
    <xf numFmtId="0" fontId="184" fillId="15" borderId="10" xfId="19442" applyFont="true" applyFill="true" applyAlignment="true">
      <alignment horizontal="center" vertical="center"/>
    </xf>
    <xf numFmtId="0" fontId="184" fillId="15" borderId="10" xfId="19443" applyFont="true" applyFill="true" applyAlignment="true">
      <alignment horizontal="center" vertical="center" wrapText="true"/>
    </xf>
    <xf numFmtId="0" fontId="184" fillId="15" borderId="10" xfId="19466" applyFont="true" applyFill="true" applyAlignment="true">
      <alignment horizontal="center" vertical="center" wrapText="true"/>
    </xf>
    <xf numFmtId="0" fontId="184" fillId="15" borderId="10" xfId="19464" applyFont="true" applyFill="true" applyAlignment="true">
      <alignment horizontal="center" vertical="center"/>
    </xf>
    <xf numFmtId="0" fontId="184" fillId="15" borderId="10" xfId="19464" applyFont="true" applyFill="true" applyAlignment="true">
      <alignment horizontal="center" vertical="center" wrapText="true"/>
    </xf>
    <xf numFmtId="0" fontId="184" fillId="15" borderId="10" xfId="19465" applyFont="true" applyFill="true" applyAlignment="true">
      <alignment horizontal="center" vertical="center" wrapText="true"/>
    </xf>
    <xf numFmtId="0" fontId="153" fillId="3" borderId="10" xfId="45106" applyFont="true" applyAlignment="true">
      <alignment horizontal="center" wrapText="true"/>
    </xf>
    <xf numFmtId="0" fontId="153" fillId="3" borderId="10" xfId="45107" applyFont="true" applyAlignment="true">
      <alignment horizontal="center" wrapText="true"/>
    </xf>
    <xf numFmtId="0" fontId="153" fillId="3" borderId="10" xfId="45108" applyFont="true" applyAlignment="true">
      <alignment horizontal="center" wrapText="true"/>
    </xf>
    <xf numFmtId="0" fontId="153" fillId="3" borderId="57" xfId="45109" applyFont="true" applyBorder="true" applyAlignment="true">
      <alignment horizontal="center"/>
    </xf>
    <xf numFmtId="0" fontId="153" fillId="3" borderId="57" xfId="45110" applyFont="true" applyBorder="true" applyAlignment="true">
      <alignment horizontal="center"/>
    </xf>
    <xf numFmtId="0" fontId="153" fillId="3" borderId="57" xfId="45111" applyFont="true" applyBorder="true" applyAlignment="true">
      <alignment horizontal="center"/>
    </xf>
    <xf numFmtId="0" fontId="153" fillId="3" borderId="57" xfId="45361" applyFont="true" applyBorder="true" applyAlignment="true">
      <alignment horizontal="center" wrapText="true"/>
    </xf>
    <xf numFmtId="0" fontId="153" fillId="26" borderId="58" xfId="45362" applyFont="true" applyFill="true" applyBorder="true" applyAlignment="true">
      <alignment horizontal="left" vertical="top" wrapText="true"/>
    </xf>
    <xf numFmtId="0" fontId="153" fillId="26" borderId="58" xfId="45363" applyFont="true" applyFill="true" applyBorder="true" applyAlignment="true">
      <alignment horizontal="left" vertical="top" wrapText="true"/>
    </xf>
    <xf numFmtId="168" fontId="152" fillId="3" borderId="58" xfId="45364" applyNumberFormat="true" applyFont="true" applyBorder="true" applyAlignment="true">
      <alignment horizontal="right" vertical="top"/>
    </xf>
    <xf numFmtId="0" fontId="153" fillId="26" borderId="59" xfId="45365" applyFont="true" applyFill="true" applyBorder="true" applyAlignment="true">
      <alignment horizontal="left" vertical="top" wrapText="true"/>
    </xf>
    <xf numFmtId="0" fontId="153" fillId="26" borderId="59" xfId="45366" applyFont="true" applyFill="true" applyBorder="true" applyAlignment="true">
      <alignment horizontal="left" vertical="top" wrapText="true"/>
    </xf>
    <xf numFmtId="168" fontId="152" fillId="3" borderId="59" xfId="45367" applyNumberFormat="true" applyFont="true" applyBorder="true" applyAlignment="true">
      <alignment horizontal="right" vertical="top"/>
    </xf>
    <xf numFmtId="0" fontId="153" fillId="26" borderId="60" xfId="45369" applyFont="true" applyFill="true" applyBorder="true" applyAlignment="true">
      <alignment horizontal="left" vertical="top" wrapText="true"/>
    </xf>
    <xf numFmtId="168" fontId="152" fillId="3" borderId="60" xfId="45370" applyNumberFormat="true" applyFont="true" applyBorder="true" applyAlignment="true">
      <alignment horizontal="right" vertical="top"/>
    </xf>
    <xf numFmtId="0" fontId="153" fillId="3" borderId="10" xfId="45377" applyFont="true" applyAlignment="true">
      <alignment horizontal="center" wrapText="true"/>
    </xf>
    <xf numFmtId="0" fontId="153" fillId="3" borderId="10" xfId="45378" applyFont="true" applyAlignment="true">
      <alignment horizontal="center" wrapText="true"/>
    </xf>
    <xf numFmtId="0" fontId="153" fillId="3" borderId="10" xfId="45379" applyFont="true" applyAlignment="true">
      <alignment horizontal="center" wrapText="true"/>
    </xf>
    <xf numFmtId="0" fontId="153" fillId="3" borderId="57" xfId="45380" applyFont="true" applyBorder="true" applyAlignment="true">
      <alignment horizontal="center"/>
    </xf>
    <xf numFmtId="0" fontId="153" fillId="3" borderId="57" xfId="45381" applyFont="true" applyBorder="true" applyAlignment="true">
      <alignment horizontal="center"/>
    </xf>
    <xf numFmtId="0" fontId="153" fillId="3" borderId="57" xfId="45382" applyFont="true" applyBorder="true" applyAlignment="true">
      <alignment horizontal="center"/>
    </xf>
    <xf numFmtId="0" fontId="153" fillId="3" borderId="57" xfId="45630" applyFont="true" applyBorder="true" applyAlignment="true">
      <alignment horizontal="center" wrapText="true"/>
    </xf>
    <xf numFmtId="0" fontId="153" fillId="26" borderId="58" xfId="45631" applyFont="true" applyFill="true" applyBorder="true" applyAlignment="true">
      <alignment horizontal="left" vertical="top" wrapText="true"/>
    </xf>
    <xf numFmtId="0" fontId="153" fillId="26" borderId="58" xfId="45632" applyFont="true" applyFill="true" applyBorder="true" applyAlignment="true">
      <alignment horizontal="left" vertical="top" wrapText="true"/>
    </xf>
    <xf numFmtId="168" fontId="152" fillId="3" borderId="58" xfId="45633" applyNumberFormat="true" applyFont="true" applyBorder="true" applyAlignment="true">
      <alignment horizontal="right" vertical="top"/>
    </xf>
    <xf numFmtId="0" fontId="153" fillId="26" borderId="59" xfId="45634" applyFont="true" applyFill="true" applyBorder="true" applyAlignment="true">
      <alignment horizontal="left" vertical="top" wrapText="true"/>
    </xf>
    <xf numFmtId="0" fontId="153" fillId="26" borderId="59" xfId="45635" applyFont="true" applyFill="true" applyBorder="true" applyAlignment="true">
      <alignment horizontal="left" vertical="top" wrapText="true"/>
    </xf>
    <xf numFmtId="168" fontId="152" fillId="3" borderId="59" xfId="45636" applyNumberFormat="true" applyFont="true" applyBorder="true" applyAlignment="true">
      <alignment horizontal="right" vertical="top"/>
    </xf>
    <xf numFmtId="0" fontId="153" fillId="26" borderId="60" xfId="45638" applyFont="true" applyFill="true" applyBorder="true" applyAlignment="true">
      <alignment horizontal="left" vertical="top" wrapText="true"/>
    </xf>
    <xf numFmtId="168" fontId="152" fillId="3" borderId="60" xfId="45639" applyNumberFormat="true" applyFont="true" applyBorder="true" applyAlignment="true">
      <alignment horizontal="right" vertical="top"/>
    </xf>
    <xf numFmtId="0" fontId="153" fillId="3" borderId="10" xfId="45646" applyFont="true" applyAlignment="true">
      <alignment horizontal="center" wrapText="true"/>
    </xf>
    <xf numFmtId="0" fontId="153" fillId="3" borderId="10" xfId="45647" applyFont="true" applyAlignment="true">
      <alignment horizontal="center" wrapText="true"/>
    </xf>
    <xf numFmtId="0" fontId="153" fillId="3" borderId="10" xfId="45648" applyFont="true" applyAlignment="true">
      <alignment horizontal="center" wrapText="true"/>
    </xf>
    <xf numFmtId="0" fontId="153" fillId="3" borderId="57" xfId="45649" applyFont="true" applyBorder="true" applyAlignment="true">
      <alignment horizontal="center"/>
    </xf>
    <xf numFmtId="0" fontId="153" fillId="3" borderId="57" xfId="45650" applyFont="true" applyBorder="true" applyAlignment="true">
      <alignment horizontal="center"/>
    </xf>
    <xf numFmtId="0" fontId="153" fillId="3" borderId="57" xfId="45651" applyFont="true" applyBorder="true" applyAlignment="true">
      <alignment horizontal="center"/>
    </xf>
    <xf numFmtId="0" fontId="153" fillId="3" borderId="57" xfId="45926" applyFont="true" applyBorder="true" applyAlignment="true">
      <alignment horizontal="center" wrapText="true"/>
    </xf>
    <xf numFmtId="0" fontId="153" fillId="26" borderId="58" xfId="45927" applyFont="true" applyFill="true" applyBorder="true" applyAlignment="true">
      <alignment horizontal="left" vertical="top" wrapText="true"/>
    </xf>
    <xf numFmtId="0" fontId="153" fillId="26" borderId="58" xfId="45928" applyFont="true" applyFill="true" applyBorder="true" applyAlignment="true">
      <alignment horizontal="left" vertical="top" wrapText="true"/>
    </xf>
    <xf numFmtId="168" fontId="152" fillId="3" borderId="58" xfId="45929" applyNumberFormat="true" applyFont="true" applyBorder="true" applyAlignment="true">
      <alignment horizontal="right" vertical="top"/>
    </xf>
    <xf numFmtId="0" fontId="153" fillId="26" borderId="59" xfId="45930" applyFont="true" applyFill="true" applyBorder="true" applyAlignment="true">
      <alignment horizontal="left" vertical="top" wrapText="true"/>
    </xf>
    <xf numFmtId="0" fontId="153" fillId="26" borderId="59" xfId="45931" applyFont="true" applyFill="true" applyBorder="true" applyAlignment="true">
      <alignment horizontal="left" vertical="top" wrapText="true"/>
    </xf>
    <xf numFmtId="168" fontId="152" fillId="3" borderId="59" xfId="45932" applyNumberFormat="true" applyFont="true" applyBorder="true" applyAlignment="true">
      <alignment horizontal="right" vertical="top"/>
    </xf>
    <xf numFmtId="0" fontId="153" fillId="26" borderId="60" xfId="45934" applyFont="true" applyFill="true" applyBorder="true" applyAlignment="true">
      <alignment horizontal="left" vertical="top" wrapText="true"/>
    </xf>
    <xf numFmtId="168" fontId="152" fillId="3" borderId="60" xfId="45935" applyNumberFormat="true" applyFont="true" applyBorder="true" applyAlignment="true">
      <alignment horizontal="right" vertical="top"/>
    </xf>
    <xf numFmtId="0" fontId="153" fillId="3" borderId="10" xfId="45942" applyFont="true" applyAlignment="true">
      <alignment horizontal="center" wrapText="true"/>
    </xf>
    <xf numFmtId="0" fontId="153" fillId="3" borderId="10" xfId="45943" applyFont="true" applyAlignment="true">
      <alignment horizontal="center" wrapText="true"/>
    </xf>
    <xf numFmtId="0" fontId="153" fillId="3" borderId="10" xfId="45944" applyFont="true" applyAlignment="true">
      <alignment horizontal="center" wrapText="true"/>
    </xf>
    <xf numFmtId="0" fontId="153" fillId="3" borderId="57" xfId="45945" applyFont="true" applyBorder="true" applyAlignment="true">
      <alignment horizontal="center"/>
    </xf>
    <xf numFmtId="0" fontId="153" fillId="3" borderId="57" xfId="45946" applyFont="true" applyBorder="true" applyAlignment="true">
      <alignment horizontal="center"/>
    </xf>
    <xf numFmtId="0" fontId="153" fillId="3" borderId="57" xfId="45947" applyFont="true" applyBorder="true" applyAlignment="true">
      <alignment horizontal="center"/>
    </xf>
    <xf numFmtId="164" fontId="117" fillId="3" borderId="27" xfId="19344" applyNumberFormat="true" applyFont="true" applyBorder="true" applyAlignment="true" applyProtection="true">
      <alignment horizontal="center"/>
      <protection locked="false"/>
    </xf>
    <xf numFmtId="1" fontId="117" fillId="3" borderId="28" xfId="19344" applyNumberFormat="true" applyFont="true" applyBorder="true" applyAlignment="true" applyProtection="true">
      <alignment horizontal="center"/>
      <protection locked="false"/>
    </xf>
    <xf numFmtId="164" fontId="117" fillId="3" borderId="30" xfId="19344" applyNumberFormat="true" applyFont="true" applyBorder="true" applyAlignment="true" applyProtection="true">
      <alignment horizontal="center"/>
      <protection locked="false"/>
    </xf>
    <xf numFmtId="1" fontId="117" fillId="3" borderId="31" xfId="19344" applyNumberFormat="true" applyFont="true" applyBorder="true" applyAlignment="true" applyProtection="true">
      <alignment horizontal="center"/>
      <protection locked="false"/>
    </xf>
    <xf numFmtId="164" fontId="117" fillId="3" borderId="33" xfId="19344" applyNumberFormat="true" applyFont="true" applyBorder="true" applyAlignment="true" applyProtection="true">
      <alignment horizontal="center"/>
      <protection locked="false"/>
    </xf>
    <xf numFmtId="1" fontId="117" fillId="3" borderId="34" xfId="19344" applyNumberFormat="true" applyFont="true" applyBorder="true" applyAlignment="true" applyProtection="true">
      <alignment horizontal="center"/>
      <protection locked="false"/>
    </xf>
    <xf numFmtId="0" fontId="153" fillId="26" borderId="59" xfId="40241"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66" fillId="27" borderId="3" xfId="19344" applyFont="true" applyFill="true" applyBorder="true" applyAlignment="true"/>
    <xf numFmtId="0" fontId="167" fillId="27" borderId="3" xfId="19344" applyFont="true" applyFill="true" applyBorder="true" applyAlignment="true"/>
    <xf numFmtId="0" fontId="26" fillId="3" borderId="10" xfId="19344" applyAlignment="true">
      <alignment wrapText="true"/>
    </xf>
    <xf numFmtId="0" fontId="26" fillId="15" borderId="10" xfId="19344" applyFill="true" applyAlignment="true">
      <alignment wrapText="true"/>
    </xf>
    <xf numFmtId="0" fontId="26" fillId="15" borderId="10" xfId="19344" applyFill="true" applyAlignment="true">
      <alignment horizontal="right" vertical="top" wrapText="true"/>
    </xf>
    <xf numFmtId="0" fontId="153" fillId="3" borderId="57" xfId="45130" applyFont="true" applyBorder="true" applyAlignment="true">
      <alignment horizontal="right" vertical="top" wrapText="true"/>
    </xf>
    <xf numFmtId="0" fontId="153" fillId="3" borderId="57" xfId="45131" applyFont="true" applyBorder="true" applyAlignment="true">
      <alignment horizontal="right" vertical="top" wrapText="true"/>
    </xf>
    <xf numFmtId="0" fontId="153" fillId="3" borderId="57" xfId="45132" applyFont="true" applyBorder="true" applyAlignment="true">
      <alignment horizontal="right" vertical="top" wrapText="true"/>
    </xf>
    <xf numFmtId="0" fontId="153" fillId="3" borderId="130" xfId="45142" applyFont="true" applyBorder="true" applyAlignment="true">
      <alignment horizontal="right" vertical="top" wrapText="true"/>
    </xf>
    <xf numFmtId="0" fontId="153" fillId="3" borderId="54" xfId="45143" applyFont="true" applyBorder="true" applyAlignment="true">
      <alignment horizontal="right" vertical="top" wrapText="true"/>
    </xf>
    <xf numFmtId="0" fontId="153" fillId="3" borderId="55" xfId="45144" applyFont="true" applyBorder="true" applyAlignment="true">
      <alignment horizontal="right" vertical="top" wrapText="true"/>
    </xf>
    <xf numFmtId="0" fontId="153" fillId="3" borderId="130" xfId="45157" applyFont="true" applyBorder="true" applyAlignment="true">
      <alignment horizontal="right" vertical="top" wrapText="true"/>
    </xf>
    <xf numFmtId="0" fontId="153" fillId="3" borderId="54" xfId="45158" applyFont="true" applyBorder="true" applyAlignment="true">
      <alignment horizontal="right" vertical="top" wrapText="true"/>
    </xf>
    <xf numFmtId="0" fontId="153" fillId="3" borderId="55" xfId="45159" applyFont="true" applyBorder="true" applyAlignment="true">
      <alignment horizontal="right" vertical="top" wrapText="true"/>
    </xf>
    <xf numFmtId="0" fontId="153" fillId="3" borderId="130" xfId="45160" applyFont="true" applyBorder="true" applyAlignment="true">
      <alignment horizontal="right" vertical="top" wrapText="true"/>
    </xf>
    <xf numFmtId="0" fontId="153" fillId="3" borderId="54" xfId="45161" applyFont="true" applyBorder="true" applyAlignment="true">
      <alignment horizontal="right" vertical="top" wrapText="true"/>
    </xf>
    <xf numFmtId="0" fontId="153" fillId="3" borderId="55" xfId="45162" applyFont="true" applyBorder="true" applyAlignment="true">
      <alignment horizontal="right" vertical="top" wrapText="true"/>
    </xf>
    <xf numFmtId="0" fontId="153" fillId="3" borderId="10" xfId="45108" applyFont="true" applyAlignment="true">
      <alignment horizontal="right" vertical="top" wrapText="true"/>
    </xf>
    <xf numFmtId="0" fontId="153" fillId="3" borderId="10" xfId="45106" applyFont="true" applyAlignment="true">
      <alignment horizontal="right" vertical="top" wrapText="true"/>
    </xf>
    <xf numFmtId="0" fontId="153" fillId="3" borderId="10" xfId="45107" applyFont="true" applyAlignment="true">
      <alignment horizontal="right" vertical="top" wrapText="true"/>
    </xf>
    <xf numFmtId="0" fontId="26" fillId="3" borderId="10" xfId="19344" applyAlignment="true">
      <alignment horizontal="right" vertical="top" wrapText="true"/>
    </xf>
    <xf numFmtId="166" fontId="152" fillId="3" borderId="58" xfId="45113" applyNumberFormat="true" applyFont="true" applyBorder="true" applyAlignment="true">
      <alignment horizontal="right" vertical="top" wrapText="true"/>
    </xf>
    <xf numFmtId="166" fontId="152" fillId="3" borderId="58" xfId="45115" applyNumberFormat="true" applyFont="true" applyBorder="true" applyAlignment="true">
      <alignment horizontal="right" vertical="top" wrapText="true"/>
    </xf>
    <xf numFmtId="166" fontId="152" fillId="3" borderId="58" xfId="45117" applyNumberFormat="true" applyFont="true" applyBorder="true" applyAlignment="true">
      <alignment horizontal="right" vertical="top" wrapText="true"/>
    </xf>
    <xf numFmtId="166" fontId="152" fillId="3" borderId="59" xfId="45119" applyNumberFormat="true" applyFont="true" applyBorder="true" applyAlignment="true">
      <alignment horizontal="right" vertical="top" wrapText="true"/>
    </xf>
    <xf numFmtId="166" fontId="152" fillId="3" borderId="59" xfId="45121" applyNumberFormat="true" applyFont="true" applyBorder="true" applyAlignment="true">
      <alignment horizontal="right" vertical="top" wrapText="true"/>
    </xf>
    <xf numFmtId="166" fontId="152" fillId="3" borderId="59" xfId="45123" applyNumberFormat="true" applyFont="true" applyBorder="true" applyAlignment="true">
      <alignment horizontal="right" vertical="top" wrapText="true"/>
    </xf>
    <xf numFmtId="166" fontId="152" fillId="3" borderId="60" xfId="45125" applyNumberFormat="true" applyFont="true" applyBorder="true" applyAlignment="true">
      <alignment horizontal="right" vertical="top" wrapText="true"/>
    </xf>
    <xf numFmtId="166" fontId="152" fillId="3" borderId="60" xfId="45127" applyNumberFormat="true" applyFont="true" applyBorder="true" applyAlignment="true">
      <alignment horizontal="right" vertical="top" wrapText="true"/>
    </xf>
    <xf numFmtId="166" fontId="152" fillId="3" borderId="60" xfId="45129" applyNumberFormat="true" applyFont="true" applyBorder="true" applyAlignment="true">
      <alignment horizontal="right" vertical="top" wrapText="true"/>
    </xf>
    <xf numFmtId="167" fontId="152" fillId="3" borderId="59" xfId="45133" applyNumberFormat="true" applyFont="true" applyBorder="true" applyAlignment="true">
      <alignment horizontal="right" vertical="top" wrapText="true"/>
    </xf>
    <xf numFmtId="167" fontId="152" fillId="3" borderId="59" xfId="45134" applyNumberFormat="true" applyFont="true" applyBorder="true" applyAlignment="true">
      <alignment horizontal="right" vertical="top" wrapText="true"/>
    </xf>
    <xf numFmtId="167" fontId="152" fillId="3" borderId="59" xfId="45135" applyNumberFormat="true" applyFont="true" applyBorder="true" applyAlignment="true">
      <alignment horizontal="right" vertical="top" wrapText="true"/>
    </xf>
    <xf numFmtId="167" fontId="152" fillId="3" borderId="60" xfId="45136" applyNumberFormat="true" applyFont="true" applyBorder="true" applyAlignment="true">
      <alignment horizontal="right" vertical="top" wrapText="true"/>
    </xf>
    <xf numFmtId="167" fontId="152" fillId="3" borderId="60" xfId="45137" applyNumberFormat="true" applyFont="true" applyBorder="true" applyAlignment="true">
      <alignment horizontal="right" vertical="top" wrapText="true"/>
    </xf>
    <xf numFmtId="166" fontId="152" fillId="3" borderId="131" xfId="45146" applyNumberFormat="true" applyFont="true" applyBorder="true" applyAlignment="true">
      <alignment horizontal="right" vertical="top" wrapText="true"/>
    </xf>
    <xf numFmtId="166" fontId="152" fillId="3" borderId="132" xfId="45147" applyNumberFormat="true" applyFont="true" applyBorder="true" applyAlignment="true">
      <alignment horizontal="right" vertical="top" wrapText="true"/>
    </xf>
    <xf numFmtId="166" fontId="152" fillId="3" borderId="133" xfId="45148" applyNumberFormat="true" applyFont="true" applyBorder="true" applyAlignment="true">
      <alignment horizontal="right" vertical="top" wrapText="true"/>
    </xf>
    <xf numFmtId="166" fontId="152" fillId="3" borderId="131" xfId="45164" applyNumberFormat="true" applyFont="true" applyBorder="true" applyAlignment="true">
      <alignment horizontal="right" vertical="top" wrapText="true"/>
    </xf>
    <xf numFmtId="166" fontId="152" fillId="3" borderId="132" xfId="45165" applyNumberFormat="true" applyFont="true" applyBorder="true" applyAlignment="true">
      <alignment horizontal="right" vertical="top" wrapText="true"/>
    </xf>
    <xf numFmtId="166" fontId="152" fillId="3" borderId="133" xfId="45166" applyNumberFormat="true" applyFont="true" applyBorder="true" applyAlignment="true">
      <alignment horizontal="right" vertical="top" wrapText="true"/>
    </xf>
    <xf numFmtId="166" fontId="152" fillId="3" borderId="131" xfId="45168" applyNumberFormat="true" applyFont="true" applyBorder="true" applyAlignment="true">
      <alignment horizontal="right" vertical="top" wrapText="true"/>
    </xf>
    <xf numFmtId="166" fontId="152" fillId="3" borderId="132" xfId="45169" applyNumberFormat="true" applyFont="true" applyBorder="true" applyAlignment="true">
      <alignment horizontal="right" vertical="top" wrapText="true"/>
    </xf>
    <xf numFmtId="166" fontId="152" fillId="3" borderId="133" xfId="45170" applyNumberFormat="true" applyFont="true" applyBorder="true" applyAlignment="true">
      <alignment horizontal="right" vertical="top" wrapText="true"/>
    </xf>
    <xf numFmtId="0" fontId="153" fillId="3" borderId="57" xfId="45111" applyFont="true" applyBorder="true" applyAlignment="true">
      <alignment horizontal="right" vertical="top" wrapText="true"/>
    </xf>
    <xf numFmtId="0" fontId="153" fillId="3" borderId="57" xfId="45109" applyFont="true" applyBorder="true" applyAlignment="true">
      <alignment horizontal="right" vertical="top" wrapText="true"/>
    </xf>
    <xf numFmtId="0" fontId="153" fillId="3" borderId="57" xfId="45110" applyFont="true" applyBorder="true" applyAlignment="true">
      <alignment horizontal="right" vertical="top" wrapText="true"/>
    </xf>
    <xf numFmtId="0" fontId="153" fillId="3" borderId="57" xfId="45172" applyFont="true" applyBorder="true" applyAlignment="true">
      <alignment horizontal="right" vertical="top" wrapText="true"/>
    </xf>
    <xf numFmtId="166" fontId="152" fillId="3" borderId="134" xfId="45173" applyNumberFormat="true" applyFont="true" applyBorder="true" applyAlignment="true">
      <alignment horizontal="right" vertical="top" wrapText="true"/>
    </xf>
    <xf numFmtId="0" fontId="153" fillId="3" borderId="57" xfId="45175" applyFont="true" applyBorder="true" applyAlignment="true">
      <alignment horizontal="right" vertical="top" wrapText="true"/>
    </xf>
    <xf numFmtId="0" fontId="153" fillId="3" borderId="57" xfId="45177" applyFont="true" applyBorder="true" applyAlignment="true">
      <alignment horizontal="right" vertical="top" wrapText="true"/>
    </xf>
    <xf numFmtId="166" fontId="152" fillId="3" borderId="134" xfId="45178" applyNumberFormat="true" applyFont="true" applyBorder="true" applyAlignment="true">
      <alignment horizontal="right" vertical="top" wrapText="true"/>
    </xf>
    <xf numFmtId="166" fontId="152" fillId="3" borderId="134" xfId="45179" applyNumberFormat="true" applyFont="true" applyBorder="true" applyAlignment="true">
      <alignment horizontal="right" vertical="top" wrapText="true"/>
    </xf>
    <xf numFmtId="0" fontId="153" fillId="3" borderId="57" xfId="45401" applyFont="true" applyBorder="true" applyAlignment="true">
      <alignment horizontal="right" vertical="top" wrapText="true"/>
    </xf>
    <xf numFmtId="0" fontId="153" fillId="3" borderId="57" xfId="45402" applyFont="true" applyBorder="true" applyAlignment="true">
      <alignment horizontal="right" vertical="top" wrapText="true"/>
    </xf>
    <xf numFmtId="0" fontId="153" fillId="3" borderId="57" xfId="45403" applyFont="true" applyBorder="true" applyAlignment="true">
      <alignment horizontal="right" vertical="top" wrapText="true"/>
    </xf>
    <xf numFmtId="0" fontId="153" fillId="3" borderId="130" xfId="45411" applyFont="true" applyBorder="true" applyAlignment="true">
      <alignment horizontal="right" vertical="top" wrapText="true"/>
    </xf>
    <xf numFmtId="0" fontId="153" fillId="3" borderId="54" xfId="45412" applyFont="true" applyBorder="true" applyAlignment="true">
      <alignment horizontal="right" vertical="top" wrapText="true"/>
    </xf>
    <xf numFmtId="0" fontId="153" fillId="3" borderId="55" xfId="45413" applyFont="true" applyBorder="true" applyAlignment="true">
      <alignment horizontal="right" vertical="top" wrapText="true"/>
    </xf>
    <xf numFmtId="0" fontId="153" fillId="3" borderId="130" xfId="45422" applyFont="true" applyBorder="true" applyAlignment="true">
      <alignment horizontal="right" vertical="top" wrapText="true"/>
    </xf>
    <xf numFmtId="0" fontId="153" fillId="3" borderId="54" xfId="45423" applyFont="true" applyBorder="true" applyAlignment="true">
      <alignment horizontal="right" vertical="top" wrapText="true"/>
    </xf>
    <xf numFmtId="0" fontId="153" fillId="3" borderId="55" xfId="45424" applyFont="true" applyBorder="true" applyAlignment="true">
      <alignment horizontal="right" vertical="top" wrapText="true"/>
    </xf>
    <xf numFmtId="0" fontId="153" fillId="3" borderId="10" xfId="45378" applyFont="true" applyAlignment="true">
      <alignment horizontal="right" vertical="top" wrapText="true"/>
    </xf>
    <xf numFmtId="0" fontId="153" fillId="3" borderId="130" xfId="45433" applyFont="true" applyBorder="true" applyAlignment="true">
      <alignment horizontal="right" vertical="top" wrapText="true"/>
    </xf>
    <xf numFmtId="0" fontId="153" fillId="3" borderId="54" xfId="45434" applyFont="true" applyBorder="true" applyAlignment="true">
      <alignment horizontal="right" vertical="top" wrapText="true"/>
    </xf>
    <xf numFmtId="0" fontId="153" fillId="3" borderId="55" xfId="45435" applyFont="true" applyBorder="true" applyAlignment="true">
      <alignment horizontal="right" vertical="top" wrapText="true"/>
    </xf>
    <xf numFmtId="0" fontId="153" fillId="3" borderId="10" xfId="45379" applyFont="true" applyAlignment="true">
      <alignment horizontal="right" vertical="top" wrapText="true"/>
    </xf>
    <xf numFmtId="0" fontId="153" fillId="3" borderId="10" xfId="45377" applyFont="true" applyAlignment="true">
      <alignment horizontal="right" vertical="top" wrapText="true"/>
    </xf>
    <xf numFmtId="166" fontId="152" fillId="3" borderId="58" xfId="45384" applyNumberFormat="true" applyFont="true" applyBorder="true" applyAlignment="true">
      <alignment horizontal="right" vertical="top" wrapText="true"/>
    </xf>
    <xf numFmtId="166" fontId="152" fillId="3" borderId="58" xfId="45386" applyNumberFormat="true" applyFont="true" applyBorder="true" applyAlignment="true">
      <alignment horizontal="right" vertical="top" wrapText="true"/>
    </xf>
    <xf numFmtId="166" fontId="152" fillId="3" borderId="58" xfId="45388" applyNumberFormat="true" applyFont="true" applyBorder="true" applyAlignment="true">
      <alignment horizontal="right" vertical="top" wrapText="true"/>
    </xf>
    <xf numFmtId="166" fontId="152" fillId="3" borderId="59" xfId="45390" applyNumberFormat="true" applyFont="true" applyBorder="true" applyAlignment="true">
      <alignment horizontal="right" vertical="top" wrapText="true"/>
    </xf>
    <xf numFmtId="166" fontId="152" fillId="3" borderId="59" xfId="45392" applyNumberFormat="true" applyFont="true" applyBorder="true" applyAlignment="true">
      <alignment horizontal="right" vertical="top" wrapText="true"/>
    </xf>
    <xf numFmtId="166" fontId="152" fillId="3" borderId="59" xfId="45394" applyNumberFormat="true" applyFont="true" applyBorder="true" applyAlignment="true">
      <alignment horizontal="right" vertical="top" wrapText="true"/>
    </xf>
    <xf numFmtId="166" fontId="152" fillId="3" borderId="60" xfId="45396" applyNumberFormat="true" applyFont="true" applyBorder="true" applyAlignment="true">
      <alignment horizontal="right" vertical="top" wrapText="true"/>
    </xf>
    <xf numFmtId="166" fontId="152" fillId="3" borderId="60" xfId="45398" applyNumberFormat="true" applyFont="true" applyBorder="true" applyAlignment="true">
      <alignment horizontal="right" vertical="top" wrapText="true"/>
    </xf>
    <xf numFmtId="166" fontId="152" fillId="3" borderId="60" xfId="45400" applyNumberFormat="true" applyFont="true" applyBorder="true" applyAlignment="true">
      <alignment horizontal="right" vertical="top" wrapText="true"/>
    </xf>
    <xf numFmtId="167" fontId="152" fillId="3" borderId="59" xfId="45404" applyNumberFormat="true" applyFont="true" applyBorder="true" applyAlignment="true">
      <alignment horizontal="right" vertical="top" wrapText="true"/>
    </xf>
    <xf numFmtId="167" fontId="152" fillId="3" borderId="59" xfId="45405" applyNumberFormat="true" applyFont="true" applyBorder="true" applyAlignment="true">
      <alignment horizontal="right" vertical="top" wrapText="true"/>
    </xf>
    <xf numFmtId="167" fontId="152" fillId="3" borderId="59" xfId="45406" applyNumberFormat="true" applyFont="true" applyBorder="true" applyAlignment="true">
      <alignment horizontal="right" vertical="top" wrapText="true"/>
    </xf>
    <xf numFmtId="166" fontId="152" fillId="3" borderId="131" xfId="45415" applyNumberFormat="true" applyFont="true" applyBorder="true" applyAlignment="true">
      <alignment horizontal="right" vertical="top" wrapText="true"/>
    </xf>
    <xf numFmtId="166" fontId="152" fillId="3" borderId="132" xfId="45416" applyNumberFormat="true" applyFont="true" applyBorder="true" applyAlignment="true">
      <alignment horizontal="right" vertical="top" wrapText="true"/>
    </xf>
    <xf numFmtId="166" fontId="152" fillId="3" borderId="133" xfId="45417" applyNumberFormat="true" applyFont="true" applyBorder="true" applyAlignment="true">
      <alignment horizontal="right" vertical="top" wrapText="true"/>
    </xf>
    <xf numFmtId="166" fontId="152" fillId="3" borderId="131" xfId="45426" applyNumberFormat="true" applyFont="true" applyBorder="true" applyAlignment="true">
      <alignment horizontal="right" vertical="top" wrapText="true"/>
    </xf>
    <xf numFmtId="166" fontId="152" fillId="3" borderId="132" xfId="45427" applyNumberFormat="true" applyFont="true" applyBorder="true" applyAlignment="true">
      <alignment horizontal="right" vertical="top" wrapText="true"/>
    </xf>
    <xf numFmtId="166" fontId="152" fillId="3" borderId="133" xfId="45428" applyNumberFormat="true" applyFont="true" applyBorder="true" applyAlignment="true">
      <alignment horizontal="right" vertical="top" wrapText="true"/>
    </xf>
    <xf numFmtId="0" fontId="153" fillId="3" borderId="57" xfId="45381" applyFont="true" applyBorder="true" applyAlignment="true">
      <alignment horizontal="right" vertical="top" wrapText="true"/>
    </xf>
    <xf numFmtId="166" fontId="152" fillId="3" borderId="131" xfId="45437" applyNumberFormat="true" applyFont="true" applyBorder="true" applyAlignment="true">
      <alignment horizontal="right" vertical="top" wrapText="true"/>
    </xf>
    <xf numFmtId="166" fontId="152" fillId="3" borderId="132" xfId="45438" applyNumberFormat="true" applyFont="true" applyBorder="true" applyAlignment="true">
      <alignment horizontal="right" vertical="top" wrapText="true"/>
    </xf>
    <xf numFmtId="166" fontId="152" fillId="3" borderId="133" xfId="45439" applyNumberFormat="true" applyFont="true" applyBorder="true" applyAlignment="true">
      <alignment horizontal="right" vertical="top" wrapText="true"/>
    </xf>
    <xf numFmtId="0" fontId="153" fillId="3" borderId="57" xfId="45382" applyFont="true" applyBorder="true" applyAlignment="true">
      <alignment horizontal="right" vertical="top" wrapText="true"/>
    </xf>
    <xf numFmtId="0" fontId="153" fillId="3" borderId="57" xfId="45380" applyFont="true" applyBorder="true" applyAlignment="true">
      <alignment horizontal="right" vertical="top" wrapText="true"/>
    </xf>
    <xf numFmtId="0" fontId="153" fillId="3" borderId="57" xfId="45441" applyFont="true" applyBorder="true" applyAlignment="true">
      <alignment horizontal="right" vertical="top" wrapText="true"/>
    </xf>
    <xf numFmtId="166" fontId="152" fillId="3" borderId="134" xfId="45442" applyNumberFormat="true" applyFont="true" applyBorder="true" applyAlignment="true">
      <alignment horizontal="right" vertical="top" wrapText="true"/>
    </xf>
    <xf numFmtId="0" fontId="153" fillId="3" borderId="57" xfId="45444" applyFont="true" applyBorder="true" applyAlignment="true">
      <alignment horizontal="right" vertical="top" wrapText="true"/>
    </xf>
    <xf numFmtId="166" fontId="152" fillId="3" borderId="134" xfId="45445" applyNumberFormat="true" applyFont="true" applyBorder="true" applyAlignment="true">
      <alignment horizontal="right" vertical="top" wrapText="true"/>
    </xf>
    <xf numFmtId="0" fontId="153" fillId="3" borderId="57" xfId="45447" applyFont="true" applyBorder="true" applyAlignment="true">
      <alignment horizontal="right" vertical="top" wrapText="true"/>
    </xf>
    <xf numFmtId="166" fontId="152" fillId="3" borderId="134" xfId="45448" applyNumberFormat="true" applyFont="true" applyBorder="true" applyAlignment="true">
      <alignment horizontal="right" vertical="top" wrapText="true"/>
    </xf>
    <xf numFmtId="0" fontId="153" fillId="3" borderId="57" xfId="45668" applyFont="true" applyBorder="true" applyAlignment="true">
      <alignment horizontal="right" vertical="top" wrapText="true"/>
    </xf>
    <xf numFmtId="0" fontId="153" fillId="3" borderId="57" xfId="45671" applyFont="true" applyBorder="true" applyAlignment="true">
      <alignment horizontal="right" vertical="top" wrapText="true"/>
    </xf>
    <xf numFmtId="0" fontId="153" fillId="3" borderId="57" xfId="45672" applyFont="true" applyBorder="true" applyAlignment="true">
      <alignment horizontal="right" vertical="top" wrapText="true"/>
    </xf>
    <xf numFmtId="0" fontId="153" fillId="3" borderId="130" xfId="45681" applyFont="true" applyBorder="true" applyAlignment="true">
      <alignment horizontal="right" vertical="top" wrapText="true"/>
    </xf>
    <xf numFmtId="0" fontId="153" fillId="3" borderId="54" xfId="45682" applyFont="true" applyBorder="true" applyAlignment="true">
      <alignment horizontal="right" vertical="top" wrapText="true"/>
    </xf>
    <xf numFmtId="0" fontId="153" fillId="3" borderId="55" xfId="45683" applyFont="true" applyBorder="true" applyAlignment="true">
      <alignment horizontal="right" vertical="top" wrapText="true"/>
    </xf>
    <xf numFmtId="0" fontId="153" fillId="3" borderId="10" xfId="45646" applyFont="true" applyAlignment="true">
      <alignment horizontal="right" vertical="top" wrapText="true"/>
    </xf>
    <xf numFmtId="0" fontId="153" fillId="3" borderId="130" xfId="45692" applyFont="true" applyBorder="true" applyAlignment="true">
      <alignment horizontal="right" vertical="top" wrapText="true"/>
    </xf>
    <xf numFmtId="0" fontId="153" fillId="3" borderId="54" xfId="45693" applyFont="true" applyBorder="true" applyAlignment="true">
      <alignment horizontal="right" vertical="top" wrapText="true"/>
    </xf>
    <xf numFmtId="0" fontId="153" fillId="3" borderId="55" xfId="45694" applyFont="true" applyBorder="true" applyAlignment="true">
      <alignment horizontal="right" vertical="top" wrapText="true"/>
    </xf>
    <xf numFmtId="0" fontId="153" fillId="3" borderId="130" xfId="45703" applyFont="true" applyBorder="true" applyAlignment="true">
      <alignment horizontal="right" vertical="top" wrapText="true"/>
    </xf>
    <xf numFmtId="0" fontId="153" fillId="3" borderId="54" xfId="45704" applyFont="true" applyBorder="true" applyAlignment="true">
      <alignment horizontal="right" vertical="top" wrapText="true"/>
    </xf>
    <xf numFmtId="0" fontId="153" fillId="3" borderId="55" xfId="45705" applyFont="true" applyBorder="true" applyAlignment="true">
      <alignment horizontal="right" vertical="top" wrapText="true"/>
    </xf>
    <xf numFmtId="0" fontId="153" fillId="3" borderId="10" xfId="45647" applyFont="true" applyAlignment="true">
      <alignment horizontal="right" vertical="top" wrapText="true"/>
    </xf>
    <xf numFmtId="0" fontId="153" fillId="3" borderId="10" xfId="45648" applyFont="true" applyAlignment="true">
      <alignment horizontal="right" vertical="top" wrapText="true"/>
    </xf>
    <xf numFmtId="166" fontId="152" fillId="3" borderId="58" xfId="45653" applyNumberFormat="true" applyFont="true" applyBorder="true" applyAlignment="true">
      <alignment horizontal="right" vertical="top" wrapText="true"/>
    </xf>
    <xf numFmtId="166" fontId="152" fillId="3" borderId="58" xfId="45655" applyNumberFormat="true" applyFont="true" applyBorder="true" applyAlignment="true">
      <alignment horizontal="right" vertical="top" wrapText="true"/>
    </xf>
    <xf numFmtId="166" fontId="152" fillId="3" borderId="58" xfId="45657" applyNumberFormat="true" applyFont="true" applyBorder="true" applyAlignment="true">
      <alignment horizontal="right" vertical="top" wrapText="true"/>
    </xf>
    <xf numFmtId="166" fontId="152" fillId="3" borderId="59" xfId="45659" applyNumberFormat="true" applyFont="true" applyBorder="true" applyAlignment="true">
      <alignment horizontal="right" vertical="top" wrapText="true"/>
    </xf>
    <xf numFmtId="166" fontId="152" fillId="3" borderId="59" xfId="45661" applyNumberFormat="true" applyFont="true" applyBorder="true" applyAlignment="true">
      <alignment horizontal="right" vertical="top" wrapText="true"/>
    </xf>
    <xf numFmtId="166" fontId="152" fillId="3" borderId="59" xfId="45663" applyNumberFormat="true" applyFont="true" applyBorder="true" applyAlignment="true">
      <alignment horizontal="right" vertical="top" wrapText="true"/>
    </xf>
    <xf numFmtId="166" fontId="152" fillId="3" borderId="60" xfId="45665" applyNumberFormat="true" applyFont="true" applyBorder="true" applyAlignment="true">
      <alignment horizontal="right" vertical="top" wrapText="true"/>
    </xf>
    <xf numFmtId="166" fontId="152" fillId="3" borderId="60" xfId="45667" applyNumberFormat="true" applyFont="true" applyBorder="true" applyAlignment="true">
      <alignment horizontal="right" vertical="top" wrapText="true"/>
    </xf>
    <xf numFmtId="166" fontId="152" fillId="3" borderId="60" xfId="45670" applyNumberFormat="true" applyFont="true" applyBorder="true" applyAlignment="true">
      <alignment horizontal="right" vertical="top" wrapText="true"/>
    </xf>
    <xf numFmtId="167" fontId="152" fillId="3" borderId="59" xfId="45673" applyNumberFormat="true" applyFont="true" applyBorder="true" applyAlignment="true">
      <alignment horizontal="right" vertical="top" wrapText="true"/>
    </xf>
    <xf numFmtId="167" fontId="152" fillId="3" borderId="59" xfId="45674" applyNumberFormat="true" applyFont="true" applyBorder="true" applyAlignment="true">
      <alignment horizontal="right" vertical="top" wrapText="true"/>
    </xf>
    <xf numFmtId="167" fontId="152" fillId="3" borderId="59" xfId="45675" applyNumberFormat="true" applyFont="true" applyBorder="true" applyAlignment="true">
      <alignment horizontal="right" vertical="top" wrapText="true"/>
    </xf>
    <xf numFmtId="167" fontId="152" fillId="3" borderId="60" xfId="45676" applyNumberFormat="true" applyFont="true" applyBorder="true" applyAlignment="true">
      <alignment horizontal="right" vertical="top" wrapText="true"/>
    </xf>
    <xf numFmtId="166" fontId="152" fillId="3" borderId="131" xfId="45685" applyNumberFormat="true" applyFont="true" applyBorder="true" applyAlignment="true">
      <alignment horizontal="right" vertical="top" wrapText="true"/>
    </xf>
    <xf numFmtId="166" fontId="152" fillId="3" borderId="132" xfId="45686" applyNumberFormat="true" applyFont="true" applyBorder="true" applyAlignment="true">
      <alignment horizontal="right" vertical="top" wrapText="true"/>
    </xf>
    <xf numFmtId="166" fontId="152" fillId="3" borderId="133" xfId="45687" applyNumberFormat="true" applyFont="true" applyBorder="true" applyAlignment="true">
      <alignment horizontal="right" vertical="top" wrapText="true"/>
    </xf>
    <xf numFmtId="0" fontId="153" fillId="3" borderId="57" xfId="45649" applyFont="true" applyBorder="true" applyAlignment="true">
      <alignment horizontal="right" vertical="top" wrapText="true"/>
    </xf>
    <xf numFmtId="166" fontId="152" fillId="3" borderId="131" xfId="45696" applyNumberFormat="true" applyFont="true" applyBorder="true" applyAlignment="true">
      <alignment horizontal="right" vertical="top" wrapText="true"/>
    </xf>
    <xf numFmtId="166" fontId="152" fillId="3" borderId="132" xfId="45697" applyNumberFormat="true" applyFont="true" applyBorder="true" applyAlignment="true">
      <alignment horizontal="right" vertical="top" wrapText="true"/>
    </xf>
    <xf numFmtId="166" fontId="152" fillId="3" borderId="133" xfId="45698" applyNumberFormat="true" applyFont="true" applyBorder="true" applyAlignment="true">
      <alignment horizontal="right" vertical="top" wrapText="true"/>
    </xf>
    <xf numFmtId="166" fontId="152" fillId="3" borderId="131" xfId="45707" applyNumberFormat="true" applyFont="true" applyBorder="true" applyAlignment="true">
      <alignment horizontal="right" vertical="top" wrapText="true"/>
    </xf>
    <xf numFmtId="166" fontId="152" fillId="3" borderId="132" xfId="45708" applyNumberFormat="true" applyFont="true" applyBorder="true" applyAlignment="true">
      <alignment horizontal="right" vertical="top" wrapText="true"/>
    </xf>
    <xf numFmtId="166" fontId="152" fillId="3" borderId="133" xfId="45709" applyNumberFormat="true" applyFont="true" applyBorder="true" applyAlignment="true">
      <alignment horizontal="right" vertical="top" wrapText="true"/>
    </xf>
    <xf numFmtId="0" fontId="153" fillId="3" borderId="57" xfId="45650" applyFont="true" applyBorder="true" applyAlignment="true">
      <alignment horizontal="right" vertical="top" wrapText="true"/>
    </xf>
    <xf numFmtId="0" fontId="153" fillId="3" borderId="57" xfId="45651" applyFont="true" applyBorder="true" applyAlignment="true">
      <alignment horizontal="right" vertical="top" wrapText="true"/>
    </xf>
    <xf numFmtId="0" fontId="153" fillId="3" borderId="57" xfId="45711" applyFont="true" applyBorder="true" applyAlignment="true">
      <alignment horizontal="right" vertical="top" wrapText="true"/>
    </xf>
    <xf numFmtId="166" fontId="152" fillId="3" borderId="134" xfId="45712" applyNumberFormat="true" applyFont="true" applyBorder="true" applyAlignment="true">
      <alignment horizontal="right" vertical="top" wrapText="true"/>
    </xf>
    <xf numFmtId="0" fontId="153" fillId="3" borderId="57" xfId="45714" applyFont="true" applyBorder="true" applyAlignment="true">
      <alignment horizontal="right" vertical="top" wrapText="true"/>
    </xf>
    <xf numFmtId="166" fontId="152" fillId="3" borderId="134" xfId="45715" applyNumberFormat="true" applyFont="true" applyBorder="true" applyAlignment="true">
      <alignment horizontal="right" vertical="top" wrapText="true"/>
    </xf>
    <xf numFmtId="0" fontId="153" fillId="3" borderId="57" xfId="45717" applyFont="true" applyBorder="true" applyAlignment="true">
      <alignment horizontal="right" vertical="top" wrapText="true"/>
    </xf>
    <xf numFmtId="166" fontId="152" fillId="3" borderId="134" xfId="45718" applyNumberFormat="true" applyFont="true" applyBorder="true" applyAlignment="true">
      <alignment horizontal="right" vertical="top" wrapText="true"/>
    </xf>
    <xf numFmtId="0" fontId="153" fillId="3" borderId="57" xfId="45962" applyFont="true" applyBorder="true" applyAlignment="true">
      <alignment horizontal="right" vertical="top" wrapText="true"/>
    </xf>
    <xf numFmtId="0" fontId="153" fillId="3" borderId="57" xfId="45968" applyFont="true" applyBorder="true" applyAlignment="true">
      <alignment horizontal="right" vertical="top" wrapText="true"/>
    </xf>
    <xf numFmtId="0" fontId="153" fillId="3" borderId="57" xfId="45969" applyFont="true" applyBorder="true" applyAlignment="true">
      <alignment horizontal="right" vertical="top" wrapText="true"/>
    </xf>
    <xf numFmtId="0" fontId="153" fillId="3" borderId="130" xfId="45977" applyFont="true" applyBorder="true" applyAlignment="true">
      <alignment horizontal="right" vertical="top" wrapText="true"/>
    </xf>
    <xf numFmtId="0" fontId="153" fillId="3" borderId="54" xfId="45978" applyFont="true" applyBorder="true" applyAlignment="true">
      <alignment horizontal="right" vertical="top" wrapText="true"/>
    </xf>
    <xf numFmtId="0" fontId="153" fillId="3" borderId="55" xfId="45979" applyFont="true" applyBorder="true" applyAlignment="true">
      <alignment horizontal="right" vertical="top" wrapText="true"/>
    </xf>
    <xf numFmtId="0" fontId="153" fillId="3" borderId="10" xfId="45942" applyFont="true" applyAlignment="true">
      <alignment horizontal="right" vertical="top" wrapText="true"/>
    </xf>
    <xf numFmtId="0" fontId="153" fillId="3" borderId="130" xfId="45988" applyFont="true" applyBorder="true" applyAlignment="true">
      <alignment horizontal="right" vertical="top" wrapText="true"/>
    </xf>
    <xf numFmtId="0" fontId="153" fillId="3" borderId="54" xfId="45989" applyFont="true" applyBorder="true" applyAlignment="true">
      <alignment horizontal="right" vertical="top" wrapText="true"/>
    </xf>
    <xf numFmtId="0" fontId="153" fillId="3" borderId="55" xfId="45990" applyFont="true" applyBorder="true" applyAlignment="true">
      <alignment horizontal="right" vertical="top" wrapText="true"/>
    </xf>
    <xf numFmtId="0" fontId="153" fillId="3" borderId="130" xfId="45999" applyFont="true" applyBorder="true" applyAlignment="true">
      <alignment horizontal="right" vertical="top" wrapText="true"/>
    </xf>
    <xf numFmtId="0" fontId="153" fillId="3" borderId="54" xfId="46000" applyFont="true" applyBorder="true" applyAlignment="true">
      <alignment horizontal="right" vertical="top" wrapText="true"/>
    </xf>
    <xf numFmtId="0" fontId="153" fillId="3" borderId="55" xfId="46001" applyFont="true" applyBorder="true" applyAlignment="true">
      <alignment horizontal="right" vertical="top" wrapText="true"/>
    </xf>
    <xf numFmtId="0" fontId="153" fillId="3" borderId="10" xfId="45944" applyFont="true" applyAlignment="true">
      <alignment horizontal="right" vertical="top" wrapText="true"/>
    </xf>
    <xf numFmtId="0" fontId="153" fillId="3" borderId="10" xfId="45943" applyFont="true" applyAlignment="true">
      <alignment horizontal="right" vertical="top" wrapText="true"/>
    </xf>
    <xf numFmtId="166" fontId="152" fillId="3" borderId="58" xfId="45949" applyNumberFormat="true" applyFont="true" applyBorder="true" applyAlignment="true">
      <alignment horizontal="right" vertical="top" wrapText="true"/>
    </xf>
    <xf numFmtId="166" fontId="152" fillId="3" borderId="58" xfId="45951" applyNumberFormat="true" applyFont="true" applyBorder="true" applyAlignment="true">
      <alignment horizontal="right" vertical="top" wrapText="true"/>
    </xf>
    <xf numFmtId="166" fontId="152" fillId="3" borderId="58" xfId="45953" applyNumberFormat="true" applyFont="true" applyBorder="true" applyAlignment="true">
      <alignment horizontal="right" vertical="top" wrapText="true"/>
    </xf>
    <xf numFmtId="166" fontId="152" fillId="3" borderId="59" xfId="45955" applyNumberFormat="true" applyFont="true" applyBorder="true" applyAlignment="true">
      <alignment horizontal="right" vertical="top" wrapText="true"/>
    </xf>
    <xf numFmtId="166" fontId="152" fillId="3" borderId="59" xfId="45957" applyNumberFormat="true" applyFont="true" applyBorder="true" applyAlignment="true">
      <alignment horizontal="right" vertical="top" wrapText="true"/>
    </xf>
    <xf numFmtId="166" fontId="152" fillId="3" borderId="59" xfId="45959" applyNumberFormat="true" applyFont="true" applyBorder="true" applyAlignment="true">
      <alignment horizontal="right" vertical="top" wrapText="true"/>
    </xf>
    <xf numFmtId="166" fontId="152" fillId="3" borderId="60" xfId="45961" applyNumberFormat="true" applyFont="true" applyBorder="true" applyAlignment="true">
      <alignment horizontal="right" vertical="top" wrapText="true"/>
    </xf>
    <xf numFmtId="167" fontId="152" fillId="3" borderId="59" xfId="45963" applyNumberFormat="true" applyFont="true" applyBorder="true" applyAlignment="true">
      <alignment horizontal="right" vertical="top" wrapText="true"/>
    </xf>
    <xf numFmtId="166" fontId="152" fillId="3" borderId="60" xfId="45965" applyNumberFormat="true" applyFont="true" applyBorder="true" applyAlignment="true">
      <alignment horizontal="right" vertical="top" wrapText="true"/>
    </xf>
    <xf numFmtId="166" fontId="152" fillId="3" borderId="60" xfId="45967" applyNumberFormat="true" applyFont="true" applyBorder="true" applyAlignment="true">
      <alignment horizontal="right" vertical="top" wrapText="true"/>
    </xf>
    <xf numFmtId="167" fontId="152" fillId="3" borderId="59" xfId="45970" applyNumberFormat="true" applyFont="true" applyBorder="true" applyAlignment="true">
      <alignment horizontal="right" vertical="top" wrapText="true"/>
    </xf>
    <xf numFmtId="167" fontId="152" fillId="3" borderId="59" xfId="45971" applyNumberFormat="true" applyFont="true" applyBorder="true" applyAlignment="true">
      <alignment horizontal="right" vertical="top" wrapText="true"/>
    </xf>
    <xf numFmtId="167" fontId="152" fillId="3" borderId="60" xfId="45972" applyNumberFormat="true" applyFont="true" applyBorder="true" applyAlignment="true">
      <alignment horizontal="right" vertical="top" wrapText="true"/>
    </xf>
    <xf numFmtId="166" fontId="152" fillId="3" borderId="131" xfId="45981" applyNumberFormat="true" applyFont="true" applyBorder="true" applyAlignment="true">
      <alignment horizontal="right" vertical="top" wrapText="true"/>
    </xf>
    <xf numFmtId="166" fontId="152" fillId="3" borderId="132" xfId="45982" applyNumberFormat="true" applyFont="true" applyBorder="true" applyAlignment="true">
      <alignment horizontal="right" vertical="top" wrapText="true"/>
    </xf>
    <xf numFmtId="166" fontId="152" fillId="3" borderId="133" xfId="45983" applyNumberFormat="true" applyFont="true" applyBorder="true" applyAlignment="true">
      <alignment horizontal="right" vertical="top" wrapText="true"/>
    </xf>
    <xf numFmtId="0" fontId="153" fillId="3" borderId="57" xfId="45945" applyFont="true" applyBorder="true" applyAlignment="true">
      <alignment horizontal="right" vertical="top" wrapText="true"/>
    </xf>
    <xf numFmtId="166" fontId="152" fillId="3" borderId="131" xfId="45996" applyNumberFormat="true" applyFont="true" applyBorder="true" applyAlignment="true">
      <alignment horizontal="right" vertical="top" wrapText="true"/>
    </xf>
    <xf numFmtId="166" fontId="152" fillId="3" borderId="132" xfId="45997" applyNumberFormat="true" applyFont="true" applyBorder="true" applyAlignment="true">
      <alignment horizontal="right" vertical="top" wrapText="true"/>
    </xf>
    <xf numFmtId="166" fontId="152" fillId="3" borderId="133" xfId="45998" applyNumberFormat="true" applyFont="true" applyBorder="true" applyAlignment="true">
      <alignment horizontal="right" vertical="top" wrapText="true"/>
    </xf>
    <xf numFmtId="166" fontId="152" fillId="3" borderId="131" xfId="46003" applyNumberFormat="true" applyFont="true" applyBorder="true" applyAlignment="true">
      <alignment horizontal="right" vertical="top" wrapText="true"/>
    </xf>
    <xf numFmtId="166" fontId="152" fillId="3" borderId="132" xfId="46004" applyNumberFormat="true" applyFont="true" applyBorder="true" applyAlignment="true">
      <alignment horizontal="right" vertical="top" wrapText="true"/>
    </xf>
    <xf numFmtId="166" fontId="152" fillId="3" borderId="133" xfId="46005" applyNumberFormat="true" applyFont="true" applyBorder="true" applyAlignment="true">
      <alignment horizontal="right" vertical="top" wrapText="true"/>
    </xf>
    <xf numFmtId="0" fontId="153" fillId="3" borderId="57" xfId="45947" applyFont="true" applyBorder="true" applyAlignment="true">
      <alignment horizontal="right" vertical="top" wrapText="true"/>
    </xf>
    <xf numFmtId="0" fontId="153" fillId="3" borderId="57" xfId="45946" applyFont="true" applyBorder="true" applyAlignment="true">
      <alignment horizontal="right" vertical="top" wrapText="true"/>
    </xf>
    <xf numFmtId="0" fontId="153" fillId="3" borderId="57" xfId="46007" applyFont="true" applyBorder="true" applyAlignment="true">
      <alignment horizontal="right" vertical="top" wrapText="true"/>
    </xf>
    <xf numFmtId="166" fontId="152" fillId="3" borderId="134" xfId="46008" applyNumberFormat="true" applyFont="true" applyBorder="true" applyAlignment="true">
      <alignment horizontal="right" vertical="top" wrapText="true"/>
    </xf>
    <xf numFmtId="0" fontId="153" fillId="3" borderId="57" xfId="46010" applyFont="true" applyBorder="true" applyAlignment="true">
      <alignment horizontal="right" vertical="top" wrapText="true"/>
    </xf>
    <xf numFmtId="166" fontId="152" fillId="3" borderId="134" xfId="46011" applyNumberFormat="true" applyFont="true" applyBorder="true" applyAlignment="true">
      <alignment horizontal="right" vertical="top" wrapText="true"/>
    </xf>
    <xf numFmtId="0" fontId="153" fillId="3" borderId="57" xfId="46013" applyFont="true" applyBorder="true" applyAlignment="true">
      <alignment horizontal="right" vertical="top" wrapText="true"/>
    </xf>
    <xf numFmtId="166" fontId="152" fillId="3" borderId="134" xfId="46014" applyNumberFormat="true" applyFont="true" applyBorder="true" applyAlignment="true">
      <alignment horizontal="right" vertical="top" wrapText="true"/>
    </xf>
    <xf numFmtId="0" fontId="153" fillId="0" borderId="10" xfId="44961" applyFont="true" applyFill="true" applyBorder="true" applyAlignment="true">
      <alignment horizontal="left" vertical="top" wrapText="true"/>
    </xf>
    <xf numFmtId="0" fontId="153" fillId="0" borderId="10" xfId="44967" applyFont="true" applyFill="true" applyBorder="true" applyAlignment="true">
      <alignment horizontal="left" vertical="top" wrapText="true"/>
    </xf>
    <xf numFmtId="169" fontId="152" fillId="0" borderId="10" xfId="33366" applyNumberFormat="true" applyFont="true" applyFill="true" applyBorder="true" applyAlignment="true">
      <alignment horizontal="right" vertical="top"/>
    </xf>
    <xf numFmtId="0" fontId="153" fillId="0" borderId="10" xfId="44973" applyFont="true" applyFill="true" applyBorder="true" applyAlignment="true">
      <alignment horizontal="left" vertical="top" wrapText="true"/>
    </xf>
    <xf numFmtId="169" fontId="152" fillId="0" borderId="10" xfId="33369" applyNumberFormat="true" applyFont="true" applyFill="true" applyBorder="true" applyAlignment="true">
      <alignment horizontal="right" vertical="top"/>
    </xf>
    <xf numFmtId="0" fontId="157" fillId="0" borderId="10" xfId="19344" applyFont="true" applyFill="true" applyBorder="true" applyAlignment="true">
      <alignment horizontal="left" vertical="top"/>
    </xf>
    <xf numFmtId="170" fontId="157" fillId="0" borderId="10" xfId="19344" applyNumberFormat="true" applyFont="true" applyFill="true" applyBorder="true" applyAlignment="true">
      <alignment horizontal="right" vertical="top"/>
    </xf>
    <xf numFmtId="0" fontId="157" fillId="0" borderId="10" xfId="19344" applyFont="true" applyFill="true" applyBorder="true" applyAlignment="true">
      <alignment horizontal="left" wrapText="true"/>
    </xf>
    <xf numFmtId="0" fontId="157" fillId="0" borderId="10" xfId="19344" applyFont="true" applyFill="true" applyBorder="true" applyAlignment="true">
      <alignment horizontal="center" wrapText="true"/>
    </xf>
    <xf numFmtId="0" fontId="26" fillId="0" borderId="10" xfId="19344" applyFill="true" applyBorder="true" applyAlignment="true">
      <alignment horizontal="center" vertical="center" wrapText="true"/>
    </xf>
    <xf numFmtId="0" fontId="153" fillId="0" borderId="10" xfId="44960" applyFont="true" applyFill="true" applyBorder="true" applyAlignment="true">
      <alignment horizontal="left" vertical="top" wrapText="true"/>
    </xf>
    <xf numFmtId="0" fontId="153" fillId="0" borderId="10" xfId="44966" applyFont="true" applyFill="true" applyBorder="true" applyAlignment="true">
      <alignment horizontal="left" vertical="top" wrapText="true"/>
    </xf>
    <xf numFmtId="0" fontId="153" fillId="0" borderId="10" xfId="44972" applyFont="true" applyFill="true" applyBorder="true" applyAlignment="true">
      <alignment horizontal="left" vertical="top" wrapText="true"/>
    </xf>
    <xf numFmtId="0" fontId="153" fillId="0" borderId="10" xfId="45223" applyFont="true" applyFill="true" applyBorder="true" applyAlignment="true">
      <alignment horizontal="left" vertical="top" wrapText="true"/>
    </xf>
    <xf numFmtId="0" fontId="153" fillId="0" borderId="10" xfId="45229" applyFont="true" applyFill="true" applyBorder="true" applyAlignment="true">
      <alignment horizontal="left" vertical="top" wrapText="true"/>
    </xf>
    <xf numFmtId="0" fontId="153" fillId="0" borderId="10" xfId="45235" applyFont="true" applyFill="true" applyBorder="true" applyAlignment="true">
      <alignment horizontal="left" vertical="top" wrapText="true"/>
    </xf>
    <xf numFmtId="0" fontId="153" fillId="0" borderId="10" xfId="45222" applyFont="true" applyFill="true" applyBorder="true" applyAlignment="true">
      <alignment horizontal="left" vertical="top" wrapText="true"/>
    </xf>
    <xf numFmtId="0" fontId="153" fillId="0" borderId="10" xfId="45228" applyFont="true" applyFill="true" applyBorder="true" applyAlignment="true">
      <alignment horizontal="left" vertical="top" wrapText="true"/>
    </xf>
    <xf numFmtId="0" fontId="153" fillId="0" borderId="10" xfId="45234" applyFont="true" applyFill="true" applyBorder="true" applyAlignment="true">
      <alignment horizontal="left" vertical="top" wrapText="true"/>
    </xf>
    <xf numFmtId="0" fontId="153" fillId="0" borderId="10" xfId="45492" applyFont="true" applyFill="true" applyBorder="true" applyAlignment="true">
      <alignment horizontal="left" vertical="top" wrapText="true"/>
    </xf>
    <xf numFmtId="0" fontId="153" fillId="0" borderId="10" xfId="45498" applyFont="true" applyFill="true" applyBorder="true" applyAlignment="true">
      <alignment horizontal="left" vertical="top" wrapText="true"/>
    </xf>
    <xf numFmtId="0" fontId="153" fillId="0" borderId="10" xfId="45504" applyFont="true" applyFill="true" applyBorder="true" applyAlignment="true">
      <alignment horizontal="left" vertical="top" wrapText="true"/>
    </xf>
    <xf numFmtId="0" fontId="153" fillId="0" borderId="10" xfId="45491" applyFont="true" applyFill="true" applyBorder="true" applyAlignment="true">
      <alignment horizontal="left" vertical="top" wrapText="true"/>
    </xf>
    <xf numFmtId="0" fontId="153" fillId="0" borderId="10" xfId="45497" applyFont="true" applyFill="true" applyBorder="true" applyAlignment="true">
      <alignment horizontal="left" vertical="top" wrapText="true"/>
    </xf>
    <xf numFmtId="0" fontId="153" fillId="0" borderId="10" xfId="45503" applyFont="true" applyFill="true" applyBorder="true" applyAlignment="true">
      <alignment horizontal="left" vertical="top" wrapText="true"/>
    </xf>
    <xf numFmtId="0" fontId="153" fillId="0" borderId="10" xfId="45762" applyFont="true" applyFill="true" applyBorder="true" applyAlignment="true">
      <alignment horizontal="left" vertical="top" wrapText="true"/>
    </xf>
    <xf numFmtId="0" fontId="153" fillId="0" borderId="10" xfId="45768" applyFont="true" applyFill="true" applyBorder="true" applyAlignment="true">
      <alignment horizontal="left" vertical="top" wrapText="true"/>
    </xf>
    <xf numFmtId="0" fontId="153" fillId="0" borderId="10" xfId="45774" applyFont="true" applyFill="true" applyBorder="true" applyAlignment="true">
      <alignment horizontal="left" vertical="top" wrapText="true"/>
    </xf>
    <xf numFmtId="0" fontId="153" fillId="0" borderId="10" xfId="45761" applyFont="true" applyFill="true" applyBorder="true" applyAlignment="true">
      <alignment horizontal="left" vertical="top" wrapText="true"/>
    </xf>
    <xf numFmtId="0" fontId="153" fillId="0" borderId="10" xfId="45767" applyFont="true" applyFill="true" applyBorder="true" applyAlignment="true">
      <alignment horizontal="left" vertical="top" wrapText="true"/>
    </xf>
    <xf numFmtId="0" fontId="153" fillId="0" borderId="10" xfId="45773" applyFont="true" applyFill="true" applyBorder="true" applyAlignment="true">
      <alignment horizontal="left" vertical="top" wrapText="true"/>
    </xf>
    <xf numFmtId="0" fontId="26" fillId="15" borderId="10" xfId="19344" applyFill="true" applyBorder="true" applyAlignment="true">
      <alignment vertical="center" wrapText="true"/>
    </xf>
    <xf numFmtId="0" fontId="26" fillId="0" borderId="10" xfId="19344" applyFill="true" applyBorder="true" applyAlignment="true">
      <alignment vertical="center"/>
    </xf>
    <xf numFmtId="0" fontId="186" fillId="27" borderId="3" xfId="19344" applyFont="true" applyFill="true" applyBorder="true" applyAlignment="true">
      <alignment horizontal="left" wrapText="true"/>
    </xf>
    <xf numFmtId="0" fontId="186" fillId="27" borderId="4" xfId="19344" applyFont="true" applyFill="true" applyBorder="true" applyAlignment="true">
      <alignment wrapText="true"/>
    </xf>
    <xf numFmtId="0" fontId="186" fillId="3" borderId="4" xfId="19344" applyFont="true" applyBorder="true"/>
    <xf numFmtId="0" fontId="186" fillId="27" borderId="3" xfId="19344" applyFont="true" applyFill="true" applyBorder="true" applyAlignment="true">
      <alignment wrapText="true"/>
    </xf>
    <xf numFmtId="0" fontId="186" fillId="27" borderId="5" xfId="19344" applyFont="true" applyFill="true" applyBorder="true" applyAlignment="true">
      <alignment wrapText="true"/>
    </xf>
    <xf numFmtId="0" fontId="186" fillId="27" borderId="6" xfId="19344" applyFont="true" applyFill="true" applyBorder="true" applyAlignment="true">
      <alignment wrapText="true"/>
    </xf>
    <xf numFmtId="0" fontId="157" fillId="27" borderId="10" xfId="19344" applyFont="true" applyFill="true" applyAlignment="true">
      <alignment horizontal="left" vertical="center"/>
    </xf>
    <xf numFmtId="170" fontId="157" fillId="27" borderId="10" xfId="19344" applyNumberFormat="true" applyFont="true" applyFill="true" applyAlignment="true">
      <alignment horizontal="right" vertical="center"/>
    </xf>
    <xf numFmtId="0" fontId="26" fillId="3" borderId="10" xfId="19344" applyBorder="true" applyAlignment="true">
      <alignment vertical="center" wrapText="true"/>
    </xf>
    <xf numFmtId="0" fontId="153" fillId="15" borderId="10" xfId="19382" applyFont="true" applyFill="true" applyBorder="true" applyAlignment="true">
      <alignment horizontal="left" vertical="center" wrapText="true"/>
    </xf>
    <xf numFmtId="0" fontId="153" fillId="15" borderId="10" xfId="19384" applyFont="true" applyFill="true" applyBorder="true" applyAlignment="true">
      <alignment horizontal="left" vertical="center"/>
    </xf>
    <xf numFmtId="0" fontId="153" fillId="3" borderId="10" xfId="45025" applyFont="true" applyBorder="true" applyAlignment="true">
      <alignment horizontal="left" vertical="center" wrapText="true"/>
    </xf>
    <xf numFmtId="0" fontId="153" fillId="15" borderId="10" xfId="19445" applyFont="true" applyFill="true" applyAlignment="true">
      <alignment horizontal="left" vertical="center" wrapText="true"/>
    </xf>
    <xf numFmtId="0" fontId="153" fillId="15" borderId="10" xfId="19446" applyFont="true" applyFill="true" applyAlignment="true">
      <alignment horizontal="left" vertical="center"/>
    </xf>
    <xf numFmtId="0" fontId="153" fillId="15" borderId="10" xfId="19451" applyFont="true" applyFill="true" applyAlignment="true">
      <alignment horizontal="center" vertical="center" wrapText="true"/>
    </xf>
    <xf numFmtId="0" fontId="153" fillId="15" borderId="10" xfId="19447" applyFont="true" applyFill="true" applyAlignment="true">
      <alignment horizontal="left" vertical="center" wrapText="true"/>
    </xf>
    <xf numFmtId="0" fontId="153" fillId="15" borderId="10" xfId="19448" applyFont="true" applyFill="true" applyAlignment="true">
      <alignment horizontal="left" vertical="center"/>
    </xf>
    <xf numFmtId="0" fontId="153" fillId="15" borderId="10" xfId="19452" applyFont="true" applyFill="true" applyAlignment="true">
      <alignment horizontal="center" vertical="center" wrapText="true"/>
    </xf>
    <xf numFmtId="0" fontId="153" fillId="15" borderId="10" xfId="19449" applyFont="true" applyFill="true" applyAlignment="true">
      <alignment horizontal="left" vertical="center" wrapText="true"/>
    </xf>
    <xf numFmtId="0" fontId="153" fillId="15" borderId="10" xfId="19450" applyFont="true" applyFill="true" applyAlignment="true">
      <alignment horizontal="left" vertical="center"/>
    </xf>
    <xf numFmtId="0" fontId="153" fillId="15" borderId="10" xfId="19453" applyFont="true" applyFill="true" applyAlignment="true">
      <alignment horizontal="center" vertical="center" wrapText="true"/>
    </xf>
    <xf numFmtId="0" fontId="153" fillId="15" borderId="10" xfId="19454" applyFont="true" applyFill="true" applyAlignment="true">
      <alignment horizontal="left" vertical="center" wrapText="true"/>
    </xf>
    <xf numFmtId="0" fontId="153" fillId="15" borderId="10" xfId="19457" applyFont="true" applyFill="true" applyAlignment="true">
      <alignment horizontal="left" vertical="center"/>
    </xf>
    <xf numFmtId="168" fontId="152" fillId="15" borderId="10" xfId="19461" applyNumberFormat="true" applyFont="true" applyFill="true" applyAlignment="true">
      <alignment horizontal="right" vertical="center" wrapText="true"/>
    </xf>
    <xf numFmtId="0" fontId="153" fillId="15" borderId="10" xfId="19455" applyFont="true" applyFill="true" applyAlignment="true">
      <alignment horizontal="left" vertical="center" wrapText="true"/>
    </xf>
    <xf numFmtId="0" fontId="153" fillId="15" borderId="10" xfId="19458" applyFont="true" applyFill="true" applyAlignment="true">
      <alignment horizontal="left" vertical="center"/>
    </xf>
    <xf numFmtId="168" fontId="152" fillId="15" borderId="10" xfId="19462" applyNumberFormat="true" applyFont="true" applyFill="true" applyAlignment="true">
      <alignment horizontal="right" vertical="center" wrapText="true"/>
    </xf>
    <xf numFmtId="0" fontId="153" fillId="15" borderId="10" xfId="19459" applyFont="true" applyFill="true" applyAlignment="true">
      <alignment horizontal="left" vertical="center"/>
    </xf>
    <xf numFmtId="0" fontId="153" fillId="15" borderId="10" xfId="19456" applyFont="true" applyFill="true" applyAlignment="true">
      <alignment horizontal="left" vertical="center" wrapText="true"/>
    </xf>
    <xf numFmtId="0" fontId="153" fillId="15" borderId="10" xfId="19460" applyFont="true" applyFill="true" applyAlignment="true">
      <alignment horizontal="left" vertical="center"/>
    </xf>
    <xf numFmtId="168" fontId="152" fillId="15" borderId="10" xfId="19463" applyNumberFormat="true" applyFont="true" applyFill="true" applyAlignment="true">
      <alignment horizontal="right" vertical="center" wrapText="true"/>
    </xf>
    <xf numFmtId="0" fontId="153" fillId="15" borderId="10" xfId="19467" applyFont="true" applyFill="true" applyAlignment="true">
      <alignment horizontal="left" vertical="center" wrapText="true"/>
    </xf>
    <xf numFmtId="0" fontId="153" fillId="15" borderId="10" xfId="19468" applyFont="true" applyFill="true" applyAlignment="true">
      <alignment horizontal="left" vertical="center"/>
    </xf>
    <xf numFmtId="0" fontId="153" fillId="15" borderId="10" xfId="19473" applyFont="true" applyFill="true" applyAlignment="true">
      <alignment horizontal="center" vertical="center" wrapText="true"/>
    </xf>
    <xf numFmtId="0" fontId="153" fillId="15" borderId="10" xfId="19474" applyFont="true" applyFill="true" applyAlignment="true">
      <alignment horizontal="center" vertical="center" wrapText="true"/>
    </xf>
    <xf numFmtId="0" fontId="153" fillId="15" borderId="10" xfId="19469" applyFont="true" applyFill="true" applyAlignment="true">
      <alignment horizontal="left" vertical="center" wrapText="true"/>
    </xf>
    <xf numFmtId="0" fontId="153" fillId="15" borderId="10" xfId="19470" applyFont="true" applyFill="true" applyAlignment="true">
      <alignment horizontal="left" vertical="center"/>
    </xf>
    <xf numFmtId="0" fontId="153" fillId="15" borderId="10" xfId="19475" applyFont="true" applyFill="true" applyAlignment="true">
      <alignment horizontal="center" vertical="center" wrapText="true"/>
    </xf>
    <xf numFmtId="0" fontId="153" fillId="15" borderId="10" xfId="19476" applyFont="true" applyFill="true" applyAlignment="true">
      <alignment horizontal="center" vertical="center" wrapText="true"/>
    </xf>
    <xf numFmtId="0" fontId="153" fillId="15" borderId="10" xfId="19471" applyFont="true" applyFill="true" applyAlignment="true">
      <alignment horizontal="left" vertical="center" wrapText="true"/>
    </xf>
    <xf numFmtId="0" fontId="153" fillId="15" borderId="10" xfId="19472" applyFont="true" applyFill="true" applyAlignment="true">
      <alignment horizontal="left" vertical="center"/>
    </xf>
    <xf numFmtId="0" fontId="153" fillId="15" borderId="10" xfId="19477" applyFont="true" applyFill="true" applyAlignment="true">
      <alignment horizontal="center" vertical="center" wrapText="true"/>
    </xf>
    <xf numFmtId="0" fontId="153" fillId="15" borderId="10" xfId="19478" applyFont="true" applyFill="true" applyAlignment="true">
      <alignment horizontal="center" vertical="center" wrapText="true"/>
    </xf>
    <xf numFmtId="0" fontId="153" fillId="15" borderId="10" xfId="19479" applyFont="true" applyFill="true" applyAlignment="true">
      <alignment horizontal="left" vertical="center" wrapText="true"/>
    </xf>
    <xf numFmtId="0" fontId="153" fillId="15" borderId="10" xfId="19482" applyFont="true" applyFill="true" applyAlignment="true">
      <alignment horizontal="left" vertical="center"/>
    </xf>
    <xf numFmtId="168" fontId="152" fillId="15" borderId="10" xfId="19485" applyNumberFormat="true" applyFont="true" applyFill="true" applyAlignment="true">
      <alignment horizontal="right" vertical="center" wrapText="true"/>
    </xf>
    <xf numFmtId="168" fontId="152" fillId="15" borderId="10" xfId="19486" applyNumberFormat="true" applyFont="true" applyFill="true" applyAlignment="true">
      <alignment horizontal="right" vertical="center" wrapText="true"/>
    </xf>
    <xf numFmtId="0" fontId="153" fillId="15" borderId="10" xfId="19480" applyFont="true" applyFill="true" applyAlignment="true">
      <alignment horizontal="left" vertical="center" wrapText="true"/>
    </xf>
    <xf numFmtId="0" fontId="153" fillId="15" borderId="10" xfId="19483" applyFont="true" applyFill="true" applyAlignment="true">
      <alignment horizontal="left" vertical="center"/>
    </xf>
    <xf numFmtId="168" fontId="152" fillId="15" borderId="10" xfId="19487" applyNumberFormat="true" applyFont="true" applyFill="true" applyAlignment="true">
      <alignment horizontal="right" vertical="center" wrapText="true"/>
    </xf>
    <xf numFmtId="168" fontId="152" fillId="15" borderId="10" xfId="19488" applyNumberFormat="true" applyFont="true" applyFill="true" applyAlignment="true">
      <alignment horizontal="right" vertical="center" wrapText="true"/>
    </xf>
    <xf numFmtId="0" fontId="153" fillId="15" borderId="10" xfId="19481" applyFont="true" applyFill="true" applyAlignment="true">
      <alignment horizontal="left" vertical="center" wrapText="true"/>
    </xf>
    <xf numFmtId="0" fontId="153" fillId="15" borderId="10" xfId="19484" applyFont="true" applyFill="true" applyAlignment="true">
      <alignment horizontal="left" vertical="center"/>
    </xf>
    <xf numFmtId="168" fontId="152" fillId="15" borderId="10" xfId="19489" applyNumberFormat="true" applyFont="true" applyFill="true" applyAlignment="true">
      <alignment horizontal="right" vertical="center" wrapText="true"/>
    </xf>
    <xf numFmtId="168" fontId="152" fillId="15" borderId="10" xfId="19490" applyNumberFormat="true" applyFont="true" applyFill="true" applyAlignment="true">
      <alignment horizontal="right" vertical="center" wrapText="true"/>
    </xf>
    <xf numFmtId="0" fontId="26" fillId="15" borderId="10" xfId="19344" applyFill="true" applyBorder="true" applyAlignment="true">
      <alignment vertical="center"/>
    </xf>
    <xf numFmtId="0" fontId="153" fillId="3" borderId="52" xfId="44936" applyFont="true" applyBorder="true" applyAlignment="true">
      <alignment horizontal="center" vertical="center" wrapText="true"/>
    </xf>
    <xf numFmtId="0" fontId="153" fillId="3" borderId="53" xfId="44937" applyFont="true" applyBorder="true" applyAlignment="true">
      <alignment horizontal="center" vertical="center" wrapText="true"/>
    </xf>
    <xf numFmtId="0" fontId="153" fillId="3" borderId="53" xfId="44938" applyFont="true" applyBorder="true" applyAlignment="true">
      <alignment horizontal="center" vertical="center" wrapText="true"/>
    </xf>
    <xf numFmtId="0" fontId="153" fillId="3" borderId="52" xfId="44957" applyFont="true" applyBorder="true" applyAlignment="true">
      <alignment horizontal="center" vertical="center" wrapText="true"/>
    </xf>
    <xf numFmtId="0" fontId="153" fillId="3" borderId="53" xfId="44958" applyFont="true" applyBorder="true" applyAlignment="true">
      <alignment horizontal="center" vertical="center" wrapText="true"/>
    </xf>
    <xf numFmtId="0" fontId="153" fillId="3" borderId="53" xfId="44959" applyFont="true" applyBorder="true" applyAlignment="true">
      <alignment horizontal="center" vertical="center" wrapText="true"/>
    </xf>
    <xf numFmtId="0" fontId="153" fillId="3" borderId="52" xfId="44983" applyFont="true" applyBorder="true" applyAlignment="true">
      <alignment horizontal="center" vertical="center" wrapText="true"/>
    </xf>
    <xf numFmtId="0" fontId="153" fillId="3" borderId="53" xfId="44984" applyFont="true" applyBorder="true" applyAlignment="true">
      <alignment horizontal="center" vertical="center" wrapText="true"/>
    </xf>
    <xf numFmtId="0" fontId="153" fillId="3" borderId="53" xfId="44985" applyFont="true" applyBorder="true" applyAlignment="true">
      <alignment horizontal="center" vertical="center" wrapText="true"/>
    </xf>
    <xf numFmtId="0" fontId="153" fillId="3" borderId="52" xfId="45013" applyFont="true" applyBorder="true" applyAlignment="true">
      <alignment horizontal="center" vertical="center" wrapText="true"/>
    </xf>
    <xf numFmtId="0" fontId="153" fillId="3" borderId="53" xfId="45014" applyFont="true" applyBorder="true" applyAlignment="true">
      <alignment horizontal="center" vertical="center" wrapText="true"/>
    </xf>
    <xf numFmtId="0" fontId="153" fillId="3" borderId="53" xfId="45015" applyFont="true" applyBorder="true" applyAlignment="true">
      <alignment horizontal="center" vertical="center" wrapText="true"/>
    </xf>
    <xf numFmtId="0" fontId="153" fillId="3" borderId="52" xfId="45034" applyFont="true" applyBorder="true" applyAlignment="true">
      <alignment horizontal="center" vertical="center" wrapText="true"/>
    </xf>
    <xf numFmtId="0" fontId="153" fillId="3" borderId="53" xfId="45035" applyFont="true" applyBorder="true" applyAlignment="true">
      <alignment horizontal="center" vertical="center" wrapText="true"/>
    </xf>
    <xf numFmtId="0" fontId="153" fillId="3" borderId="53" xfId="45036" applyFont="true" applyBorder="true" applyAlignment="true">
      <alignment horizontal="center" vertical="center" wrapText="true"/>
    </xf>
    <xf numFmtId="0" fontId="153" fillId="3" borderId="52" xfId="45076" applyFont="true" applyBorder="true" applyAlignment="true">
      <alignment horizontal="center" vertical="center" wrapText="true"/>
    </xf>
    <xf numFmtId="0" fontId="153" fillId="3" borderId="53" xfId="45077" applyFont="true" applyBorder="true" applyAlignment="true">
      <alignment horizontal="center" vertical="center" wrapText="true"/>
    </xf>
    <xf numFmtId="0" fontId="153" fillId="3" borderId="53" xfId="45078" applyFont="true" applyBorder="true" applyAlignment="true">
      <alignment horizontal="center" vertical="center" wrapText="true"/>
    </xf>
    <xf numFmtId="0" fontId="26" fillId="0" borderId="102" xfId="19344" applyFill="true" applyBorder="true" applyAlignment="true">
      <alignment vertical="center" wrapText="true"/>
    </xf>
    <xf numFmtId="0" fontId="26" fillId="3" borderId="102" xfId="19344" applyBorder="true" applyAlignment="true">
      <alignment vertical="center" wrapText="true"/>
    </xf>
    <xf numFmtId="0" fontId="26" fillId="15" borderId="102" xfId="19344" applyFill="true" applyBorder="true" applyAlignment="true">
      <alignment vertical="center" wrapText="true"/>
    </xf>
    <xf numFmtId="0" fontId="26" fillId="27" borderId="102" xfId="19344" applyFill="true" applyBorder="true" applyAlignment="true">
      <alignment vertical="center" wrapText="true"/>
    </xf>
    <xf numFmtId="0" fontId="26" fillId="27" borderId="107" xfId="19344" applyFill="true" applyBorder="true" applyAlignment="true">
      <alignment vertical="center" wrapText="true"/>
    </xf>
    <xf numFmtId="0" fontId="26" fillId="0" borderId="107" xfId="19344" applyFill="true" applyBorder="true" applyAlignment="true">
      <alignment vertical="center" wrapText="true"/>
    </xf>
    <xf numFmtId="0" fontId="157" fillId="35" borderId="102" xfId="19344" applyFont="true" applyFill="true" applyBorder="true" applyAlignment="true">
      <alignment horizontal="center" vertical="center" wrapText="true"/>
    </xf>
    <xf numFmtId="0" fontId="26" fillId="35" borderId="138" xfId="19344" applyFill="true" applyBorder="true" applyAlignment="true">
      <alignment horizontal="center" vertical="center"/>
    </xf>
    <xf numFmtId="0" fontId="157" fillId="35" borderId="138" xfId="19344" applyFont="true" applyFill="true" applyBorder="true" applyAlignment="true">
      <alignment horizontal="center" vertical="center" wrapText="true"/>
    </xf>
    <xf numFmtId="169" fontId="117" fillId="35" borderId="102" xfId="40237" applyNumberFormat="true" applyFont="true" applyFill="true" applyBorder="true" applyAlignment="true">
      <alignment horizontal="center" vertical="center"/>
    </xf>
    <xf numFmtId="169" fontId="117" fillId="35" borderId="138" xfId="40238" applyNumberFormat="true" applyFont="true" applyFill="true" applyBorder="true" applyAlignment="true">
      <alignment horizontal="center" vertical="center"/>
    </xf>
    <xf numFmtId="169" fontId="117" fillId="35" borderId="138" xfId="40240" applyNumberFormat="true" applyFont="true" applyFill="true" applyBorder="true" applyAlignment="true">
      <alignment horizontal="center" vertical="center"/>
    </xf>
    <xf numFmtId="169" fontId="117" fillId="35" borderId="102" xfId="40249" applyNumberFormat="true" applyFont="true" applyFill="true" applyBorder="true" applyAlignment="true">
      <alignment horizontal="center" vertical="center"/>
    </xf>
    <xf numFmtId="169" fontId="117" fillId="35" borderId="138" xfId="40250" applyNumberFormat="true" applyFont="true" applyFill="true" applyBorder="true" applyAlignment="true">
      <alignment horizontal="center" vertical="center"/>
    </xf>
    <xf numFmtId="169" fontId="117" fillId="35" borderId="138" xfId="40252" applyNumberFormat="true" applyFont="true" applyFill="true" applyBorder="true" applyAlignment="true">
      <alignment horizontal="center" vertical="center"/>
    </xf>
    <xf numFmtId="0" fontId="153" fillId="35" borderId="102" xfId="45027" applyFont="true" applyFill="true" applyBorder="true" applyAlignment="true">
      <alignment horizontal="center" vertical="center" wrapText="true"/>
    </xf>
    <xf numFmtId="0" fontId="153" fillId="35" borderId="138" xfId="45028" applyFont="true" applyFill="true" applyBorder="true" applyAlignment="true">
      <alignment horizontal="center" vertical="center" wrapText="true"/>
    </xf>
    <xf numFmtId="0" fontId="153" fillId="35" borderId="102" xfId="45033" applyFont="true" applyFill="true" applyBorder="true" applyAlignment="true">
      <alignment horizontal="center" vertical="center" wrapText="true"/>
    </xf>
    <xf numFmtId="0" fontId="153" fillId="35" borderId="138" xfId="45034" applyFont="true" applyFill="true" applyBorder="true" applyAlignment="true">
      <alignment horizontal="center" vertical="center" wrapText="true"/>
    </xf>
    <xf numFmtId="0" fontId="153" fillId="35" borderId="102" xfId="25757" applyFont="true" applyFill="true" applyBorder="true" applyAlignment="true">
      <alignment horizontal="center" vertical="center" wrapText="true"/>
    </xf>
    <xf numFmtId="0" fontId="153" fillId="35" borderId="138" xfId="25755" applyFont="true" applyFill="true" applyBorder="true" applyAlignment="true">
      <alignment horizontal="center" vertical="center" wrapText="true"/>
    </xf>
    <xf numFmtId="0" fontId="153" fillId="35" borderId="102" xfId="25752" applyFont="true" applyFill="true" applyBorder="true" applyAlignment="true">
      <alignment horizontal="center" vertical="center" wrapText="true"/>
    </xf>
    <xf numFmtId="0" fontId="153" fillId="35" borderId="138" xfId="25750" applyFont="true" applyFill="true" applyBorder="true" applyAlignment="true">
      <alignment horizontal="center" vertical="center" wrapText="true"/>
    </xf>
    <xf numFmtId="0" fontId="153" fillId="35" borderId="102" xfId="45069" applyFont="true" applyFill="true" applyBorder="true" applyAlignment="true">
      <alignment horizontal="center" vertical="center" wrapText="true"/>
    </xf>
    <xf numFmtId="0" fontId="153" fillId="35" borderId="138" xfId="45070" applyFont="true" applyFill="true" applyBorder="true" applyAlignment="true">
      <alignment horizontal="center" vertical="center" wrapText="true"/>
    </xf>
    <xf numFmtId="0" fontId="153" fillId="35" borderId="102" xfId="45075" applyFont="true" applyFill="true" applyBorder="true" applyAlignment="true">
      <alignment horizontal="center" vertical="center" wrapText="true"/>
    </xf>
    <xf numFmtId="0" fontId="153" fillId="35" borderId="138" xfId="45076" applyFont="true" applyFill="true" applyBorder="true" applyAlignment="true">
      <alignment horizontal="center" vertical="center" wrapText="true"/>
    </xf>
    <xf numFmtId="0" fontId="153" fillId="35" borderId="102" xfId="19411" applyFont="true" applyFill="true" applyBorder="true" applyAlignment="true">
      <alignment horizontal="center" vertical="center" wrapText="true"/>
    </xf>
    <xf numFmtId="0" fontId="153" fillId="35" borderId="138" xfId="19409" applyFont="true" applyFill="true" applyBorder="true" applyAlignment="true">
      <alignment horizontal="center" vertical="center" wrapText="true"/>
    </xf>
    <xf numFmtId="0" fontId="153" fillId="35" borderId="102" xfId="19413" applyFont="true" applyFill="true" applyBorder="true" applyAlignment="true">
      <alignment horizontal="center" vertical="center" wrapText="true"/>
    </xf>
    <xf numFmtId="0" fontId="153" fillId="35" borderId="138" xfId="19414" applyFont="true" applyFill="true" applyBorder="true" applyAlignment="true">
      <alignment horizontal="center" vertical="center" wrapText="true"/>
    </xf>
    <xf numFmtId="0" fontId="26" fillId="35" borderId="109" xfId="19344" applyFill="true" applyBorder="true" applyAlignment="true">
      <alignment horizontal="center" vertical="center"/>
    </xf>
    <xf numFmtId="0" fontId="157" fillId="35" borderId="109" xfId="19344" applyFont="true" applyFill="true" applyBorder="true" applyAlignment="true">
      <alignment horizontal="center" vertical="center" wrapText="true"/>
    </xf>
    <xf numFmtId="169" fontId="117" fillId="35" borderId="109" xfId="40239" applyNumberFormat="true" applyFont="true" applyFill="true" applyBorder="true" applyAlignment="true">
      <alignment horizontal="center" vertical="center"/>
    </xf>
    <xf numFmtId="169" fontId="117" fillId="35" borderId="109" xfId="40251" applyNumberFormat="true" applyFont="true" applyFill="true" applyBorder="true" applyAlignment="true">
      <alignment horizontal="center" vertical="center"/>
    </xf>
    <xf numFmtId="0" fontId="153" fillId="35" borderId="109" xfId="45029" applyFont="true" applyFill="true" applyBorder="true" applyAlignment="true">
      <alignment horizontal="center" vertical="center" wrapText="true"/>
    </xf>
    <xf numFmtId="0" fontId="153" fillId="35" borderId="109" xfId="45035" applyFont="true" applyFill="true" applyBorder="true" applyAlignment="true">
      <alignment horizontal="center" vertical="center" wrapText="true"/>
    </xf>
    <xf numFmtId="0" fontId="153" fillId="35" borderId="109" xfId="25756" applyFont="true" applyFill="true" applyBorder="true" applyAlignment="true">
      <alignment horizontal="center" vertical="center" wrapText="true"/>
    </xf>
    <xf numFmtId="0" fontId="153" fillId="35" borderId="109" xfId="25751" applyFont="true" applyFill="true" applyBorder="true" applyAlignment="true">
      <alignment horizontal="center" vertical="center" wrapText="true"/>
    </xf>
    <xf numFmtId="0" fontId="153" fillId="35" borderId="109" xfId="45071" applyFont="true" applyFill="true" applyBorder="true" applyAlignment="true">
      <alignment horizontal="center" vertical="center" wrapText="true"/>
    </xf>
    <xf numFmtId="0" fontId="153" fillId="35" borderId="109" xfId="45077" applyFont="true" applyFill="true" applyBorder="true" applyAlignment="true">
      <alignment horizontal="center" vertical="center" wrapText="true"/>
    </xf>
    <xf numFmtId="0" fontId="153" fillId="35" borderId="109" xfId="19410" applyFont="true" applyFill="true" applyBorder="true" applyAlignment="true">
      <alignment horizontal="center" vertical="center" wrapText="true"/>
    </xf>
    <xf numFmtId="0" fontId="153" fillId="35" borderId="109" xfId="19415" applyFont="true" applyFill="true" applyBorder="true" applyAlignment="true">
      <alignment horizontal="center" vertical="center" wrapText="true"/>
    </xf>
    <xf numFmtId="0" fontId="153" fillId="3" borderId="111" xfId="44936" applyFont="true" applyBorder="true" applyAlignment="true">
      <alignment horizontal="center" vertical="center" wrapText="true"/>
    </xf>
    <xf numFmtId="0" fontId="153" fillId="3" borderId="111" xfId="44957" applyFont="true" applyBorder="true" applyAlignment="true">
      <alignment horizontal="center" vertical="center" wrapText="true"/>
    </xf>
    <xf numFmtId="0" fontId="153" fillId="3" borderId="111" xfId="44983" applyFont="true" applyBorder="true" applyAlignment="true">
      <alignment horizontal="center" vertical="center" wrapText="true"/>
    </xf>
    <xf numFmtId="0" fontId="153" fillId="3" borderId="111" xfId="45013" applyFont="true" applyBorder="true" applyAlignment="true">
      <alignment horizontal="center" vertical="center" wrapText="true"/>
    </xf>
    <xf numFmtId="0" fontId="153" fillId="3" borderId="111" xfId="45034" applyFont="true" applyBorder="true" applyAlignment="true">
      <alignment horizontal="center" vertical="center" wrapText="true"/>
    </xf>
    <xf numFmtId="169" fontId="117" fillId="35" borderId="102" xfId="40238" applyNumberFormat="true" applyFont="true" applyFill="true" applyBorder="true" applyAlignment="true">
      <alignment horizontal="center" vertical="center"/>
    </xf>
    <xf numFmtId="169" fontId="117" fillId="35" borderId="102" xfId="40250" applyNumberFormat="true" applyFont="true" applyFill="true" applyBorder="true" applyAlignment="true">
      <alignment horizontal="center" vertical="center"/>
    </xf>
    <xf numFmtId="0" fontId="153" fillId="35" borderId="102" xfId="45029" applyFont="true" applyFill="true" applyBorder="true" applyAlignment="true">
      <alignment horizontal="center" vertical="center" wrapText="true"/>
    </xf>
    <xf numFmtId="0" fontId="153" fillId="35" borderId="102" xfId="45034" applyFont="true" applyFill="true" applyBorder="true" applyAlignment="true">
      <alignment horizontal="center" vertical="center" wrapText="true"/>
    </xf>
    <xf numFmtId="0" fontId="153" fillId="35" borderId="102" xfId="25756" applyFont="true" applyFill="true" applyBorder="true" applyAlignment="true">
      <alignment horizontal="center" vertical="center" wrapText="true"/>
    </xf>
    <xf numFmtId="0" fontId="153" fillId="35" borderId="102" xfId="25750" applyFont="true" applyFill="true" applyBorder="true" applyAlignment="true">
      <alignment horizontal="center" vertical="center" wrapText="true"/>
    </xf>
    <xf numFmtId="0" fontId="153" fillId="3" borderId="111" xfId="45076" applyFont="true" applyBorder="true" applyAlignment="true">
      <alignment horizontal="center" vertical="center" wrapText="true"/>
    </xf>
    <xf numFmtId="0" fontId="153" fillId="35" borderId="102" xfId="45071" applyFont="true" applyFill="true" applyBorder="true" applyAlignment="true">
      <alignment horizontal="center" vertical="center" wrapText="true"/>
    </xf>
    <xf numFmtId="0" fontId="153" fillId="35" borderId="102" xfId="45076" applyFont="true" applyFill="true" applyBorder="true" applyAlignment="true">
      <alignment horizontal="center" vertical="center" wrapText="true"/>
    </xf>
    <xf numFmtId="0" fontId="153" fillId="35" borderId="102" xfId="19410" applyFont="true" applyFill="true" applyBorder="true" applyAlignment="true">
      <alignment horizontal="center" vertical="center" wrapText="true"/>
    </xf>
    <xf numFmtId="0" fontId="153" fillId="35" borderId="102" xfId="19414" applyFont="true" applyFill="true" applyBorder="true" applyAlignment="true">
      <alignment horizontal="center" vertical="center" wrapText="true"/>
    </xf>
    <xf numFmtId="0" fontId="153" fillId="3" borderId="112" xfId="44936" applyFont="true" applyBorder="true" applyAlignment="true">
      <alignment horizontal="center" vertical="center" wrapText="true"/>
    </xf>
    <xf numFmtId="0" fontId="153" fillId="3" borderId="112" xfId="44957" applyFont="true" applyBorder="true" applyAlignment="true">
      <alignment horizontal="center" vertical="center" wrapText="true"/>
    </xf>
    <xf numFmtId="0" fontId="153" fillId="3" borderId="112" xfId="44983" applyFont="true" applyBorder="true" applyAlignment="true">
      <alignment horizontal="center" vertical="center" wrapText="true"/>
    </xf>
    <xf numFmtId="0" fontId="157" fillId="35" borderId="143" xfId="19344" applyFont="true" applyFill="true" applyBorder="true" applyAlignment="true">
      <alignment horizontal="center" vertical="center" wrapText="true"/>
    </xf>
    <xf numFmtId="0" fontId="153" fillId="3" borderId="112" xfId="45013" applyFont="true" applyBorder="true" applyAlignment="true">
      <alignment horizontal="center" vertical="center" wrapText="true"/>
    </xf>
    <xf numFmtId="0" fontId="153" fillId="3" borderId="112" xfId="45034" applyFont="true" applyBorder="true" applyAlignment="true">
      <alignment horizontal="center" vertical="center" wrapText="true"/>
    </xf>
    <xf numFmtId="169" fontId="117" fillId="35" borderId="143" xfId="40238" applyNumberFormat="true" applyFont="true" applyFill="true" applyBorder="true" applyAlignment="true">
      <alignment horizontal="center" vertical="center"/>
    </xf>
    <xf numFmtId="169" fontId="117" fillId="35" borderId="143" xfId="40250" applyNumberFormat="true" applyFont="true" applyFill="true" applyBorder="true" applyAlignment="true">
      <alignment horizontal="center" vertical="center"/>
    </xf>
    <xf numFmtId="0" fontId="153" fillId="35" borderId="143" xfId="45029" applyFont="true" applyFill="true" applyBorder="true" applyAlignment="true">
      <alignment horizontal="center" vertical="center" wrapText="true"/>
    </xf>
    <xf numFmtId="0" fontId="153" fillId="35" borderId="143" xfId="45034" applyFont="true" applyFill="true" applyBorder="true" applyAlignment="true">
      <alignment horizontal="center" vertical="center" wrapText="true"/>
    </xf>
    <xf numFmtId="0" fontId="153" fillId="35" borderId="143" xfId="25756" applyFont="true" applyFill="true" applyBorder="true" applyAlignment="true">
      <alignment horizontal="center" vertical="center" wrapText="true"/>
    </xf>
    <xf numFmtId="0" fontId="153" fillId="35" borderId="143" xfId="25750" applyFont="true" applyFill="true" applyBorder="true" applyAlignment="true">
      <alignment horizontal="center" vertical="center" wrapText="true"/>
    </xf>
    <xf numFmtId="0" fontId="153" fillId="3" borderId="112" xfId="45076" applyFont="true" applyBorder="true" applyAlignment="true">
      <alignment horizontal="center" vertical="center" wrapText="true"/>
    </xf>
    <xf numFmtId="0" fontId="153" fillId="35" borderId="143" xfId="45071" applyFont="true" applyFill="true" applyBorder="true" applyAlignment="true">
      <alignment horizontal="center" vertical="center" wrapText="true"/>
    </xf>
    <xf numFmtId="0" fontId="153" fillId="35" borderId="143" xfId="45076" applyFont="true" applyFill="true" applyBorder="true" applyAlignment="true">
      <alignment horizontal="center" vertical="center" wrapText="true"/>
    </xf>
    <xf numFmtId="0" fontId="153" fillId="35" borderId="143" xfId="19410" applyFont="true" applyFill="true" applyBorder="true" applyAlignment="true">
      <alignment horizontal="center" vertical="center" wrapText="true"/>
    </xf>
    <xf numFmtId="0" fontId="153" fillId="35" borderId="143" xfId="19414" applyFont="true" applyFill="true" applyBorder="true" applyAlignment="true">
      <alignment horizontal="center" vertical="center" wrapText="true"/>
    </xf>
    <xf numFmtId="0" fontId="26" fillId="35" borderId="139" xfId="19344" applyFill="true" applyBorder="true" applyAlignment="true">
      <alignment horizontal="center" vertical="center"/>
    </xf>
    <xf numFmtId="0" fontId="157" fillId="35" borderId="139" xfId="19344" applyFont="true" applyFill="true" applyBorder="true" applyAlignment="true">
      <alignment horizontal="center" vertical="center" wrapText="true"/>
    </xf>
    <xf numFmtId="0" fontId="153" fillId="3" borderId="97" xfId="44937" applyFont="true" applyBorder="true" applyAlignment="true">
      <alignment horizontal="center" vertical="center" wrapText="true"/>
    </xf>
    <xf numFmtId="0" fontId="153" fillId="3" borderId="97" xfId="44958" applyFont="true" applyBorder="true" applyAlignment="true">
      <alignment horizontal="center" vertical="center" wrapText="true"/>
    </xf>
    <xf numFmtId="0" fontId="153" fillId="3" borderId="97" xfId="44984" applyFont="true" applyBorder="true" applyAlignment="true">
      <alignment horizontal="center" vertical="center" wrapText="true"/>
    </xf>
    <xf numFmtId="169" fontId="117" fillId="35" borderId="139" xfId="40239" applyNumberFormat="true" applyFont="true" applyFill="true" applyBorder="true" applyAlignment="true">
      <alignment horizontal="center" vertical="center"/>
    </xf>
    <xf numFmtId="169" fontId="117" fillId="35" borderId="139" xfId="40251" applyNumberFormat="true" applyFont="true" applyFill="true" applyBorder="true" applyAlignment="true">
      <alignment horizontal="center" vertical="center"/>
    </xf>
    <xf numFmtId="0" fontId="153" fillId="35" borderId="139" xfId="45029" applyFont="true" applyFill="true" applyBorder="true" applyAlignment="true">
      <alignment horizontal="center" vertical="center" wrapText="true"/>
    </xf>
    <xf numFmtId="0" fontId="153" fillId="35" borderId="139" xfId="45035" applyFont="true" applyFill="true" applyBorder="true" applyAlignment="true">
      <alignment horizontal="center" vertical="center" wrapText="true"/>
    </xf>
    <xf numFmtId="0" fontId="153" fillId="35" borderId="139" xfId="25756" applyFont="true" applyFill="true" applyBorder="true" applyAlignment="true">
      <alignment horizontal="center" vertical="center" wrapText="true"/>
    </xf>
    <xf numFmtId="0" fontId="153" fillId="35" borderId="139" xfId="25751" applyFont="true" applyFill="true" applyBorder="true" applyAlignment="true">
      <alignment horizontal="center" vertical="center" wrapText="true"/>
    </xf>
    <xf numFmtId="0" fontId="153" fillId="3" borderId="97" xfId="45014" applyFont="true" applyBorder="true" applyAlignment="true">
      <alignment horizontal="center" vertical="center" wrapText="true"/>
    </xf>
    <xf numFmtId="0" fontId="153" fillId="3" borderId="97" xfId="45035" applyFont="true" applyBorder="true" applyAlignment="true">
      <alignment horizontal="center" vertical="center" wrapText="true"/>
    </xf>
    <xf numFmtId="0" fontId="153" fillId="35" borderId="139" xfId="45071" applyFont="true" applyFill="true" applyBorder="true" applyAlignment="true">
      <alignment horizontal="center" vertical="center" wrapText="true"/>
    </xf>
    <xf numFmtId="0" fontId="153" fillId="35" borderId="139" xfId="45077" applyFont="true" applyFill="true" applyBorder="true" applyAlignment="true">
      <alignment horizontal="center" vertical="center" wrapText="true"/>
    </xf>
    <xf numFmtId="0" fontId="153" fillId="35" borderId="139" xfId="19410" applyFont="true" applyFill="true" applyBorder="true" applyAlignment="true">
      <alignment horizontal="center" vertical="center" wrapText="true"/>
    </xf>
    <xf numFmtId="0" fontId="153" fillId="35" borderId="139" xfId="19415" applyFont="true" applyFill="true" applyBorder="true" applyAlignment="true">
      <alignment horizontal="center" vertical="center" wrapText="true"/>
    </xf>
    <xf numFmtId="0" fontId="153" fillId="3" borderId="97" xfId="45077" applyFont="true" applyBorder="true" applyAlignment="true">
      <alignment horizontal="center" vertical="center" wrapText="true"/>
    </xf>
    <xf numFmtId="0" fontId="153" fillId="0" borderId="102" xfId="44992" applyFont="true" applyFill="true" applyBorder="true" applyAlignment="true">
      <alignment horizontal="left" vertical="center" wrapText="true"/>
    </xf>
    <xf numFmtId="0" fontId="153" fillId="0" borderId="102" xfId="44998" applyFont="true" applyFill="true" applyBorder="true" applyAlignment="true">
      <alignment horizontal="left" vertical="center" wrapText="true"/>
    </xf>
    <xf numFmtId="0" fontId="153" fillId="0" borderId="102" xfId="19355" applyFont="true" applyFill="true" applyBorder="true" applyAlignment="true">
      <alignment horizontal="left" vertical="center" wrapText="true"/>
    </xf>
    <xf numFmtId="0" fontId="153" fillId="0" borderId="102" xfId="19357" applyFont="true" applyFill="true" applyBorder="true" applyAlignment="true">
      <alignment horizontal="left" vertical="center" wrapText="true"/>
    </xf>
    <xf numFmtId="0" fontId="157" fillId="0" borderId="102" xfId="19344" applyFont="true" applyFill="true" applyBorder="true" applyAlignment="true">
      <alignment horizontal="left" vertical="center" wrapText="true"/>
    </xf>
    <xf numFmtId="0" fontId="153" fillId="26" borderId="102" xfId="45037" applyFont="true" applyFill="true" applyBorder="true" applyAlignment="true">
      <alignment horizontal="left" vertical="center" wrapText="true"/>
    </xf>
    <xf numFmtId="0" fontId="153" fillId="26" borderId="102" xfId="45043" applyFont="true" applyFill="true" applyBorder="true" applyAlignment="true">
      <alignment horizontal="left" vertical="center" wrapText="true"/>
    </xf>
    <xf numFmtId="0" fontId="153" fillId="26" borderId="102" xfId="45049" applyFont="true" applyFill="true" applyBorder="true" applyAlignment="true">
      <alignment horizontal="left" vertical="center" wrapText="true"/>
    </xf>
    <xf numFmtId="0" fontId="153" fillId="15" borderId="102" xfId="25759" applyFont="true" applyFill="true" applyBorder="true" applyAlignment="true">
      <alignment horizontal="left" vertical="center" wrapText="true"/>
    </xf>
    <xf numFmtId="0" fontId="153" fillId="15" borderId="102" xfId="25754" applyFont="true" applyFill="true" applyBorder="true" applyAlignment="true">
      <alignment horizontal="left" vertical="center" wrapText="true"/>
    </xf>
    <xf numFmtId="0" fontId="153" fillId="15" borderId="102" xfId="19381" applyFont="true" applyFill="true" applyBorder="true" applyAlignment="true">
      <alignment horizontal="left" vertical="center" wrapText="true"/>
    </xf>
    <xf numFmtId="0" fontId="153" fillId="15" borderId="102" xfId="19382" applyFont="true" applyFill="true" applyBorder="true" applyAlignment="true">
      <alignment horizontal="left" vertical="center" wrapText="true"/>
    </xf>
    <xf numFmtId="0" fontId="153" fillId="15" borderId="102" xfId="19385" applyFont="true" applyFill="true" applyBorder="true" applyAlignment="true">
      <alignment horizontal="left" vertical="center" wrapText="true"/>
    </xf>
    <xf numFmtId="0" fontId="26" fillId="15" borderId="102" xfId="19344" applyFill="true" applyBorder="true" applyAlignment="true">
      <alignment horizontal="center" vertical="center" wrapText="true"/>
    </xf>
    <xf numFmtId="0" fontId="153" fillId="0" borderId="102" xfId="45067" applyFont="true" applyFill="true" applyBorder="true" applyAlignment="true">
      <alignment horizontal="left" vertical="center" wrapText="true"/>
    </xf>
    <xf numFmtId="0" fontId="153" fillId="0" borderId="102" xfId="45073" applyFont="true" applyFill="true" applyBorder="true" applyAlignment="true">
      <alignment horizontal="left" vertical="center" wrapText="true"/>
    </xf>
    <xf numFmtId="0" fontId="153" fillId="0" borderId="102" xfId="45079" applyFont="true" applyFill="true" applyBorder="true" applyAlignment="true">
      <alignment horizontal="left" vertical="center" wrapText="true"/>
    </xf>
    <xf numFmtId="0" fontId="153" fillId="0" borderId="102" xfId="45081" applyFont="true" applyFill="true" applyBorder="true" applyAlignment="true">
      <alignment horizontal="left" vertical="center" wrapText="true"/>
    </xf>
    <xf numFmtId="0" fontId="153" fillId="0" borderId="102" xfId="45083" applyFont="true" applyFill="true" applyBorder="true" applyAlignment="true">
      <alignment horizontal="left" vertical="center" wrapText="true"/>
    </xf>
    <xf numFmtId="0" fontId="153" fillId="0" borderId="102" xfId="19405" applyFont="true" applyFill="true" applyBorder="true" applyAlignment="true">
      <alignment horizontal="left" vertical="center" wrapText="true"/>
    </xf>
    <xf numFmtId="0" fontId="153" fillId="0" borderId="102" xfId="19407" applyFont="true" applyFill="true" applyBorder="true" applyAlignment="true">
      <alignment horizontal="left" vertical="center" wrapText="true"/>
    </xf>
    <xf numFmtId="0" fontId="153" fillId="0" borderId="102" xfId="19417" applyFont="true" applyFill="true" applyBorder="true" applyAlignment="true">
      <alignment horizontal="left" vertical="center" wrapText="true"/>
    </xf>
    <xf numFmtId="0" fontId="153" fillId="0" borderId="102" xfId="19418" applyFont="true" applyFill="true" applyBorder="true" applyAlignment="true">
      <alignment horizontal="left" vertical="center" wrapText="true"/>
    </xf>
    <xf numFmtId="0" fontId="153" fillId="0" borderId="102" xfId="19421" applyFont="true" applyFill="true" applyBorder="true" applyAlignment="true">
      <alignment horizontal="left" vertical="center" wrapText="true"/>
    </xf>
    <xf numFmtId="0" fontId="153" fillId="3" borderId="104" xfId="45031" applyFont="true" applyBorder="true" applyAlignment="true">
      <alignment horizontal="left" vertical="center" wrapText="true"/>
    </xf>
    <xf numFmtId="0" fontId="153" fillId="0" borderId="104" xfId="19418" applyFont="true" applyFill="true" applyBorder="true" applyAlignment="true">
      <alignment horizontal="left" vertical="center" wrapText="true"/>
    </xf>
    <xf numFmtId="0" fontId="157" fillId="0" borderId="107" xfId="19344" applyFont="true" applyFill="true" applyBorder="true" applyAlignment="true">
      <alignment horizontal="left" vertical="center" wrapText="true"/>
    </xf>
    <xf numFmtId="0" fontId="26" fillId="3" borderId="107" xfId="19344" applyBorder="true" applyAlignment="true">
      <alignment vertical="center" wrapText="true"/>
    </xf>
    <xf numFmtId="0" fontId="153" fillId="0" borderId="109" xfId="19356" applyFont="true" applyFill="true" applyBorder="true" applyAlignment="true">
      <alignment horizontal="left" vertical="center"/>
    </xf>
    <xf numFmtId="0" fontId="153" fillId="0" borderId="109" xfId="19358" applyFont="true" applyFill="true" applyBorder="true" applyAlignment="true">
      <alignment horizontal="left" vertical="center"/>
    </xf>
    <xf numFmtId="0" fontId="26" fillId="0" borderId="109" xfId="19344" applyFill="true" applyBorder="true" applyAlignment="true">
      <alignment vertical="center"/>
    </xf>
    <xf numFmtId="0" fontId="26" fillId="0" borderId="109" xfId="19344" applyFill="true" applyBorder="true" applyAlignment="true">
      <alignment horizontal="center" vertical="center"/>
    </xf>
    <xf numFmtId="0" fontId="157" fillId="0" borderId="109" xfId="19344" applyFont="true" applyFill="true" applyBorder="true" applyAlignment="true">
      <alignment horizontal="left" vertical="center"/>
    </xf>
    <xf numFmtId="0" fontId="157" fillId="0" borderId="110" xfId="19344" applyFont="true" applyFill="true" applyBorder="true" applyAlignment="true">
      <alignment horizontal="left" vertical="center"/>
    </xf>
    <xf numFmtId="0" fontId="153" fillId="15" borderId="109" xfId="25758" applyFont="true" applyFill="true" applyBorder="true" applyAlignment="true">
      <alignment horizontal="left" vertical="center"/>
    </xf>
    <xf numFmtId="0" fontId="153" fillId="15" borderId="109" xfId="25753" applyFont="true" applyFill="true" applyBorder="true" applyAlignment="true">
      <alignment horizontal="left" vertical="center"/>
    </xf>
    <xf numFmtId="0" fontId="153" fillId="15" borderId="109" xfId="19383" applyFont="true" applyFill="true" applyBorder="true" applyAlignment="true">
      <alignment horizontal="left" vertical="center"/>
    </xf>
    <xf numFmtId="0" fontId="153" fillId="15" borderId="109" xfId="19384" applyFont="true" applyFill="true" applyBorder="true" applyAlignment="true">
      <alignment horizontal="left" vertical="center"/>
    </xf>
    <xf numFmtId="0" fontId="153" fillId="15" borderId="109" xfId="19386" applyFont="true" applyFill="true" applyBorder="true" applyAlignment="true">
      <alignment horizontal="left" vertical="center"/>
    </xf>
    <xf numFmtId="0" fontId="26" fillId="15" borderId="109" xfId="19344" applyFill="true" applyBorder="true" applyAlignment="true">
      <alignment vertical="center"/>
    </xf>
    <xf numFmtId="0" fontId="26" fillId="27" borderId="109" xfId="19344" applyFill="true" applyBorder="true" applyAlignment="true">
      <alignment vertical="center"/>
    </xf>
    <xf numFmtId="0" fontId="157" fillId="15" borderId="109" xfId="19344" applyFont="true" applyFill="true" applyBorder="true" applyAlignment="true">
      <alignment horizontal="left" vertical="center"/>
    </xf>
    <xf numFmtId="0" fontId="26" fillId="27" borderId="110" xfId="19344" applyFill="true" applyBorder="true" applyAlignment="true">
      <alignment vertical="center"/>
    </xf>
    <xf numFmtId="0" fontId="153" fillId="0" borderId="108" xfId="19420" applyFont="true" applyFill="true" applyBorder="true" applyAlignment="true">
      <alignment horizontal="left" vertical="center"/>
    </xf>
    <xf numFmtId="0" fontId="153" fillId="0" borderId="109" xfId="19406" applyFont="true" applyFill="true" applyBorder="true" applyAlignment="true">
      <alignment horizontal="left" vertical="center"/>
    </xf>
    <xf numFmtId="0" fontId="153" fillId="0" borderId="109" xfId="19408" applyFont="true" applyFill="true" applyBorder="true" applyAlignment="true">
      <alignment horizontal="left" vertical="center"/>
    </xf>
    <xf numFmtId="0" fontId="153" fillId="0" borderId="109" xfId="19419" applyFont="true" applyFill="true" applyBorder="true" applyAlignment="true">
      <alignment horizontal="left" vertical="center"/>
    </xf>
    <xf numFmtId="0" fontId="153" fillId="0" borderId="109" xfId="19420" applyFont="true" applyFill="true" applyBorder="true" applyAlignment="true">
      <alignment horizontal="left" vertical="center"/>
    </xf>
    <xf numFmtId="0" fontId="153" fillId="0" borderId="109" xfId="19429" applyFont="true" applyFill="true" applyBorder="true" applyAlignment="true">
      <alignment horizontal="left" vertical="center"/>
    </xf>
    <xf numFmtId="0" fontId="153" fillId="0" borderId="109" xfId="19422" applyFont="true" applyFill="true" applyBorder="true" applyAlignment="true">
      <alignment horizontal="left" vertical="center"/>
    </xf>
    <xf numFmtId="0" fontId="26" fillId="0" borderId="110" xfId="19344" applyFill="true" applyBorder="true" applyAlignment="true">
      <alignment vertical="center"/>
    </xf>
    <xf numFmtId="169" fontId="152" fillId="35" borderId="104" xfId="44941" applyNumberFormat="true" applyFont="true" applyFill="true" applyBorder="true" applyAlignment="true">
      <alignment horizontal="center" vertical="center"/>
    </xf>
    <xf numFmtId="169" fontId="152" fillId="35" borderId="136" xfId="44941" applyNumberFormat="true" applyFont="true" applyFill="true" applyBorder="true" applyAlignment="true">
      <alignment horizontal="center" vertical="center"/>
    </xf>
    <xf numFmtId="169" fontId="152" fillId="35" borderId="137" xfId="44941" applyNumberFormat="true" applyFont="true" applyFill="true" applyBorder="true" applyAlignment="true">
      <alignment horizontal="center" vertical="center"/>
    </xf>
    <xf numFmtId="169" fontId="152" fillId="35" borderId="142" xfId="44941" applyNumberFormat="true" applyFont="true" applyFill="true" applyBorder="true" applyAlignment="true">
      <alignment horizontal="center" vertical="center"/>
    </xf>
    <xf numFmtId="169" fontId="152" fillId="35" borderId="108" xfId="44941" applyNumberFormat="true" applyFont="true" applyFill="true" applyBorder="true" applyAlignment="true">
      <alignment horizontal="center" vertical="center"/>
    </xf>
    <xf numFmtId="169" fontId="152" fillId="35" borderId="102" xfId="44944" applyNumberFormat="true" applyFont="true" applyFill="true" applyBorder="true" applyAlignment="true">
      <alignment horizontal="center" vertical="center"/>
    </xf>
    <xf numFmtId="169" fontId="152" fillId="35" borderId="138" xfId="44944" applyNumberFormat="true" applyFont="true" applyFill="true" applyBorder="true" applyAlignment="true">
      <alignment horizontal="center" vertical="center"/>
    </xf>
    <xf numFmtId="169" fontId="152" fillId="35" borderId="139" xfId="44944" applyNumberFormat="true" applyFont="true" applyFill="true" applyBorder="true" applyAlignment="true">
      <alignment horizontal="center" vertical="center"/>
    </xf>
    <xf numFmtId="169" fontId="152" fillId="35" borderId="143" xfId="44944" applyNumberFormat="true" applyFont="true" applyFill="true" applyBorder="true" applyAlignment="true">
      <alignment horizontal="center" vertical="center"/>
    </xf>
    <xf numFmtId="169" fontId="152" fillId="35" borderId="109" xfId="44944" applyNumberFormat="true" applyFont="true" applyFill="true" applyBorder="true" applyAlignment="true">
      <alignment horizontal="center" vertical="center"/>
    </xf>
    <xf numFmtId="169" fontId="152" fillId="35" borderId="104" xfId="44968" applyNumberFormat="true" applyFont="true" applyFill="true" applyBorder="true" applyAlignment="true">
      <alignment horizontal="center" vertical="center"/>
    </xf>
    <xf numFmtId="169" fontId="152" fillId="35" borderId="136" xfId="44969" applyNumberFormat="true" applyFont="true" applyFill="true" applyBorder="true" applyAlignment="true">
      <alignment horizontal="center" vertical="center"/>
    </xf>
    <xf numFmtId="169" fontId="152" fillId="35" borderId="137" xfId="44970" applyNumberFormat="true" applyFont="true" applyFill="true" applyBorder="true" applyAlignment="true">
      <alignment horizontal="center" vertical="center"/>
    </xf>
    <xf numFmtId="169" fontId="152" fillId="35" borderId="142" xfId="44969" applyNumberFormat="true" applyFont="true" applyFill="true" applyBorder="true" applyAlignment="true">
      <alignment horizontal="center" vertical="center"/>
    </xf>
    <xf numFmtId="169" fontId="152" fillId="35" borderId="108" xfId="44970" applyNumberFormat="true" applyFont="true" applyFill="true" applyBorder="true" applyAlignment="true">
      <alignment horizontal="center" vertical="center"/>
    </xf>
    <xf numFmtId="169" fontId="152" fillId="35" borderId="104" xfId="44969" applyNumberFormat="true" applyFont="true" applyFill="true" applyBorder="true" applyAlignment="true">
      <alignment horizontal="center" vertical="center"/>
    </xf>
    <xf numFmtId="169" fontId="183" fillId="35" borderId="136" xfId="44969" applyNumberFormat="true" applyFont="true" applyFill="true" applyBorder="true" applyAlignment="true">
      <alignment horizontal="center" vertical="center"/>
    </xf>
    <xf numFmtId="169" fontId="152" fillId="35" borderId="102" xfId="44968" applyNumberFormat="true" applyFont="true" applyFill="true" applyBorder="true" applyAlignment="true">
      <alignment horizontal="center" vertical="center"/>
    </xf>
    <xf numFmtId="169" fontId="152" fillId="35" borderId="138" xfId="44969" applyNumberFormat="true" applyFont="true" applyFill="true" applyBorder="true" applyAlignment="true">
      <alignment horizontal="center" vertical="center"/>
    </xf>
    <xf numFmtId="169" fontId="152" fillId="35" borderId="139" xfId="44970" applyNumberFormat="true" applyFont="true" applyFill="true" applyBorder="true" applyAlignment="true">
      <alignment horizontal="center" vertical="center"/>
    </xf>
    <xf numFmtId="169" fontId="152" fillId="35" borderId="143" xfId="44969" applyNumberFormat="true" applyFont="true" applyFill="true" applyBorder="true" applyAlignment="true">
      <alignment horizontal="center" vertical="center"/>
    </xf>
    <xf numFmtId="169" fontId="152" fillId="35" borderId="109" xfId="44970" applyNumberFormat="true" applyFont="true" applyFill="true" applyBorder="true" applyAlignment="true">
      <alignment horizontal="center" vertical="center"/>
    </xf>
    <xf numFmtId="169" fontId="152" fillId="35" borderId="102" xfId="44969" applyNumberFormat="true" applyFont="true" applyFill="true" applyBorder="true" applyAlignment="true">
      <alignment horizontal="center" vertical="center"/>
    </xf>
    <xf numFmtId="169" fontId="183" fillId="35" borderId="138" xfId="44969" applyNumberFormat="true" applyFont="true" applyFill="true" applyBorder="true" applyAlignment="true">
      <alignment horizontal="center" vertical="center"/>
    </xf>
    <xf numFmtId="0" fontId="26" fillId="35" borderId="138" xfId="19344" applyFill="true" applyBorder="true" applyAlignment="true">
      <alignment horizontal="center" vertical="center" wrapText="true"/>
    </xf>
    <xf numFmtId="0" fontId="26" fillId="35" borderId="139" xfId="19344" applyFill="true" applyBorder="true" applyAlignment="true">
      <alignment horizontal="center" vertical="center" wrapText="true"/>
    </xf>
    <xf numFmtId="169" fontId="152" fillId="35" borderId="102" xfId="44962" applyNumberFormat="true" applyFont="true" applyFill="true" applyBorder="true" applyAlignment="true">
      <alignment horizontal="center" vertical="center"/>
    </xf>
    <xf numFmtId="169" fontId="152" fillId="35" borderId="138" xfId="44963" applyNumberFormat="true" applyFont="true" applyFill="true" applyBorder="true" applyAlignment="true">
      <alignment horizontal="center" vertical="center"/>
    </xf>
    <xf numFmtId="169" fontId="152" fillId="35" borderId="139" xfId="44964" applyNumberFormat="true" applyFont="true" applyFill="true" applyBorder="true" applyAlignment="true">
      <alignment horizontal="center" vertical="center"/>
    </xf>
    <xf numFmtId="169" fontId="152" fillId="35" borderId="143" xfId="44963" applyNumberFormat="true" applyFont="true" applyFill="true" applyBorder="true" applyAlignment="true">
      <alignment horizontal="center" vertical="center"/>
    </xf>
    <xf numFmtId="169" fontId="152" fillId="35" borderId="109" xfId="44964" applyNumberFormat="true" applyFont="true" applyFill="true" applyBorder="true" applyAlignment="true">
      <alignment horizontal="center" vertical="center"/>
    </xf>
    <xf numFmtId="169" fontId="152" fillId="35" borderId="102" xfId="44963" applyNumberFormat="true" applyFont="true" applyFill="true" applyBorder="true" applyAlignment="true">
      <alignment horizontal="center" vertical="center"/>
    </xf>
    <xf numFmtId="169" fontId="183" fillId="35" borderId="138" xfId="44963" applyNumberFormat="true" applyFont="true" applyFill="true" applyBorder="true" applyAlignment="true">
      <alignment horizontal="center" vertical="center"/>
    </xf>
    <xf numFmtId="169" fontId="152" fillId="35" borderId="104" xfId="44988" applyNumberFormat="true" applyFont="true" applyFill="true" applyBorder="true" applyAlignment="true">
      <alignment horizontal="center" vertical="center"/>
    </xf>
    <xf numFmtId="169" fontId="152" fillId="35" borderId="136" xfId="44989" applyNumberFormat="true" applyFont="true" applyFill="true" applyBorder="true" applyAlignment="true">
      <alignment horizontal="center" vertical="center"/>
    </xf>
    <xf numFmtId="169" fontId="152" fillId="35" borderId="137" xfId="44990" applyNumberFormat="true" applyFont="true" applyFill="true" applyBorder="true" applyAlignment="true">
      <alignment horizontal="center" vertical="center"/>
    </xf>
    <xf numFmtId="169" fontId="152" fillId="35" borderId="142" xfId="44989" applyNumberFormat="true" applyFont="true" applyFill="true" applyBorder="true" applyAlignment="true">
      <alignment horizontal="center" vertical="center"/>
    </xf>
    <xf numFmtId="169" fontId="152" fillId="35" borderId="108" xfId="44990" applyNumberFormat="true" applyFont="true" applyFill="true" applyBorder="true" applyAlignment="true">
      <alignment horizontal="center" vertical="center"/>
    </xf>
    <xf numFmtId="169" fontId="152" fillId="35" borderId="104" xfId="44989" applyNumberFormat="true" applyFont="true" applyFill="true" applyBorder="true" applyAlignment="true">
      <alignment horizontal="center" vertical="center"/>
    </xf>
    <xf numFmtId="169" fontId="183" fillId="35" borderId="136" xfId="44989" applyNumberFormat="true" applyFont="true" applyFill="true" applyBorder="true" applyAlignment="true">
      <alignment horizontal="center" vertical="center"/>
    </xf>
    <xf numFmtId="169" fontId="152" fillId="35" borderId="102" xfId="44994" applyNumberFormat="true" applyFont="true" applyFill="true" applyBorder="true" applyAlignment="true">
      <alignment horizontal="center" vertical="center"/>
    </xf>
    <xf numFmtId="169" fontId="152" fillId="35" borderId="138" xfId="44995" applyNumberFormat="true" applyFont="true" applyFill="true" applyBorder="true" applyAlignment="true">
      <alignment horizontal="center" vertical="center"/>
    </xf>
    <xf numFmtId="169" fontId="152" fillId="35" borderId="139" xfId="44996" applyNumberFormat="true" applyFont="true" applyFill="true" applyBorder="true" applyAlignment="true">
      <alignment horizontal="center" vertical="center"/>
    </xf>
    <xf numFmtId="169" fontId="152" fillId="35" borderId="143" xfId="44995" applyNumberFormat="true" applyFont="true" applyFill="true" applyBorder="true" applyAlignment="true">
      <alignment horizontal="center" vertical="center"/>
    </xf>
    <xf numFmtId="169" fontId="152" fillId="35" borderId="109" xfId="44996" applyNumberFormat="true" applyFont="true" applyFill="true" applyBorder="true" applyAlignment="true">
      <alignment horizontal="center" vertical="center"/>
    </xf>
    <xf numFmtId="169" fontId="152" fillId="35" borderId="102" xfId="44995" applyNumberFormat="true" applyFont="true" applyFill="true" applyBorder="true" applyAlignment="true">
      <alignment horizontal="center" vertical="center"/>
    </xf>
    <xf numFmtId="169" fontId="183" fillId="35" borderId="138" xfId="44995" applyNumberFormat="true" applyFont="true" applyFill="true" applyBorder="true" applyAlignment="true">
      <alignment horizontal="center" vertical="center"/>
    </xf>
    <xf numFmtId="169" fontId="152" fillId="35" borderId="102" xfId="45000" applyNumberFormat="true" applyFont="true" applyFill="true" applyBorder="true" applyAlignment="true">
      <alignment horizontal="center" vertical="center"/>
    </xf>
    <xf numFmtId="169" fontId="152" fillId="35" borderId="138" xfId="45001" applyNumberFormat="true" applyFont="true" applyFill="true" applyBorder="true" applyAlignment="true">
      <alignment horizontal="center" vertical="center"/>
    </xf>
    <xf numFmtId="169" fontId="152" fillId="35" borderId="139" xfId="45002" applyNumberFormat="true" applyFont="true" applyFill="true" applyBorder="true" applyAlignment="true">
      <alignment horizontal="center" vertical="center"/>
    </xf>
    <xf numFmtId="169" fontId="152" fillId="35" borderId="143" xfId="45001" applyNumberFormat="true" applyFont="true" applyFill="true" applyBorder="true" applyAlignment="true">
      <alignment horizontal="center" vertical="center"/>
    </xf>
    <xf numFmtId="169" fontId="152" fillId="35" borderId="109" xfId="45002" applyNumberFormat="true" applyFont="true" applyFill="true" applyBorder="true" applyAlignment="true">
      <alignment horizontal="center" vertical="center"/>
    </xf>
    <xf numFmtId="169" fontId="152" fillId="35" borderId="102" xfId="45001" applyNumberFormat="true" applyFont="true" applyFill="true" applyBorder="true" applyAlignment="true">
      <alignment horizontal="center" vertical="center"/>
    </xf>
    <xf numFmtId="168" fontId="152" fillId="35" borderId="102" xfId="19366" applyNumberFormat="true" applyFont="true" applyFill="true" applyBorder="true" applyAlignment="true">
      <alignment horizontal="center" vertical="center"/>
    </xf>
    <xf numFmtId="168" fontId="152" fillId="35" borderId="138" xfId="19367" applyNumberFormat="true" applyFont="true" applyFill="true" applyBorder="true" applyAlignment="true">
      <alignment horizontal="center" vertical="center"/>
    </xf>
    <xf numFmtId="168" fontId="152" fillId="35" borderId="139" xfId="19368" applyNumberFormat="true" applyFont="true" applyFill="true" applyBorder="true" applyAlignment="true">
      <alignment horizontal="center" vertical="center"/>
    </xf>
    <xf numFmtId="168" fontId="152" fillId="35" borderId="143" xfId="19367" applyNumberFormat="true" applyFont="true" applyFill="true" applyBorder="true" applyAlignment="true">
      <alignment horizontal="center" vertical="center"/>
    </xf>
    <xf numFmtId="168" fontId="152" fillId="35" borderId="109" xfId="19368" applyNumberFormat="true" applyFont="true" applyFill="true" applyBorder="true" applyAlignment="true">
      <alignment horizontal="center" vertical="center"/>
    </xf>
    <xf numFmtId="168" fontId="152" fillId="35" borderId="102" xfId="19367" applyNumberFormat="true" applyFont="true" applyFill="true" applyBorder="true" applyAlignment="true">
      <alignment horizontal="center" vertical="center"/>
    </xf>
    <xf numFmtId="168" fontId="152" fillId="35" borderId="102" xfId="19370" applyNumberFormat="true" applyFont="true" applyFill="true" applyBorder="true" applyAlignment="true">
      <alignment horizontal="center" vertical="center"/>
    </xf>
    <xf numFmtId="168" fontId="152" fillId="35" borderId="138" xfId="19371" applyNumberFormat="true" applyFont="true" applyFill="true" applyBorder="true" applyAlignment="true">
      <alignment horizontal="center" vertical="center"/>
    </xf>
    <xf numFmtId="168" fontId="152" fillId="35" borderId="139" xfId="19372" applyNumberFormat="true" applyFont="true" applyFill="true" applyBorder="true" applyAlignment="true">
      <alignment horizontal="center" vertical="center"/>
    </xf>
    <xf numFmtId="168" fontId="152" fillId="35" borderId="143" xfId="19371" applyNumberFormat="true" applyFont="true" applyFill="true" applyBorder="true" applyAlignment="true">
      <alignment horizontal="center" vertical="center"/>
    </xf>
    <xf numFmtId="168" fontId="152" fillId="35" borderId="109" xfId="19372" applyNumberFormat="true" applyFont="true" applyFill="true" applyBorder="true" applyAlignment="true">
      <alignment horizontal="center" vertical="center"/>
    </xf>
    <xf numFmtId="168" fontId="152" fillId="35" borderId="102" xfId="19371" applyNumberFormat="true" applyFont="true" applyFill="true" applyBorder="true" applyAlignment="true">
      <alignment horizontal="center" vertical="center"/>
    </xf>
    <xf numFmtId="0" fontId="26" fillId="35" borderId="102" xfId="19344" applyFill="true" applyBorder="true" applyAlignment="true">
      <alignment horizontal="center" vertical="center" wrapText="true"/>
    </xf>
    <xf numFmtId="0" fontId="26" fillId="35" borderId="143" xfId="19344" applyFill="true" applyBorder="true" applyAlignment="true">
      <alignment horizontal="center" vertical="center" wrapText="true"/>
    </xf>
    <xf numFmtId="0" fontId="26" fillId="35" borderId="109" xfId="19344" applyFill="true" applyBorder="true" applyAlignment="true">
      <alignment horizontal="center" vertical="center" wrapText="true"/>
    </xf>
    <xf numFmtId="170" fontId="157" fillId="35" borderId="102" xfId="19344" applyNumberFormat="true" applyFont="true" applyFill="true" applyBorder="true" applyAlignment="true">
      <alignment horizontal="center" vertical="center"/>
    </xf>
    <xf numFmtId="170" fontId="157" fillId="35" borderId="138" xfId="19344" applyNumberFormat="true" applyFont="true" applyFill="true" applyBorder="true" applyAlignment="true">
      <alignment horizontal="center" vertical="center"/>
    </xf>
    <xf numFmtId="170" fontId="157" fillId="35" borderId="139" xfId="19344" applyNumberFormat="true" applyFont="true" applyFill="true" applyBorder="true" applyAlignment="true">
      <alignment horizontal="center" vertical="center"/>
    </xf>
    <xf numFmtId="170" fontId="157" fillId="35" borderId="143" xfId="19344" applyNumberFormat="true" applyFont="true" applyFill="true" applyBorder="true" applyAlignment="true">
      <alignment horizontal="center" vertical="center"/>
    </xf>
    <xf numFmtId="170" fontId="157" fillId="35" borderId="109" xfId="19344" applyNumberFormat="true" applyFont="true" applyFill="true" applyBorder="true" applyAlignment="true">
      <alignment horizontal="center" vertical="center"/>
    </xf>
    <xf numFmtId="170" fontId="157" fillId="35" borderId="107" xfId="19344" applyNumberFormat="true" applyFont="true" applyFill="true" applyBorder="true" applyAlignment="true">
      <alignment horizontal="center" vertical="center"/>
    </xf>
    <xf numFmtId="170" fontId="157" fillId="35" borderId="140" xfId="19344" applyNumberFormat="true" applyFont="true" applyFill="true" applyBorder="true" applyAlignment="true">
      <alignment horizontal="center" vertical="center"/>
    </xf>
    <xf numFmtId="170" fontId="157" fillId="35" borderId="141" xfId="19344" applyNumberFormat="true" applyFont="true" applyFill="true" applyBorder="true" applyAlignment="true">
      <alignment horizontal="center" vertical="center"/>
    </xf>
    <xf numFmtId="170" fontId="157" fillId="35" borderId="144" xfId="19344" applyNumberFormat="true" applyFont="true" applyFill="true" applyBorder="true" applyAlignment="true">
      <alignment horizontal="center" vertical="center"/>
    </xf>
    <xf numFmtId="170" fontId="157" fillId="35" borderId="110" xfId="19344" applyNumberFormat="true" applyFont="true" applyFill="true" applyBorder="true" applyAlignment="true">
      <alignment horizontal="center" vertical="center"/>
    </xf>
    <xf numFmtId="0" fontId="26" fillId="35" borderId="140" xfId="19344" applyFill="true" applyBorder="true" applyAlignment="true">
      <alignment horizontal="center" vertical="center" wrapText="true"/>
    </xf>
    <xf numFmtId="0" fontId="26" fillId="35" borderId="141" xfId="19344" applyFill="true" applyBorder="true" applyAlignment="true">
      <alignment horizontal="center" vertical="center" wrapText="true"/>
    </xf>
    <xf numFmtId="169" fontId="152" fillId="35" borderId="104" xfId="45018" applyNumberFormat="true" applyFont="true" applyFill="true" applyBorder="true" applyAlignment="true">
      <alignment horizontal="center" vertical="center"/>
    </xf>
    <xf numFmtId="169" fontId="152" fillId="35" borderId="136" xfId="45018" applyNumberFormat="true" applyFont="true" applyFill="true" applyBorder="true" applyAlignment="true">
      <alignment horizontal="center" vertical="center"/>
    </xf>
    <xf numFmtId="169" fontId="152" fillId="35" borderId="137" xfId="45018" applyNumberFormat="true" applyFont="true" applyFill="true" applyBorder="true" applyAlignment="true">
      <alignment horizontal="center" vertical="center"/>
    </xf>
    <xf numFmtId="169" fontId="152" fillId="35" borderId="142" xfId="45018" applyNumberFormat="true" applyFont="true" applyFill="true" applyBorder="true" applyAlignment="true">
      <alignment horizontal="center" vertical="center"/>
    </xf>
    <xf numFmtId="169" fontId="152" fillId="35" borderId="108" xfId="45018" applyNumberFormat="true" applyFont="true" applyFill="true" applyBorder="true" applyAlignment="true">
      <alignment horizontal="center" vertical="center"/>
    </xf>
    <xf numFmtId="169" fontId="152" fillId="35" borderId="102" xfId="45021" applyNumberFormat="true" applyFont="true" applyFill="true" applyBorder="true" applyAlignment="true">
      <alignment horizontal="center" vertical="center"/>
    </xf>
    <xf numFmtId="169" fontId="152" fillId="35" borderId="138" xfId="45021" applyNumberFormat="true" applyFont="true" applyFill="true" applyBorder="true" applyAlignment="true">
      <alignment horizontal="center" vertical="center"/>
    </xf>
    <xf numFmtId="169" fontId="152" fillId="35" borderId="139" xfId="45021" applyNumberFormat="true" applyFont="true" applyFill="true" applyBorder="true" applyAlignment="true">
      <alignment horizontal="center" vertical="center"/>
    </xf>
    <xf numFmtId="169" fontId="152" fillId="35" borderId="143" xfId="45021" applyNumberFormat="true" applyFont="true" applyFill="true" applyBorder="true" applyAlignment="true">
      <alignment horizontal="center" vertical="center"/>
    </xf>
    <xf numFmtId="169" fontId="152" fillId="35" borderId="109" xfId="45021" applyNumberFormat="true" applyFont="true" applyFill="true" applyBorder="true" applyAlignment="true">
      <alignment horizontal="center" vertical="center"/>
    </xf>
    <xf numFmtId="169" fontId="152" fillId="35" borderId="102" xfId="45045" applyNumberFormat="true" applyFont="true" applyFill="true" applyBorder="true" applyAlignment="true">
      <alignment horizontal="center" vertical="center"/>
    </xf>
    <xf numFmtId="169" fontId="152" fillId="35" borderId="138" xfId="45046" applyNumberFormat="true" applyFont="true" applyFill="true" applyBorder="true" applyAlignment="true">
      <alignment horizontal="center" vertical="center"/>
    </xf>
    <xf numFmtId="169" fontId="152" fillId="35" borderId="139" xfId="45047" applyNumberFormat="true" applyFont="true" applyFill="true" applyBorder="true" applyAlignment="true">
      <alignment horizontal="center" vertical="center"/>
    </xf>
    <xf numFmtId="169" fontId="152" fillId="35" borderId="143" xfId="45046" applyNumberFormat="true" applyFont="true" applyFill="true" applyBorder="true" applyAlignment="true">
      <alignment horizontal="center" vertical="center"/>
    </xf>
    <xf numFmtId="169" fontId="152" fillId="35" borderId="109" xfId="45047" applyNumberFormat="true" applyFont="true" applyFill="true" applyBorder="true" applyAlignment="true">
      <alignment horizontal="center" vertical="center"/>
    </xf>
    <xf numFmtId="169" fontId="152" fillId="35" borderId="102" xfId="45046" applyNumberFormat="true" applyFont="true" applyFill="true" applyBorder="true" applyAlignment="true">
      <alignment horizontal="center" vertical="center"/>
    </xf>
    <xf numFmtId="169" fontId="183" fillId="35" borderId="138" xfId="45046" applyNumberFormat="true" applyFont="true" applyFill="true" applyBorder="true" applyAlignment="true">
      <alignment horizontal="center" vertical="center"/>
    </xf>
    <xf numFmtId="169" fontId="152" fillId="35" borderId="102" xfId="19388" applyNumberFormat="true" applyFont="true" applyFill="true" applyBorder="true" applyAlignment="true">
      <alignment horizontal="center" vertical="center" wrapText="true"/>
    </xf>
    <xf numFmtId="169" fontId="152" fillId="35" borderId="138" xfId="19389" applyNumberFormat="true" applyFont="true" applyFill="true" applyBorder="true" applyAlignment="true">
      <alignment horizontal="center" vertical="center" wrapText="true"/>
    </xf>
    <xf numFmtId="169" fontId="152" fillId="35" borderId="139" xfId="19390" applyNumberFormat="true" applyFont="true" applyFill="true" applyBorder="true" applyAlignment="true">
      <alignment horizontal="center" vertical="center" wrapText="true"/>
    </xf>
    <xf numFmtId="169" fontId="152" fillId="35" borderId="143" xfId="19389" applyNumberFormat="true" applyFont="true" applyFill="true" applyBorder="true" applyAlignment="true">
      <alignment horizontal="center" vertical="center" wrapText="true"/>
    </xf>
    <xf numFmtId="169" fontId="152" fillId="35" borderId="109" xfId="19390" applyNumberFormat="true" applyFont="true" applyFill="true" applyBorder="true" applyAlignment="true">
      <alignment horizontal="center" vertical="center" wrapText="true"/>
    </xf>
    <xf numFmtId="169" fontId="152" fillId="35" borderId="102" xfId="19389" applyNumberFormat="true" applyFont="true" applyFill="true" applyBorder="true" applyAlignment="true">
      <alignment horizontal="center" vertical="center" wrapText="true"/>
    </xf>
    <xf numFmtId="168" fontId="152" fillId="35" borderId="102" xfId="45055" applyNumberFormat="true" applyFont="true" applyFill="true" applyBorder="true" applyAlignment="true">
      <alignment horizontal="center" vertical="center"/>
    </xf>
    <xf numFmtId="168" fontId="152" fillId="35" borderId="138" xfId="45056" applyNumberFormat="true" applyFont="true" applyFill="true" applyBorder="true" applyAlignment="true">
      <alignment horizontal="center" vertical="center"/>
    </xf>
    <xf numFmtId="168" fontId="152" fillId="35" borderId="139" xfId="45057" applyNumberFormat="true" applyFont="true" applyFill="true" applyBorder="true" applyAlignment="true">
      <alignment horizontal="center" vertical="center"/>
    </xf>
    <xf numFmtId="168" fontId="152" fillId="35" borderId="143" xfId="45056" applyNumberFormat="true" applyFont="true" applyFill="true" applyBorder="true" applyAlignment="true">
      <alignment horizontal="center" vertical="center"/>
    </xf>
    <xf numFmtId="168" fontId="152" fillId="35" borderId="109" xfId="45057" applyNumberFormat="true" applyFont="true" applyFill="true" applyBorder="true" applyAlignment="true">
      <alignment horizontal="center" vertical="center"/>
    </xf>
    <xf numFmtId="168" fontId="152" fillId="35" borderId="102" xfId="45056" applyNumberFormat="true" applyFont="true" applyFill="true" applyBorder="true" applyAlignment="true">
      <alignment horizontal="center" vertical="center"/>
    </xf>
    <xf numFmtId="168" fontId="152" fillId="35" borderId="102" xfId="45059" applyNumberFormat="true" applyFont="true" applyFill="true" applyBorder="true" applyAlignment="true">
      <alignment horizontal="center" vertical="center"/>
    </xf>
    <xf numFmtId="168" fontId="152" fillId="35" borderId="138" xfId="45060" applyNumberFormat="true" applyFont="true" applyFill="true" applyBorder="true" applyAlignment="true">
      <alignment horizontal="center" vertical="center"/>
    </xf>
    <xf numFmtId="168" fontId="152" fillId="35" borderId="139" xfId="45061" applyNumberFormat="true" applyFont="true" applyFill="true" applyBorder="true" applyAlignment="true">
      <alignment horizontal="center" vertical="center"/>
    </xf>
    <xf numFmtId="168" fontId="152" fillId="35" borderId="143" xfId="45060" applyNumberFormat="true" applyFont="true" applyFill="true" applyBorder="true" applyAlignment="true">
      <alignment horizontal="center" vertical="center"/>
    </xf>
    <xf numFmtId="168" fontId="152" fillId="35" borderId="109" xfId="45061" applyNumberFormat="true" applyFont="true" applyFill="true" applyBorder="true" applyAlignment="true">
      <alignment horizontal="center" vertical="center"/>
    </xf>
    <xf numFmtId="168" fontId="152" fillId="35" borderId="102" xfId="45060" applyNumberFormat="true" applyFont="true" applyFill="true" applyBorder="true" applyAlignment="true">
      <alignment horizontal="center" vertical="center"/>
    </xf>
    <xf numFmtId="168" fontId="152" fillId="35" borderId="102" xfId="45063" applyNumberFormat="true" applyFont="true" applyFill="true" applyBorder="true" applyAlignment="true">
      <alignment horizontal="center" vertical="center"/>
    </xf>
    <xf numFmtId="168" fontId="152" fillId="35" borderId="138" xfId="45064" applyNumberFormat="true" applyFont="true" applyFill="true" applyBorder="true" applyAlignment="true">
      <alignment horizontal="center" vertical="center"/>
    </xf>
    <xf numFmtId="168" fontId="152" fillId="35" borderId="139" xfId="45065" applyNumberFormat="true" applyFont="true" applyFill="true" applyBorder="true" applyAlignment="true">
      <alignment horizontal="center" vertical="center"/>
    </xf>
    <xf numFmtId="168" fontId="152" fillId="35" borderId="143" xfId="45064" applyNumberFormat="true" applyFont="true" applyFill="true" applyBorder="true" applyAlignment="true">
      <alignment horizontal="center" vertical="center"/>
    </xf>
    <xf numFmtId="168" fontId="152" fillId="35" borderId="109" xfId="45065" applyNumberFormat="true" applyFont="true" applyFill="true" applyBorder="true" applyAlignment="true">
      <alignment horizontal="center" vertical="center"/>
    </xf>
    <xf numFmtId="168" fontId="152" fillId="35" borderId="102" xfId="45064" applyNumberFormat="true" applyFont="true" applyFill="true" applyBorder="true" applyAlignment="true">
      <alignment horizontal="center" vertical="center"/>
    </xf>
    <xf numFmtId="168" fontId="152" fillId="35" borderId="102" xfId="19393" applyNumberFormat="true" applyFont="true" applyFill="true" applyBorder="true" applyAlignment="true">
      <alignment horizontal="center" vertical="center" wrapText="true"/>
    </xf>
    <xf numFmtId="168" fontId="152" fillId="35" borderId="138" xfId="19394" applyNumberFormat="true" applyFont="true" applyFill="true" applyBorder="true" applyAlignment="true">
      <alignment horizontal="center" vertical="center" wrapText="true"/>
    </xf>
    <xf numFmtId="168" fontId="152" fillId="35" borderId="139" xfId="19395" applyNumberFormat="true" applyFont="true" applyFill="true" applyBorder="true" applyAlignment="true">
      <alignment horizontal="center" vertical="center" wrapText="true"/>
    </xf>
    <xf numFmtId="168" fontId="152" fillId="35" borderId="143" xfId="19394" applyNumberFormat="true" applyFont="true" applyFill="true" applyBorder="true" applyAlignment="true">
      <alignment horizontal="center" vertical="center" wrapText="true"/>
    </xf>
    <xf numFmtId="168" fontId="152" fillId="35" borderId="109" xfId="19395" applyNumberFormat="true" applyFont="true" applyFill="true" applyBorder="true" applyAlignment="true">
      <alignment horizontal="center" vertical="center" wrapText="true"/>
    </xf>
    <xf numFmtId="168" fontId="152" fillId="35" borderId="102" xfId="19394" applyNumberFormat="true" applyFont="true" applyFill="true" applyBorder="true" applyAlignment="true">
      <alignment horizontal="center" vertical="center" wrapText="true"/>
    </xf>
    <xf numFmtId="168" fontId="152" fillId="35" borderId="102" xfId="19397" applyNumberFormat="true" applyFont="true" applyFill="true" applyBorder="true" applyAlignment="true">
      <alignment horizontal="center" vertical="center" wrapText="true"/>
    </xf>
    <xf numFmtId="168" fontId="152" fillId="35" borderId="138" xfId="19398" applyNumberFormat="true" applyFont="true" applyFill="true" applyBorder="true" applyAlignment="true">
      <alignment horizontal="center" vertical="center" wrapText="true"/>
    </xf>
    <xf numFmtId="168" fontId="152" fillId="35" borderId="139" xfId="19399" applyNumberFormat="true" applyFont="true" applyFill="true" applyBorder="true" applyAlignment="true">
      <alignment horizontal="center" vertical="center" wrapText="true"/>
    </xf>
    <xf numFmtId="168" fontId="152" fillId="35" borderId="143" xfId="19398" applyNumberFormat="true" applyFont="true" applyFill="true" applyBorder="true" applyAlignment="true">
      <alignment horizontal="center" vertical="center" wrapText="true"/>
    </xf>
    <xf numFmtId="168" fontId="152" fillId="35" borderId="109" xfId="19399" applyNumberFormat="true" applyFont="true" applyFill="true" applyBorder="true" applyAlignment="true">
      <alignment horizontal="center" vertical="center" wrapText="true"/>
    </xf>
    <xf numFmtId="168" fontId="152" fillId="35" borderId="102" xfId="19398" applyNumberFormat="true" applyFont="true" applyFill="true" applyBorder="true" applyAlignment="true">
      <alignment horizontal="center" vertical="center" wrapText="true"/>
    </xf>
    <xf numFmtId="168" fontId="152" fillId="35" borderId="102" xfId="19401" applyNumberFormat="true" applyFont="true" applyFill="true" applyBorder="true" applyAlignment="true">
      <alignment horizontal="center" vertical="center" wrapText="true"/>
    </xf>
    <xf numFmtId="168" fontId="152" fillId="35" borderId="138" xfId="19402" applyNumberFormat="true" applyFont="true" applyFill="true" applyBorder="true" applyAlignment="true">
      <alignment horizontal="center" vertical="center" wrapText="true"/>
    </xf>
    <xf numFmtId="168" fontId="152" fillId="35" borderId="139" xfId="19403" applyNumberFormat="true" applyFont="true" applyFill="true" applyBorder="true" applyAlignment="true">
      <alignment horizontal="center" vertical="center" wrapText="true"/>
    </xf>
    <xf numFmtId="168" fontId="152" fillId="35" borderId="143" xfId="19402" applyNumberFormat="true" applyFont="true" applyFill="true" applyBorder="true" applyAlignment="true">
      <alignment horizontal="center" vertical="center" wrapText="true"/>
    </xf>
    <xf numFmtId="168" fontId="152" fillId="35" borderId="109" xfId="19403" applyNumberFormat="true" applyFont="true" applyFill="true" applyBorder="true" applyAlignment="true">
      <alignment horizontal="center" vertical="center" wrapText="true"/>
    </xf>
    <xf numFmtId="168" fontId="152" fillId="35" borderId="102" xfId="19402" applyNumberFormat="true" applyFont="true" applyFill="true" applyBorder="true" applyAlignment="true">
      <alignment horizontal="center" vertical="center" wrapText="true"/>
    </xf>
    <xf numFmtId="169" fontId="152" fillId="35" borderId="102" xfId="45051" applyNumberFormat="true" applyFont="true" applyFill="true" applyBorder="true" applyAlignment="true">
      <alignment horizontal="center" vertical="center"/>
    </xf>
    <xf numFmtId="169" fontId="152" fillId="35" borderId="138" xfId="45052" applyNumberFormat="true" applyFont="true" applyFill="true" applyBorder="true" applyAlignment="true">
      <alignment horizontal="center" vertical="center"/>
    </xf>
    <xf numFmtId="169" fontId="152" fillId="35" borderId="139" xfId="45053" applyNumberFormat="true" applyFont="true" applyFill="true" applyBorder="true" applyAlignment="true">
      <alignment horizontal="center" vertical="center"/>
    </xf>
    <xf numFmtId="169" fontId="152" fillId="35" borderId="143" xfId="45052" applyNumberFormat="true" applyFont="true" applyFill="true" applyBorder="true" applyAlignment="true">
      <alignment horizontal="center" vertical="center"/>
    </xf>
    <xf numFmtId="169" fontId="152" fillId="35" borderId="109" xfId="45053" applyNumberFormat="true" applyFont="true" applyFill="true" applyBorder="true" applyAlignment="true">
      <alignment horizontal="center" vertical="center"/>
    </xf>
    <xf numFmtId="169" fontId="152" fillId="35" borderId="102" xfId="45052" applyNumberFormat="true" applyFont="true" applyFill="true" applyBorder="true" applyAlignment="true">
      <alignment horizontal="center" vertical="center"/>
    </xf>
    <xf numFmtId="168" fontId="157" fillId="35" borderId="102" xfId="19344" applyNumberFormat="true" applyFont="true" applyFill="true" applyBorder="true" applyAlignment="true">
      <alignment horizontal="center" vertical="center" wrapText="true"/>
    </xf>
    <xf numFmtId="168" fontId="157" fillId="35" borderId="138" xfId="19344" applyNumberFormat="true" applyFont="true" applyFill="true" applyBorder="true" applyAlignment="true">
      <alignment horizontal="center" vertical="center" wrapText="true"/>
    </xf>
    <xf numFmtId="168" fontId="157" fillId="35" borderId="139" xfId="19344" applyNumberFormat="true" applyFont="true" applyFill="true" applyBorder="true" applyAlignment="true">
      <alignment horizontal="center" vertical="center" wrapText="true"/>
    </xf>
    <xf numFmtId="168" fontId="157" fillId="35" borderId="143" xfId="19344" applyNumberFormat="true" applyFont="true" applyFill="true" applyBorder="true" applyAlignment="true">
      <alignment horizontal="center" vertical="center" wrapText="true"/>
    </xf>
    <xf numFmtId="168" fontId="157" fillId="35" borderId="109" xfId="19344" applyNumberFormat="true" applyFont="true" applyFill="true" applyBorder="true" applyAlignment="true">
      <alignment horizontal="center" vertical="center" wrapText="true"/>
    </xf>
    <xf numFmtId="0" fontId="26" fillId="35" borderId="107" xfId="19344" applyFill="true" applyBorder="true" applyAlignment="true">
      <alignment horizontal="center" vertical="center" wrapText="true"/>
    </xf>
    <xf numFmtId="0" fontId="26" fillId="35" borderId="144" xfId="19344" applyFill="true" applyBorder="true" applyAlignment="true">
      <alignment horizontal="center" vertical="center" wrapText="true"/>
    </xf>
    <xf numFmtId="0" fontId="26" fillId="35" borderId="110" xfId="19344" applyFill="true" applyBorder="true" applyAlignment="true">
      <alignment horizontal="center" vertical="center" wrapText="true"/>
    </xf>
    <xf numFmtId="168" fontId="152" fillId="35" borderId="102" xfId="36948" applyNumberFormat="true" applyFont="true" applyFill="true" applyBorder="true" applyAlignment="true">
      <alignment horizontal="center" vertical="center"/>
    </xf>
    <xf numFmtId="168" fontId="152" fillId="35" borderId="138" xfId="36948" applyNumberFormat="true" applyFont="true" applyFill="true" applyBorder="true" applyAlignment="true">
      <alignment horizontal="center" vertical="center"/>
    </xf>
    <xf numFmtId="168" fontId="152" fillId="35" borderId="139" xfId="36948" applyNumberFormat="true" applyFont="true" applyFill="true" applyBorder="true" applyAlignment="true">
      <alignment horizontal="center" vertical="center"/>
    </xf>
    <xf numFmtId="168" fontId="152" fillId="35" borderId="143" xfId="36948" applyNumberFormat="true" applyFont="true" applyFill="true" applyBorder="true" applyAlignment="true">
      <alignment horizontal="center" vertical="center"/>
    </xf>
    <xf numFmtId="168" fontId="152" fillId="35" borderId="109" xfId="36948" applyNumberFormat="true" applyFont="true" applyFill="true" applyBorder="true" applyAlignment="true">
      <alignment horizontal="center" vertical="center"/>
    </xf>
    <xf numFmtId="168" fontId="152" fillId="35" borderId="102" xfId="36951" applyNumberFormat="true" applyFont="true" applyFill="true" applyBorder="true" applyAlignment="true">
      <alignment horizontal="center" vertical="center"/>
    </xf>
    <xf numFmtId="168" fontId="152" fillId="35" borderId="138" xfId="36951" applyNumberFormat="true" applyFont="true" applyFill="true" applyBorder="true" applyAlignment="true">
      <alignment horizontal="center" vertical="center"/>
    </xf>
    <xf numFmtId="168" fontId="152" fillId="35" borderId="139" xfId="36951" applyNumberFormat="true" applyFont="true" applyFill="true" applyBorder="true" applyAlignment="true">
      <alignment horizontal="center" vertical="center"/>
    </xf>
    <xf numFmtId="168" fontId="152" fillId="35" borderId="143" xfId="36951" applyNumberFormat="true" applyFont="true" applyFill="true" applyBorder="true" applyAlignment="true">
      <alignment horizontal="center" vertical="center"/>
    </xf>
    <xf numFmtId="168" fontId="152" fillId="35" borderId="109" xfId="36951" applyNumberFormat="true" applyFont="true" applyFill="true" applyBorder="true" applyAlignment="true">
      <alignment horizontal="center" vertical="center"/>
    </xf>
    <xf numFmtId="169" fontId="152" fillId="35" borderId="102" xfId="19424" applyNumberFormat="true" applyFont="true" applyFill="true" applyBorder="true" applyAlignment="true">
      <alignment horizontal="center" vertical="center" wrapText="true"/>
    </xf>
    <xf numFmtId="169" fontId="152" fillId="35" borderId="138" xfId="19425" applyNumberFormat="true" applyFont="true" applyFill="true" applyBorder="true" applyAlignment="true">
      <alignment horizontal="center" vertical="center" wrapText="true"/>
    </xf>
    <xf numFmtId="169" fontId="152" fillId="35" borderId="139" xfId="19426" applyNumberFormat="true" applyFont="true" applyFill="true" applyBorder="true" applyAlignment="true">
      <alignment horizontal="center" vertical="center" wrapText="true"/>
    </xf>
    <xf numFmtId="169" fontId="152" fillId="35" borderId="143" xfId="19425" applyNumberFormat="true" applyFont="true" applyFill="true" applyBorder="true" applyAlignment="true">
      <alignment horizontal="center" vertical="center" wrapText="true"/>
    </xf>
    <xf numFmtId="169" fontId="152" fillId="35" borderId="109" xfId="19426" applyNumberFormat="true" applyFont="true" applyFill="true" applyBorder="true" applyAlignment="true">
      <alignment horizontal="center" vertical="center" wrapText="true"/>
    </xf>
    <xf numFmtId="169" fontId="152" fillId="35" borderId="102" xfId="19425" applyNumberFormat="true" applyFont="true" applyFill="true" applyBorder="true" applyAlignment="true">
      <alignment horizontal="center" vertical="center" wrapText="true"/>
    </xf>
    <xf numFmtId="168" fontId="152" fillId="35" borderId="102" xfId="36945" applyNumberFormat="true" applyFont="true" applyFill="true" applyBorder="true" applyAlignment="true">
      <alignment horizontal="center" vertical="center"/>
    </xf>
    <xf numFmtId="168" fontId="152" fillId="35" borderId="138" xfId="36945" applyNumberFormat="true" applyFont="true" applyFill="true" applyBorder="true" applyAlignment="true">
      <alignment horizontal="center" vertical="center"/>
    </xf>
    <xf numFmtId="168" fontId="152" fillId="35" borderId="139" xfId="36945" applyNumberFormat="true" applyFont="true" applyFill="true" applyBorder="true" applyAlignment="true">
      <alignment horizontal="center" vertical="center"/>
    </xf>
    <xf numFmtId="168" fontId="152" fillId="35" borderId="143" xfId="36945" applyNumberFormat="true" applyFont="true" applyFill="true" applyBorder="true" applyAlignment="true">
      <alignment horizontal="center" vertical="center"/>
    </xf>
    <xf numFmtId="168" fontId="152" fillId="35" borderId="109" xfId="36945" applyNumberFormat="true" applyFont="true" applyFill="true" applyBorder="true" applyAlignment="true">
      <alignment horizontal="center" vertical="center"/>
    </xf>
    <xf numFmtId="168" fontId="152" fillId="35" borderId="102" xfId="19430" applyNumberFormat="true" applyFont="true" applyFill="true" applyBorder="true" applyAlignment="true">
      <alignment horizontal="center" vertical="center" wrapText="true"/>
    </xf>
    <xf numFmtId="168" fontId="152" fillId="35" borderId="138" xfId="19431" applyNumberFormat="true" applyFont="true" applyFill="true" applyBorder="true" applyAlignment="true">
      <alignment horizontal="center" vertical="center" wrapText="true"/>
    </xf>
    <xf numFmtId="168" fontId="152" fillId="35" borderId="139" xfId="19432" applyNumberFormat="true" applyFont="true" applyFill="true" applyBorder="true" applyAlignment="true">
      <alignment horizontal="center" vertical="center" wrapText="true"/>
    </xf>
    <xf numFmtId="168" fontId="152" fillId="35" borderId="143" xfId="19431" applyNumberFormat="true" applyFont="true" applyFill="true" applyBorder="true" applyAlignment="true">
      <alignment horizontal="center" vertical="center" wrapText="true"/>
    </xf>
    <xf numFmtId="168" fontId="152" fillId="35" borderId="109" xfId="19432" applyNumberFormat="true" applyFont="true" applyFill="true" applyBorder="true" applyAlignment="true">
      <alignment horizontal="center" vertical="center" wrapText="true"/>
    </xf>
    <xf numFmtId="168" fontId="152" fillId="35" borderId="102" xfId="19431" applyNumberFormat="true" applyFont="true" applyFill="true" applyBorder="true" applyAlignment="true">
      <alignment horizontal="center" vertical="center" wrapText="true"/>
    </xf>
    <xf numFmtId="168" fontId="152" fillId="35" borderId="102" xfId="19434" applyNumberFormat="true" applyFont="true" applyFill="true" applyBorder="true" applyAlignment="true">
      <alignment horizontal="center" vertical="center" wrapText="true"/>
    </xf>
    <xf numFmtId="168" fontId="152" fillId="35" borderId="138" xfId="19435" applyNumberFormat="true" applyFont="true" applyFill="true" applyBorder="true" applyAlignment="true">
      <alignment horizontal="center" vertical="center" wrapText="true"/>
    </xf>
    <xf numFmtId="168" fontId="152" fillId="35" borderId="139" xfId="19436" applyNumberFormat="true" applyFont="true" applyFill="true" applyBorder="true" applyAlignment="true">
      <alignment horizontal="center" vertical="center" wrapText="true"/>
    </xf>
    <xf numFmtId="168" fontId="152" fillId="35" borderId="143" xfId="19435" applyNumberFormat="true" applyFont="true" applyFill="true" applyBorder="true" applyAlignment="true">
      <alignment horizontal="center" vertical="center" wrapText="true"/>
    </xf>
    <xf numFmtId="168" fontId="152" fillId="35" borderId="109" xfId="19436" applyNumberFormat="true" applyFont="true" applyFill="true" applyBorder="true" applyAlignment="true">
      <alignment horizontal="center" vertical="center" wrapText="true"/>
    </xf>
    <xf numFmtId="168" fontId="152" fillId="35" borderId="102" xfId="19435" applyNumberFormat="true" applyFont="true" applyFill="true" applyBorder="true" applyAlignment="true">
      <alignment horizontal="center" vertical="center" wrapText="true"/>
    </xf>
    <xf numFmtId="168" fontId="152" fillId="35" borderId="102" xfId="19438" applyNumberFormat="true" applyFont="true" applyFill="true" applyBorder="true" applyAlignment="true">
      <alignment horizontal="center" vertical="center" wrapText="true"/>
    </xf>
    <xf numFmtId="168" fontId="152" fillId="35" borderId="138" xfId="19439" applyNumberFormat="true" applyFont="true" applyFill="true" applyBorder="true" applyAlignment="true">
      <alignment horizontal="center" vertical="center" wrapText="true"/>
    </xf>
    <xf numFmtId="168" fontId="152" fillId="35" borderId="139" xfId="19440" applyNumberFormat="true" applyFont="true" applyFill="true" applyBorder="true" applyAlignment="true">
      <alignment horizontal="center" vertical="center" wrapText="true"/>
    </xf>
    <xf numFmtId="168" fontId="152" fillId="35" borderId="143" xfId="19439" applyNumberFormat="true" applyFont="true" applyFill="true" applyBorder="true" applyAlignment="true">
      <alignment horizontal="center" vertical="center" wrapText="true"/>
    </xf>
    <xf numFmtId="168" fontId="152" fillId="35" borderId="109" xfId="19440" applyNumberFormat="true" applyFont="true" applyFill="true" applyBorder="true" applyAlignment="true">
      <alignment horizontal="center" vertical="center" wrapText="true"/>
    </xf>
    <xf numFmtId="168" fontId="152" fillId="35" borderId="102" xfId="19439" applyNumberFormat="true" applyFont="true" applyFill="true" applyBorder="true" applyAlignment="true">
      <alignment horizontal="center" vertical="center" wrapText="true"/>
    </xf>
    <xf numFmtId="0" fontId="26" fillId="0" borderId="102" xfId="19344" applyFill="true" applyBorder="true" applyAlignment="true">
      <alignment horizontal="center" vertical="center" wrapText="true"/>
    </xf>
    <xf numFmtId="0" fontId="153" fillId="26" borderId="108" xfId="44940" applyFont="true" applyFill="true" applyBorder="true" applyAlignment="true">
      <alignment horizontal="left" vertical="center"/>
    </xf>
    <xf numFmtId="0" fontId="153" fillId="26" borderId="109" xfId="44943" applyFont="true" applyFill="true" applyBorder="true" applyAlignment="true">
      <alignment horizontal="left" vertical="center"/>
    </xf>
    <xf numFmtId="0" fontId="153" fillId="26" borderId="110" xfId="44946" applyFont="true" applyFill="true" applyBorder="true" applyAlignment="true">
      <alignment horizontal="left" vertical="center"/>
    </xf>
    <xf numFmtId="0" fontId="153" fillId="26" borderId="108" xfId="44967" applyFont="true" applyFill="true" applyBorder="true" applyAlignment="true">
      <alignment horizontal="left" vertical="center"/>
    </xf>
    <xf numFmtId="0" fontId="153" fillId="26" borderId="109" xfId="44967" applyFont="true" applyFill="true" applyBorder="true" applyAlignment="true">
      <alignment horizontal="left" vertical="center"/>
    </xf>
    <xf numFmtId="0" fontId="153" fillId="26" borderId="108" xfId="44987" applyFont="true" applyFill="true" applyBorder="true" applyAlignment="true">
      <alignment horizontal="left" vertical="center"/>
    </xf>
    <xf numFmtId="0" fontId="153" fillId="26" borderId="109" xfId="44993" applyFont="true" applyFill="true" applyBorder="true" applyAlignment="true">
      <alignment horizontal="left" vertical="center"/>
    </xf>
    <xf numFmtId="0" fontId="153" fillId="0" borderId="109" xfId="44993" applyFont="true" applyFill="true" applyBorder="true" applyAlignment="true">
      <alignment horizontal="left" vertical="center"/>
    </xf>
    <xf numFmtId="0" fontId="153" fillId="0" borderId="109" xfId="44999" applyFont="true" applyFill="true" applyBorder="true" applyAlignment="true">
      <alignment horizontal="left" vertical="center"/>
    </xf>
    <xf numFmtId="0" fontId="153" fillId="26" borderId="108" xfId="45017" applyFont="true" applyFill="true" applyBorder="true" applyAlignment="true">
      <alignment horizontal="left" vertical="center"/>
    </xf>
    <xf numFmtId="0" fontId="153" fillId="26" borderId="109" xfId="45020" applyFont="true" applyFill="true" applyBorder="true" applyAlignment="true">
      <alignment horizontal="left" vertical="center"/>
    </xf>
    <xf numFmtId="0" fontId="153" fillId="26" borderId="110" xfId="45023" applyFont="true" applyFill="true" applyBorder="true" applyAlignment="true">
      <alignment horizontal="left" vertical="center"/>
    </xf>
    <xf numFmtId="0" fontId="153" fillId="26" borderId="108" xfId="45038" applyFont="true" applyFill="true" applyBorder="true" applyAlignment="true">
      <alignment horizontal="left" vertical="center"/>
    </xf>
    <xf numFmtId="0" fontId="153" fillId="26" borderId="109" xfId="45044" applyFont="true" applyFill="true" applyBorder="true" applyAlignment="true">
      <alignment horizontal="left" vertical="center"/>
    </xf>
    <xf numFmtId="0" fontId="26" fillId="3" borderId="110" xfId="19344" applyBorder="true" applyAlignment="true">
      <alignment vertical="center"/>
    </xf>
    <xf numFmtId="0" fontId="26" fillId="3" borderId="10" xfId="19344" applyBorder="true" applyAlignment="true">
      <alignment vertical="center"/>
    </xf>
    <xf numFmtId="0" fontId="153" fillId="3" borderId="10" xfId="45026" applyFont="true" applyBorder="true" applyAlignment="true">
      <alignment horizontal="left" vertical="center"/>
    </xf>
    <xf numFmtId="0" fontId="153" fillId="3" borderId="108" xfId="45032" applyFont="true" applyBorder="true" applyAlignment="true">
      <alignment horizontal="left" vertical="center"/>
    </xf>
    <xf numFmtId="0" fontId="153" fillId="26" borderId="109" xfId="45038" applyFont="true" applyFill="true" applyBorder="true" applyAlignment="true">
      <alignment horizontal="left" vertical="center"/>
    </xf>
    <xf numFmtId="0" fontId="153" fillId="26" borderId="109" xfId="45050" applyFont="true" applyFill="true" applyBorder="true" applyAlignment="true">
      <alignment horizontal="left" vertical="center"/>
    </xf>
    <xf numFmtId="0" fontId="153" fillId="15" borderId="109" xfId="45044" applyFont="true" applyFill="true" applyBorder="true" applyAlignment="true">
      <alignment horizontal="left" vertical="center"/>
    </xf>
    <xf numFmtId="0" fontId="153" fillId="15" borderId="109" xfId="45050" applyFont="true" applyFill="true" applyBorder="true" applyAlignment="true">
      <alignment horizontal="left" vertical="center"/>
    </xf>
    <xf numFmtId="0" fontId="153" fillId="26" borderId="108" xfId="45080" applyFont="true" applyFill="true" applyBorder="true" applyAlignment="true">
      <alignment horizontal="left" vertical="center"/>
    </xf>
    <xf numFmtId="0" fontId="153" fillId="26" borderId="109" xfId="45082" applyFont="true" applyFill="true" applyBorder="true" applyAlignment="true">
      <alignment horizontal="left" vertical="center"/>
    </xf>
    <xf numFmtId="0" fontId="153" fillId="26" borderId="110" xfId="45084" applyFont="true" applyFill="true" applyBorder="true" applyAlignment="true">
      <alignment horizontal="left" vertical="center"/>
    </xf>
    <xf numFmtId="0" fontId="153" fillId="0" borderId="109" xfId="45068" applyFont="true" applyFill="true" applyBorder="true" applyAlignment="true">
      <alignment horizontal="left" vertical="center"/>
    </xf>
    <xf numFmtId="0" fontId="153" fillId="0" borderId="109" xfId="45074" applyFont="true" applyFill="true" applyBorder="true" applyAlignment="true">
      <alignment horizontal="left" vertical="center"/>
    </xf>
    <xf numFmtId="0" fontId="153" fillId="0" borderId="109" xfId="45080" applyFont="true" applyFill="true" applyBorder="true" applyAlignment="true">
      <alignment horizontal="left" vertical="center"/>
    </xf>
    <xf numFmtId="0" fontId="153" fillId="0" borderId="109" xfId="45082" applyFont="true" applyFill="true" applyBorder="true" applyAlignment="true">
      <alignment horizontal="left" vertical="center"/>
    </xf>
    <xf numFmtId="0" fontId="153" fillId="0" borderId="109" xfId="45084" applyFont="true" applyFill="true" applyBorder="true" applyAlignment="true">
      <alignment horizontal="left" vertical="center"/>
    </xf>
    <xf numFmtId="0" fontId="153" fillId="26" borderId="58" xfId="45038" applyFont="true" applyFill="true" applyBorder="true" applyAlignment="true">
      <alignment horizontal="left" vertical="center"/>
    </xf>
    <xf numFmtId="0" fontId="153" fillId="26" borderId="59" xfId="45044" applyFont="true" applyFill="true" applyBorder="true" applyAlignment="true">
      <alignment horizontal="left" vertical="center"/>
    </xf>
    <xf numFmtId="0" fontId="153" fillId="26" borderId="60" xfId="45050" applyFont="true" applyFill="true" applyBorder="true" applyAlignment="true">
      <alignment horizontal="left" vertical="center"/>
    </xf>
    <xf numFmtId="169" fontId="187" fillId="35" borderId="102" xfId="44944" applyNumberFormat="true" applyFont="true" applyFill="true" applyBorder="true" applyAlignment="true">
      <alignment horizontal="center" vertical="center"/>
    </xf>
    <xf numFmtId="169" fontId="187" fillId="35" borderId="107" xfId="44947" applyNumberFormat="true" applyFont="true" applyFill="true" applyBorder="true" applyAlignment="true">
      <alignment horizontal="center" vertical="center"/>
    </xf>
    <xf numFmtId="169" fontId="187" fillId="35" borderId="102" xfId="40057" applyNumberFormat="true" applyFont="true" applyFill="true" applyBorder="true" applyAlignment="true">
      <alignment horizontal="center" vertical="center"/>
    </xf>
    <xf numFmtId="169" fontId="187" fillId="35" borderId="102" xfId="44968" applyNumberFormat="true" applyFont="true" applyFill="true" applyBorder="true" applyAlignment="true">
      <alignment horizontal="center" vertical="center"/>
    </xf>
    <xf numFmtId="169" fontId="187" fillId="35" borderId="102" xfId="33366" applyNumberFormat="true" applyFont="true" applyFill="true" applyBorder="true" applyAlignment="true">
      <alignment horizontal="center" vertical="center"/>
    </xf>
    <xf numFmtId="169" fontId="187" fillId="35" borderId="107" xfId="40069" applyNumberFormat="true" applyFont="true" applyFill="true" applyBorder="true" applyAlignment="true">
      <alignment horizontal="center" vertical="center"/>
    </xf>
    <xf numFmtId="169" fontId="187" fillId="35" borderId="102" xfId="45021" applyNumberFormat="true" applyFont="true" applyFill="true" applyBorder="true" applyAlignment="true">
      <alignment horizontal="center" vertical="center"/>
    </xf>
    <xf numFmtId="169" fontId="187" fillId="35" borderId="107" xfId="45024" applyNumberFormat="true" applyFont="true" applyFill="true" applyBorder="true" applyAlignment="true">
      <alignment horizontal="center" vertical="center"/>
    </xf>
    <xf numFmtId="169" fontId="187" fillId="35" borderId="104" xfId="45039" applyNumberFormat="true" applyFont="true" applyFill="true" applyBorder="true" applyAlignment="true">
      <alignment horizontal="center" vertical="center"/>
    </xf>
    <xf numFmtId="169" fontId="187" fillId="35" borderId="102" xfId="45045" applyNumberFormat="true" applyFont="true" applyFill="true" applyBorder="true" applyAlignment="true">
      <alignment horizontal="center" vertical="center"/>
    </xf>
    <xf numFmtId="169" fontId="187" fillId="35" borderId="102" xfId="40237" applyNumberFormat="true" applyFont="true" applyFill="true" applyBorder="true" applyAlignment="true">
      <alignment horizontal="center" vertical="center"/>
    </xf>
    <xf numFmtId="168" fontId="187" fillId="35" borderId="104" xfId="36945" applyNumberFormat="true" applyFont="true" applyFill="true" applyBorder="true" applyAlignment="true">
      <alignment horizontal="center" vertical="center"/>
    </xf>
    <xf numFmtId="168" fontId="187" fillId="35" borderId="102" xfId="36948" applyNumberFormat="true" applyFont="true" applyFill="true" applyBorder="true" applyAlignment="true">
      <alignment horizontal="center" vertical="center"/>
    </xf>
    <xf numFmtId="168" fontId="187" fillId="35" borderId="102" xfId="36951" applyNumberFormat="true" applyFont="true" applyFill="true" applyBorder="true" applyAlignment="true">
      <alignment horizontal="center" vertical="center"/>
    </xf>
    <xf numFmtId="169" fontId="187" fillId="35" borderId="138" xfId="44944" applyNumberFormat="true" applyFont="true" applyFill="true" applyBorder="true" applyAlignment="true">
      <alignment horizontal="center" vertical="center"/>
    </xf>
    <xf numFmtId="169" fontId="187" fillId="35" borderId="140" xfId="44947" applyNumberFormat="true" applyFont="true" applyFill="true" applyBorder="true" applyAlignment="true">
      <alignment horizontal="center" vertical="center"/>
    </xf>
    <xf numFmtId="169" fontId="187" fillId="35" borderId="138" xfId="40058" applyNumberFormat="true" applyFont="true" applyFill="true" applyBorder="true" applyAlignment="true">
      <alignment horizontal="center" vertical="center"/>
    </xf>
    <xf numFmtId="169" fontId="187" fillId="35" borderId="138" xfId="44969" applyNumberFormat="true" applyFont="true" applyFill="true" applyBorder="true" applyAlignment="true">
      <alignment horizontal="center" vertical="center"/>
    </xf>
    <xf numFmtId="169" fontId="187" fillId="35" borderId="138" xfId="33366" applyNumberFormat="true" applyFont="true" applyFill="true" applyBorder="true" applyAlignment="true">
      <alignment horizontal="center" vertical="center"/>
    </xf>
    <xf numFmtId="169" fontId="187" fillId="35" borderId="140" xfId="40070" applyNumberFormat="true" applyFont="true" applyFill="true" applyBorder="true" applyAlignment="true">
      <alignment horizontal="center" vertical="center"/>
    </xf>
    <xf numFmtId="169" fontId="187" fillId="35" borderId="138" xfId="45021" applyNumberFormat="true" applyFont="true" applyFill="true" applyBorder="true" applyAlignment="true">
      <alignment horizontal="center" vertical="center"/>
    </xf>
    <xf numFmtId="169" fontId="187" fillId="35" borderId="140" xfId="45024" applyNumberFormat="true" applyFont="true" applyFill="true" applyBorder="true" applyAlignment="true">
      <alignment horizontal="center" vertical="center"/>
    </xf>
    <xf numFmtId="169" fontId="187" fillId="35" borderId="136" xfId="45040" applyNumberFormat="true" applyFont="true" applyFill="true" applyBorder="true" applyAlignment="true">
      <alignment horizontal="center" vertical="center"/>
    </xf>
    <xf numFmtId="169" fontId="187" fillId="35" borderId="138" xfId="45046" applyNumberFormat="true" applyFont="true" applyFill="true" applyBorder="true" applyAlignment="true">
      <alignment horizontal="center" vertical="center"/>
    </xf>
    <xf numFmtId="169" fontId="187" fillId="35" borderId="138" xfId="40238" applyNumberFormat="true" applyFont="true" applyFill="true" applyBorder="true" applyAlignment="true">
      <alignment horizontal="center" vertical="center"/>
    </xf>
    <xf numFmtId="168" fontId="187" fillId="35" borderId="136" xfId="36945" applyNumberFormat="true" applyFont="true" applyFill="true" applyBorder="true" applyAlignment="true">
      <alignment horizontal="center" vertical="center"/>
    </xf>
    <xf numFmtId="168" fontId="187" fillId="35" borderId="138" xfId="36948" applyNumberFormat="true" applyFont="true" applyFill="true" applyBorder="true" applyAlignment="true">
      <alignment horizontal="center" vertical="center"/>
    </xf>
    <xf numFmtId="168" fontId="187" fillId="35" borderId="138" xfId="36951" applyNumberFormat="true" applyFont="true" applyFill="true" applyBorder="true" applyAlignment="true">
      <alignment horizontal="center" vertical="center"/>
    </xf>
    <xf numFmtId="169" fontId="187" fillId="35" borderId="139" xfId="44944" applyNumberFormat="true" applyFont="true" applyFill="true" applyBorder="true" applyAlignment="true">
      <alignment horizontal="center" vertical="center"/>
    </xf>
    <xf numFmtId="169" fontId="187" fillId="35" borderId="141" xfId="44947" applyNumberFormat="true" applyFont="true" applyFill="true" applyBorder="true" applyAlignment="true">
      <alignment horizontal="center" vertical="center"/>
    </xf>
    <xf numFmtId="169" fontId="187" fillId="35" borderId="139" xfId="40059" applyNumberFormat="true" applyFont="true" applyFill="true" applyBorder="true" applyAlignment="true">
      <alignment horizontal="center" vertical="center"/>
    </xf>
    <xf numFmtId="169" fontId="187" fillId="35" borderId="139" xfId="44970" applyNumberFormat="true" applyFont="true" applyFill="true" applyBorder="true" applyAlignment="true">
      <alignment horizontal="center" vertical="center"/>
    </xf>
    <xf numFmtId="169" fontId="187" fillId="35" borderId="139" xfId="33366" applyNumberFormat="true" applyFont="true" applyFill="true" applyBorder="true" applyAlignment="true">
      <alignment horizontal="center" vertical="center"/>
    </xf>
    <xf numFmtId="169" fontId="187" fillId="35" borderId="141" xfId="40071" applyNumberFormat="true" applyFont="true" applyFill="true" applyBorder="true" applyAlignment="true">
      <alignment horizontal="center" vertical="center"/>
    </xf>
    <xf numFmtId="169" fontId="187" fillId="35" borderId="139" xfId="45021" applyNumberFormat="true" applyFont="true" applyFill="true" applyBorder="true" applyAlignment="true">
      <alignment horizontal="center" vertical="center"/>
    </xf>
    <xf numFmtId="169" fontId="187" fillId="35" borderId="141" xfId="45024" applyNumberFormat="true" applyFont="true" applyFill="true" applyBorder="true" applyAlignment="true">
      <alignment horizontal="center" vertical="center"/>
    </xf>
    <xf numFmtId="169" fontId="187" fillId="35" borderId="137" xfId="45041" applyNumberFormat="true" applyFont="true" applyFill="true" applyBorder="true" applyAlignment="true">
      <alignment horizontal="center" vertical="center"/>
    </xf>
    <xf numFmtId="169" fontId="187" fillId="35" borderId="139" xfId="45047" applyNumberFormat="true" applyFont="true" applyFill="true" applyBorder="true" applyAlignment="true">
      <alignment horizontal="center" vertical="center"/>
    </xf>
    <xf numFmtId="169" fontId="187" fillId="35" borderId="139" xfId="40239" applyNumberFormat="true" applyFont="true" applyFill="true" applyBorder="true" applyAlignment="true">
      <alignment horizontal="center" vertical="center"/>
    </xf>
    <xf numFmtId="168" fontId="187" fillId="35" borderId="137" xfId="36945" applyNumberFormat="true" applyFont="true" applyFill="true" applyBorder="true" applyAlignment="true">
      <alignment horizontal="center" vertical="center"/>
    </xf>
    <xf numFmtId="168" fontId="187" fillId="35" borderId="139" xfId="36948" applyNumberFormat="true" applyFont="true" applyFill="true" applyBorder="true" applyAlignment="true">
      <alignment horizontal="center" vertical="center"/>
    </xf>
    <xf numFmtId="168" fontId="187" fillId="35" borderId="139" xfId="36951" applyNumberFormat="true" applyFont="true" applyFill="true" applyBorder="true" applyAlignment="true">
      <alignment horizontal="center" vertical="center"/>
    </xf>
    <xf numFmtId="169" fontId="187" fillId="35" borderId="143" xfId="44944" applyNumberFormat="true" applyFont="true" applyFill="true" applyBorder="true" applyAlignment="true">
      <alignment horizontal="center" vertical="center"/>
    </xf>
    <xf numFmtId="169" fontId="187" fillId="35" borderId="144" xfId="44947" applyNumberFormat="true" applyFont="true" applyFill="true" applyBorder="true" applyAlignment="true">
      <alignment horizontal="center" vertical="center"/>
    </xf>
    <xf numFmtId="169" fontId="187" fillId="35" borderId="143" xfId="40058" applyNumberFormat="true" applyFont="true" applyFill="true" applyBorder="true" applyAlignment="true">
      <alignment horizontal="center" vertical="center"/>
    </xf>
    <xf numFmtId="169" fontId="187" fillId="35" borderId="143" xfId="44969" applyNumberFormat="true" applyFont="true" applyFill="true" applyBorder="true" applyAlignment="true">
      <alignment horizontal="center" vertical="center"/>
    </xf>
    <xf numFmtId="169" fontId="187" fillId="35" borderId="143" xfId="33366" applyNumberFormat="true" applyFont="true" applyFill="true" applyBorder="true" applyAlignment="true">
      <alignment horizontal="center" vertical="center"/>
    </xf>
    <xf numFmtId="169" fontId="187" fillId="35" borderId="144" xfId="40070" applyNumberFormat="true" applyFont="true" applyFill="true" applyBorder="true" applyAlignment="true">
      <alignment horizontal="center" vertical="center"/>
    </xf>
    <xf numFmtId="169" fontId="187" fillId="35" borderId="143" xfId="45021" applyNumberFormat="true" applyFont="true" applyFill="true" applyBorder="true" applyAlignment="true">
      <alignment horizontal="center" vertical="center"/>
    </xf>
    <xf numFmtId="169" fontId="187" fillId="35" borderId="144" xfId="45024" applyNumberFormat="true" applyFont="true" applyFill="true" applyBorder="true" applyAlignment="true">
      <alignment horizontal="center" vertical="center"/>
    </xf>
    <xf numFmtId="169" fontId="187" fillId="35" borderId="142" xfId="45040" applyNumberFormat="true" applyFont="true" applyFill="true" applyBorder="true" applyAlignment="true">
      <alignment horizontal="center" vertical="center"/>
    </xf>
    <xf numFmtId="169" fontId="187" fillId="35" borderId="143" xfId="45046" applyNumberFormat="true" applyFont="true" applyFill="true" applyBorder="true" applyAlignment="true">
      <alignment horizontal="center" vertical="center"/>
    </xf>
    <xf numFmtId="169" fontId="187" fillId="35" borderId="143" xfId="40238" applyNumberFormat="true" applyFont="true" applyFill="true" applyBorder="true" applyAlignment="true">
      <alignment horizontal="center" vertical="center"/>
    </xf>
    <xf numFmtId="168" fontId="187" fillId="35" borderId="142" xfId="36945" applyNumberFormat="true" applyFont="true" applyFill="true" applyBorder="true" applyAlignment="true">
      <alignment horizontal="center" vertical="center"/>
    </xf>
    <xf numFmtId="168" fontId="187" fillId="35" borderId="143" xfId="36948" applyNumberFormat="true" applyFont="true" applyFill="true" applyBorder="true" applyAlignment="true">
      <alignment horizontal="center" vertical="center"/>
    </xf>
    <xf numFmtId="168" fontId="187" fillId="35" borderId="143" xfId="36951" applyNumberFormat="true" applyFont="true" applyFill="true" applyBorder="true" applyAlignment="true">
      <alignment horizontal="center" vertical="center"/>
    </xf>
    <xf numFmtId="169" fontId="187" fillId="35" borderId="109" xfId="44944" applyNumberFormat="true" applyFont="true" applyFill="true" applyBorder="true" applyAlignment="true">
      <alignment horizontal="center" vertical="center"/>
    </xf>
    <xf numFmtId="169" fontId="187" fillId="35" borderId="110" xfId="44947" applyNumberFormat="true" applyFont="true" applyFill="true" applyBorder="true" applyAlignment="true">
      <alignment horizontal="center" vertical="center"/>
    </xf>
    <xf numFmtId="169" fontId="187" fillId="35" borderId="109" xfId="40059" applyNumberFormat="true" applyFont="true" applyFill="true" applyBorder="true" applyAlignment="true">
      <alignment horizontal="center" vertical="center"/>
    </xf>
    <xf numFmtId="169" fontId="187" fillId="35" borderId="109" xfId="44970" applyNumberFormat="true" applyFont="true" applyFill="true" applyBorder="true" applyAlignment="true">
      <alignment horizontal="center" vertical="center"/>
    </xf>
    <xf numFmtId="169" fontId="187" fillId="35" borderId="109" xfId="33366" applyNumberFormat="true" applyFont="true" applyFill="true" applyBorder="true" applyAlignment="true">
      <alignment horizontal="center" vertical="center"/>
    </xf>
    <xf numFmtId="169" fontId="187" fillId="35" borderId="110" xfId="40071" applyNumberFormat="true" applyFont="true" applyFill="true" applyBorder="true" applyAlignment="true">
      <alignment horizontal="center" vertical="center"/>
    </xf>
    <xf numFmtId="169" fontId="187" fillId="35" borderId="109" xfId="45021" applyNumberFormat="true" applyFont="true" applyFill="true" applyBorder="true" applyAlignment="true">
      <alignment horizontal="center" vertical="center"/>
    </xf>
    <xf numFmtId="169" fontId="187" fillId="35" borderId="110" xfId="45024" applyNumberFormat="true" applyFont="true" applyFill="true" applyBorder="true" applyAlignment="true">
      <alignment horizontal="center" vertical="center"/>
    </xf>
    <xf numFmtId="169" fontId="187" fillId="35" borderId="108" xfId="45041" applyNumberFormat="true" applyFont="true" applyFill="true" applyBorder="true" applyAlignment="true">
      <alignment horizontal="center" vertical="center"/>
    </xf>
    <xf numFmtId="169" fontId="187" fillId="35" borderId="109" xfId="45047" applyNumberFormat="true" applyFont="true" applyFill="true" applyBorder="true" applyAlignment="true">
      <alignment horizontal="center" vertical="center"/>
    </xf>
    <xf numFmtId="169" fontId="187" fillId="35" borderId="109" xfId="40239" applyNumberFormat="true" applyFont="true" applyFill="true" applyBorder="true" applyAlignment="true">
      <alignment horizontal="center" vertical="center"/>
    </xf>
    <xf numFmtId="168" fontId="187" fillId="35" borderId="108" xfId="36945" applyNumberFormat="true" applyFont="true" applyFill="true" applyBorder="true" applyAlignment="true">
      <alignment horizontal="center" vertical="center"/>
    </xf>
    <xf numFmtId="168" fontId="187" fillId="35" borderId="109" xfId="36948" applyNumberFormat="true" applyFont="true" applyFill="true" applyBorder="true" applyAlignment="true">
      <alignment horizontal="center" vertical="center"/>
    </xf>
    <xf numFmtId="168" fontId="187" fillId="35" borderId="109" xfId="36951" applyNumberFormat="true" applyFont="true" applyFill="true" applyBorder="true" applyAlignment="true">
      <alignment horizontal="center" vertical="center"/>
    </xf>
    <xf numFmtId="169" fontId="187" fillId="35" borderId="102" xfId="40058" applyNumberFormat="true" applyFont="true" applyFill="true" applyBorder="true" applyAlignment="true">
      <alignment horizontal="center" vertical="center"/>
    </xf>
    <xf numFmtId="169" fontId="187" fillId="35" borderId="102" xfId="44969" applyNumberFormat="true" applyFont="true" applyFill="true" applyBorder="true" applyAlignment="true">
      <alignment horizontal="center" vertical="center"/>
    </xf>
    <xf numFmtId="169" fontId="187" fillId="35" borderId="107" xfId="40070" applyNumberFormat="true" applyFont="true" applyFill="true" applyBorder="true" applyAlignment="true">
      <alignment horizontal="center" vertical="center"/>
    </xf>
    <xf numFmtId="169" fontId="187" fillId="35" borderId="104" xfId="45040" applyNumberFormat="true" applyFont="true" applyFill="true" applyBorder="true" applyAlignment="true">
      <alignment horizontal="center" vertical="center"/>
    </xf>
    <xf numFmtId="169" fontId="187" fillId="35" borderId="102" xfId="45046" applyNumberFormat="true" applyFont="true" applyFill="true" applyBorder="true" applyAlignment="true">
      <alignment horizontal="center" vertical="center"/>
    </xf>
    <xf numFmtId="169" fontId="187" fillId="35" borderId="102" xfId="40238" applyNumberFormat="true" applyFont="true" applyFill="true" applyBorder="true" applyAlignment="true">
      <alignment horizontal="center" vertical="center"/>
    </xf>
    <xf numFmtId="169" fontId="187" fillId="35" borderId="138" xfId="40060" applyNumberFormat="true" applyFont="true" applyFill="true" applyBorder="true" applyAlignment="true">
      <alignment horizontal="center" vertical="center"/>
    </xf>
    <xf numFmtId="169" fontId="187" fillId="35" borderId="138" xfId="40240" applyNumberFormat="true" applyFont="true" applyFill="true" applyBorder="true" applyAlignment="true">
      <alignment horizontal="center" vertical="center"/>
    </xf>
    <xf numFmtId="168" fontId="187" fillId="28" borderId="77" xfId="39991" applyNumberFormat="true" applyFont="true" applyFill="true" applyBorder="true" applyAlignment="true">
      <alignment horizontal="center" vertical="center"/>
    </xf>
    <xf numFmtId="168" fontId="187" fillId="28" borderId="78" xfId="40003" applyNumberFormat="true" applyFont="true" applyFill="true" applyBorder="true" applyAlignment="true">
      <alignment horizontal="center" vertical="center"/>
    </xf>
    <xf numFmtId="168" fontId="187" fillId="28" borderId="85" xfId="40015" applyNumberFormat="true" applyFont="true" applyFill="true" applyBorder="true" applyAlignment="true">
      <alignment horizontal="center" vertical="center"/>
    </xf>
    <xf numFmtId="168" fontId="187" fillId="28" borderId="77" xfId="40051" applyNumberFormat="true" applyFont="true" applyFill="true" applyBorder="true" applyAlignment="true">
      <alignment horizontal="center" vertical="center"/>
    </xf>
    <xf numFmtId="168" fontId="187" fillId="28" borderId="78" xfId="40063" applyNumberFormat="true" applyFont="true" applyFill="true" applyBorder="true" applyAlignment="true">
      <alignment horizontal="center" vertical="center"/>
    </xf>
    <xf numFmtId="168" fontId="187" fillId="28" borderId="79" xfId="40075" applyNumberFormat="true" applyFont="true" applyFill="true" applyBorder="true" applyAlignment="true">
      <alignment horizontal="center" vertical="center"/>
    </xf>
    <xf numFmtId="168" fontId="187" fillId="28" borderId="77" xfId="40171" applyNumberFormat="true" applyFont="true" applyFill="true" applyBorder="true" applyAlignment="true">
      <alignment horizontal="center" vertical="center"/>
    </xf>
    <xf numFmtId="168" fontId="187" fillId="28" borderId="78" xfId="40183" applyNumberFormat="true" applyFont="true" applyFill="true" applyBorder="true" applyAlignment="true">
      <alignment horizontal="center" vertical="center"/>
    </xf>
    <xf numFmtId="168" fontId="187" fillId="28" borderId="85" xfId="40195" applyNumberFormat="true" applyFont="true" applyFill="true" applyBorder="true" applyAlignment="true">
      <alignment horizontal="center" vertical="center"/>
    </xf>
    <xf numFmtId="168" fontId="187" fillId="28" borderId="77" xfId="40231" applyNumberFormat="true" applyFont="true" applyFill="true" applyBorder="true" applyAlignment="true">
      <alignment horizontal="center" vertical="center"/>
    </xf>
    <xf numFmtId="168" fontId="187" fillId="28" borderId="78" xfId="40243" applyNumberFormat="true" applyFont="true" applyFill="true" applyBorder="true" applyAlignment="true">
      <alignment horizontal="center" vertical="center"/>
    </xf>
    <xf numFmtId="168" fontId="187" fillId="28" borderId="78" xfId="40255" applyNumberFormat="true" applyFont="true" applyFill="true" applyBorder="true" applyAlignment="true">
      <alignment horizontal="center" vertical="center"/>
    </xf>
    <xf numFmtId="168" fontId="187" fillId="28" borderId="77" xfId="40291" applyNumberFormat="true" applyFont="true" applyFill="true" applyBorder="true" applyAlignment="true">
      <alignment horizontal="center" vertical="center"/>
    </xf>
    <xf numFmtId="168" fontId="187" fillId="28" borderId="78" xfId="40303" applyNumberFormat="true" applyFont="true" applyFill="true" applyBorder="true" applyAlignment="true">
      <alignment horizontal="center" vertical="center"/>
    </xf>
    <xf numFmtId="168" fontId="187" fillId="28" borderId="77" xfId="40533" applyNumberFormat="true" applyFont="true" applyFill="true" applyBorder="true" applyAlignment="true">
      <alignment horizontal="center" vertical="center"/>
    </xf>
    <xf numFmtId="168" fontId="187" fillId="28" borderId="78" xfId="40539" applyNumberFormat="true" applyFont="true" applyFill="true" applyBorder="true" applyAlignment="true">
      <alignment horizontal="center" vertical="center"/>
    </xf>
    <xf numFmtId="168" fontId="187" fillId="28" borderId="85" xfId="40545" applyNumberFormat="true" applyFont="true" applyFill="true" applyBorder="true" applyAlignment="true">
      <alignment horizontal="center" vertical="center"/>
    </xf>
    <xf numFmtId="168" fontId="187" fillId="28" borderId="77" xfId="40419" applyNumberFormat="true" applyFont="true" applyFill="true" applyBorder="true" applyAlignment="true">
      <alignment horizontal="center" vertical="center"/>
    </xf>
    <xf numFmtId="168" fontId="187" fillId="28" borderId="78" xfId="40431" applyNumberFormat="true" applyFont="true" applyFill="true" applyBorder="true" applyAlignment="true">
      <alignment horizontal="center" vertical="center"/>
    </xf>
    <xf numFmtId="168" fontId="187" fillId="28" borderId="85" xfId="40443" applyNumberFormat="true" applyFont="true" applyFill="true" applyBorder="true" applyAlignment="true">
      <alignment horizontal="center" vertical="center"/>
    </xf>
    <xf numFmtId="168" fontId="187" fillId="28" borderId="61" xfId="39992" applyNumberFormat="true" applyFont="true" applyFill="true" applyBorder="true" applyAlignment="true">
      <alignment horizontal="center" vertical="center"/>
    </xf>
    <xf numFmtId="168" fontId="187" fillId="28" borderId="56" xfId="40004" applyNumberFormat="true" applyFont="true" applyFill="true" applyBorder="true" applyAlignment="true">
      <alignment horizontal="center" vertical="center"/>
    </xf>
    <xf numFmtId="168" fontId="187" fillId="28" borderId="86" xfId="40016" applyNumberFormat="true" applyFont="true" applyFill="true" applyBorder="true" applyAlignment="true">
      <alignment horizontal="center" vertical="center"/>
    </xf>
    <xf numFmtId="168" fontId="187" fillId="28" borderId="61" xfId="40052" applyNumberFormat="true" applyFont="true" applyFill="true" applyBorder="true" applyAlignment="true">
      <alignment horizontal="center" vertical="center"/>
    </xf>
    <xf numFmtId="168" fontId="187" fillId="28" borderId="56" xfId="40064" applyNumberFormat="true" applyFont="true" applyFill="true" applyBorder="true" applyAlignment="true">
      <alignment horizontal="center" vertical="center"/>
    </xf>
    <xf numFmtId="168" fontId="187" fillId="28" borderId="65" xfId="40076" applyNumberFormat="true" applyFont="true" applyFill="true" applyBorder="true" applyAlignment="true">
      <alignment horizontal="center" vertical="center"/>
    </xf>
    <xf numFmtId="168" fontId="187" fillId="28" borderId="61" xfId="40172" applyNumberFormat="true" applyFont="true" applyFill="true" applyBorder="true" applyAlignment="true">
      <alignment horizontal="center" vertical="center"/>
    </xf>
    <xf numFmtId="168" fontId="187" fillId="28" borderId="56" xfId="40184" applyNumberFormat="true" applyFont="true" applyFill="true" applyBorder="true" applyAlignment="true">
      <alignment horizontal="center" vertical="center"/>
    </xf>
    <xf numFmtId="168" fontId="187" fillId="28" borderId="86" xfId="40196" applyNumberFormat="true" applyFont="true" applyFill="true" applyBorder="true" applyAlignment="true">
      <alignment horizontal="center" vertical="center"/>
    </xf>
    <xf numFmtId="168" fontId="187" fillId="28" borderId="61" xfId="40232" applyNumberFormat="true" applyFont="true" applyFill="true" applyBorder="true" applyAlignment="true">
      <alignment horizontal="center" vertical="center"/>
    </xf>
    <xf numFmtId="168" fontId="187" fillId="28" borderId="56" xfId="40244" applyNumberFormat="true" applyFont="true" applyFill="true" applyBorder="true" applyAlignment="true">
      <alignment horizontal="center" vertical="center"/>
    </xf>
    <xf numFmtId="168" fontId="187" fillId="28" borderId="56" xfId="40256" applyNumberFormat="true" applyFont="true" applyFill="true" applyBorder="true" applyAlignment="true">
      <alignment horizontal="center" vertical="center"/>
    </xf>
    <xf numFmtId="168" fontId="187" fillId="28" borderId="61" xfId="40292" applyNumberFormat="true" applyFont="true" applyFill="true" applyBorder="true" applyAlignment="true">
      <alignment horizontal="center" vertical="center"/>
    </xf>
    <xf numFmtId="168" fontId="187" fillId="28" borderId="56" xfId="40304" applyNumberFormat="true" applyFont="true" applyFill="true" applyBorder="true" applyAlignment="true">
      <alignment horizontal="center" vertical="center"/>
    </xf>
    <xf numFmtId="168" fontId="187" fillId="28" borderId="61" xfId="40534" applyNumberFormat="true" applyFont="true" applyFill="true" applyBorder="true" applyAlignment="true">
      <alignment horizontal="center" vertical="center"/>
    </xf>
    <xf numFmtId="168" fontId="187" fillId="28" borderId="56" xfId="40540" applyNumberFormat="true" applyFont="true" applyFill="true" applyBorder="true" applyAlignment="true">
      <alignment horizontal="center" vertical="center"/>
    </xf>
    <xf numFmtId="168" fontId="187" fillId="28" borderId="63" xfId="40539" applyNumberFormat="true" applyFont="true" applyFill="true" applyBorder="true" applyAlignment="true">
      <alignment horizontal="center" vertical="center"/>
    </xf>
    <xf numFmtId="168" fontId="187" fillId="28" borderId="86" xfId="40546" applyNumberFormat="true" applyFont="true" applyFill="true" applyBorder="true" applyAlignment="true">
      <alignment horizontal="center" vertical="center"/>
    </xf>
    <xf numFmtId="168" fontId="187" fillId="28" borderId="61" xfId="40420" applyNumberFormat="true" applyFont="true" applyFill="true" applyBorder="true" applyAlignment="true">
      <alignment horizontal="center" vertical="center"/>
    </xf>
    <xf numFmtId="168" fontId="187" fillId="28" borderId="56" xfId="40432" applyNumberFormat="true" applyFont="true" applyFill="true" applyBorder="true" applyAlignment="true">
      <alignment horizontal="center" vertical="center"/>
    </xf>
    <xf numFmtId="168" fontId="187" fillId="28" borderId="86" xfId="40444" applyNumberFormat="true" applyFont="true" applyFill="true" applyBorder="true" applyAlignment="true">
      <alignment horizontal="center" vertical="center"/>
    </xf>
    <xf numFmtId="168" fontId="187" fillId="28" borderId="92" xfId="39993" applyNumberFormat="true" applyFont="true" applyFill="true" applyBorder="true" applyAlignment="true">
      <alignment horizontal="center" vertical="center"/>
    </xf>
    <xf numFmtId="168" fontId="187" fillId="28" borderId="93" xfId="40005" applyNumberFormat="true" applyFont="true" applyFill="true" applyBorder="true" applyAlignment="true">
      <alignment horizontal="center" vertical="center"/>
    </xf>
    <xf numFmtId="168" fontId="187" fillId="28" borderId="98" xfId="40017" applyNumberFormat="true" applyFont="true" applyFill="true" applyBorder="true" applyAlignment="true">
      <alignment horizontal="center" vertical="center"/>
    </xf>
    <xf numFmtId="168" fontId="187" fillId="28" borderId="92" xfId="40053" applyNumberFormat="true" applyFont="true" applyFill="true" applyBorder="true" applyAlignment="true">
      <alignment horizontal="center" vertical="center"/>
    </xf>
    <xf numFmtId="168" fontId="187" fillId="28" borderId="93" xfId="40065" applyNumberFormat="true" applyFont="true" applyFill="true" applyBorder="true" applyAlignment="true">
      <alignment horizontal="center" vertical="center"/>
    </xf>
    <xf numFmtId="168" fontId="187" fillId="28" borderId="94" xfId="40077" applyNumberFormat="true" applyFont="true" applyFill="true" applyBorder="true" applyAlignment="true">
      <alignment horizontal="center" vertical="center"/>
    </xf>
    <xf numFmtId="168" fontId="187" fillId="28" borderId="92" xfId="40173" applyNumberFormat="true" applyFont="true" applyFill="true" applyBorder="true" applyAlignment="true">
      <alignment horizontal="center" vertical="center"/>
    </xf>
    <xf numFmtId="168" fontId="187" fillId="28" borderId="93" xfId="40185" applyNumberFormat="true" applyFont="true" applyFill="true" applyBorder="true" applyAlignment="true">
      <alignment horizontal="center" vertical="center"/>
    </xf>
    <xf numFmtId="168" fontId="187" fillId="28" borderId="98" xfId="40197" applyNumberFormat="true" applyFont="true" applyFill="true" applyBorder="true" applyAlignment="true">
      <alignment horizontal="center" vertical="center"/>
    </xf>
    <xf numFmtId="168" fontId="187" fillId="28" borderId="92" xfId="40233" applyNumberFormat="true" applyFont="true" applyFill="true" applyBorder="true" applyAlignment="true">
      <alignment horizontal="center" vertical="center"/>
    </xf>
    <xf numFmtId="168" fontId="187" fillId="28" borderId="93" xfId="40245" applyNumberFormat="true" applyFont="true" applyFill="true" applyBorder="true" applyAlignment="true">
      <alignment horizontal="center" vertical="center"/>
    </xf>
    <xf numFmtId="168" fontId="187" fillId="28" borderId="93" xfId="40257" applyNumberFormat="true" applyFont="true" applyFill="true" applyBorder="true" applyAlignment="true">
      <alignment horizontal="center" vertical="center"/>
    </xf>
    <xf numFmtId="168" fontId="187" fillId="28" borderId="92" xfId="40293" applyNumberFormat="true" applyFont="true" applyFill="true" applyBorder="true" applyAlignment="true">
      <alignment horizontal="center" vertical="center"/>
    </xf>
    <xf numFmtId="168" fontId="187" fillId="28" borderId="93" xfId="40305" applyNumberFormat="true" applyFont="true" applyFill="true" applyBorder="true" applyAlignment="true">
      <alignment horizontal="center" vertical="center"/>
    </xf>
    <xf numFmtId="168" fontId="187" fillId="28" borderId="92" xfId="40535" applyNumberFormat="true" applyFont="true" applyFill="true" applyBorder="true" applyAlignment="true">
      <alignment horizontal="center" vertical="center"/>
    </xf>
    <xf numFmtId="168" fontId="187" fillId="28" borderId="93" xfId="40541" applyNumberFormat="true" applyFont="true" applyFill="true" applyBorder="true" applyAlignment="true">
      <alignment horizontal="center" vertical="center"/>
    </xf>
    <xf numFmtId="168" fontId="187" fillId="28" borderId="100" xfId="40539" applyNumberFormat="true" applyFont="true" applyFill="true" applyBorder="true" applyAlignment="true">
      <alignment horizontal="center" vertical="center"/>
    </xf>
    <xf numFmtId="168" fontId="187" fillId="28" borderId="98" xfId="40547" applyNumberFormat="true" applyFont="true" applyFill="true" applyBorder="true" applyAlignment="true">
      <alignment horizontal="center" vertical="center"/>
    </xf>
    <xf numFmtId="168" fontId="187" fillId="28" borderId="92" xfId="40421" applyNumberFormat="true" applyFont="true" applyFill="true" applyBorder="true" applyAlignment="true">
      <alignment horizontal="center" vertical="center"/>
    </xf>
    <xf numFmtId="168" fontId="187" fillId="28" borderId="93" xfId="40433" applyNumberFormat="true" applyFont="true" applyFill="true" applyBorder="true" applyAlignment="true">
      <alignment horizontal="center" vertical="center"/>
    </xf>
    <xf numFmtId="168" fontId="187" fillId="28" borderId="98" xfId="40445" applyNumberFormat="true" applyFont="true" applyFill="true" applyBorder="true" applyAlignment="true">
      <alignment horizontal="center" vertical="center"/>
    </xf>
    <xf numFmtId="168" fontId="187" fillId="28" borderId="77" xfId="39992" applyNumberFormat="true" applyFont="true" applyFill="true" applyBorder="true" applyAlignment="true">
      <alignment horizontal="center" vertical="center"/>
    </xf>
    <xf numFmtId="168" fontId="187" fillId="28" borderId="78" xfId="40004" applyNumberFormat="true" applyFont="true" applyFill="true" applyBorder="true" applyAlignment="true">
      <alignment horizontal="center" vertical="center"/>
    </xf>
    <xf numFmtId="168" fontId="187" fillId="28" borderId="85" xfId="40016" applyNumberFormat="true" applyFont="true" applyFill="true" applyBorder="true" applyAlignment="true">
      <alignment horizontal="center" vertical="center"/>
    </xf>
    <xf numFmtId="168" fontId="187" fillId="28" borderId="77" xfId="40052" applyNumberFormat="true" applyFont="true" applyFill="true" applyBorder="true" applyAlignment="true">
      <alignment horizontal="center" vertical="center"/>
    </xf>
    <xf numFmtId="168" fontId="187" fillId="28" borderId="78" xfId="40064" applyNumberFormat="true" applyFont="true" applyFill="true" applyBorder="true" applyAlignment="true">
      <alignment horizontal="center" vertical="center"/>
    </xf>
    <xf numFmtId="168" fontId="187" fillId="28" borderId="79" xfId="40076" applyNumberFormat="true" applyFont="true" applyFill="true" applyBorder="true" applyAlignment="true">
      <alignment horizontal="center" vertical="center"/>
    </xf>
    <xf numFmtId="168" fontId="187" fillId="28" borderId="77" xfId="40172" applyNumberFormat="true" applyFont="true" applyFill="true" applyBorder="true" applyAlignment="true">
      <alignment horizontal="center" vertical="center"/>
    </xf>
    <xf numFmtId="168" fontId="187" fillId="28" borderId="78" xfId="40184" applyNumberFormat="true" applyFont="true" applyFill="true" applyBorder="true" applyAlignment="true">
      <alignment horizontal="center" vertical="center"/>
    </xf>
    <xf numFmtId="168" fontId="187" fillId="28" borderId="85" xfId="40196" applyNumberFormat="true" applyFont="true" applyFill="true" applyBorder="true" applyAlignment="true">
      <alignment horizontal="center" vertical="center"/>
    </xf>
    <xf numFmtId="168" fontId="187" fillId="28" borderId="77" xfId="40232" applyNumberFormat="true" applyFont="true" applyFill="true" applyBorder="true" applyAlignment="true">
      <alignment horizontal="center" vertical="center"/>
    </xf>
    <xf numFmtId="168" fontId="187" fillId="28" borderId="78" xfId="40244" applyNumberFormat="true" applyFont="true" applyFill="true" applyBorder="true" applyAlignment="true">
      <alignment horizontal="center" vertical="center"/>
    </xf>
    <xf numFmtId="168" fontId="187" fillId="28" borderId="78" xfId="40256" applyNumberFormat="true" applyFont="true" applyFill="true" applyBorder="true" applyAlignment="true">
      <alignment horizontal="center" vertical="center"/>
    </xf>
    <xf numFmtId="168" fontId="187" fillId="28" borderId="77" xfId="40292" applyNumberFormat="true" applyFont="true" applyFill="true" applyBorder="true" applyAlignment="true">
      <alignment horizontal="center" vertical="center"/>
    </xf>
    <xf numFmtId="168" fontId="187" fillId="28" borderId="78" xfId="40304" applyNumberFormat="true" applyFont="true" applyFill="true" applyBorder="true" applyAlignment="true">
      <alignment horizontal="center" vertical="center"/>
    </xf>
    <xf numFmtId="168" fontId="187" fillId="28" borderId="77" xfId="40534" applyNumberFormat="true" applyFont="true" applyFill="true" applyBorder="true" applyAlignment="true">
      <alignment horizontal="center" vertical="center"/>
    </xf>
    <xf numFmtId="168" fontId="187" fillId="28" borderId="78" xfId="40540" applyNumberFormat="true" applyFont="true" applyFill="true" applyBorder="true" applyAlignment="true">
      <alignment horizontal="center" vertical="center"/>
    </xf>
    <xf numFmtId="168" fontId="187" fillId="28" borderId="85" xfId="40546" applyNumberFormat="true" applyFont="true" applyFill="true" applyBorder="true" applyAlignment="true">
      <alignment horizontal="center" vertical="center"/>
    </xf>
    <xf numFmtId="168" fontId="187" fillId="28" borderId="77" xfId="40420" applyNumberFormat="true" applyFont="true" applyFill="true" applyBorder="true" applyAlignment="true">
      <alignment horizontal="center" vertical="center"/>
    </xf>
    <xf numFmtId="168" fontId="187" fillId="28" borderId="78" xfId="40432" applyNumberFormat="true" applyFont="true" applyFill="true" applyBorder="true" applyAlignment="true">
      <alignment horizontal="center" vertical="center"/>
    </xf>
    <xf numFmtId="168" fontId="187" fillId="28" borderId="85" xfId="40444" applyNumberFormat="true" applyFont="true" applyFill="true" applyBorder="true" applyAlignment="true">
      <alignment horizontal="center" vertical="center"/>
    </xf>
    <xf numFmtId="168" fontId="187" fillId="28" borderId="66" xfId="40077" applyNumberFormat="true" applyFont="true" applyFill="true" applyBorder="true" applyAlignment="true">
      <alignment horizontal="center" vertical="center"/>
    </xf>
    <xf numFmtId="168" fontId="187" fillId="28" borderId="62" xfId="39994" applyNumberFormat="true" applyFont="true" applyFill="true" applyBorder="true" applyAlignment="true">
      <alignment horizontal="center" vertical="center"/>
    </xf>
    <xf numFmtId="168" fontId="187" fillId="28" borderId="64" xfId="40006" applyNumberFormat="true" applyFont="true" applyFill="true" applyBorder="true" applyAlignment="true">
      <alignment horizontal="center" vertical="center"/>
    </xf>
    <xf numFmtId="168" fontId="187" fillId="28" borderId="87" xfId="40018" applyNumberFormat="true" applyFont="true" applyFill="true" applyBorder="true" applyAlignment="true">
      <alignment horizontal="center" vertical="center"/>
    </xf>
    <xf numFmtId="168" fontId="187" fillId="28" borderId="62" xfId="40054" applyNumberFormat="true" applyFont="true" applyFill="true" applyBorder="true" applyAlignment="true">
      <alignment horizontal="center" vertical="center"/>
    </xf>
    <xf numFmtId="168" fontId="187" fillId="28" borderId="64" xfId="40066" applyNumberFormat="true" applyFont="true" applyFill="true" applyBorder="true" applyAlignment="true">
      <alignment horizontal="center" vertical="center"/>
    </xf>
    <xf numFmtId="168" fontId="187" fillId="28" borderId="62" xfId="40174" applyNumberFormat="true" applyFont="true" applyFill="true" applyBorder="true" applyAlignment="true">
      <alignment horizontal="center" vertical="center"/>
    </xf>
    <xf numFmtId="168" fontId="187" fillId="28" borderId="64" xfId="40186" applyNumberFormat="true" applyFont="true" applyFill="true" applyBorder="true" applyAlignment="true">
      <alignment horizontal="center" vertical="center"/>
    </xf>
    <xf numFmtId="168" fontId="187" fillId="28" borderId="87" xfId="40198" applyNumberFormat="true" applyFont="true" applyFill="true" applyBorder="true" applyAlignment="true">
      <alignment horizontal="center" vertical="center"/>
    </xf>
    <xf numFmtId="168" fontId="187" fillId="28" borderId="62" xfId="40234" applyNumberFormat="true" applyFont="true" applyFill="true" applyBorder="true" applyAlignment="true">
      <alignment horizontal="center" vertical="center"/>
    </xf>
    <xf numFmtId="168" fontId="187" fillId="28" borderId="64" xfId="40246" applyNumberFormat="true" applyFont="true" applyFill="true" applyBorder="true" applyAlignment="true">
      <alignment horizontal="center" vertical="center"/>
    </xf>
    <xf numFmtId="168" fontId="187" fillId="28" borderId="64" xfId="40258" applyNumberFormat="true" applyFont="true" applyFill="true" applyBorder="true" applyAlignment="true">
      <alignment horizontal="center" vertical="center"/>
    </xf>
    <xf numFmtId="168" fontId="187" fillId="28" borderId="62" xfId="40294" applyNumberFormat="true" applyFont="true" applyFill="true" applyBorder="true" applyAlignment="true">
      <alignment horizontal="center" vertical="center"/>
    </xf>
    <xf numFmtId="168" fontId="187" fillId="28" borderId="64" xfId="40306" applyNumberFormat="true" applyFont="true" applyFill="true" applyBorder="true" applyAlignment="true">
      <alignment horizontal="center" vertical="center"/>
    </xf>
    <xf numFmtId="168" fontId="187" fillId="28" borderId="62" xfId="40536" applyNumberFormat="true" applyFont="true" applyFill="true" applyBorder="true" applyAlignment="true">
      <alignment horizontal="center" vertical="center"/>
    </xf>
    <xf numFmtId="168" fontId="187" fillId="28" borderId="64" xfId="40542" applyNumberFormat="true" applyFont="true" applyFill="true" applyBorder="true" applyAlignment="true">
      <alignment horizontal="center" vertical="center"/>
    </xf>
    <xf numFmtId="168" fontId="187" fillId="28" borderId="59" xfId="40539" applyNumberFormat="true" applyFont="true" applyFill="true" applyBorder="true" applyAlignment="true">
      <alignment horizontal="center" vertical="center"/>
    </xf>
    <xf numFmtId="168" fontId="187" fillId="28" borderId="87" xfId="40548" applyNumberFormat="true" applyFont="true" applyFill="true" applyBorder="true" applyAlignment="true">
      <alignment horizontal="center" vertical="center"/>
    </xf>
    <xf numFmtId="168" fontId="187" fillId="28" borderId="62" xfId="40422" applyNumberFormat="true" applyFont="true" applyFill="true" applyBorder="true" applyAlignment="true">
      <alignment horizontal="center" vertical="center"/>
    </xf>
    <xf numFmtId="168" fontId="187" fillId="28" borderId="64" xfId="40434" applyNumberFormat="true" applyFont="true" applyFill="true" applyBorder="true" applyAlignment="true">
      <alignment horizontal="center" vertical="center"/>
    </xf>
    <xf numFmtId="168" fontId="187" fillId="28" borderId="87" xfId="40446" applyNumberFormat="true" applyFont="true" applyFill="true" applyBorder="true" applyAlignment="true">
      <alignment horizontal="center" vertical="center"/>
    </xf>
    <xf numFmtId="168" fontId="187" fillId="28" borderId="66" xfId="40078" applyNumberFormat="true" applyFont="true" applyFill="true" applyBorder="true" applyAlignment="true">
      <alignment horizontal="center" vertical="center"/>
    </xf>
    <xf numFmtId="0" fontId="153" fillId="3" borderId="52" xfId="45189" applyFont="true" applyBorder="true" applyAlignment="true">
      <alignment horizontal="center" vertical="center" wrapText="true"/>
    </xf>
    <xf numFmtId="0" fontId="153" fillId="3" borderId="53" xfId="45190" applyFont="true" applyBorder="true" applyAlignment="true">
      <alignment horizontal="center" vertical="center" wrapText="true"/>
    </xf>
    <xf numFmtId="0" fontId="153" fillId="3" borderId="53" xfId="45191" applyFont="true" applyBorder="true" applyAlignment="true">
      <alignment horizontal="center" vertical="center" wrapText="true"/>
    </xf>
    <xf numFmtId="0" fontId="153" fillId="3" borderId="52" xfId="45219" applyFont="true" applyBorder="true" applyAlignment="true">
      <alignment horizontal="center" vertical="center" wrapText="true"/>
    </xf>
    <xf numFmtId="0" fontId="153" fillId="3" borderId="53" xfId="45220" applyFont="true" applyBorder="true" applyAlignment="true">
      <alignment horizontal="center" vertical="center" wrapText="true"/>
    </xf>
    <xf numFmtId="0" fontId="153" fillId="3" borderId="53" xfId="45221" applyFont="true" applyBorder="true" applyAlignment="true">
      <alignment horizontal="center" vertical="center" wrapText="true"/>
    </xf>
    <xf numFmtId="0" fontId="153" fillId="3" borderId="52" xfId="45245" applyFont="true" applyBorder="true" applyAlignment="true">
      <alignment horizontal="center" vertical="center" wrapText="true"/>
    </xf>
    <xf numFmtId="0" fontId="153" fillId="3" borderId="53" xfId="45246" applyFont="true" applyBorder="true" applyAlignment="true">
      <alignment horizontal="center" vertical="center" wrapText="true"/>
    </xf>
    <xf numFmtId="0" fontId="153" fillId="3" borderId="53" xfId="45247" applyFont="true" applyBorder="true" applyAlignment="true">
      <alignment horizontal="center" vertical="center" wrapText="true"/>
    </xf>
    <xf numFmtId="0" fontId="153" fillId="3" borderId="52" xfId="45275" applyFont="true" applyBorder="true" applyAlignment="true">
      <alignment horizontal="center" vertical="center" wrapText="true"/>
    </xf>
    <xf numFmtId="0" fontId="153" fillId="3" borderId="53" xfId="45276" applyFont="true" applyBorder="true" applyAlignment="true">
      <alignment horizontal="center" vertical="center" wrapText="true"/>
    </xf>
    <xf numFmtId="0" fontId="153" fillId="3" borderId="53" xfId="45277" applyFont="true" applyBorder="true" applyAlignment="true">
      <alignment horizontal="center" vertical="center" wrapText="true"/>
    </xf>
    <xf numFmtId="0" fontId="153" fillId="3" borderId="52" xfId="45305" applyFont="true" applyBorder="true" applyAlignment="true">
      <alignment horizontal="center" vertical="center" wrapText="true"/>
    </xf>
    <xf numFmtId="0" fontId="153" fillId="3" borderId="53" xfId="45306" applyFont="true" applyBorder="true" applyAlignment="true">
      <alignment horizontal="center" vertical="center" wrapText="true"/>
    </xf>
    <xf numFmtId="0" fontId="153" fillId="3" borderId="53" xfId="45307" applyFont="true" applyBorder="true" applyAlignment="true">
      <alignment horizontal="center" vertical="center" wrapText="true"/>
    </xf>
    <xf numFmtId="0" fontId="153" fillId="3" borderId="52" xfId="45347" applyFont="true" applyBorder="true" applyAlignment="true">
      <alignment horizontal="center" vertical="center" wrapText="true"/>
    </xf>
    <xf numFmtId="0" fontId="153" fillId="3" borderId="53" xfId="45348" applyFont="true" applyBorder="true" applyAlignment="true">
      <alignment horizontal="center" vertical="center" wrapText="true"/>
    </xf>
    <xf numFmtId="0" fontId="153" fillId="3" borderId="53" xfId="45349" applyFont="true" applyBorder="true" applyAlignment="true">
      <alignment horizontal="center" vertical="center" wrapText="true"/>
    </xf>
    <xf numFmtId="0" fontId="153" fillId="35" borderId="102" xfId="45298" applyFont="true" applyFill="true" applyBorder="true" applyAlignment="true">
      <alignment horizontal="center" vertical="center" wrapText="true"/>
    </xf>
    <xf numFmtId="0" fontId="153" fillId="35" borderId="138" xfId="45299" applyFont="true" applyFill="true" applyBorder="true" applyAlignment="true">
      <alignment horizontal="center" vertical="center" wrapText="true"/>
    </xf>
    <xf numFmtId="0" fontId="153" fillId="35" borderId="102" xfId="45304" applyFont="true" applyFill="true" applyBorder="true" applyAlignment="true">
      <alignment horizontal="center" vertical="center" wrapText="true"/>
    </xf>
    <xf numFmtId="0" fontId="153" fillId="35" borderId="138" xfId="45305" applyFont="true" applyFill="true" applyBorder="true" applyAlignment="true">
      <alignment horizontal="center" vertical="center" wrapText="true"/>
    </xf>
    <xf numFmtId="0" fontId="153" fillId="35" borderId="102" xfId="45340" applyFont="true" applyFill="true" applyBorder="true" applyAlignment="true">
      <alignment horizontal="center" vertical="center" wrapText="true"/>
    </xf>
    <xf numFmtId="0" fontId="153" fillId="35" borderId="138" xfId="45341" applyFont="true" applyFill="true" applyBorder="true" applyAlignment="true">
      <alignment horizontal="center" vertical="center" wrapText="true"/>
    </xf>
    <xf numFmtId="0" fontId="153" fillId="35" borderId="102" xfId="45346" applyFont="true" applyFill="true" applyBorder="true" applyAlignment="true">
      <alignment horizontal="center" vertical="center" wrapText="true"/>
    </xf>
    <xf numFmtId="0" fontId="153" fillId="35" borderId="138" xfId="45347" applyFont="true" applyFill="true" applyBorder="true" applyAlignment="true">
      <alignment horizontal="center" vertical="center" wrapText="true"/>
    </xf>
    <xf numFmtId="0" fontId="153" fillId="35" borderId="109" xfId="45300" applyFont="true" applyFill="true" applyBorder="true" applyAlignment="true">
      <alignment horizontal="center" vertical="center" wrapText="true"/>
    </xf>
    <xf numFmtId="0" fontId="153" fillId="35" borderId="109" xfId="45306" applyFont="true" applyFill="true" applyBorder="true" applyAlignment="true">
      <alignment horizontal="center" vertical="center" wrapText="true"/>
    </xf>
    <xf numFmtId="0" fontId="153" fillId="35" borderId="109" xfId="45342" applyFont="true" applyFill="true" applyBorder="true" applyAlignment="true">
      <alignment horizontal="center" vertical="center" wrapText="true"/>
    </xf>
    <xf numFmtId="0" fontId="153" fillId="35" borderId="109" xfId="45348" applyFont="true" applyFill="true" applyBorder="true" applyAlignment="true">
      <alignment horizontal="center" vertical="center" wrapText="true"/>
    </xf>
    <xf numFmtId="0" fontId="153" fillId="3" borderId="111" xfId="45189" applyFont="true" applyBorder="true" applyAlignment="true">
      <alignment horizontal="center" vertical="center" wrapText="true"/>
    </xf>
    <xf numFmtId="0" fontId="153" fillId="3" borderId="111" xfId="45219" applyFont="true" applyBorder="true" applyAlignment="true">
      <alignment horizontal="center" vertical="center" wrapText="true"/>
    </xf>
    <xf numFmtId="0" fontId="153" fillId="3" borderId="111" xfId="45245" applyFont="true" applyBorder="true" applyAlignment="true">
      <alignment horizontal="center" vertical="center" wrapText="true"/>
    </xf>
    <xf numFmtId="0" fontId="153" fillId="3" borderId="111" xfId="45275" applyFont="true" applyBorder="true" applyAlignment="true">
      <alignment horizontal="center" vertical="center" wrapText="true"/>
    </xf>
    <xf numFmtId="0" fontId="153" fillId="3" borderId="111" xfId="45305" applyFont="true" applyBorder="true" applyAlignment="true">
      <alignment horizontal="center" vertical="center" wrapText="true"/>
    </xf>
    <xf numFmtId="0" fontId="153" fillId="35" borderId="102" xfId="45300" applyFont="true" applyFill="true" applyBorder="true" applyAlignment="true">
      <alignment horizontal="center" vertical="center" wrapText="true"/>
    </xf>
    <xf numFmtId="0" fontId="153" fillId="35" borderId="102" xfId="45305" applyFont="true" applyFill="true" applyBorder="true" applyAlignment="true">
      <alignment horizontal="center" vertical="center" wrapText="true"/>
    </xf>
    <xf numFmtId="0" fontId="153" fillId="3" borderId="111" xfId="45347" applyFont="true" applyBorder="true" applyAlignment="true">
      <alignment horizontal="center" vertical="center" wrapText="true"/>
    </xf>
    <xf numFmtId="0" fontId="153" fillId="35" borderId="102" xfId="45342" applyFont="true" applyFill="true" applyBorder="true" applyAlignment="true">
      <alignment horizontal="center" vertical="center" wrapText="true"/>
    </xf>
    <xf numFmtId="0" fontId="153" fillId="35" borderId="102" xfId="45347" applyFont="true" applyFill="true" applyBorder="true" applyAlignment="true">
      <alignment horizontal="center" vertical="center" wrapText="true"/>
    </xf>
    <xf numFmtId="0" fontId="153" fillId="3" borderId="112" xfId="45189" applyFont="true" applyBorder="true" applyAlignment="true">
      <alignment horizontal="center" vertical="center" wrapText="true"/>
    </xf>
    <xf numFmtId="0" fontId="153" fillId="3" borderId="112" xfId="45219" applyFont="true" applyBorder="true" applyAlignment="true">
      <alignment horizontal="center" vertical="center" wrapText="true"/>
    </xf>
    <xf numFmtId="0" fontId="153" fillId="3" borderId="112" xfId="45245" applyFont="true" applyBorder="true" applyAlignment="true">
      <alignment horizontal="center" vertical="center" wrapText="true"/>
    </xf>
    <xf numFmtId="0" fontId="153" fillId="3" borderId="112" xfId="45275" applyFont="true" applyBorder="true" applyAlignment="true">
      <alignment horizontal="center" vertical="center" wrapText="true"/>
    </xf>
    <xf numFmtId="0" fontId="153" fillId="3" borderId="112" xfId="45305" applyFont="true" applyBorder="true" applyAlignment="true">
      <alignment horizontal="center" vertical="center" wrapText="true"/>
    </xf>
    <xf numFmtId="0" fontId="153" fillId="35" borderId="143" xfId="45300" applyFont="true" applyFill="true" applyBorder="true" applyAlignment="true">
      <alignment horizontal="center" vertical="center" wrapText="true"/>
    </xf>
    <xf numFmtId="0" fontId="153" fillId="35" borderId="143" xfId="45305" applyFont="true" applyFill="true" applyBorder="true" applyAlignment="true">
      <alignment horizontal="center" vertical="center" wrapText="true"/>
    </xf>
    <xf numFmtId="0" fontId="153" fillId="3" borderId="112" xfId="45347" applyFont="true" applyBorder="true" applyAlignment="true">
      <alignment horizontal="center" vertical="center" wrapText="true"/>
    </xf>
    <xf numFmtId="0" fontId="153" fillId="35" borderId="143" xfId="45342" applyFont="true" applyFill="true" applyBorder="true" applyAlignment="true">
      <alignment horizontal="center" vertical="center" wrapText="true"/>
    </xf>
    <xf numFmtId="0" fontId="153" fillId="35" borderId="143" xfId="45347" applyFont="true" applyFill="true" applyBorder="true" applyAlignment="true">
      <alignment horizontal="center" vertical="center" wrapText="true"/>
    </xf>
    <xf numFmtId="0" fontId="153" fillId="35" borderId="139" xfId="45300" applyFont="true" applyFill="true" applyBorder="true" applyAlignment="true">
      <alignment horizontal="center" vertical="center" wrapText="true"/>
    </xf>
    <xf numFmtId="0" fontId="153" fillId="35" borderId="139" xfId="45306" applyFont="true" applyFill="true" applyBorder="true" applyAlignment="true">
      <alignment horizontal="center" vertical="center" wrapText="true"/>
    </xf>
    <xf numFmtId="0" fontId="153" fillId="35" borderId="139" xfId="45342" applyFont="true" applyFill="true" applyBorder="true" applyAlignment="true">
      <alignment horizontal="center" vertical="center" wrapText="true"/>
    </xf>
    <xf numFmtId="0" fontId="153" fillId="35" borderId="139" xfId="45348" applyFont="true" applyFill="true" applyBorder="true" applyAlignment="true">
      <alignment horizontal="center" vertical="center" wrapText="true"/>
    </xf>
    <xf numFmtId="0" fontId="153" fillId="0" borderId="102" xfId="45254" applyFont="true" applyFill="true" applyBorder="true" applyAlignment="true">
      <alignment horizontal="left" vertical="center" wrapText="true"/>
    </xf>
    <xf numFmtId="0" fontId="153" fillId="0" borderId="102" xfId="45260" applyFont="true" applyFill="true" applyBorder="true" applyAlignment="true">
      <alignment horizontal="left" vertical="center" wrapText="true"/>
    </xf>
    <xf numFmtId="0" fontId="26" fillId="3" borderId="146" xfId="19344" applyBorder="true" applyAlignment="true">
      <alignment vertical="center" wrapText="true"/>
    </xf>
    <xf numFmtId="0" fontId="153" fillId="0" borderId="102" xfId="19382" applyFont="true" applyFill="true" applyBorder="true" applyAlignment="true">
      <alignment horizontal="left" vertical="center" wrapText="true"/>
    </xf>
    <xf numFmtId="0" fontId="153" fillId="0" borderId="102" xfId="45296" applyFont="true" applyFill="true" applyBorder="true" applyAlignment="true">
      <alignment horizontal="left" vertical="center" wrapText="true"/>
    </xf>
    <xf numFmtId="0" fontId="153" fillId="0" borderId="102" xfId="45302" applyFont="true" applyFill="true" applyBorder="true" applyAlignment="true">
      <alignment horizontal="left" vertical="center" wrapText="true"/>
    </xf>
    <xf numFmtId="0" fontId="153" fillId="0" borderId="102" xfId="45308" applyFont="true" applyFill="true" applyBorder="true" applyAlignment="true">
      <alignment horizontal="left" vertical="center" wrapText="true"/>
    </xf>
    <xf numFmtId="0" fontId="153" fillId="0" borderId="102" xfId="45314" applyFont="true" applyFill="true" applyBorder="true" applyAlignment="true">
      <alignment horizontal="left" vertical="center" wrapText="true"/>
    </xf>
    <xf numFmtId="0" fontId="153" fillId="0" borderId="102" xfId="45320" applyFont="true" applyFill="true" applyBorder="true" applyAlignment="true">
      <alignment horizontal="left" vertical="center" wrapText="true"/>
    </xf>
    <xf numFmtId="0" fontId="153" fillId="0" borderId="102" xfId="19385" applyFont="true" applyFill="true" applyBorder="true" applyAlignment="true">
      <alignment horizontal="left" vertical="center" wrapText="true"/>
    </xf>
    <xf numFmtId="0" fontId="153" fillId="0" borderId="102" xfId="45338" applyFont="true" applyFill="true" applyBorder="true" applyAlignment="true">
      <alignment horizontal="left" vertical="center" wrapText="true"/>
    </xf>
    <xf numFmtId="0" fontId="153" fillId="0" borderId="102" xfId="45344" applyFont="true" applyFill="true" applyBorder="true" applyAlignment="true">
      <alignment horizontal="left" vertical="center" wrapText="true"/>
    </xf>
    <xf numFmtId="0" fontId="153" fillId="0" borderId="102" xfId="45350" applyFont="true" applyFill="true" applyBorder="true" applyAlignment="true">
      <alignment horizontal="left" vertical="center" wrapText="true"/>
    </xf>
    <xf numFmtId="0" fontId="153" fillId="0" borderId="102" xfId="45352" applyFont="true" applyFill="true" applyBorder="true" applyAlignment="true">
      <alignment horizontal="left" vertical="center" wrapText="true"/>
    </xf>
    <xf numFmtId="0" fontId="153" fillId="0" borderId="102" xfId="45354" applyFont="true" applyFill="true" applyBorder="true" applyAlignment="true">
      <alignment horizontal="left" vertical="center" wrapText="true"/>
    </xf>
    <xf numFmtId="0" fontId="26" fillId="3" borderId="104" xfId="19344" applyBorder="true" applyAlignment="true">
      <alignment vertical="center" wrapText="true"/>
    </xf>
    <xf numFmtId="0" fontId="153" fillId="0" borderId="107" xfId="45314" applyFont="true" applyFill="true" applyBorder="true" applyAlignment="true">
      <alignment horizontal="left" vertical="center" wrapText="true"/>
    </xf>
    <xf numFmtId="0" fontId="153" fillId="0" borderId="109" xfId="19384" applyFont="true" applyFill="true" applyBorder="true" applyAlignment="true">
      <alignment horizontal="left" vertical="center"/>
    </xf>
    <xf numFmtId="0" fontId="153" fillId="0" borderId="109" xfId="19386" applyFont="true" applyFill="true" applyBorder="true" applyAlignment="true">
      <alignment horizontal="left" vertical="center"/>
    </xf>
    <xf numFmtId="169" fontId="152" fillId="35" borderId="104" xfId="45194" applyNumberFormat="true" applyFont="true" applyFill="true" applyBorder="true" applyAlignment="true">
      <alignment horizontal="center" vertical="center"/>
    </xf>
    <xf numFmtId="169" fontId="152" fillId="35" borderId="136" xfId="45195" applyNumberFormat="true" applyFont="true" applyFill="true" applyBorder="true" applyAlignment="true">
      <alignment horizontal="center" vertical="center"/>
    </xf>
    <xf numFmtId="169" fontId="152" fillId="35" borderId="137" xfId="45196" applyNumberFormat="true" applyFont="true" applyFill="true" applyBorder="true" applyAlignment="true">
      <alignment horizontal="center" vertical="center"/>
    </xf>
    <xf numFmtId="169" fontId="152" fillId="35" borderId="142" xfId="45195" applyNumberFormat="true" applyFont="true" applyFill="true" applyBorder="true" applyAlignment="true">
      <alignment horizontal="center" vertical="center"/>
    </xf>
    <xf numFmtId="169" fontId="152" fillId="35" borderId="108" xfId="45196" applyNumberFormat="true" applyFont="true" applyFill="true" applyBorder="true" applyAlignment="true">
      <alignment horizontal="center" vertical="center"/>
    </xf>
    <xf numFmtId="169" fontId="152" fillId="35" borderId="104" xfId="45195" applyNumberFormat="true" applyFont="true" applyFill="true" applyBorder="true" applyAlignment="true">
      <alignment horizontal="center" vertical="center"/>
    </xf>
    <xf numFmtId="169" fontId="152" fillId="35" borderId="102" xfId="45200" applyNumberFormat="true" applyFont="true" applyFill="true" applyBorder="true" applyAlignment="true">
      <alignment horizontal="center" vertical="center"/>
    </xf>
    <xf numFmtId="169" fontId="152" fillId="35" borderId="138" xfId="45201" applyNumberFormat="true" applyFont="true" applyFill="true" applyBorder="true" applyAlignment="true">
      <alignment horizontal="center" vertical="center"/>
    </xf>
    <xf numFmtId="169" fontId="152" fillId="35" borderId="139" xfId="45202" applyNumberFormat="true" applyFont="true" applyFill="true" applyBorder="true" applyAlignment="true">
      <alignment horizontal="center" vertical="center"/>
    </xf>
    <xf numFmtId="169" fontId="152" fillId="35" borderId="143" xfId="45201" applyNumberFormat="true" applyFont="true" applyFill="true" applyBorder="true" applyAlignment="true">
      <alignment horizontal="center" vertical="center"/>
    </xf>
    <xf numFmtId="169" fontId="152" fillId="35" borderId="109" xfId="45202" applyNumberFormat="true" applyFont="true" applyFill="true" applyBorder="true" applyAlignment="true">
      <alignment horizontal="center" vertical="center"/>
    </xf>
    <xf numFmtId="169" fontId="152" fillId="35" borderId="102" xfId="45201" applyNumberFormat="true" applyFont="true" applyFill="true" applyBorder="true" applyAlignment="true">
      <alignment horizontal="center" vertical="center"/>
    </xf>
    <xf numFmtId="169" fontId="152" fillId="35" borderId="102" xfId="20220" applyNumberFormat="true" applyFont="true" applyFill="true" applyBorder="true" applyAlignment="true">
      <alignment horizontal="center" vertical="center"/>
    </xf>
    <xf numFmtId="169" fontId="152" fillId="35" borderId="138" xfId="20220" applyNumberFormat="true" applyFont="true" applyFill="true" applyBorder="true" applyAlignment="true">
      <alignment horizontal="center" vertical="center"/>
    </xf>
    <xf numFmtId="169" fontId="152" fillId="35" borderId="139" xfId="20220" applyNumberFormat="true" applyFont="true" applyFill="true" applyBorder="true" applyAlignment="true">
      <alignment horizontal="center" vertical="center"/>
    </xf>
    <xf numFmtId="169" fontId="152" fillId="35" borderId="143" xfId="20220" applyNumberFormat="true" applyFont="true" applyFill="true" applyBorder="true" applyAlignment="true">
      <alignment horizontal="center" vertical="center"/>
    </xf>
    <xf numFmtId="169" fontId="152" fillId="35" borderId="109" xfId="20220" applyNumberFormat="true" applyFont="true" applyFill="true" applyBorder="true" applyAlignment="true">
      <alignment horizontal="center" vertical="center"/>
    </xf>
    <xf numFmtId="169" fontId="152" fillId="35" borderId="107" xfId="45206" applyNumberFormat="true" applyFont="true" applyFill="true" applyBorder="true" applyAlignment="true">
      <alignment horizontal="center" vertical="center"/>
    </xf>
    <xf numFmtId="169" fontId="152" fillId="35" borderId="140" xfId="45207" applyNumberFormat="true" applyFont="true" applyFill="true" applyBorder="true" applyAlignment="true">
      <alignment horizontal="center" vertical="center"/>
    </xf>
    <xf numFmtId="169" fontId="152" fillId="35" borderId="141" xfId="45208" applyNumberFormat="true" applyFont="true" applyFill="true" applyBorder="true" applyAlignment="true">
      <alignment horizontal="center" vertical="center"/>
    </xf>
    <xf numFmtId="169" fontId="152" fillId="35" borderId="144" xfId="45207" applyNumberFormat="true" applyFont="true" applyFill="true" applyBorder="true" applyAlignment="true">
      <alignment horizontal="center" vertical="center"/>
    </xf>
    <xf numFmtId="169" fontId="152" fillId="35" borderId="110" xfId="45208" applyNumberFormat="true" applyFont="true" applyFill="true" applyBorder="true" applyAlignment="true">
      <alignment horizontal="center" vertical="center"/>
    </xf>
    <xf numFmtId="169" fontId="152" fillId="35" borderId="107" xfId="45207" applyNumberFormat="true" applyFont="true" applyFill="true" applyBorder="true" applyAlignment="true">
      <alignment horizontal="center" vertical="center"/>
    </xf>
    <xf numFmtId="169" fontId="152" fillId="35" borderId="104" xfId="45230" applyNumberFormat="true" applyFont="true" applyFill="true" applyBorder="true" applyAlignment="true">
      <alignment horizontal="center" vertical="center"/>
    </xf>
    <xf numFmtId="169" fontId="152" fillId="35" borderId="136" xfId="45231" applyNumberFormat="true" applyFont="true" applyFill="true" applyBorder="true" applyAlignment="true">
      <alignment horizontal="center" vertical="center"/>
    </xf>
    <xf numFmtId="169" fontId="152" fillId="35" borderId="137" xfId="45232" applyNumberFormat="true" applyFont="true" applyFill="true" applyBorder="true" applyAlignment="true">
      <alignment horizontal="center" vertical="center"/>
    </xf>
    <xf numFmtId="169" fontId="152" fillId="35" borderId="142" xfId="45231" applyNumberFormat="true" applyFont="true" applyFill="true" applyBorder="true" applyAlignment="true">
      <alignment horizontal="center" vertical="center"/>
    </xf>
    <xf numFmtId="169" fontId="152" fillId="35" borderId="108" xfId="45232" applyNumberFormat="true" applyFont="true" applyFill="true" applyBorder="true" applyAlignment="true">
      <alignment horizontal="center" vertical="center"/>
    </xf>
    <xf numFmtId="169" fontId="152" fillId="35" borderId="104" xfId="45231" applyNumberFormat="true" applyFont="true" applyFill="true" applyBorder="true" applyAlignment="true">
      <alignment horizontal="center" vertical="center"/>
    </xf>
    <xf numFmtId="169" fontId="152" fillId="35" borderId="102" xfId="45230" applyNumberFormat="true" applyFont="true" applyFill="true" applyBorder="true" applyAlignment="true">
      <alignment horizontal="center" vertical="center"/>
    </xf>
    <xf numFmtId="169" fontId="152" fillId="35" borderId="138" xfId="45231" applyNumberFormat="true" applyFont="true" applyFill="true" applyBorder="true" applyAlignment="true">
      <alignment horizontal="center" vertical="center"/>
    </xf>
    <xf numFmtId="169" fontId="152" fillId="35" borderId="139" xfId="45232" applyNumberFormat="true" applyFont="true" applyFill="true" applyBorder="true" applyAlignment="true">
      <alignment horizontal="center" vertical="center"/>
    </xf>
    <xf numFmtId="169" fontId="152" fillId="35" borderId="143" xfId="45231" applyNumberFormat="true" applyFont="true" applyFill="true" applyBorder="true" applyAlignment="true">
      <alignment horizontal="center" vertical="center"/>
    </xf>
    <xf numFmtId="169" fontId="152" fillId="35" borderId="109" xfId="45232" applyNumberFormat="true" applyFont="true" applyFill="true" applyBorder="true" applyAlignment="true">
      <alignment horizontal="center" vertical="center"/>
    </xf>
    <xf numFmtId="169" fontId="152" fillId="35" borderId="102" xfId="45231" applyNumberFormat="true" applyFont="true" applyFill="true" applyBorder="true" applyAlignment="true">
      <alignment horizontal="center" vertical="center"/>
    </xf>
    <xf numFmtId="169" fontId="152" fillId="35" borderId="102" xfId="45224" applyNumberFormat="true" applyFont="true" applyFill="true" applyBorder="true" applyAlignment="true">
      <alignment horizontal="center" vertical="center"/>
    </xf>
    <xf numFmtId="169" fontId="152" fillId="35" borderId="138" xfId="45225" applyNumberFormat="true" applyFont="true" applyFill="true" applyBorder="true" applyAlignment="true">
      <alignment horizontal="center" vertical="center"/>
    </xf>
    <xf numFmtId="169" fontId="152" fillId="35" borderId="139" xfId="45226" applyNumberFormat="true" applyFont="true" applyFill="true" applyBorder="true" applyAlignment="true">
      <alignment horizontal="center" vertical="center"/>
    </xf>
    <xf numFmtId="169" fontId="152" fillId="35" borderId="143" xfId="45225" applyNumberFormat="true" applyFont="true" applyFill="true" applyBorder="true" applyAlignment="true">
      <alignment horizontal="center" vertical="center"/>
    </xf>
    <xf numFmtId="169" fontId="152" fillId="35" borderId="109" xfId="45226" applyNumberFormat="true" applyFont="true" applyFill="true" applyBorder="true" applyAlignment="true">
      <alignment horizontal="center" vertical="center"/>
    </xf>
    <xf numFmtId="169" fontId="152" fillId="35" borderId="102" xfId="45225" applyNumberFormat="true" applyFont="true" applyFill="true" applyBorder="true" applyAlignment="true">
      <alignment horizontal="center" vertical="center"/>
    </xf>
    <xf numFmtId="169" fontId="152" fillId="35" borderId="104" xfId="45250" applyNumberFormat="true" applyFont="true" applyFill="true" applyBorder="true" applyAlignment="true">
      <alignment horizontal="center" vertical="center"/>
    </xf>
    <xf numFmtId="169" fontId="152" fillId="35" borderId="136" xfId="45251" applyNumberFormat="true" applyFont="true" applyFill="true" applyBorder="true" applyAlignment="true">
      <alignment horizontal="center" vertical="center"/>
    </xf>
    <xf numFmtId="169" fontId="152" fillId="35" borderId="137" xfId="45252" applyNumberFormat="true" applyFont="true" applyFill="true" applyBorder="true" applyAlignment="true">
      <alignment horizontal="center" vertical="center"/>
    </xf>
    <xf numFmtId="169" fontId="152" fillId="35" borderId="142" xfId="45251" applyNumberFormat="true" applyFont="true" applyFill="true" applyBorder="true" applyAlignment="true">
      <alignment horizontal="center" vertical="center"/>
    </xf>
    <xf numFmtId="169" fontId="152" fillId="35" borderId="108" xfId="45252" applyNumberFormat="true" applyFont="true" applyFill="true" applyBorder="true" applyAlignment="true">
      <alignment horizontal="center" vertical="center"/>
    </xf>
    <xf numFmtId="169" fontId="152" fillId="35" borderId="104" xfId="45251" applyNumberFormat="true" applyFont="true" applyFill="true" applyBorder="true" applyAlignment="true">
      <alignment horizontal="center" vertical="center"/>
    </xf>
    <xf numFmtId="169" fontId="152" fillId="35" borderId="102" xfId="45256" applyNumberFormat="true" applyFont="true" applyFill="true" applyBorder="true" applyAlignment="true">
      <alignment horizontal="center" vertical="center"/>
    </xf>
    <xf numFmtId="169" fontId="152" fillId="35" borderId="138" xfId="45257" applyNumberFormat="true" applyFont="true" applyFill="true" applyBorder="true" applyAlignment="true">
      <alignment horizontal="center" vertical="center"/>
    </xf>
    <xf numFmtId="169" fontId="152" fillId="35" borderId="139" xfId="45258" applyNumberFormat="true" applyFont="true" applyFill="true" applyBorder="true" applyAlignment="true">
      <alignment horizontal="center" vertical="center"/>
    </xf>
    <xf numFmtId="169" fontId="152" fillId="35" borderId="143" xfId="45257" applyNumberFormat="true" applyFont="true" applyFill="true" applyBorder="true" applyAlignment="true">
      <alignment horizontal="center" vertical="center"/>
    </xf>
    <xf numFmtId="169" fontId="152" fillId="35" borderId="109" xfId="45258" applyNumberFormat="true" applyFont="true" applyFill="true" applyBorder="true" applyAlignment="true">
      <alignment horizontal="center" vertical="center"/>
    </xf>
    <xf numFmtId="169" fontId="152" fillId="35" borderId="102" xfId="45257" applyNumberFormat="true" applyFont="true" applyFill="true" applyBorder="true" applyAlignment="true">
      <alignment horizontal="center" vertical="center"/>
    </xf>
    <xf numFmtId="169" fontId="152" fillId="35" borderId="102" xfId="45262" applyNumberFormat="true" applyFont="true" applyFill="true" applyBorder="true" applyAlignment="true">
      <alignment horizontal="center" vertical="center"/>
    </xf>
    <xf numFmtId="169" fontId="152" fillId="35" borderId="138" xfId="45263" applyNumberFormat="true" applyFont="true" applyFill="true" applyBorder="true" applyAlignment="true">
      <alignment horizontal="center" vertical="center"/>
    </xf>
    <xf numFmtId="169" fontId="152" fillId="35" borderId="139" xfId="45264" applyNumberFormat="true" applyFont="true" applyFill="true" applyBorder="true" applyAlignment="true">
      <alignment horizontal="center" vertical="center"/>
    </xf>
    <xf numFmtId="169" fontId="152" fillId="35" borderId="143" xfId="45263" applyNumberFormat="true" applyFont="true" applyFill="true" applyBorder="true" applyAlignment="true">
      <alignment horizontal="center" vertical="center"/>
    </xf>
    <xf numFmtId="169" fontId="152" fillId="35" borderId="109" xfId="45264" applyNumberFormat="true" applyFont="true" applyFill="true" applyBorder="true" applyAlignment="true">
      <alignment horizontal="center" vertical="center"/>
    </xf>
    <xf numFmtId="169" fontId="152" fillId="35" borderId="102" xfId="45263" applyNumberFormat="true" applyFont="true" applyFill="true" applyBorder="true" applyAlignment="true">
      <alignment horizontal="center" vertical="center"/>
    </xf>
    <xf numFmtId="169" fontId="152" fillId="35" borderId="104" xfId="45280" applyNumberFormat="true" applyFont="true" applyFill="true" applyBorder="true" applyAlignment="true">
      <alignment horizontal="center" vertical="center"/>
    </xf>
    <xf numFmtId="169" fontId="152" fillId="35" borderId="136" xfId="45281" applyNumberFormat="true" applyFont="true" applyFill="true" applyBorder="true" applyAlignment="true">
      <alignment horizontal="center" vertical="center"/>
    </xf>
    <xf numFmtId="169" fontId="152" fillId="35" borderId="137" xfId="45282" applyNumberFormat="true" applyFont="true" applyFill="true" applyBorder="true" applyAlignment="true">
      <alignment horizontal="center" vertical="center"/>
    </xf>
    <xf numFmtId="169" fontId="152" fillId="35" borderId="142" xfId="45281" applyNumberFormat="true" applyFont="true" applyFill="true" applyBorder="true" applyAlignment="true">
      <alignment horizontal="center" vertical="center"/>
    </xf>
    <xf numFmtId="169" fontId="152" fillId="35" borderId="108" xfId="45282" applyNumberFormat="true" applyFont="true" applyFill="true" applyBorder="true" applyAlignment="true">
      <alignment horizontal="center" vertical="center"/>
    </xf>
    <xf numFmtId="169" fontId="152" fillId="35" borderId="104" xfId="45281" applyNumberFormat="true" applyFont="true" applyFill="true" applyBorder="true" applyAlignment="true">
      <alignment horizontal="center" vertical="center"/>
    </xf>
    <xf numFmtId="169" fontId="152" fillId="35" borderId="102" xfId="45286" applyNumberFormat="true" applyFont="true" applyFill="true" applyBorder="true" applyAlignment="true">
      <alignment horizontal="center" vertical="center"/>
    </xf>
    <xf numFmtId="169" fontId="152" fillId="35" borderId="138" xfId="45287" applyNumberFormat="true" applyFont="true" applyFill="true" applyBorder="true" applyAlignment="true">
      <alignment horizontal="center" vertical="center"/>
    </xf>
    <xf numFmtId="169" fontId="152" fillId="35" borderId="139" xfId="45288" applyNumberFormat="true" applyFont="true" applyFill="true" applyBorder="true" applyAlignment="true">
      <alignment horizontal="center" vertical="center"/>
    </xf>
    <xf numFmtId="169" fontId="152" fillId="35" borderId="143" xfId="45287" applyNumberFormat="true" applyFont="true" applyFill="true" applyBorder="true" applyAlignment="true">
      <alignment horizontal="center" vertical="center"/>
    </xf>
    <xf numFmtId="169" fontId="152" fillId="35" borderId="109" xfId="45288" applyNumberFormat="true" applyFont="true" applyFill="true" applyBorder="true" applyAlignment="true">
      <alignment horizontal="center" vertical="center"/>
    </xf>
    <xf numFmtId="169" fontId="152" fillId="35" borderId="102" xfId="45287" applyNumberFormat="true" applyFont="true" applyFill="true" applyBorder="true" applyAlignment="true">
      <alignment horizontal="center" vertical="center"/>
    </xf>
    <xf numFmtId="169" fontId="152" fillId="35" borderId="102" xfId="20296" applyNumberFormat="true" applyFont="true" applyFill="true" applyBorder="true" applyAlignment="true">
      <alignment horizontal="center" vertical="center"/>
    </xf>
    <xf numFmtId="169" fontId="152" fillId="35" borderId="138" xfId="20296" applyNumberFormat="true" applyFont="true" applyFill="true" applyBorder="true" applyAlignment="true">
      <alignment horizontal="center" vertical="center"/>
    </xf>
    <xf numFmtId="169" fontId="152" fillId="35" borderId="139" xfId="20296" applyNumberFormat="true" applyFont="true" applyFill="true" applyBorder="true" applyAlignment="true">
      <alignment horizontal="center" vertical="center"/>
    </xf>
    <xf numFmtId="169" fontId="152" fillId="35" borderId="143" xfId="20296" applyNumberFormat="true" applyFont="true" applyFill="true" applyBorder="true" applyAlignment="true">
      <alignment horizontal="center" vertical="center"/>
    </xf>
    <xf numFmtId="169" fontId="152" fillId="35" borderId="109" xfId="20296" applyNumberFormat="true" applyFont="true" applyFill="true" applyBorder="true" applyAlignment="true">
      <alignment horizontal="center" vertical="center"/>
    </xf>
    <xf numFmtId="169" fontId="152" fillId="35" borderId="107" xfId="45292" applyNumberFormat="true" applyFont="true" applyFill="true" applyBorder="true" applyAlignment="true">
      <alignment horizontal="center" vertical="center"/>
    </xf>
    <xf numFmtId="169" fontId="152" fillId="35" borderId="140" xfId="45293" applyNumberFormat="true" applyFont="true" applyFill="true" applyBorder="true" applyAlignment="true">
      <alignment horizontal="center" vertical="center"/>
    </xf>
    <xf numFmtId="169" fontId="152" fillId="35" borderId="141" xfId="45294" applyNumberFormat="true" applyFont="true" applyFill="true" applyBorder="true" applyAlignment="true">
      <alignment horizontal="center" vertical="center"/>
    </xf>
    <xf numFmtId="169" fontId="152" fillId="35" borderId="144" xfId="45293" applyNumberFormat="true" applyFont="true" applyFill="true" applyBorder="true" applyAlignment="true">
      <alignment horizontal="center" vertical="center"/>
    </xf>
    <xf numFmtId="169" fontId="152" fillId="35" borderId="110" xfId="45294" applyNumberFormat="true" applyFont="true" applyFill="true" applyBorder="true" applyAlignment="true">
      <alignment horizontal="center" vertical="center"/>
    </xf>
    <xf numFmtId="169" fontId="152" fillId="35" borderId="107" xfId="45293" applyNumberFormat="true" applyFont="true" applyFill="true" applyBorder="true" applyAlignment="true">
      <alignment horizontal="center" vertical="center"/>
    </xf>
    <xf numFmtId="169" fontId="152" fillId="35" borderId="104" xfId="45310" applyNumberFormat="true" applyFont="true" applyFill="true" applyBorder="true" applyAlignment="true">
      <alignment horizontal="center" vertical="center"/>
    </xf>
    <xf numFmtId="169" fontId="152" fillId="35" borderId="136" xfId="45311" applyNumberFormat="true" applyFont="true" applyFill="true" applyBorder="true" applyAlignment="true">
      <alignment horizontal="center" vertical="center"/>
    </xf>
    <xf numFmtId="169" fontId="152" fillId="35" borderId="137" xfId="45312" applyNumberFormat="true" applyFont="true" applyFill="true" applyBorder="true" applyAlignment="true">
      <alignment horizontal="center" vertical="center"/>
    </xf>
    <xf numFmtId="169" fontId="152" fillId="35" borderId="142" xfId="45311" applyNumberFormat="true" applyFont="true" applyFill="true" applyBorder="true" applyAlignment="true">
      <alignment horizontal="center" vertical="center"/>
    </xf>
    <xf numFmtId="169" fontId="152" fillId="35" borderId="108" xfId="45312" applyNumberFormat="true" applyFont="true" applyFill="true" applyBorder="true" applyAlignment="true">
      <alignment horizontal="center" vertical="center"/>
    </xf>
    <xf numFmtId="169" fontId="152" fillId="35" borderId="104" xfId="45311" applyNumberFormat="true" applyFont="true" applyFill="true" applyBorder="true" applyAlignment="true">
      <alignment horizontal="center" vertical="center"/>
    </xf>
    <xf numFmtId="169" fontId="152" fillId="35" borderId="102" xfId="45316" applyNumberFormat="true" applyFont="true" applyFill="true" applyBorder="true" applyAlignment="true">
      <alignment horizontal="center" vertical="center"/>
    </xf>
    <xf numFmtId="169" fontId="152" fillId="35" borderId="138" xfId="45317" applyNumberFormat="true" applyFont="true" applyFill="true" applyBorder="true" applyAlignment="true">
      <alignment horizontal="center" vertical="center"/>
    </xf>
    <xf numFmtId="169" fontId="152" fillId="35" borderId="139" xfId="45318" applyNumberFormat="true" applyFont="true" applyFill="true" applyBorder="true" applyAlignment="true">
      <alignment horizontal="center" vertical="center"/>
    </xf>
    <xf numFmtId="169" fontId="152" fillId="35" borderId="143" xfId="45317" applyNumberFormat="true" applyFont="true" applyFill="true" applyBorder="true" applyAlignment="true">
      <alignment horizontal="center" vertical="center"/>
    </xf>
    <xf numFmtId="169" fontId="152" fillId="35" borderId="109" xfId="45318" applyNumberFormat="true" applyFont="true" applyFill="true" applyBorder="true" applyAlignment="true">
      <alignment horizontal="center" vertical="center"/>
    </xf>
    <xf numFmtId="169" fontId="152" fillId="35" borderId="102" xfId="45317" applyNumberFormat="true" applyFont="true" applyFill="true" applyBorder="true" applyAlignment="true">
      <alignment horizontal="center" vertical="center"/>
    </xf>
    <xf numFmtId="168" fontId="152" fillId="35" borderId="102" xfId="45326" applyNumberFormat="true" applyFont="true" applyFill="true" applyBorder="true" applyAlignment="true">
      <alignment horizontal="center" vertical="center"/>
    </xf>
    <xf numFmtId="168" fontId="152" fillId="35" borderId="138" xfId="45327" applyNumberFormat="true" applyFont="true" applyFill="true" applyBorder="true" applyAlignment="true">
      <alignment horizontal="center" vertical="center"/>
    </xf>
    <xf numFmtId="168" fontId="152" fillId="35" borderId="139" xfId="45328" applyNumberFormat="true" applyFont="true" applyFill="true" applyBorder="true" applyAlignment="true">
      <alignment horizontal="center" vertical="center"/>
    </xf>
    <xf numFmtId="168" fontId="152" fillId="35" borderId="143" xfId="45327" applyNumberFormat="true" applyFont="true" applyFill="true" applyBorder="true" applyAlignment="true">
      <alignment horizontal="center" vertical="center"/>
    </xf>
    <xf numFmtId="168" fontId="152" fillId="35" borderId="109" xfId="45328" applyNumberFormat="true" applyFont="true" applyFill="true" applyBorder="true" applyAlignment="true">
      <alignment horizontal="center" vertical="center"/>
    </xf>
    <xf numFmtId="168" fontId="152" fillId="35" borderId="102" xfId="45327" applyNumberFormat="true" applyFont="true" applyFill="true" applyBorder="true" applyAlignment="true">
      <alignment horizontal="center" vertical="center"/>
    </xf>
    <xf numFmtId="168" fontId="152" fillId="35" borderId="102" xfId="45330" applyNumberFormat="true" applyFont="true" applyFill="true" applyBorder="true" applyAlignment="true">
      <alignment horizontal="center" vertical="center"/>
    </xf>
    <xf numFmtId="168" fontId="152" fillId="35" borderId="138" xfId="45331" applyNumberFormat="true" applyFont="true" applyFill="true" applyBorder="true" applyAlignment="true">
      <alignment horizontal="center" vertical="center"/>
    </xf>
    <xf numFmtId="168" fontId="152" fillId="35" borderId="139" xfId="45332" applyNumberFormat="true" applyFont="true" applyFill="true" applyBorder="true" applyAlignment="true">
      <alignment horizontal="center" vertical="center"/>
    </xf>
    <xf numFmtId="168" fontId="152" fillId="35" borderId="143" xfId="45331" applyNumberFormat="true" applyFont="true" applyFill="true" applyBorder="true" applyAlignment="true">
      <alignment horizontal="center" vertical="center"/>
    </xf>
    <xf numFmtId="168" fontId="152" fillId="35" borderId="109" xfId="45332" applyNumberFormat="true" applyFont="true" applyFill="true" applyBorder="true" applyAlignment="true">
      <alignment horizontal="center" vertical="center"/>
    </xf>
    <xf numFmtId="168" fontId="152" fillId="35" borderId="102" xfId="45331" applyNumberFormat="true" applyFont="true" applyFill="true" applyBorder="true" applyAlignment="true">
      <alignment horizontal="center" vertical="center"/>
    </xf>
    <xf numFmtId="168" fontId="152" fillId="35" borderId="102" xfId="45334" applyNumberFormat="true" applyFont="true" applyFill="true" applyBorder="true" applyAlignment="true">
      <alignment horizontal="center" vertical="center"/>
    </xf>
    <xf numFmtId="168" fontId="152" fillId="35" borderId="138" xfId="45335" applyNumberFormat="true" applyFont="true" applyFill="true" applyBorder="true" applyAlignment="true">
      <alignment horizontal="center" vertical="center"/>
    </xf>
    <xf numFmtId="168" fontId="152" fillId="35" borderId="139" xfId="45336" applyNumberFormat="true" applyFont="true" applyFill="true" applyBorder="true" applyAlignment="true">
      <alignment horizontal="center" vertical="center"/>
    </xf>
    <xf numFmtId="168" fontId="152" fillId="35" borderId="143" xfId="45335" applyNumberFormat="true" applyFont="true" applyFill="true" applyBorder="true" applyAlignment="true">
      <alignment horizontal="center" vertical="center"/>
    </xf>
    <xf numFmtId="168" fontId="152" fillId="35" borderId="109" xfId="45336" applyNumberFormat="true" applyFont="true" applyFill="true" applyBorder="true" applyAlignment="true">
      <alignment horizontal="center" vertical="center"/>
    </xf>
    <xf numFmtId="168" fontId="152" fillId="35" borderId="102" xfId="45335" applyNumberFormat="true" applyFont="true" applyFill="true" applyBorder="true" applyAlignment="true">
      <alignment horizontal="center" vertical="center"/>
    </xf>
    <xf numFmtId="169" fontId="152" fillId="35" borderId="107" xfId="45316" applyNumberFormat="true" applyFont="true" applyFill="true" applyBorder="true" applyAlignment="true">
      <alignment horizontal="center" vertical="center"/>
    </xf>
    <xf numFmtId="169" fontId="152" fillId="35" borderId="140" xfId="45317" applyNumberFormat="true" applyFont="true" applyFill="true" applyBorder="true" applyAlignment="true">
      <alignment horizontal="center" vertical="center"/>
    </xf>
    <xf numFmtId="169" fontId="152" fillId="35" borderId="141" xfId="45318" applyNumberFormat="true" applyFont="true" applyFill="true" applyBorder="true" applyAlignment="true">
      <alignment horizontal="center" vertical="center"/>
    </xf>
    <xf numFmtId="169" fontId="152" fillId="35" borderId="144" xfId="45317" applyNumberFormat="true" applyFont="true" applyFill="true" applyBorder="true" applyAlignment="true">
      <alignment horizontal="center" vertical="center"/>
    </xf>
    <xf numFmtId="169" fontId="152" fillId="35" borderId="110" xfId="45318" applyNumberFormat="true" applyFont="true" applyFill="true" applyBorder="true" applyAlignment="true">
      <alignment horizontal="center" vertical="center"/>
    </xf>
    <xf numFmtId="169" fontId="152" fillId="35" borderId="107" xfId="45317" applyNumberFormat="true" applyFont="true" applyFill="true" applyBorder="true" applyAlignment="true">
      <alignment horizontal="center" vertical="center"/>
    </xf>
    <xf numFmtId="0" fontId="153" fillId="26" borderId="108" xfId="45193" applyFont="true" applyFill="true" applyBorder="true" applyAlignment="true">
      <alignment horizontal="left" vertical="center"/>
    </xf>
    <xf numFmtId="0" fontId="153" fillId="26" borderId="109" xfId="45199" applyFont="true" applyFill="true" applyBorder="true" applyAlignment="true">
      <alignment horizontal="left" vertical="center"/>
    </xf>
    <xf numFmtId="0" fontId="153" fillId="26" borderId="110" xfId="45205" applyFont="true" applyFill="true" applyBorder="true" applyAlignment="true">
      <alignment horizontal="left" vertical="center"/>
    </xf>
    <xf numFmtId="0" fontId="153" fillId="26" borderId="108" xfId="45229" applyFont="true" applyFill="true" applyBorder="true" applyAlignment="true">
      <alignment horizontal="left" vertical="center"/>
    </xf>
    <xf numFmtId="0" fontId="153" fillId="26" borderId="109" xfId="45229" applyFont="true" applyFill="true" applyBorder="true" applyAlignment="true">
      <alignment horizontal="left" vertical="center"/>
    </xf>
    <xf numFmtId="0" fontId="153" fillId="26" borderId="108" xfId="45249" applyFont="true" applyFill="true" applyBorder="true" applyAlignment="true">
      <alignment horizontal="left" vertical="center"/>
    </xf>
    <xf numFmtId="0" fontId="153" fillId="26" borderId="109" xfId="45255" applyFont="true" applyFill="true" applyBorder="true" applyAlignment="true">
      <alignment horizontal="left" vertical="center"/>
    </xf>
    <xf numFmtId="0" fontId="153" fillId="0" borderId="109" xfId="45255" applyFont="true" applyFill="true" applyBorder="true" applyAlignment="true">
      <alignment horizontal="left" vertical="center"/>
    </xf>
    <xf numFmtId="0" fontId="153" fillId="0" borderId="109" xfId="45261" applyFont="true" applyFill="true" applyBorder="true" applyAlignment="true">
      <alignment horizontal="left" vertical="center"/>
    </xf>
    <xf numFmtId="0" fontId="153" fillId="26" borderId="108" xfId="45279" applyFont="true" applyFill="true" applyBorder="true" applyAlignment="true">
      <alignment horizontal="left" vertical="center"/>
    </xf>
    <xf numFmtId="0" fontId="153" fillId="26" borderId="109" xfId="45285" applyFont="true" applyFill="true" applyBorder="true" applyAlignment="true">
      <alignment horizontal="left" vertical="center"/>
    </xf>
    <xf numFmtId="0" fontId="153" fillId="26" borderId="110" xfId="45291" applyFont="true" applyFill="true" applyBorder="true" applyAlignment="true">
      <alignment horizontal="left" vertical="center"/>
    </xf>
    <xf numFmtId="0" fontId="153" fillId="26" borderId="108" xfId="45309" applyFont="true" applyFill="true" applyBorder="true" applyAlignment="true">
      <alignment horizontal="left" vertical="center"/>
    </xf>
    <xf numFmtId="0" fontId="153" fillId="26" borderId="109" xfId="45315" applyFont="true" applyFill="true" applyBorder="true" applyAlignment="true">
      <alignment horizontal="left" vertical="center"/>
    </xf>
    <xf numFmtId="0" fontId="153" fillId="26" borderId="110" xfId="45315" applyFont="true" applyFill="true" applyBorder="true" applyAlignment="true">
      <alignment horizontal="left" vertical="center"/>
    </xf>
    <xf numFmtId="0" fontId="26" fillId="3" borderId="108" xfId="19344" applyBorder="true" applyAlignment="true">
      <alignment vertical="center"/>
    </xf>
    <xf numFmtId="0" fontId="26" fillId="3" borderId="109" xfId="19344" applyBorder="true" applyAlignment="true">
      <alignment vertical="center"/>
    </xf>
    <xf numFmtId="0" fontId="153" fillId="0" borderId="109" xfId="45297" applyFont="true" applyFill="true" applyBorder="true" applyAlignment="true">
      <alignment horizontal="left" vertical="center"/>
    </xf>
    <xf numFmtId="0" fontId="153" fillId="0" borderId="109" xfId="45303" applyFont="true" applyFill="true" applyBorder="true" applyAlignment="true">
      <alignment horizontal="left" vertical="center"/>
    </xf>
    <xf numFmtId="0" fontId="153" fillId="0" borderId="109" xfId="45309" applyFont="true" applyFill="true" applyBorder="true" applyAlignment="true">
      <alignment horizontal="left" vertical="center"/>
    </xf>
    <xf numFmtId="0" fontId="153" fillId="0" borderId="109" xfId="45315" applyFont="true" applyFill="true" applyBorder="true" applyAlignment="true">
      <alignment horizontal="left" vertical="center"/>
    </xf>
    <xf numFmtId="0" fontId="153" fillId="0" borderId="109" xfId="45321" applyFont="true" applyFill="true" applyBorder="true" applyAlignment="true">
      <alignment horizontal="left" vertical="center"/>
    </xf>
    <xf numFmtId="0" fontId="153" fillId="0" borderId="110" xfId="45315" applyFont="true" applyFill="true" applyBorder="true" applyAlignment="true">
      <alignment horizontal="left" vertical="center"/>
    </xf>
    <xf numFmtId="0" fontId="153" fillId="26" borderId="108" xfId="45351" applyFont="true" applyFill="true" applyBorder="true" applyAlignment="true">
      <alignment horizontal="left" vertical="center"/>
    </xf>
    <xf numFmtId="0" fontId="153" fillId="26" borderId="109" xfId="45353" applyFont="true" applyFill="true" applyBorder="true" applyAlignment="true">
      <alignment horizontal="left" vertical="center"/>
    </xf>
    <xf numFmtId="0" fontId="153" fillId="26" borderId="110" xfId="45355" applyFont="true" applyFill="true" applyBorder="true" applyAlignment="true">
      <alignment horizontal="left" vertical="center"/>
    </xf>
    <xf numFmtId="0" fontId="153" fillId="0" borderId="109" xfId="45339" applyFont="true" applyFill="true" applyBorder="true" applyAlignment="true">
      <alignment horizontal="left" vertical="center"/>
    </xf>
    <xf numFmtId="0" fontId="153" fillId="0" borderId="109" xfId="45345" applyFont="true" applyFill="true" applyBorder="true" applyAlignment="true">
      <alignment horizontal="left" vertical="center"/>
    </xf>
    <xf numFmtId="0" fontId="153" fillId="0" borderId="109" xfId="45351" applyFont="true" applyFill="true" applyBorder="true" applyAlignment="true">
      <alignment horizontal="left" vertical="center"/>
    </xf>
    <xf numFmtId="0" fontId="153" fillId="0" borderId="109" xfId="45353" applyFont="true" applyFill="true" applyBorder="true" applyAlignment="true">
      <alignment horizontal="left" vertical="center"/>
    </xf>
    <xf numFmtId="0" fontId="153" fillId="0" borderId="109" xfId="45355" applyFont="true" applyFill="true" applyBorder="true" applyAlignment="true">
      <alignment horizontal="left" vertical="center"/>
    </xf>
    <xf numFmtId="169" fontId="187" fillId="35" borderId="102" xfId="45230" applyNumberFormat="true" applyFont="true" applyFill="true" applyBorder="true" applyAlignment="true">
      <alignment horizontal="center" vertical="center"/>
    </xf>
    <xf numFmtId="169" fontId="187" fillId="35" borderId="138" xfId="45231" applyNumberFormat="true" applyFont="true" applyFill="true" applyBorder="true" applyAlignment="true">
      <alignment horizontal="center" vertical="center"/>
    </xf>
    <xf numFmtId="169" fontId="187" fillId="35" borderId="139" xfId="45232" applyNumberFormat="true" applyFont="true" applyFill="true" applyBorder="true" applyAlignment="true">
      <alignment horizontal="center" vertical="center"/>
    </xf>
    <xf numFmtId="169" fontId="187" fillId="35" borderId="143" xfId="45231" applyNumberFormat="true" applyFont="true" applyFill="true" applyBorder="true" applyAlignment="true">
      <alignment horizontal="center" vertical="center"/>
    </xf>
    <xf numFmtId="169" fontId="187" fillId="35" borderId="109" xfId="45232" applyNumberFormat="true" applyFont="true" applyFill="true" applyBorder="true" applyAlignment="true">
      <alignment horizontal="center" vertical="center"/>
    </xf>
    <xf numFmtId="169" fontId="187" fillId="35" borderId="102" xfId="45231" applyNumberFormat="true" applyFont="true" applyFill="true" applyBorder="true" applyAlignment="true">
      <alignment horizontal="center" vertical="center"/>
    </xf>
    <xf numFmtId="0" fontId="153" fillId="3" borderId="52" xfId="45458" applyFont="true" applyBorder="true" applyAlignment="true">
      <alignment horizontal="center" vertical="center" wrapText="true"/>
    </xf>
    <xf numFmtId="0" fontId="153" fillId="3" borderId="53" xfId="45459" applyFont="true" applyBorder="true" applyAlignment="true">
      <alignment horizontal="center" vertical="center" wrapText="true"/>
    </xf>
    <xf numFmtId="0" fontId="153" fillId="3" borderId="53" xfId="45460" applyFont="true" applyBorder="true" applyAlignment="true">
      <alignment horizontal="center" vertical="center" wrapText="true"/>
    </xf>
    <xf numFmtId="0" fontId="153" fillId="3" borderId="52" xfId="45488" applyFont="true" applyBorder="true" applyAlignment="true">
      <alignment horizontal="center" vertical="center" wrapText="true"/>
    </xf>
    <xf numFmtId="0" fontId="153" fillId="3" borderId="53" xfId="45489" applyFont="true" applyBorder="true" applyAlignment="true">
      <alignment horizontal="center" vertical="center" wrapText="true"/>
    </xf>
    <xf numFmtId="0" fontId="153" fillId="3" borderId="53" xfId="45490" applyFont="true" applyBorder="true" applyAlignment="true">
      <alignment horizontal="center" vertical="center" wrapText="true"/>
    </xf>
    <xf numFmtId="0" fontId="153" fillId="3" borderId="52" xfId="45514" applyFont="true" applyBorder="true" applyAlignment="true">
      <alignment horizontal="center" vertical="center" wrapText="true"/>
    </xf>
    <xf numFmtId="0" fontId="153" fillId="3" borderId="53" xfId="45515" applyFont="true" applyBorder="true" applyAlignment="true">
      <alignment horizontal="center" vertical="center" wrapText="true"/>
    </xf>
    <xf numFmtId="0" fontId="153" fillId="3" borderId="53" xfId="45516" applyFont="true" applyBorder="true" applyAlignment="true">
      <alignment horizontal="center" vertical="center" wrapText="true"/>
    </xf>
    <xf numFmtId="0" fontId="153" fillId="3" borderId="52" xfId="45544" applyFont="true" applyBorder="true" applyAlignment="true">
      <alignment horizontal="center" vertical="center" wrapText="true"/>
    </xf>
    <xf numFmtId="0" fontId="153" fillId="3" borderId="53" xfId="45545" applyFont="true" applyBorder="true" applyAlignment="true">
      <alignment horizontal="center" vertical="center" wrapText="true"/>
    </xf>
    <xf numFmtId="0" fontId="153" fillId="3" borderId="53" xfId="45546" applyFont="true" applyBorder="true" applyAlignment="true">
      <alignment horizontal="center" vertical="center" wrapText="true"/>
    </xf>
    <xf numFmtId="0" fontId="153" fillId="3" borderId="52" xfId="45574" applyFont="true" applyBorder="true" applyAlignment="true">
      <alignment horizontal="center" vertical="center" wrapText="true"/>
    </xf>
    <xf numFmtId="0" fontId="153" fillId="3" borderId="53" xfId="45575" applyFont="true" applyBorder="true" applyAlignment="true">
      <alignment horizontal="center" vertical="center" wrapText="true"/>
    </xf>
    <xf numFmtId="0" fontId="153" fillId="3" borderId="53" xfId="45576" applyFont="true" applyBorder="true" applyAlignment="true">
      <alignment horizontal="center" vertical="center" wrapText="true"/>
    </xf>
    <xf numFmtId="0" fontId="153" fillId="3" borderId="52" xfId="45616" applyFont="true" applyBorder="true" applyAlignment="true">
      <alignment horizontal="center" vertical="center" wrapText="true"/>
    </xf>
    <xf numFmtId="0" fontId="153" fillId="3" borderId="53" xfId="45617" applyFont="true" applyBorder="true" applyAlignment="true">
      <alignment horizontal="center" vertical="center" wrapText="true"/>
    </xf>
    <xf numFmtId="0" fontId="153" fillId="3" borderId="53" xfId="45618" applyFont="true" applyBorder="true" applyAlignment="true">
      <alignment horizontal="center" vertical="center" wrapText="true"/>
    </xf>
    <xf numFmtId="0" fontId="153" fillId="35" borderId="102" xfId="45567" applyFont="true" applyFill="true" applyBorder="true" applyAlignment="true">
      <alignment horizontal="center" vertical="center" wrapText="true"/>
    </xf>
    <xf numFmtId="0" fontId="153" fillId="35" borderId="138" xfId="45568" applyFont="true" applyFill="true" applyBorder="true" applyAlignment="true">
      <alignment horizontal="center" vertical="center" wrapText="true"/>
    </xf>
    <xf numFmtId="0" fontId="153" fillId="35" borderId="102" xfId="45573" applyFont="true" applyFill="true" applyBorder="true" applyAlignment="true">
      <alignment horizontal="center" vertical="center" wrapText="true"/>
    </xf>
    <xf numFmtId="0" fontId="153" fillId="35" borderId="138" xfId="45574" applyFont="true" applyFill="true" applyBorder="true" applyAlignment="true">
      <alignment horizontal="center" vertical="center" wrapText="true"/>
    </xf>
    <xf numFmtId="0" fontId="153" fillId="35" borderId="102" xfId="45609" applyFont="true" applyFill="true" applyBorder="true" applyAlignment="true">
      <alignment horizontal="center" vertical="center" wrapText="true"/>
    </xf>
    <xf numFmtId="0" fontId="153" fillId="35" borderId="138" xfId="45610" applyFont="true" applyFill="true" applyBorder="true" applyAlignment="true">
      <alignment horizontal="center" vertical="center" wrapText="true"/>
    </xf>
    <xf numFmtId="0" fontId="153" fillId="35" borderId="102" xfId="45615" applyFont="true" applyFill="true" applyBorder="true" applyAlignment="true">
      <alignment horizontal="center" vertical="center" wrapText="true"/>
    </xf>
    <xf numFmtId="0" fontId="153" fillId="35" borderId="138" xfId="45616" applyFont="true" applyFill="true" applyBorder="true" applyAlignment="true">
      <alignment horizontal="center" vertical="center" wrapText="true"/>
    </xf>
    <xf numFmtId="0" fontId="153" fillId="35" borderId="109" xfId="45569" applyFont="true" applyFill="true" applyBorder="true" applyAlignment="true">
      <alignment horizontal="center" vertical="center" wrapText="true"/>
    </xf>
    <xf numFmtId="0" fontId="153" fillId="35" borderId="109" xfId="45575" applyFont="true" applyFill="true" applyBorder="true" applyAlignment="true">
      <alignment horizontal="center" vertical="center" wrapText="true"/>
    </xf>
    <xf numFmtId="0" fontId="153" fillId="35" borderId="109" xfId="45611" applyFont="true" applyFill="true" applyBorder="true" applyAlignment="true">
      <alignment horizontal="center" vertical="center" wrapText="true"/>
    </xf>
    <xf numFmtId="0" fontId="153" fillId="35" borderId="109" xfId="45617" applyFont="true" applyFill="true" applyBorder="true" applyAlignment="true">
      <alignment horizontal="center" vertical="center" wrapText="true"/>
    </xf>
    <xf numFmtId="0" fontId="153" fillId="3" borderId="111" xfId="45458" applyFont="true" applyBorder="true" applyAlignment="true">
      <alignment horizontal="center" vertical="center" wrapText="true"/>
    </xf>
    <xf numFmtId="0" fontId="153" fillId="3" borderId="111" xfId="45488" applyFont="true" applyBorder="true" applyAlignment="true">
      <alignment horizontal="center" vertical="center" wrapText="true"/>
    </xf>
    <xf numFmtId="0" fontId="153" fillId="3" borderId="111" xfId="45514" applyFont="true" applyBorder="true" applyAlignment="true">
      <alignment horizontal="center" vertical="center" wrapText="true"/>
    </xf>
    <xf numFmtId="0" fontId="153" fillId="3" borderId="111" xfId="45544" applyFont="true" applyBorder="true" applyAlignment="true">
      <alignment horizontal="center" vertical="center" wrapText="true"/>
    </xf>
    <xf numFmtId="0" fontId="153" fillId="3" borderId="111" xfId="45574" applyFont="true" applyBorder="true" applyAlignment="true">
      <alignment horizontal="center" vertical="center" wrapText="true"/>
    </xf>
    <xf numFmtId="0" fontId="153" fillId="35" borderId="102" xfId="45569" applyFont="true" applyFill="true" applyBorder="true" applyAlignment="true">
      <alignment horizontal="center" vertical="center" wrapText="true"/>
    </xf>
    <xf numFmtId="0" fontId="153" fillId="35" borderId="102" xfId="45574" applyFont="true" applyFill="true" applyBorder="true" applyAlignment="true">
      <alignment horizontal="center" vertical="center" wrapText="true"/>
    </xf>
    <xf numFmtId="0" fontId="153" fillId="3" borderId="111" xfId="45616" applyFont="true" applyBorder="true" applyAlignment="true">
      <alignment horizontal="center" vertical="center" wrapText="true"/>
    </xf>
    <xf numFmtId="0" fontId="153" fillId="35" borderId="102" xfId="45611" applyFont="true" applyFill="true" applyBorder="true" applyAlignment="true">
      <alignment horizontal="center" vertical="center" wrapText="true"/>
    </xf>
    <xf numFmtId="0" fontId="153" fillId="35" borderId="102" xfId="45616" applyFont="true" applyFill="true" applyBorder="true" applyAlignment="true">
      <alignment horizontal="center" vertical="center" wrapText="true"/>
    </xf>
    <xf numFmtId="0" fontId="153" fillId="3" borderId="112" xfId="45458" applyFont="true" applyBorder="true" applyAlignment="true">
      <alignment horizontal="center" vertical="center" wrapText="true"/>
    </xf>
    <xf numFmtId="0" fontId="153" fillId="3" borderId="112" xfId="45488" applyFont="true" applyBorder="true" applyAlignment="true">
      <alignment horizontal="center" vertical="center" wrapText="true"/>
    </xf>
    <xf numFmtId="0" fontId="153" fillId="3" borderId="112" xfId="45514" applyFont="true" applyBorder="true" applyAlignment="true">
      <alignment horizontal="center" vertical="center" wrapText="true"/>
    </xf>
    <xf numFmtId="0" fontId="153" fillId="3" borderId="112" xfId="45544" applyFont="true" applyBorder="true" applyAlignment="true">
      <alignment horizontal="center" vertical="center" wrapText="true"/>
    </xf>
    <xf numFmtId="0" fontId="153" fillId="3" borderId="112" xfId="45574" applyFont="true" applyBorder="true" applyAlignment="true">
      <alignment horizontal="center" vertical="center" wrapText="true"/>
    </xf>
    <xf numFmtId="0" fontId="153" fillId="35" borderId="143" xfId="45569" applyFont="true" applyFill="true" applyBorder="true" applyAlignment="true">
      <alignment horizontal="center" vertical="center" wrapText="true"/>
    </xf>
    <xf numFmtId="0" fontId="153" fillId="35" borderId="143" xfId="45574" applyFont="true" applyFill="true" applyBorder="true" applyAlignment="true">
      <alignment horizontal="center" vertical="center" wrapText="true"/>
    </xf>
    <xf numFmtId="0" fontId="153" fillId="3" borderId="112" xfId="45616" applyFont="true" applyBorder="true" applyAlignment="true">
      <alignment horizontal="center" vertical="center" wrapText="true"/>
    </xf>
    <xf numFmtId="0" fontId="153" fillId="35" borderId="143" xfId="45611" applyFont="true" applyFill="true" applyBorder="true" applyAlignment="true">
      <alignment horizontal="center" vertical="center" wrapText="true"/>
    </xf>
    <xf numFmtId="0" fontId="153" fillId="35" borderId="143" xfId="45616" applyFont="true" applyFill="true" applyBorder="true" applyAlignment="true">
      <alignment horizontal="center" vertical="center" wrapText="true"/>
    </xf>
    <xf numFmtId="0" fontId="153" fillId="3" borderId="97" xfId="45459" applyFont="true" applyBorder="true" applyAlignment="true">
      <alignment horizontal="center" vertical="center" wrapText="true"/>
    </xf>
    <xf numFmtId="0" fontId="153" fillId="3" borderId="97" xfId="45489" applyFont="true" applyBorder="true" applyAlignment="true">
      <alignment horizontal="center" vertical="center" wrapText="true"/>
    </xf>
    <xf numFmtId="0" fontId="153" fillId="3" borderId="97" xfId="45515" applyFont="true" applyBorder="true" applyAlignment="true">
      <alignment horizontal="center" vertical="center" wrapText="true"/>
    </xf>
    <xf numFmtId="0" fontId="153" fillId="35" borderId="139" xfId="45569" applyFont="true" applyFill="true" applyBorder="true" applyAlignment="true">
      <alignment horizontal="center" vertical="center" wrapText="true"/>
    </xf>
    <xf numFmtId="0" fontId="153" fillId="35" borderId="139" xfId="45575" applyFont="true" applyFill="true" applyBorder="true" applyAlignment="true">
      <alignment horizontal="center" vertical="center" wrapText="true"/>
    </xf>
    <xf numFmtId="0" fontId="153" fillId="3" borderId="97" xfId="45545" applyFont="true" applyBorder="true" applyAlignment="true">
      <alignment horizontal="center" vertical="center" wrapText="true"/>
    </xf>
    <xf numFmtId="0" fontId="153" fillId="3" borderId="97" xfId="45575" applyFont="true" applyBorder="true" applyAlignment="true">
      <alignment horizontal="center" vertical="center" wrapText="true"/>
    </xf>
    <xf numFmtId="0" fontId="153" fillId="35" borderId="139" xfId="45611" applyFont="true" applyFill="true" applyBorder="true" applyAlignment="true">
      <alignment horizontal="center" vertical="center" wrapText="true"/>
    </xf>
    <xf numFmtId="0" fontId="153" fillId="35" borderId="139" xfId="45617" applyFont="true" applyFill="true" applyBorder="true" applyAlignment="true">
      <alignment horizontal="center" vertical="center" wrapText="true"/>
    </xf>
    <xf numFmtId="0" fontId="153" fillId="3" borderId="97" xfId="45617" applyFont="true" applyBorder="true" applyAlignment="true">
      <alignment horizontal="center" vertical="center" wrapText="true"/>
    </xf>
    <xf numFmtId="0" fontId="153" fillId="0" borderId="102" xfId="45523" applyFont="true" applyFill="true" applyBorder="true" applyAlignment="true">
      <alignment horizontal="left" vertical="center" wrapText="true"/>
    </xf>
    <xf numFmtId="0" fontId="153" fillId="0" borderId="102" xfId="45529" applyFont="true" applyFill="true" applyBorder="true" applyAlignment="true">
      <alignment horizontal="left" vertical="center" wrapText="true"/>
    </xf>
    <xf numFmtId="0" fontId="153" fillId="0" borderId="102" xfId="25754" applyFont="true" applyFill="true" applyBorder="true" applyAlignment="true">
      <alignment horizontal="left" vertical="center" wrapText="true"/>
    </xf>
    <xf numFmtId="0" fontId="153" fillId="0" borderId="102" xfId="45565" applyFont="true" applyFill="true" applyBorder="true" applyAlignment="true">
      <alignment horizontal="left" vertical="center" wrapText="true"/>
    </xf>
    <xf numFmtId="0" fontId="153" fillId="0" borderId="102" xfId="45571" applyFont="true" applyFill="true" applyBorder="true" applyAlignment="true">
      <alignment horizontal="left" vertical="center" wrapText="true"/>
    </xf>
    <xf numFmtId="0" fontId="153" fillId="0" borderId="102" xfId="45577" applyFont="true" applyFill="true" applyBorder="true" applyAlignment="true">
      <alignment horizontal="left" vertical="center" wrapText="true"/>
    </xf>
    <xf numFmtId="0" fontId="153" fillId="0" borderId="102" xfId="45583" applyFont="true" applyFill="true" applyBorder="true" applyAlignment="true">
      <alignment horizontal="left" vertical="center" wrapText="true"/>
    </xf>
    <xf numFmtId="0" fontId="153" fillId="0" borderId="102" xfId="45589" applyFont="true" applyFill="true" applyBorder="true" applyAlignment="true">
      <alignment horizontal="left" vertical="center" wrapText="true"/>
    </xf>
    <xf numFmtId="0" fontId="153" fillId="0" borderId="102" xfId="45607" applyFont="true" applyFill="true" applyBorder="true" applyAlignment="true">
      <alignment horizontal="left" vertical="center" wrapText="true"/>
    </xf>
    <xf numFmtId="0" fontId="153" fillId="0" borderId="102" xfId="45613" applyFont="true" applyFill="true" applyBorder="true" applyAlignment="true">
      <alignment horizontal="left" vertical="center" wrapText="true"/>
    </xf>
    <xf numFmtId="0" fontId="153" fillId="0" borderId="102" xfId="45619" applyFont="true" applyFill="true" applyBorder="true" applyAlignment="true">
      <alignment horizontal="left" vertical="center" wrapText="true"/>
    </xf>
    <xf numFmtId="0" fontId="153" fillId="0" borderId="102" xfId="45621" applyFont="true" applyFill="true" applyBorder="true" applyAlignment="true">
      <alignment horizontal="left" vertical="center" wrapText="true"/>
    </xf>
    <xf numFmtId="0" fontId="153" fillId="0" borderId="102" xfId="45623" applyFont="true" applyFill="true" applyBorder="true" applyAlignment="true">
      <alignment horizontal="left" vertical="center" wrapText="true"/>
    </xf>
    <xf numFmtId="0" fontId="153" fillId="0" borderId="107" xfId="45583" applyFont="true" applyFill="true" applyBorder="true" applyAlignment="true">
      <alignment horizontal="left" vertical="center" wrapText="true"/>
    </xf>
    <xf numFmtId="0" fontId="153" fillId="26" borderId="123" xfId="40248" applyFont="true" applyFill="true" applyBorder="true" applyAlignment="true">
      <alignment horizontal="left" vertical="center"/>
    </xf>
    <xf numFmtId="0" fontId="153" fillId="0" borderId="109" xfId="25753" applyFont="true" applyFill="true" applyBorder="true" applyAlignment="true">
      <alignment horizontal="left" vertical="center"/>
    </xf>
    <xf numFmtId="169" fontId="152" fillId="35" borderId="104" xfId="45463" applyNumberFormat="true" applyFont="true" applyFill="true" applyBorder="true" applyAlignment="true">
      <alignment horizontal="center" vertical="center"/>
    </xf>
    <xf numFmtId="169" fontId="152" fillId="35" borderId="136" xfId="45464" applyNumberFormat="true" applyFont="true" applyFill="true" applyBorder="true" applyAlignment="true">
      <alignment horizontal="center" vertical="center"/>
    </xf>
    <xf numFmtId="169" fontId="152" fillId="35" borderId="137" xfId="45465" applyNumberFormat="true" applyFont="true" applyFill="true" applyBorder="true" applyAlignment="true">
      <alignment horizontal="center" vertical="center"/>
    </xf>
    <xf numFmtId="169" fontId="152" fillId="35" borderId="142" xfId="45464" applyNumberFormat="true" applyFont="true" applyFill="true" applyBorder="true" applyAlignment="true">
      <alignment horizontal="center" vertical="center"/>
    </xf>
    <xf numFmtId="169" fontId="152" fillId="35" borderId="108" xfId="45465" applyNumberFormat="true" applyFont="true" applyFill="true" applyBorder="true" applyAlignment="true">
      <alignment horizontal="center" vertical="center"/>
    </xf>
    <xf numFmtId="169" fontId="152" fillId="35" borderId="104" xfId="45464" applyNumberFormat="true" applyFont="true" applyFill="true" applyBorder="true" applyAlignment="true">
      <alignment horizontal="center" vertical="center"/>
    </xf>
    <xf numFmtId="169" fontId="152" fillId="35" borderId="102" xfId="45469" applyNumberFormat="true" applyFont="true" applyFill="true" applyBorder="true" applyAlignment="true">
      <alignment horizontal="center" vertical="center"/>
    </xf>
    <xf numFmtId="169" fontId="152" fillId="35" borderId="138" xfId="45470" applyNumberFormat="true" applyFont="true" applyFill="true" applyBorder="true" applyAlignment="true">
      <alignment horizontal="center" vertical="center"/>
    </xf>
    <xf numFmtId="169" fontId="152" fillId="35" borderId="139" xfId="45471" applyNumberFormat="true" applyFont="true" applyFill="true" applyBorder="true" applyAlignment="true">
      <alignment horizontal="center" vertical="center"/>
    </xf>
    <xf numFmtId="169" fontId="152" fillId="35" borderId="143" xfId="45470" applyNumberFormat="true" applyFont="true" applyFill="true" applyBorder="true" applyAlignment="true">
      <alignment horizontal="center" vertical="center"/>
    </xf>
    <xf numFmtId="169" fontId="152" fillId="35" borderId="109" xfId="45471" applyNumberFormat="true" applyFont="true" applyFill="true" applyBorder="true" applyAlignment="true">
      <alignment horizontal="center" vertical="center"/>
    </xf>
    <xf numFmtId="169" fontId="152" fillId="35" borderId="102" xfId="45470" applyNumberFormat="true" applyFont="true" applyFill="true" applyBorder="true" applyAlignment="true">
      <alignment horizontal="center" vertical="center"/>
    </xf>
    <xf numFmtId="169" fontId="152" fillId="35" borderId="107" xfId="45475" applyNumberFormat="true" applyFont="true" applyFill="true" applyBorder="true" applyAlignment="true">
      <alignment horizontal="center" vertical="center"/>
    </xf>
    <xf numFmtId="169" fontId="152" fillId="35" borderId="140" xfId="45476" applyNumberFormat="true" applyFont="true" applyFill="true" applyBorder="true" applyAlignment="true">
      <alignment horizontal="center" vertical="center"/>
    </xf>
    <xf numFmtId="169" fontId="152" fillId="35" borderId="141" xfId="45477" applyNumberFormat="true" applyFont="true" applyFill="true" applyBorder="true" applyAlignment="true">
      <alignment horizontal="center" vertical="center"/>
    </xf>
    <xf numFmtId="169" fontId="152" fillId="35" borderId="144" xfId="45476" applyNumberFormat="true" applyFont="true" applyFill="true" applyBorder="true" applyAlignment="true">
      <alignment horizontal="center" vertical="center"/>
    </xf>
    <xf numFmtId="169" fontId="152" fillId="35" borderId="110" xfId="45477" applyNumberFormat="true" applyFont="true" applyFill="true" applyBorder="true" applyAlignment="true">
      <alignment horizontal="center" vertical="center"/>
    </xf>
    <xf numFmtId="169" fontId="152" fillId="35" borderId="107" xfId="45476" applyNumberFormat="true" applyFont="true" applyFill="true" applyBorder="true" applyAlignment="true">
      <alignment horizontal="center" vertical="center"/>
    </xf>
    <xf numFmtId="169" fontId="152" fillId="35" borderId="104" xfId="45499" applyNumberFormat="true" applyFont="true" applyFill="true" applyBorder="true" applyAlignment="true">
      <alignment horizontal="center" vertical="center"/>
    </xf>
    <xf numFmtId="169" fontId="152" fillId="35" borderId="136" xfId="45500" applyNumberFormat="true" applyFont="true" applyFill="true" applyBorder="true" applyAlignment="true">
      <alignment horizontal="center" vertical="center"/>
    </xf>
    <xf numFmtId="169" fontId="152" fillId="35" borderId="137" xfId="45501" applyNumberFormat="true" applyFont="true" applyFill="true" applyBorder="true" applyAlignment="true">
      <alignment horizontal="center" vertical="center"/>
    </xf>
    <xf numFmtId="169" fontId="152" fillId="35" borderId="142" xfId="45500" applyNumberFormat="true" applyFont="true" applyFill="true" applyBorder="true" applyAlignment="true">
      <alignment horizontal="center" vertical="center"/>
    </xf>
    <xf numFmtId="169" fontId="152" fillId="35" borderId="108" xfId="45501" applyNumberFormat="true" applyFont="true" applyFill="true" applyBorder="true" applyAlignment="true">
      <alignment horizontal="center" vertical="center"/>
    </xf>
    <xf numFmtId="169" fontId="152" fillId="35" borderId="104" xfId="45500" applyNumberFormat="true" applyFont="true" applyFill="true" applyBorder="true" applyAlignment="true">
      <alignment horizontal="center" vertical="center"/>
    </xf>
    <xf numFmtId="169" fontId="152" fillId="35" borderId="102" xfId="45499" applyNumberFormat="true" applyFont="true" applyFill="true" applyBorder="true" applyAlignment="true">
      <alignment horizontal="center" vertical="center"/>
    </xf>
    <xf numFmtId="169" fontId="152" fillId="35" borderId="138" xfId="45500" applyNumberFormat="true" applyFont="true" applyFill="true" applyBorder="true" applyAlignment="true">
      <alignment horizontal="center" vertical="center"/>
    </xf>
    <xf numFmtId="169" fontId="152" fillId="35" borderId="139" xfId="45501" applyNumberFormat="true" applyFont="true" applyFill="true" applyBorder="true" applyAlignment="true">
      <alignment horizontal="center" vertical="center"/>
    </xf>
    <xf numFmtId="169" fontId="152" fillId="35" borderId="143" xfId="45500" applyNumberFormat="true" applyFont="true" applyFill="true" applyBorder="true" applyAlignment="true">
      <alignment horizontal="center" vertical="center"/>
    </xf>
    <xf numFmtId="169" fontId="152" fillId="35" borderId="109" xfId="45501" applyNumberFormat="true" applyFont="true" applyFill="true" applyBorder="true" applyAlignment="true">
      <alignment horizontal="center" vertical="center"/>
    </xf>
    <xf numFmtId="169" fontId="152" fillId="35" borderId="102" xfId="45500" applyNumberFormat="true" applyFont="true" applyFill="true" applyBorder="true" applyAlignment="true">
      <alignment horizontal="center" vertical="center"/>
    </xf>
    <xf numFmtId="169" fontId="152" fillId="35" borderId="102" xfId="45493" applyNumberFormat="true" applyFont="true" applyFill="true" applyBorder="true" applyAlignment="true">
      <alignment horizontal="center" vertical="center"/>
    </xf>
    <xf numFmtId="169" fontId="152" fillId="35" borderId="138" xfId="45494" applyNumberFormat="true" applyFont="true" applyFill="true" applyBorder="true" applyAlignment="true">
      <alignment horizontal="center" vertical="center"/>
    </xf>
    <xf numFmtId="169" fontId="152" fillId="35" borderId="139" xfId="45495" applyNumberFormat="true" applyFont="true" applyFill="true" applyBorder="true" applyAlignment="true">
      <alignment horizontal="center" vertical="center"/>
    </xf>
    <xf numFmtId="169" fontId="152" fillId="35" borderId="143" xfId="45494" applyNumberFormat="true" applyFont="true" applyFill="true" applyBorder="true" applyAlignment="true">
      <alignment horizontal="center" vertical="center"/>
    </xf>
    <xf numFmtId="169" fontId="152" fillId="35" borderId="109" xfId="45495" applyNumberFormat="true" applyFont="true" applyFill="true" applyBorder="true" applyAlignment="true">
      <alignment horizontal="center" vertical="center"/>
    </xf>
    <xf numFmtId="169" fontId="152" fillId="35" borderId="102" xfId="45494" applyNumberFormat="true" applyFont="true" applyFill="true" applyBorder="true" applyAlignment="true">
      <alignment horizontal="center" vertical="center"/>
    </xf>
    <xf numFmtId="169" fontId="152" fillId="35" borderId="104" xfId="45519" applyNumberFormat="true" applyFont="true" applyFill="true" applyBorder="true" applyAlignment="true">
      <alignment horizontal="center" vertical="center"/>
    </xf>
    <xf numFmtId="169" fontId="152" fillId="35" borderId="136" xfId="45520" applyNumberFormat="true" applyFont="true" applyFill="true" applyBorder="true" applyAlignment="true">
      <alignment horizontal="center" vertical="center"/>
    </xf>
    <xf numFmtId="169" fontId="152" fillId="35" borderId="137" xfId="45521" applyNumberFormat="true" applyFont="true" applyFill="true" applyBorder="true" applyAlignment="true">
      <alignment horizontal="center" vertical="center"/>
    </xf>
    <xf numFmtId="169" fontId="152" fillId="35" borderId="142" xfId="45520" applyNumberFormat="true" applyFont="true" applyFill="true" applyBorder="true" applyAlignment="true">
      <alignment horizontal="center" vertical="center"/>
    </xf>
    <xf numFmtId="169" fontId="152" fillId="35" borderId="108" xfId="45521" applyNumberFormat="true" applyFont="true" applyFill="true" applyBorder="true" applyAlignment="true">
      <alignment horizontal="center" vertical="center"/>
    </xf>
    <xf numFmtId="169" fontId="152" fillId="35" borderId="104" xfId="45520" applyNumberFormat="true" applyFont="true" applyFill="true" applyBorder="true" applyAlignment="true">
      <alignment horizontal="center" vertical="center"/>
    </xf>
    <xf numFmtId="169" fontId="152" fillId="35" borderId="102" xfId="45525" applyNumberFormat="true" applyFont="true" applyFill="true" applyBorder="true" applyAlignment="true">
      <alignment horizontal="center" vertical="center"/>
    </xf>
    <xf numFmtId="169" fontId="152" fillId="35" borderId="138" xfId="45526" applyNumberFormat="true" applyFont="true" applyFill="true" applyBorder="true" applyAlignment="true">
      <alignment horizontal="center" vertical="center"/>
    </xf>
    <xf numFmtId="169" fontId="152" fillId="35" borderId="139" xfId="45527" applyNumberFormat="true" applyFont="true" applyFill="true" applyBorder="true" applyAlignment="true">
      <alignment horizontal="center" vertical="center"/>
    </xf>
    <xf numFmtId="169" fontId="152" fillId="35" borderId="143" xfId="45526" applyNumberFormat="true" applyFont="true" applyFill="true" applyBorder="true" applyAlignment="true">
      <alignment horizontal="center" vertical="center"/>
    </xf>
    <xf numFmtId="169" fontId="152" fillId="35" borderId="109" xfId="45527" applyNumberFormat="true" applyFont="true" applyFill="true" applyBorder="true" applyAlignment="true">
      <alignment horizontal="center" vertical="center"/>
    </xf>
    <xf numFmtId="169" fontId="152" fillId="35" borderId="102" xfId="45526" applyNumberFormat="true" applyFont="true" applyFill="true" applyBorder="true" applyAlignment="true">
      <alignment horizontal="center" vertical="center"/>
    </xf>
    <xf numFmtId="169" fontId="152" fillId="35" borderId="102" xfId="45531" applyNumberFormat="true" applyFont="true" applyFill="true" applyBorder="true" applyAlignment="true">
      <alignment horizontal="center" vertical="center"/>
    </xf>
    <xf numFmtId="169" fontId="152" fillId="35" borderId="138" xfId="45532" applyNumberFormat="true" applyFont="true" applyFill="true" applyBorder="true" applyAlignment="true">
      <alignment horizontal="center" vertical="center"/>
    </xf>
    <xf numFmtId="169" fontId="152" fillId="35" borderId="139" xfId="45533" applyNumberFormat="true" applyFont="true" applyFill="true" applyBorder="true" applyAlignment="true">
      <alignment horizontal="center" vertical="center"/>
    </xf>
    <xf numFmtId="169" fontId="152" fillId="35" borderId="143" xfId="45532" applyNumberFormat="true" applyFont="true" applyFill="true" applyBorder="true" applyAlignment="true">
      <alignment horizontal="center" vertical="center"/>
    </xf>
    <xf numFmtId="169" fontId="152" fillId="35" borderId="109" xfId="45533" applyNumberFormat="true" applyFont="true" applyFill="true" applyBorder="true" applyAlignment="true">
      <alignment horizontal="center" vertical="center"/>
    </xf>
    <xf numFmtId="169" fontId="152" fillId="35" borderId="102" xfId="45532" applyNumberFormat="true" applyFont="true" applyFill="true" applyBorder="true" applyAlignment="true">
      <alignment horizontal="center" vertical="center"/>
    </xf>
    <xf numFmtId="169" fontId="152" fillId="35" borderId="104" xfId="45549" applyNumberFormat="true" applyFont="true" applyFill="true" applyBorder="true" applyAlignment="true">
      <alignment horizontal="center" vertical="center"/>
    </xf>
    <xf numFmtId="169" fontId="152" fillId="35" borderId="136" xfId="45550" applyNumberFormat="true" applyFont="true" applyFill="true" applyBorder="true" applyAlignment="true">
      <alignment horizontal="center" vertical="center"/>
    </xf>
    <xf numFmtId="169" fontId="152" fillId="35" borderId="137" xfId="45551" applyNumberFormat="true" applyFont="true" applyFill="true" applyBorder="true" applyAlignment="true">
      <alignment horizontal="center" vertical="center"/>
    </xf>
    <xf numFmtId="169" fontId="152" fillId="35" borderId="142" xfId="45550" applyNumberFormat="true" applyFont="true" applyFill="true" applyBorder="true" applyAlignment="true">
      <alignment horizontal="center" vertical="center"/>
    </xf>
    <xf numFmtId="169" fontId="152" fillId="35" borderId="108" xfId="45551" applyNumberFormat="true" applyFont="true" applyFill="true" applyBorder="true" applyAlignment="true">
      <alignment horizontal="center" vertical="center"/>
    </xf>
    <xf numFmtId="169" fontId="152" fillId="35" borderId="104" xfId="45550" applyNumberFormat="true" applyFont="true" applyFill="true" applyBorder="true" applyAlignment="true">
      <alignment horizontal="center" vertical="center"/>
    </xf>
    <xf numFmtId="169" fontId="152" fillId="35" borderId="102" xfId="45555" applyNumberFormat="true" applyFont="true" applyFill="true" applyBorder="true" applyAlignment="true">
      <alignment horizontal="center" vertical="center"/>
    </xf>
    <xf numFmtId="169" fontId="152" fillId="35" borderId="138" xfId="45556" applyNumberFormat="true" applyFont="true" applyFill="true" applyBorder="true" applyAlignment="true">
      <alignment horizontal="center" vertical="center"/>
    </xf>
    <xf numFmtId="169" fontId="152" fillId="35" borderId="139" xfId="45557" applyNumberFormat="true" applyFont="true" applyFill="true" applyBorder="true" applyAlignment="true">
      <alignment horizontal="center" vertical="center"/>
    </xf>
    <xf numFmtId="169" fontId="152" fillId="35" borderId="143" xfId="45556" applyNumberFormat="true" applyFont="true" applyFill="true" applyBorder="true" applyAlignment="true">
      <alignment horizontal="center" vertical="center"/>
    </xf>
    <xf numFmtId="169" fontId="152" fillId="35" borderId="109" xfId="45557" applyNumberFormat="true" applyFont="true" applyFill="true" applyBorder="true" applyAlignment="true">
      <alignment horizontal="center" vertical="center"/>
    </xf>
    <xf numFmtId="169" fontId="152" fillId="35" borderId="102" xfId="45556" applyNumberFormat="true" applyFont="true" applyFill="true" applyBorder="true" applyAlignment="true">
      <alignment horizontal="center" vertical="center"/>
    </xf>
    <xf numFmtId="169" fontId="152" fillId="35" borderId="107" xfId="45561" applyNumberFormat="true" applyFont="true" applyFill="true" applyBorder="true" applyAlignment="true">
      <alignment horizontal="center" vertical="center"/>
    </xf>
    <xf numFmtId="169" fontId="152" fillId="35" borderId="140" xfId="45562" applyNumberFormat="true" applyFont="true" applyFill="true" applyBorder="true" applyAlignment="true">
      <alignment horizontal="center" vertical="center"/>
    </xf>
    <xf numFmtId="169" fontId="152" fillId="35" borderId="141" xfId="45563" applyNumberFormat="true" applyFont="true" applyFill="true" applyBorder="true" applyAlignment="true">
      <alignment horizontal="center" vertical="center"/>
    </xf>
    <xf numFmtId="169" fontId="152" fillId="35" borderId="144" xfId="45562" applyNumberFormat="true" applyFont="true" applyFill="true" applyBorder="true" applyAlignment="true">
      <alignment horizontal="center" vertical="center"/>
    </xf>
    <xf numFmtId="169" fontId="152" fillId="35" borderId="110" xfId="45563" applyNumberFormat="true" applyFont="true" applyFill="true" applyBorder="true" applyAlignment="true">
      <alignment horizontal="center" vertical="center"/>
    </xf>
    <xf numFmtId="169" fontId="152" fillId="35" borderId="107" xfId="45562" applyNumberFormat="true" applyFont="true" applyFill="true" applyBorder="true" applyAlignment="true">
      <alignment horizontal="center" vertical="center"/>
    </xf>
    <xf numFmtId="169" fontId="152" fillId="35" borderId="104" xfId="45579" applyNumberFormat="true" applyFont="true" applyFill="true" applyBorder="true" applyAlignment="true">
      <alignment horizontal="center" vertical="center"/>
    </xf>
    <xf numFmtId="169" fontId="152" fillId="35" borderId="136" xfId="45580" applyNumberFormat="true" applyFont="true" applyFill="true" applyBorder="true" applyAlignment="true">
      <alignment horizontal="center" vertical="center"/>
    </xf>
    <xf numFmtId="169" fontId="152" fillId="35" borderId="137" xfId="45581" applyNumberFormat="true" applyFont="true" applyFill="true" applyBorder="true" applyAlignment="true">
      <alignment horizontal="center" vertical="center"/>
    </xf>
    <xf numFmtId="169" fontId="152" fillId="35" borderId="142" xfId="45580" applyNumberFormat="true" applyFont="true" applyFill="true" applyBorder="true" applyAlignment="true">
      <alignment horizontal="center" vertical="center"/>
    </xf>
    <xf numFmtId="169" fontId="152" fillId="35" borderId="108" xfId="45581" applyNumberFormat="true" applyFont="true" applyFill="true" applyBorder="true" applyAlignment="true">
      <alignment horizontal="center" vertical="center"/>
    </xf>
    <xf numFmtId="169" fontId="152" fillId="35" borderId="104" xfId="45580" applyNumberFormat="true" applyFont="true" applyFill="true" applyBorder="true" applyAlignment="true">
      <alignment horizontal="center" vertical="center"/>
    </xf>
    <xf numFmtId="169" fontId="152" fillId="35" borderId="102" xfId="45585" applyNumberFormat="true" applyFont="true" applyFill="true" applyBorder="true" applyAlignment="true">
      <alignment horizontal="center" vertical="center"/>
    </xf>
    <xf numFmtId="169" fontId="152" fillId="35" borderId="138" xfId="45586" applyNumberFormat="true" applyFont="true" applyFill="true" applyBorder="true" applyAlignment="true">
      <alignment horizontal="center" vertical="center"/>
    </xf>
    <xf numFmtId="169" fontId="152" fillId="35" borderId="139" xfId="45587" applyNumberFormat="true" applyFont="true" applyFill="true" applyBorder="true" applyAlignment="true">
      <alignment horizontal="center" vertical="center"/>
    </xf>
    <xf numFmtId="169" fontId="152" fillId="35" borderId="143" xfId="45586" applyNumberFormat="true" applyFont="true" applyFill="true" applyBorder="true" applyAlignment="true">
      <alignment horizontal="center" vertical="center"/>
    </xf>
    <xf numFmtId="169" fontId="152" fillId="35" borderId="109" xfId="45587" applyNumberFormat="true" applyFont="true" applyFill="true" applyBorder="true" applyAlignment="true">
      <alignment horizontal="center" vertical="center"/>
    </xf>
    <xf numFmtId="169" fontId="152" fillId="35" borderId="102" xfId="45586" applyNumberFormat="true" applyFont="true" applyFill="true" applyBorder="true" applyAlignment="true">
      <alignment horizontal="center" vertical="center"/>
    </xf>
    <xf numFmtId="168" fontId="152" fillId="35" borderId="102" xfId="45595" applyNumberFormat="true" applyFont="true" applyFill="true" applyBorder="true" applyAlignment="true">
      <alignment horizontal="center" vertical="center"/>
    </xf>
    <xf numFmtId="168" fontId="152" fillId="35" borderId="138" xfId="45596" applyNumberFormat="true" applyFont="true" applyFill="true" applyBorder="true" applyAlignment="true">
      <alignment horizontal="center" vertical="center"/>
    </xf>
    <xf numFmtId="168" fontId="152" fillId="35" borderId="139" xfId="45597" applyNumberFormat="true" applyFont="true" applyFill="true" applyBorder="true" applyAlignment="true">
      <alignment horizontal="center" vertical="center"/>
    </xf>
    <xf numFmtId="168" fontId="152" fillId="35" borderId="143" xfId="45596" applyNumberFormat="true" applyFont="true" applyFill="true" applyBorder="true" applyAlignment="true">
      <alignment horizontal="center" vertical="center"/>
    </xf>
    <xf numFmtId="168" fontId="152" fillId="35" borderId="109" xfId="45597" applyNumberFormat="true" applyFont="true" applyFill="true" applyBorder="true" applyAlignment="true">
      <alignment horizontal="center" vertical="center"/>
    </xf>
    <xf numFmtId="168" fontId="152" fillId="35" borderId="102" xfId="45596" applyNumberFormat="true" applyFont="true" applyFill="true" applyBorder="true" applyAlignment="true">
      <alignment horizontal="center" vertical="center"/>
    </xf>
    <xf numFmtId="168" fontId="152" fillId="35" borderId="102" xfId="45599" applyNumberFormat="true" applyFont="true" applyFill="true" applyBorder="true" applyAlignment="true">
      <alignment horizontal="center" vertical="center"/>
    </xf>
    <xf numFmtId="168" fontId="152" fillId="35" borderId="138" xfId="45600" applyNumberFormat="true" applyFont="true" applyFill="true" applyBorder="true" applyAlignment="true">
      <alignment horizontal="center" vertical="center"/>
    </xf>
    <xf numFmtId="168" fontId="152" fillId="35" borderId="139" xfId="45601" applyNumberFormat="true" applyFont="true" applyFill="true" applyBorder="true" applyAlignment="true">
      <alignment horizontal="center" vertical="center"/>
    </xf>
    <xf numFmtId="168" fontId="152" fillId="35" borderId="143" xfId="45600" applyNumberFormat="true" applyFont="true" applyFill="true" applyBorder="true" applyAlignment="true">
      <alignment horizontal="center" vertical="center"/>
    </xf>
    <xf numFmtId="168" fontId="152" fillId="35" borderId="109" xfId="45601" applyNumberFormat="true" applyFont="true" applyFill="true" applyBorder="true" applyAlignment="true">
      <alignment horizontal="center" vertical="center"/>
    </xf>
    <xf numFmtId="168" fontId="152" fillId="35" borderId="102" xfId="45600" applyNumberFormat="true" applyFont="true" applyFill="true" applyBorder="true" applyAlignment="true">
      <alignment horizontal="center" vertical="center"/>
    </xf>
    <xf numFmtId="168" fontId="152" fillId="35" borderId="102" xfId="45603" applyNumberFormat="true" applyFont="true" applyFill="true" applyBorder="true" applyAlignment="true">
      <alignment horizontal="center" vertical="center"/>
    </xf>
    <xf numFmtId="168" fontId="152" fillId="35" borderId="138" xfId="45604" applyNumberFormat="true" applyFont="true" applyFill="true" applyBorder="true" applyAlignment="true">
      <alignment horizontal="center" vertical="center"/>
    </xf>
    <xf numFmtId="168" fontId="152" fillId="35" borderId="139" xfId="45605" applyNumberFormat="true" applyFont="true" applyFill="true" applyBorder="true" applyAlignment="true">
      <alignment horizontal="center" vertical="center"/>
    </xf>
    <xf numFmtId="168" fontId="152" fillId="35" borderId="143" xfId="45604" applyNumberFormat="true" applyFont="true" applyFill="true" applyBorder="true" applyAlignment="true">
      <alignment horizontal="center" vertical="center"/>
    </xf>
    <xf numFmtId="168" fontId="152" fillId="35" borderId="109" xfId="45605" applyNumberFormat="true" applyFont="true" applyFill="true" applyBorder="true" applyAlignment="true">
      <alignment horizontal="center" vertical="center"/>
    </xf>
    <xf numFmtId="168" fontId="152" fillId="35" borderId="102" xfId="45604" applyNumberFormat="true" applyFont="true" applyFill="true" applyBorder="true" applyAlignment="true">
      <alignment horizontal="center" vertical="center"/>
    </xf>
    <xf numFmtId="169" fontId="152" fillId="35" borderId="107" xfId="45585" applyNumberFormat="true" applyFont="true" applyFill="true" applyBorder="true" applyAlignment="true">
      <alignment horizontal="center" vertical="center"/>
    </xf>
    <xf numFmtId="169" fontId="152" fillId="35" borderId="140" xfId="45586" applyNumberFormat="true" applyFont="true" applyFill="true" applyBorder="true" applyAlignment="true">
      <alignment horizontal="center" vertical="center"/>
    </xf>
    <xf numFmtId="169" fontId="152" fillId="35" borderId="141" xfId="45587" applyNumberFormat="true" applyFont="true" applyFill="true" applyBorder="true" applyAlignment="true">
      <alignment horizontal="center" vertical="center"/>
    </xf>
    <xf numFmtId="169" fontId="152" fillId="35" borderId="144" xfId="45586" applyNumberFormat="true" applyFont="true" applyFill="true" applyBorder="true" applyAlignment="true">
      <alignment horizontal="center" vertical="center"/>
    </xf>
    <xf numFmtId="169" fontId="152" fillId="35" borderId="110" xfId="45587" applyNumberFormat="true" applyFont="true" applyFill="true" applyBorder="true" applyAlignment="true">
      <alignment horizontal="center" vertical="center"/>
    </xf>
    <xf numFmtId="169" fontId="152" fillId="35" borderId="107" xfId="45586" applyNumberFormat="true" applyFont="true" applyFill="true" applyBorder="true" applyAlignment="true">
      <alignment horizontal="center" vertical="center"/>
    </xf>
    <xf numFmtId="0" fontId="153" fillId="26" borderId="108" xfId="45462" applyFont="true" applyFill="true" applyBorder="true" applyAlignment="true">
      <alignment horizontal="left" vertical="center"/>
    </xf>
    <xf numFmtId="0" fontId="153" fillId="26" borderId="109" xfId="45468" applyFont="true" applyFill="true" applyBorder="true" applyAlignment="true">
      <alignment horizontal="left" vertical="center"/>
    </xf>
    <xf numFmtId="0" fontId="153" fillId="26" borderId="110" xfId="45474" applyFont="true" applyFill="true" applyBorder="true" applyAlignment="true">
      <alignment horizontal="left" vertical="center"/>
    </xf>
    <xf numFmtId="0" fontId="153" fillId="26" borderId="108" xfId="45498" applyFont="true" applyFill="true" applyBorder="true" applyAlignment="true">
      <alignment horizontal="left" vertical="center"/>
    </xf>
    <xf numFmtId="0" fontId="153" fillId="26" borderId="109" xfId="45498" applyFont="true" applyFill="true" applyBorder="true" applyAlignment="true">
      <alignment horizontal="left" vertical="center"/>
    </xf>
    <xf numFmtId="0" fontId="153" fillId="26" borderId="108" xfId="45518" applyFont="true" applyFill="true" applyBorder="true" applyAlignment="true">
      <alignment horizontal="left" vertical="center"/>
    </xf>
    <xf numFmtId="0" fontId="153" fillId="26" borderId="109" xfId="45524" applyFont="true" applyFill="true" applyBorder="true" applyAlignment="true">
      <alignment horizontal="left" vertical="center"/>
    </xf>
    <xf numFmtId="0" fontId="153" fillId="0" borderId="109" xfId="45524" applyFont="true" applyFill="true" applyBorder="true" applyAlignment="true">
      <alignment horizontal="left" vertical="center"/>
    </xf>
    <xf numFmtId="0" fontId="153" fillId="0" borderId="109" xfId="45530" applyFont="true" applyFill="true" applyBorder="true" applyAlignment="true">
      <alignment horizontal="left" vertical="center"/>
    </xf>
    <xf numFmtId="0" fontId="153" fillId="26" borderId="108" xfId="45548" applyFont="true" applyFill="true" applyBorder="true" applyAlignment="true">
      <alignment horizontal="left" vertical="center"/>
    </xf>
    <xf numFmtId="0" fontId="153" fillId="26" borderId="109" xfId="45554" applyFont="true" applyFill="true" applyBorder="true" applyAlignment="true">
      <alignment horizontal="left" vertical="center"/>
    </xf>
    <xf numFmtId="0" fontId="153" fillId="26" borderId="110" xfId="45560" applyFont="true" applyFill="true" applyBorder="true" applyAlignment="true">
      <alignment horizontal="left" vertical="center"/>
    </xf>
    <xf numFmtId="0" fontId="153" fillId="26" borderId="108" xfId="45578" applyFont="true" applyFill="true" applyBorder="true" applyAlignment="true">
      <alignment horizontal="left" vertical="center"/>
    </xf>
    <xf numFmtId="0" fontId="153" fillId="26" borderId="109" xfId="45584" applyFont="true" applyFill="true" applyBorder="true" applyAlignment="true">
      <alignment horizontal="left" vertical="center"/>
    </xf>
    <xf numFmtId="0" fontId="153" fillId="26" borderId="108" xfId="45584" applyFont="true" applyFill="true" applyBorder="true" applyAlignment="true">
      <alignment horizontal="left" vertical="center"/>
    </xf>
    <xf numFmtId="0" fontId="153" fillId="26" borderId="110" xfId="45584" applyFont="true" applyFill="true" applyBorder="true" applyAlignment="true">
      <alignment horizontal="left" vertical="center"/>
    </xf>
    <xf numFmtId="0" fontId="26" fillId="3" borderId="147" xfId="19344" applyBorder="true" applyAlignment="true">
      <alignment vertical="center"/>
    </xf>
    <xf numFmtId="0" fontId="153" fillId="0" borderId="109" xfId="45566" applyFont="true" applyFill="true" applyBorder="true" applyAlignment="true">
      <alignment horizontal="left" vertical="center"/>
    </xf>
    <xf numFmtId="0" fontId="153" fillId="0" borderId="109" xfId="45572" applyFont="true" applyFill="true" applyBorder="true" applyAlignment="true">
      <alignment horizontal="left" vertical="center"/>
    </xf>
    <xf numFmtId="0" fontId="153" fillId="0" borderId="109" xfId="45578" applyFont="true" applyFill="true" applyBorder="true" applyAlignment="true">
      <alignment horizontal="left" vertical="center"/>
    </xf>
    <xf numFmtId="0" fontId="153" fillId="0" borderId="109" xfId="45584" applyFont="true" applyFill="true" applyBorder="true" applyAlignment="true">
      <alignment horizontal="left" vertical="center"/>
    </xf>
    <xf numFmtId="0" fontId="153" fillId="0" borderId="109" xfId="45590" applyFont="true" applyFill="true" applyBorder="true" applyAlignment="true">
      <alignment horizontal="left" vertical="center"/>
    </xf>
    <xf numFmtId="0" fontId="153" fillId="0" borderId="110" xfId="45584" applyFont="true" applyFill="true" applyBorder="true" applyAlignment="true">
      <alignment horizontal="left" vertical="center"/>
    </xf>
    <xf numFmtId="0" fontId="153" fillId="26" borderId="108" xfId="45620" applyFont="true" applyFill="true" applyBorder="true" applyAlignment="true">
      <alignment horizontal="left" vertical="center"/>
    </xf>
    <xf numFmtId="0" fontId="153" fillId="26" borderId="109" xfId="45622" applyFont="true" applyFill="true" applyBorder="true" applyAlignment="true">
      <alignment horizontal="left" vertical="center"/>
    </xf>
    <xf numFmtId="0" fontId="153" fillId="26" borderId="110" xfId="45624" applyFont="true" applyFill="true" applyBorder="true" applyAlignment="true">
      <alignment horizontal="left" vertical="center"/>
    </xf>
    <xf numFmtId="0" fontId="153" fillId="0" borderId="109" xfId="45608" applyFont="true" applyFill="true" applyBorder="true" applyAlignment="true">
      <alignment horizontal="left" vertical="center"/>
    </xf>
    <xf numFmtId="0" fontId="153" fillId="0" borderId="109" xfId="45614" applyFont="true" applyFill="true" applyBorder="true" applyAlignment="true">
      <alignment horizontal="left" vertical="center"/>
    </xf>
    <xf numFmtId="0" fontId="153" fillId="0" borderId="109" xfId="45620" applyFont="true" applyFill="true" applyBorder="true" applyAlignment="true">
      <alignment horizontal="left" vertical="center"/>
    </xf>
    <xf numFmtId="0" fontId="153" fillId="0" borderId="109" xfId="45622" applyFont="true" applyFill="true" applyBorder="true" applyAlignment="true">
      <alignment horizontal="left" vertical="center"/>
    </xf>
    <xf numFmtId="0" fontId="153" fillId="0" borderId="109" xfId="45624" applyFont="true" applyFill="true" applyBorder="true" applyAlignment="true">
      <alignment horizontal="left" vertical="center"/>
    </xf>
    <xf numFmtId="0" fontId="153" fillId="3" borderId="52" xfId="45728" applyFont="true" applyBorder="true" applyAlignment="true">
      <alignment horizontal="center" vertical="center" wrapText="true"/>
    </xf>
    <xf numFmtId="0" fontId="153" fillId="3" borderId="53" xfId="45729" applyFont="true" applyBorder="true" applyAlignment="true">
      <alignment horizontal="center" vertical="center" wrapText="true"/>
    </xf>
    <xf numFmtId="0" fontId="153" fillId="3" borderId="53" xfId="45730" applyFont="true" applyBorder="true" applyAlignment="true">
      <alignment horizontal="center" vertical="center" wrapText="true"/>
    </xf>
    <xf numFmtId="0" fontId="153" fillId="3" borderId="52" xfId="45758" applyFont="true" applyBorder="true" applyAlignment="true">
      <alignment horizontal="center" vertical="center" wrapText="true"/>
    </xf>
    <xf numFmtId="0" fontId="153" fillId="3" borderId="53" xfId="45759" applyFont="true" applyBorder="true" applyAlignment="true">
      <alignment horizontal="center" vertical="center" wrapText="true"/>
    </xf>
    <xf numFmtId="0" fontId="153" fillId="3" borderId="53" xfId="45760" applyFont="true" applyBorder="true" applyAlignment="true">
      <alignment horizontal="center" vertical="center" wrapText="true"/>
    </xf>
    <xf numFmtId="0" fontId="153" fillId="3" borderId="52" xfId="45784" applyFont="true" applyBorder="true" applyAlignment="true">
      <alignment horizontal="center" vertical="center" wrapText="true"/>
    </xf>
    <xf numFmtId="0" fontId="153" fillId="3" borderId="53" xfId="45785" applyFont="true" applyBorder="true" applyAlignment="true">
      <alignment horizontal="center" vertical="center" wrapText="true"/>
    </xf>
    <xf numFmtId="0" fontId="153" fillId="3" borderId="53" xfId="45786" applyFont="true" applyBorder="true" applyAlignment="true">
      <alignment horizontal="center" vertical="center" wrapText="true"/>
    </xf>
    <xf numFmtId="0" fontId="153" fillId="3" borderId="52" xfId="45814" applyFont="true" applyBorder="true" applyAlignment="true">
      <alignment horizontal="center" vertical="center" wrapText="true"/>
    </xf>
    <xf numFmtId="0" fontId="153" fillId="3" borderId="53" xfId="45815" applyFont="true" applyBorder="true" applyAlignment="true">
      <alignment horizontal="center" vertical="center" wrapText="true"/>
    </xf>
    <xf numFmtId="0" fontId="153" fillId="3" borderId="53" xfId="45816" applyFont="true" applyBorder="true" applyAlignment="true">
      <alignment horizontal="center" vertical="center" wrapText="true"/>
    </xf>
    <xf numFmtId="0" fontId="153" fillId="3" borderId="52" xfId="45844" applyFont="true" applyBorder="true" applyAlignment="true">
      <alignment horizontal="center" vertical="center" wrapText="true"/>
    </xf>
    <xf numFmtId="0" fontId="153" fillId="3" borderId="53" xfId="45845" applyFont="true" applyBorder="true" applyAlignment="true">
      <alignment horizontal="center" vertical="center" wrapText="true"/>
    </xf>
    <xf numFmtId="0" fontId="153" fillId="3" borderId="53" xfId="45846" applyFont="true" applyBorder="true" applyAlignment="true">
      <alignment horizontal="center" vertical="center" wrapText="true"/>
    </xf>
    <xf numFmtId="0" fontId="153" fillId="3" borderId="52" xfId="45886" applyFont="true" applyBorder="true" applyAlignment="true">
      <alignment horizontal="center" vertical="center" wrapText="true"/>
    </xf>
    <xf numFmtId="0" fontId="153" fillId="3" borderId="53" xfId="45887" applyFont="true" applyBorder="true" applyAlignment="true">
      <alignment horizontal="center" vertical="center" wrapText="true"/>
    </xf>
    <xf numFmtId="0" fontId="153" fillId="3" borderId="53" xfId="45888" applyFont="true" applyBorder="true" applyAlignment="true">
      <alignment horizontal="center" vertical="center" wrapText="true"/>
    </xf>
    <xf numFmtId="0" fontId="153" fillId="35" borderId="102" xfId="45837" applyFont="true" applyFill="true" applyBorder="true" applyAlignment="true">
      <alignment horizontal="center" vertical="center" wrapText="true"/>
    </xf>
    <xf numFmtId="0" fontId="153" fillId="35" borderId="138" xfId="45838" applyFont="true" applyFill="true" applyBorder="true" applyAlignment="true">
      <alignment horizontal="center" vertical="center" wrapText="true"/>
    </xf>
    <xf numFmtId="0" fontId="153" fillId="35" borderId="102" xfId="45843" applyFont="true" applyFill="true" applyBorder="true" applyAlignment="true">
      <alignment horizontal="center" vertical="center" wrapText="true"/>
    </xf>
    <xf numFmtId="0" fontId="153" fillId="35" borderId="138" xfId="45844" applyFont="true" applyFill="true" applyBorder="true" applyAlignment="true">
      <alignment horizontal="center" vertical="center" wrapText="true"/>
    </xf>
    <xf numFmtId="0" fontId="153" fillId="35" borderId="102" xfId="45879" applyFont="true" applyFill="true" applyBorder="true" applyAlignment="true">
      <alignment horizontal="center" vertical="center" wrapText="true"/>
    </xf>
    <xf numFmtId="0" fontId="153" fillId="35" borderId="138" xfId="45880" applyFont="true" applyFill="true" applyBorder="true" applyAlignment="true">
      <alignment horizontal="center" vertical="center" wrapText="true"/>
    </xf>
    <xf numFmtId="0" fontId="153" fillId="35" borderId="102" xfId="45885" applyFont="true" applyFill="true" applyBorder="true" applyAlignment="true">
      <alignment horizontal="center" vertical="center" wrapText="true"/>
    </xf>
    <xf numFmtId="0" fontId="153" fillId="35" borderId="138" xfId="45886" applyFont="true" applyFill="true" applyBorder="true" applyAlignment="true">
      <alignment horizontal="center" vertical="center" wrapText="true"/>
    </xf>
    <xf numFmtId="0" fontId="153" fillId="35" borderId="109" xfId="45839" applyFont="true" applyFill="true" applyBorder="true" applyAlignment="true">
      <alignment horizontal="center" vertical="center" wrapText="true"/>
    </xf>
    <xf numFmtId="0" fontId="153" fillId="35" borderId="109" xfId="45845" applyFont="true" applyFill="true" applyBorder="true" applyAlignment="true">
      <alignment horizontal="center" vertical="center" wrapText="true"/>
    </xf>
    <xf numFmtId="0" fontId="153" fillId="35" borderId="109" xfId="45881" applyFont="true" applyFill="true" applyBorder="true" applyAlignment="true">
      <alignment horizontal="center" vertical="center" wrapText="true"/>
    </xf>
    <xf numFmtId="0" fontId="153" fillId="35" borderId="109" xfId="45887" applyFont="true" applyFill="true" applyBorder="true" applyAlignment="true">
      <alignment horizontal="center" vertical="center" wrapText="true"/>
    </xf>
    <xf numFmtId="0" fontId="153" fillId="3" borderId="111" xfId="45728" applyFont="true" applyBorder="true" applyAlignment="true">
      <alignment horizontal="center" vertical="center" wrapText="true"/>
    </xf>
    <xf numFmtId="0" fontId="153" fillId="3" borderId="111" xfId="45758" applyFont="true" applyBorder="true" applyAlignment="true">
      <alignment horizontal="center" vertical="center" wrapText="true"/>
    </xf>
    <xf numFmtId="0" fontId="153" fillId="3" borderId="111" xfId="45784" applyFont="true" applyBorder="true" applyAlignment="true">
      <alignment horizontal="center" vertical="center" wrapText="true"/>
    </xf>
    <xf numFmtId="0" fontId="153" fillId="3" borderId="111" xfId="45814" applyFont="true" applyBorder="true" applyAlignment="true">
      <alignment horizontal="center" vertical="center" wrapText="true"/>
    </xf>
    <xf numFmtId="0" fontId="153" fillId="3" borderId="111" xfId="45844" applyFont="true" applyBorder="true" applyAlignment="true">
      <alignment horizontal="center" vertical="center" wrapText="true"/>
    </xf>
    <xf numFmtId="0" fontId="153" fillId="35" borderId="102" xfId="45839" applyFont="true" applyFill="true" applyBorder="true" applyAlignment="true">
      <alignment horizontal="center" vertical="center" wrapText="true"/>
    </xf>
    <xf numFmtId="0" fontId="153" fillId="35" borderId="102" xfId="45844" applyFont="true" applyFill="true" applyBorder="true" applyAlignment="true">
      <alignment horizontal="center" vertical="center" wrapText="true"/>
    </xf>
    <xf numFmtId="0" fontId="153" fillId="3" borderId="111" xfId="45886" applyFont="true" applyBorder="true" applyAlignment="true">
      <alignment horizontal="center" vertical="center" wrapText="true"/>
    </xf>
    <xf numFmtId="0" fontId="153" fillId="35" borderId="102" xfId="45881" applyFont="true" applyFill="true" applyBorder="true" applyAlignment="true">
      <alignment horizontal="center" vertical="center" wrapText="true"/>
    </xf>
    <xf numFmtId="0" fontId="153" fillId="35" borderId="102" xfId="45886" applyFont="true" applyFill="true" applyBorder="true" applyAlignment="true">
      <alignment horizontal="center" vertical="center" wrapText="true"/>
    </xf>
    <xf numFmtId="0" fontId="153" fillId="3" borderId="112" xfId="45728" applyFont="true" applyBorder="true" applyAlignment="true">
      <alignment horizontal="center" vertical="center" wrapText="true"/>
    </xf>
    <xf numFmtId="0" fontId="153" fillId="3" borderId="112" xfId="45758" applyFont="true" applyBorder="true" applyAlignment="true">
      <alignment horizontal="center" vertical="center" wrapText="true"/>
    </xf>
    <xf numFmtId="0" fontId="153" fillId="3" borderId="112" xfId="45784" applyFont="true" applyBorder="true" applyAlignment="true">
      <alignment horizontal="center" vertical="center" wrapText="true"/>
    </xf>
    <xf numFmtId="0" fontId="153" fillId="3" borderId="112" xfId="45814" applyFont="true" applyBorder="true" applyAlignment="true">
      <alignment horizontal="center" vertical="center" wrapText="true"/>
    </xf>
    <xf numFmtId="0" fontId="153" fillId="3" borderId="112" xfId="45844" applyFont="true" applyBorder="true" applyAlignment="true">
      <alignment horizontal="center" vertical="center" wrapText="true"/>
    </xf>
    <xf numFmtId="0" fontId="153" fillId="35" borderId="143" xfId="45839" applyFont="true" applyFill="true" applyBorder="true" applyAlignment="true">
      <alignment horizontal="center" vertical="center" wrapText="true"/>
    </xf>
    <xf numFmtId="0" fontId="153" fillId="35" borderId="143" xfId="45844" applyFont="true" applyFill="true" applyBorder="true" applyAlignment="true">
      <alignment horizontal="center" vertical="center" wrapText="true"/>
    </xf>
    <xf numFmtId="0" fontId="153" fillId="3" borderId="112" xfId="45886" applyFont="true" applyBorder="true" applyAlignment="true">
      <alignment horizontal="center" vertical="center" wrapText="true"/>
    </xf>
    <xf numFmtId="0" fontId="153" fillId="35" borderId="143" xfId="45881" applyFont="true" applyFill="true" applyBorder="true" applyAlignment="true">
      <alignment horizontal="center" vertical="center" wrapText="true"/>
    </xf>
    <xf numFmtId="0" fontId="153" fillId="35" borderId="143" xfId="45886" applyFont="true" applyFill="true" applyBorder="true" applyAlignment="true">
      <alignment horizontal="center" vertical="center" wrapText="true"/>
    </xf>
    <xf numFmtId="0" fontId="153" fillId="3" borderId="97" xfId="45729" applyFont="true" applyBorder="true" applyAlignment="true">
      <alignment horizontal="center" vertical="center" wrapText="true"/>
    </xf>
    <xf numFmtId="0" fontId="153" fillId="3" borderId="97" xfId="45759" applyFont="true" applyBorder="true" applyAlignment="true">
      <alignment horizontal="center" vertical="center" wrapText="true"/>
    </xf>
    <xf numFmtId="0" fontId="153" fillId="3" borderId="97" xfId="45785" applyFont="true" applyBorder="true" applyAlignment="true">
      <alignment horizontal="center" vertical="center" wrapText="true"/>
    </xf>
    <xf numFmtId="0" fontId="153" fillId="35" borderId="139" xfId="45839" applyFont="true" applyFill="true" applyBorder="true" applyAlignment="true">
      <alignment horizontal="center" vertical="center" wrapText="true"/>
    </xf>
    <xf numFmtId="0" fontId="153" fillId="35" borderId="139" xfId="45845" applyFont="true" applyFill="true" applyBorder="true" applyAlignment="true">
      <alignment horizontal="center" vertical="center" wrapText="true"/>
    </xf>
    <xf numFmtId="0" fontId="153" fillId="3" borderId="97" xfId="45815" applyFont="true" applyBorder="true" applyAlignment="true">
      <alignment horizontal="center" vertical="center" wrapText="true"/>
    </xf>
    <xf numFmtId="0" fontId="153" fillId="3" borderId="97" xfId="45845" applyFont="true" applyBorder="true" applyAlignment="true">
      <alignment horizontal="center" vertical="center" wrapText="true"/>
    </xf>
    <xf numFmtId="0" fontId="153" fillId="35" borderId="139" xfId="45881" applyFont="true" applyFill="true" applyBorder="true" applyAlignment="true">
      <alignment horizontal="center" vertical="center" wrapText="true"/>
    </xf>
    <xf numFmtId="0" fontId="153" fillId="35" borderId="139" xfId="45887" applyFont="true" applyFill="true" applyBorder="true" applyAlignment="true">
      <alignment horizontal="center" vertical="center" wrapText="true"/>
    </xf>
    <xf numFmtId="0" fontId="153" fillId="3" borderId="97" xfId="45887" applyFont="true" applyBorder="true" applyAlignment="true">
      <alignment horizontal="center" vertical="center" wrapText="true"/>
    </xf>
    <xf numFmtId="0" fontId="153" fillId="0" borderId="102" xfId="45793" applyFont="true" applyFill="true" applyBorder="true" applyAlignment="true">
      <alignment horizontal="left" vertical="center" wrapText="true"/>
    </xf>
    <xf numFmtId="0" fontId="153" fillId="0" borderId="102" xfId="45799" applyFont="true" applyFill="true" applyBorder="true" applyAlignment="true">
      <alignment horizontal="left" vertical="center" wrapText="true"/>
    </xf>
    <xf numFmtId="0" fontId="153" fillId="0" borderId="102" xfId="45835" applyFont="true" applyFill="true" applyBorder="true" applyAlignment="true">
      <alignment horizontal="left" vertical="center" wrapText="true"/>
    </xf>
    <xf numFmtId="0" fontId="153" fillId="0" borderId="102" xfId="45841" applyFont="true" applyFill="true" applyBorder="true" applyAlignment="true">
      <alignment horizontal="left" vertical="center" wrapText="true"/>
    </xf>
    <xf numFmtId="0" fontId="153" fillId="0" borderId="102" xfId="45847" applyFont="true" applyFill="true" applyBorder="true" applyAlignment="true">
      <alignment horizontal="left" vertical="center" wrapText="true"/>
    </xf>
    <xf numFmtId="0" fontId="153" fillId="0" borderId="102" xfId="45853" applyFont="true" applyFill="true" applyBorder="true" applyAlignment="true">
      <alignment horizontal="left" vertical="center" wrapText="true"/>
    </xf>
    <xf numFmtId="0" fontId="153" fillId="0" borderId="102" xfId="45859" applyFont="true" applyFill="true" applyBorder="true" applyAlignment="true">
      <alignment horizontal="left" vertical="center" wrapText="true"/>
    </xf>
    <xf numFmtId="0" fontId="153" fillId="0" borderId="102" xfId="45877" applyFont="true" applyFill="true" applyBorder="true" applyAlignment="true">
      <alignment horizontal="left" vertical="center" wrapText="true"/>
    </xf>
    <xf numFmtId="0" fontId="153" fillId="0" borderId="102" xfId="45883" applyFont="true" applyFill="true" applyBorder="true" applyAlignment="true">
      <alignment horizontal="left" vertical="center" wrapText="true"/>
    </xf>
    <xf numFmtId="0" fontId="153" fillId="0" borderId="102" xfId="45889" applyFont="true" applyFill="true" applyBorder="true" applyAlignment="true">
      <alignment horizontal="left" vertical="center" wrapText="true"/>
    </xf>
    <xf numFmtId="0" fontId="153" fillId="0" borderId="102" xfId="45895" applyFont="true" applyFill="true" applyBorder="true" applyAlignment="true">
      <alignment horizontal="left" vertical="center" wrapText="true"/>
    </xf>
    <xf numFmtId="0" fontId="153" fillId="0" borderId="102" xfId="45901" applyFont="true" applyFill="true" applyBorder="true" applyAlignment="true">
      <alignment horizontal="left" vertical="center" wrapText="true"/>
    </xf>
    <xf numFmtId="0" fontId="153" fillId="0" borderId="107" xfId="45853" applyFont="true" applyFill="true" applyBorder="true" applyAlignment="true">
      <alignment horizontal="left" vertical="center" wrapText="true"/>
    </xf>
    <xf numFmtId="0" fontId="153" fillId="26" borderId="109" xfId="45902" applyFont="true" applyFill="true" applyBorder="true" applyAlignment="true">
      <alignment horizontal="left" vertical="center"/>
    </xf>
    <xf numFmtId="0" fontId="153" fillId="0" borderId="109" xfId="45915" applyFont="true" applyFill="true" applyBorder="true" applyAlignment="true">
      <alignment horizontal="left" vertical="center"/>
    </xf>
    <xf numFmtId="169" fontId="152" fillId="35" borderId="104" xfId="45733" applyNumberFormat="true" applyFont="true" applyFill="true" applyBorder="true" applyAlignment="true">
      <alignment horizontal="center" vertical="center"/>
    </xf>
    <xf numFmtId="169" fontId="152" fillId="35" borderId="136" xfId="45734" applyNumberFormat="true" applyFont="true" applyFill="true" applyBorder="true" applyAlignment="true">
      <alignment horizontal="center" vertical="center"/>
    </xf>
    <xf numFmtId="169" fontId="152" fillId="35" borderId="137" xfId="45735" applyNumberFormat="true" applyFont="true" applyFill="true" applyBorder="true" applyAlignment="true">
      <alignment horizontal="center" vertical="center"/>
    </xf>
    <xf numFmtId="169" fontId="152" fillId="35" borderId="142" xfId="45734" applyNumberFormat="true" applyFont="true" applyFill="true" applyBorder="true" applyAlignment="true">
      <alignment horizontal="center" vertical="center"/>
    </xf>
    <xf numFmtId="169" fontId="152" fillId="35" borderId="108" xfId="45735" applyNumberFormat="true" applyFont="true" applyFill="true" applyBorder="true" applyAlignment="true">
      <alignment horizontal="center" vertical="center"/>
    </xf>
    <xf numFmtId="169" fontId="152" fillId="35" borderId="104" xfId="45734" applyNumberFormat="true" applyFont="true" applyFill="true" applyBorder="true" applyAlignment="true">
      <alignment horizontal="center" vertical="center"/>
    </xf>
    <xf numFmtId="169" fontId="152" fillId="35" borderId="102" xfId="45739" applyNumberFormat="true" applyFont="true" applyFill="true" applyBorder="true" applyAlignment="true">
      <alignment horizontal="center" vertical="center"/>
    </xf>
    <xf numFmtId="169" fontId="152" fillId="35" borderId="138" xfId="45740" applyNumberFormat="true" applyFont="true" applyFill="true" applyBorder="true" applyAlignment="true">
      <alignment horizontal="center" vertical="center"/>
    </xf>
    <xf numFmtId="169" fontId="152" fillId="35" borderId="139" xfId="45741" applyNumberFormat="true" applyFont="true" applyFill="true" applyBorder="true" applyAlignment="true">
      <alignment horizontal="center" vertical="center"/>
    </xf>
    <xf numFmtId="169" fontId="152" fillId="35" borderId="143" xfId="45740" applyNumberFormat="true" applyFont="true" applyFill="true" applyBorder="true" applyAlignment="true">
      <alignment horizontal="center" vertical="center"/>
    </xf>
    <xf numFmtId="169" fontId="152" fillId="35" borderId="109" xfId="45741" applyNumberFormat="true" applyFont="true" applyFill="true" applyBorder="true" applyAlignment="true">
      <alignment horizontal="center" vertical="center"/>
    </xf>
    <xf numFmtId="169" fontId="152" fillId="35" borderId="102" xfId="45740" applyNumberFormat="true" applyFont="true" applyFill="true" applyBorder="true" applyAlignment="true">
      <alignment horizontal="center" vertical="center"/>
    </xf>
    <xf numFmtId="169" fontId="152" fillId="35" borderId="107" xfId="45745" applyNumberFormat="true" applyFont="true" applyFill="true" applyBorder="true" applyAlignment="true">
      <alignment horizontal="center" vertical="center"/>
    </xf>
    <xf numFmtId="169" fontId="152" fillId="35" borderId="140" xfId="45746" applyNumberFormat="true" applyFont="true" applyFill="true" applyBorder="true" applyAlignment="true">
      <alignment horizontal="center" vertical="center"/>
    </xf>
    <xf numFmtId="169" fontId="152" fillId="35" borderId="141" xfId="45747" applyNumberFormat="true" applyFont="true" applyFill="true" applyBorder="true" applyAlignment="true">
      <alignment horizontal="center" vertical="center"/>
    </xf>
    <xf numFmtId="169" fontId="152" fillId="35" borderId="144" xfId="45746" applyNumberFormat="true" applyFont="true" applyFill="true" applyBorder="true" applyAlignment="true">
      <alignment horizontal="center" vertical="center"/>
    </xf>
    <xf numFmtId="169" fontId="152" fillId="35" borderId="110" xfId="45747" applyNumberFormat="true" applyFont="true" applyFill="true" applyBorder="true" applyAlignment="true">
      <alignment horizontal="center" vertical="center"/>
    </xf>
    <xf numFmtId="169" fontId="152" fillId="35" borderId="107" xfId="45746" applyNumberFormat="true" applyFont="true" applyFill="true" applyBorder="true" applyAlignment="true">
      <alignment horizontal="center" vertical="center"/>
    </xf>
    <xf numFmtId="169" fontId="152" fillId="35" borderId="104" xfId="45769" applyNumberFormat="true" applyFont="true" applyFill="true" applyBorder="true" applyAlignment="true">
      <alignment horizontal="center" vertical="center"/>
    </xf>
    <xf numFmtId="169" fontId="152" fillId="35" borderId="136" xfId="45770" applyNumberFormat="true" applyFont="true" applyFill="true" applyBorder="true" applyAlignment="true">
      <alignment horizontal="center" vertical="center"/>
    </xf>
    <xf numFmtId="169" fontId="152" fillId="35" borderId="137" xfId="45771" applyNumberFormat="true" applyFont="true" applyFill="true" applyBorder="true" applyAlignment="true">
      <alignment horizontal="center" vertical="center"/>
    </xf>
    <xf numFmtId="169" fontId="152" fillId="35" borderId="142" xfId="45770" applyNumberFormat="true" applyFont="true" applyFill="true" applyBorder="true" applyAlignment="true">
      <alignment horizontal="center" vertical="center"/>
    </xf>
    <xf numFmtId="169" fontId="152" fillId="35" borderId="108" xfId="45771" applyNumberFormat="true" applyFont="true" applyFill="true" applyBorder="true" applyAlignment="true">
      <alignment horizontal="center" vertical="center"/>
    </xf>
    <xf numFmtId="169" fontId="152" fillId="35" borderId="104" xfId="45770" applyNumberFormat="true" applyFont="true" applyFill="true" applyBorder="true" applyAlignment="true">
      <alignment horizontal="center" vertical="center"/>
    </xf>
    <xf numFmtId="169" fontId="152" fillId="35" borderId="102" xfId="45769" applyNumberFormat="true" applyFont="true" applyFill="true" applyBorder="true" applyAlignment="true">
      <alignment horizontal="center" vertical="center"/>
    </xf>
    <xf numFmtId="169" fontId="152" fillId="35" borderId="138" xfId="45770" applyNumberFormat="true" applyFont="true" applyFill="true" applyBorder="true" applyAlignment="true">
      <alignment horizontal="center" vertical="center"/>
    </xf>
    <xf numFmtId="169" fontId="152" fillId="35" borderId="139" xfId="45771" applyNumberFormat="true" applyFont="true" applyFill="true" applyBorder="true" applyAlignment="true">
      <alignment horizontal="center" vertical="center"/>
    </xf>
    <xf numFmtId="169" fontId="152" fillId="35" borderId="143" xfId="45770" applyNumberFormat="true" applyFont="true" applyFill="true" applyBorder="true" applyAlignment="true">
      <alignment horizontal="center" vertical="center"/>
    </xf>
    <xf numFmtId="169" fontId="152" fillId="35" borderId="109" xfId="45771" applyNumberFormat="true" applyFont="true" applyFill="true" applyBorder="true" applyAlignment="true">
      <alignment horizontal="center" vertical="center"/>
    </xf>
    <xf numFmtId="169" fontId="152" fillId="35" borderId="102" xfId="45770" applyNumberFormat="true" applyFont="true" applyFill="true" applyBorder="true" applyAlignment="true">
      <alignment horizontal="center" vertical="center"/>
    </xf>
    <xf numFmtId="169" fontId="152" fillId="35" borderId="102" xfId="45763" applyNumberFormat="true" applyFont="true" applyFill="true" applyBorder="true" applyAlignment="true">
      <alignment horizontal="center" vertical="center"/>
    </xf>
    <xf numFmtId="169" fontId="152" fillId="35" borderId="138" xfId="45764" applyNumberFormat="true" applyFont="true" applyFill="true" applyBorder="true" applyAlignment="true">
      <alignment horizontal="center" vertical="center"/>
    </xf>
    <xf numFmtId="169" fontId="152" fillId="35" borderId="139" xfId="45765" applyNumberFormat="true" applyFont="true" applyFill="true" applyBorder="true" applyAlignment="true">
      <alignment horizontal="center" vertical="center"/>
    </xf>
    <xf numFmtId="169" fontId="152" fillId="35" borderId="143" xfId="45764" applyNumberFormat="true" applyFont="true" applyFill="true" applyBorder="true" applyAlignment="true">
      <alignment horizontal="center" vertical="center"/>
    </xf>
    <xf numFmtId="169" fontId="152" fillId="35" borderId="109" xfId="45765" applyNumberFormat="true" applyFont="true" applyFill="true" applyBorder="true" applyAlignment="true">
      <alignment horizontal="center" vertical="center"/>
    </xf>
    <xf numFmtId="169" fontId="152" fillId="35" borderId="102" xfId="45764" applyNumberFormat="true" applyFont="true" applyFill="true" applyBorder="true" applyAlignment="true">
      <alignment horizontal="center" vertical="center"/>
    </xf>
    <xf numFmtId="169" fontId="152" fillId="35" borderId="104" xfId="45789" applyNumberFormat="true" applyFont="true" applyFill="true" applyBorder="true" applyAlignment="true">
      <alignment horizontal="center" vertical="center"/>
    </xf>
    <xf numFmtId="169" fontId="152" fillId="35" borderId="136" xfId="45790" applyNumberFormat="true" applyFont="true" applyFill="true" applyBorder="true" applyAlignment="true">
      <alignment horizontal="center" vertical="center"/>
    </xf>
    <xf numFmtId="169" fontId="152" fillId="35" borderId="137" xfId="45791" applyNumberFormat="true" applyFont="true" applyFill="true" applyBorder="true" applyAlignment="true">
      <alignment horizontal="center" vertical="center"/>
    </xf>
    <xf numFmtId="169" fontId="152" fillId="35" borderId="142" xfId="45790" applyNumberFormat="true" applyFont="true" applyFill="true" applyBorder="true" applyAlignment="true">
      <alignment horizontal="center" vertical="center"/>
    </xf>
    <xf numFmtId="169" fontId="152" fillId="35" borderId="108" xfId="45791" applyNumberFormat="true" applyFont="true" applyFill="true" applyBorder="true" applyAlignment="true">
      <alignment horizontal="center" vertical="center"/>
    </xf>
    <xf numFmtId="169" fontId="152" fillId="35" borderId="104" xfId="45790" applyNumberFormat="true" applyFont="true" applyFill="true" applyBorder="true" applyAlignment="true">
      <alignment horizontal="center" vertical="center"/>
    </xf>
    <xf numFmtId="169" fontId="152" fillId="35" borderId="102" xfId="45795" applyNumberFormat="true" applyFont="true" applyFill="true" applyBorder="true" applyAlignment="true">
      <alignment horizontal="center" vertical="center"/>
    </xf>
    <xf numFmtId="169" fontId="152" fillId="35" borderId="138" xfId="45796" applyNumberFormat="true" applyFont="true" applyFill="true" applyBorder="true" applyAlignment="true">
      <alignment horizontal="center" vertical="center"/>
    </xf>
    <xf numFmtId="169" fontId="152" fillId="35" borderId="139" xfId="45797" applyNumberFormat="true" applyFont="true" applyFill="true" applyBorder="true" applyAlignment="true">
      <alignment horizontal="center" vertical="center"/>
    </xf>
    <xf numFmtId="169" fontId="152" fillId="35" borderId="143" xfId="45796" applyNumberFormat="true" applyFont="true" applyFill="true" applyBorder="true" applyAlignment="true">
      <alignment horizontal="center" vertical="center"/>
    </xf>
    <xf numFmtId="169" fontId="152" fillId="35" borderId="109" xfId="45797" applyNumberFormat="true" applyFont="true" applyFill="true" applyBorder="true" applyAlignment="true">
      <alignment horizontal="center" vertical="center"/>
    </xf>
    <xf numFmtId="169" fontId="152" fillId="35" borderId="102" xfId="45796" applyNumberFormat="true" applyFont="true" applyFill="true" applyBorder="true" applyAlignment="true">
      <alignment horizontal="center" vertical="center"/>
    </xf>
    <xf numFmtId="169" fontId="152" fillId="35" borderId="102" xfId="45801" applyNumberFormat="true" applyFont="true" applyFill="true" applyBorder="true" applyAlignment="true">
      <alignment horizontal="center" vertical="center"/>
    </xf>
    <xf numFmtId="169" fontId="152" fillId="35" borderId="138" xfId="45802" applyNumberFormat="true" applyFont="true" applyFill="true" applyBorder="true" applyAlignment="true">
      <alignment horizontal="center" vertical="center"/>
    </xf>
    <xf numFmtId="169" fontId="152" fillId="35" borderId="139" xfId="45803" applyNumberFormat="true" applyFont="true" applyFill="true" applyBorder="true" applyAlignment="true">
      <alignment horizontal="center" vertical="center"/>
    </xf>
    <xf numFmtId="169" fontId="152" fillId="35" borderId="143" xfId="45802" applyNumberFormat="true" applyFont="true" applyFill="true" applyBorder="true" applyAlignment="true">
      <alignment horizontal="center" vertical="center"/>
    </xf>
    <xf numFmtId="169" fontId="152" fillId="35" borderId="109" xfId="45803" applyNumberFormat="true" applyFont="true" applyFill="true" applyBorder="true" applyAlignment="true">
      <alignment horizontal="center" vertical="center"/>
    </xf>
    <xf numFmtId="169" fontId="152" fillId="35" borderId="102" xfId="45802" applyNumberFormat="true" applyFont="true" applyFill="true" applyBorder="true" applyAlignment="true">
      <alignment horizontal="center" vertical="center"/>
    </xf>
    <xf numFmtId="169" fontId="152" fillId="35" borderId="104" xfId="45819" applyNumberFormat="true" applyFont="true" applyFill="true" applyBorder="true" applyAlignment="true">
      <alignment horizontal="center" vertical="center"/>
    </xf>
    <xf numFmtId="169" fontId="152" fillId="35" borderId="136" xfId="45820" applyNumberFormat="true" applyFont="true" applyFill="true" applyBorder="true" applyAlignment="true">
      <alignment horizontal="center" vertical="center"/>
    </xf>
    <xf numFmtId="169" fontId="152" fillId="35" borderId="137" xfId="45821" applyNumberFormat="true" applyFont="true" applyFill="true" applyBorder="true" applyAlignment="true">
      <alignment horizontal="center" vertical="center"/>
    </xf>
    <xf numFmtId="169" fontId="152" fillId="35" borderId="142" xfId="45820" applyNumberFormat="true" applyFont="true" applyFill="true" applyBorder="true" applyAlignment="true">
      <alignment horizontal="center" vertical="center"/>
    </xf>
    <xf numFmtId="169" fontId="152" fillId="35" borderId="108" xfId="45821" applyNumberFormat="true" applyFont="true" applyFill="true" applyBorder="true" applyAlignment="true">
      <alignment horizontal="center" vertical="center"/>
    </xf>
    <xf numFmtId="169" fontId="152" fillId="35" borderId="104" xfId="45820" applyNumberFormat="true" applyFont="true" applyFill="true" applyBorder="true" applyAlignment="true">
      <alignment horizontal="center" vertical="center"/>
    </xf>
    <xf numFmtId="169" fontId="152" fillId="35" borderId="102" xfId="45825" applyNumberFormat="true" applyFont="true" applyFill="true" applyBorder="true" applyAlignment="true">
      <alignment horizontal="center" vertical="center"/>
    </xf>
    <xf numFmtId="169" fontId="152" fillId="35" borderId="138" xfId="45826" applyNumberFormat="true" applyFont="true" applyFill="true" applyBorder="true" applyAlignment="true">
      <alignment horizontal="center" vertical="center"/>
    </xf>
    <xf numFmtId="169" fontId="152" fillId="35" borderId="139" xfId="45827" applyNumberFormat="true" applyFont="true" applyFill="true" applyBorder="true" applyAlignment="true">
      <alignment horizontal="center" vertical="center"/>
    </xf>
    <xf numFmtId="169" fontId="152" fillId="35" borderId="143" xfId="45826" applyNumberFormat="true" applyFont="true" applyFill="true" applyBorder="true" applyAlignment="true">
      <alignment horizontal="center" vertical="center"/>
    </xf>
    <xf numFmtId="169" fontId="152" fillId="35" borderId="109" xfId="45827" applyNumberFormat="true" applyFont="true" applyFill="true" applyBorder="true" applyAlignment="true">
      <alignment horizontal="center" vertical="center"/>
    </xf>
    <xf numFmtId="169" fontId="152" fillId="35" borderId="102" xfId="45826" applyNumberFormat="true" applyFont="true" applyFill="true" applyBorder="true" applyAlignment="true">
      <alignment horizontal="center" vertical="center"/>
    </xf>
    <xf numFmtId="169" fontId="152" fillId="35" borderId="107" xfId="45831" applyNumberFormat="true" applyFont="true" applyFill="true" applyBorder="true" applyAlignment="true">
      <alignment horizontal="center" vertical="center"/>
    </xf>
    <xf numFmtId="169" fontId="152" fillId="35" borderId="140" xfId="45832" applyNumberFormat="true" applyFont="true" applyFill="true" applyBorder="true" applyAlignment="true">
      <alignment horizontal="center" vertical="center"/>
    </xf>
    <xf numFmtId="169" fontId="152" fillId="35" borderId="141" xfId="45833" applyNumberFormat="true" applyFont="true" applyFill="true" applyBorder="true" applyAlignment="true">
      <alignment horizontal="center" vertical="center"/>
    </xf>
    <xf numFmtId="169" fontId="152" fillId="35" borderId="144" xfId="45832" applyNumberFormat="true" applyFont="true" applyFill="true" applyBorder="true" applyAlignment="true">
      <alignment horizontal="center" vertical="center"/>
    </xf>
    <xf numFmtId="169" fontId="152" fillId="35" borderId="110" xfId="45833" applyNumberFormat="true" applyFont="true" applyFill="true" applyBorder="true" applyAlignment="true">
      <alignment horizontal="center" vertical="center"/>
    </xf>
    <xf numFmtId="169" fontId="152" fillId="35" borderId="107" xfId="45832" applyNumberFormat="true" applyFont="true" applyFill="true" applyBorder="true" applyAlignment="true">
      <alignment horizontal="center" vertical="center"/>
    </xf>
    <xf numFmtId="169" fontId="152" fillId="35" borderId="104" xfId="45849" applyNumberFormat="true" applyFont="true" applyFill="true" applyBorder="true" applyAlignment="true">
      <alignment horizontal="center" vertical="center"/>
    </xf>
    <xf numFmtId="169" fontId="152" fillId="35" borderId="136" xfId="45850" applyNumberFormat="true" applyFont="true" applyFill="true" applyBorder="true" applyAlignment="true">
      <alignment horizontal="center" vertical="center"/>
    </xf>
    <xf numFmtId="169" fontId="152" fillId="35" borderId="137" xfId="45851" applyNumberFormat="true" applyFont="true" applyFill="true" applyBorder="true" applyAlignment="true">
      <alignment horizontal="center" vertical="center"/>
    </xf>
    <xf numFmtId="169" fontId="152" fillId="35" borderId="142" xfId="45850" applyNumberFormat="true" applyFont="true" applyFill="true" applyBorder="true" applyAlignment="true">
      <alignment horizontal="center" vertical="center"/>
    </xf>
    <xf numFmtId="169" fontId="152" fillId="35" borderId="108" xfId="45851" applyNumberFormat="true" applyFont="true" applyFill="true" applyBorder="true" applyAlignment="true">
      <alignment horizontal="center" vertical="center"/>
    </xf>
    <xf numFmtId="169" fontId="152" fillId="35" borderId="104" xfId="45850" applyNumberFormat="true" applyFont="true" applyFill="true" applyBorder="true" applyAlignment="true">
      <alignment horizontal="center" vertical="center"/>
    </xf>
    <xf numFmtId="169" fontId="152" fillId="35" borderId="102" xfId="45855" applyNumberFormat="true" applyFont="true" applyFill="true" applyBorder="true" applyAlignment="true">
      <alignment horizontal="center" vertical="center"/>
    </xf>
    <xf numFmtId="169" fontId="152" fillId="35" borderId="138" xfId="45856" applyNumberFormat="true" applyFont="true" applyFill="true" applyBorder="true" applyAlignment="true">
      <alignment horizontal="center" vertical="center"/>
    </xf>
    <xf numFmtId="169" fontId="152" fillId="35" borderId="139" xfId="45857" applyNumberFormat="true" applyFont="true" applyFill="true" applyBorder="true" applyAlignment="true">
      <alignment horizontal="center" vertical="center"/>
    </xf>
    <xf numFmtId="169" fontId="152" fillId="35" borderId="143" xfId="45856" applyNumberFormat="true" applyFont="true" applyFill="true" applyBorder="true" applyAlignment="true">
      <alignment horizontal="center" vertical="center"/>
    </xf>
    <xf numFmtId="169" fontId="152" fillId="35" borderId="109" xfId="45857" applyNumberFormat="true" applyFont="true" applyFill="true" applyBorder="true" applyAlignment="true">
      <alignment horizontal="center" vertical="center"/>
    </xf>
    <xf numFmtId="169" fontId="152" fillId="35" borderId="102" xfId="45856" applyNumberFormat="true" applyFont="true" applyFill="true" applyBorder="true" applyAlignment="true">
      <alignment horizontal="center" vertical="center"/>
    </xf>
    <xf numFmtId="168" fontId="152" fillId="35" borderId="102" xfId="45865" applyNumberFormat="true" applyFont="true" applyFill="true" applyBorder="true" applyAlignment="true">
      <alignment horizontal="center" vertical="center"/>
    </xf>
    <xf numFmtId="168" fontId="152" fillId="35" borderId="138" xfId="45866" applyNumberFormat="true" applyFont="true" applyFill="true" applyBorder="true" applyAlignment="true">
      <alignment horizontal="center" vertical="center"/>
    </xf>
    <xf numFmtId="168" fontId="152" fillId="35" borderId="139" xfId="45867" applyNumberFormat="true" applyFont="true" applyFill="true" applyBorder="true" applyAlignment="true">
      <alignment horizontal="center" vertical="center"/>
    </xf>
    <xf numFmtId="168" fontId="152" fillId="35" borderId="143" xfId="45866" applyNumberFormat="true" applyFont="true" applyFill="true" applyBorder="true" applyAlignment="true">
      <alignment horizontal="center" vertical="center"/>
    </xf>
    <xf numFmtId="168" fontId="152" fillId="35" borderId="109" xfId="45867" applyNumberFormat="true" applyFont="true" applyFill="true" applyBorder="true" applyAlignment="true">
      <alignment horizontal="center" vertical="center"/>
    </xf>
    <xf numFmtId="168" fontId="152" fillId="35" borderId="102" xfId="45866" applyNumberFormat="true" applyFont="true" applyFill="true" applyBorder="true" applyAlignment="true">
      <alignment horizontal="center" vertical="center"/>
    </xf>
    <xf numFmtId="168" fontId="152" fillId="35" borderId="102" xfId="45869" applyNumberFormat="true" applyFont="true" applyFill="true" applyBorder="true" applyAlignment="true">
      <alignment horizontal="center" vertical="center"/>
    </xf>
    <xf numFmtId="168" fontId="152" fillId="35" borderId="138" xfId="45870" applyNumberFormat="true" applyFont="true" applyFill="true" applyBorder="true" applyAlignment="true">
      <alignment horizontal="center" vertical="center"/>
    </xf>
    <xf numFmtId="168" fontId="152" fillId="35" borderId="139" xfId="45871" applyNumberFormat="true" applyFont="true" applyFill="true" applyBorder="true" applyAlignment="true">
      <alignment horizontal="center" vertical="center"/>
    </xf>
    <xf numFmtId="168" fontId="152" fillId="35" borderId="143" xfId="45870" applyNumberFormat="true" applyFont="true" applyFill="true" applyBorder="true" applyAlignment="true">
      <alignment horizontal="center" vertical="center"/>
    </xf>
    <xf numFmtId="168" fontId="152" fillId="35" borderId="109" xfId="45871" applyNumberFormat="true" applyFont="true" applyFill="true" applyBorder="true" applyAlignment="true">
      <alignment horizontal="center" vertical="center"/>
    </xf>
    <xf numFmtId="168" fontId="152" fillId="35" borderId="102" xfId="45870" applyNumberFormat="true" applyFont="true" applyFill="true" applyBorder="true" applyAlignment="true">
      <alignment horizontal="center" vertical="center"/>
    </xf>
    <xf numFmtId="168" fontId="152" fillId="35" borderId="102" xfId="45873" applyNumberFormat="true" applyFont="true" applyFill="true" applyBorder="true" applyAlignment="true">
      <alignment horizontal="center" vertical="center"/>
    </xf>
    <xf numFmtId="168" fontId="152" fillId="35" borderId="138" xfId="45874" applyNumberFormat="true" applyFont="true" applyFill="true" applyBorder="true" applyAlignment="true">
      <alignment horizontal="center" vertical="center"/>
    </xf>
    <xf numFmtId="168" fontId="152" fillId="35" borderId="139" xfId="45875" applyNumberFormat="true" applyFont="true" applyFill="true" applyBorder="true" applyAlignment="true">
      <alignment horizontal="center" vertical="center"/>
    </xf>
    <xf numFmtId="168" fontId="152" fillId="35" borderId="143" xfId="45874" applyNumberFormat="true" applyFont="true" applyFill="true" applyBorder="true" applyAlignment="true">
      <alignment horizontal="center" vertical="center"/>
    </xf>
    <xf numFmtId="168" fontId="152" fillId="35" borderId="109" xfId="45875" applyNumberFormat="true" applyFont="true" applyFill="true" applyBorder="true" applyAlignment="true">
      <alignment horizontal="center" vertical="center"/>
    </xf>
    <xf numFmtId="168" fontId="152" fillId="35" borderId="102" xfId="45874" applyNumberFormat="true" applyFont="true" applyFill="true" applyBorder="true" applyAlignment="true">
      <alignment horizontal="center" vertical="center"/>
    </xf>
    <xf numFmtId="169" fontId="152" fillId="35" borderId="107" xfId="45855" applyNumberFormat="true" applyFont="true" applyFill="true" applyBorder="true" applyAlignment="true">
      <alignment horizontal="center" vertical="center"/>
    </xf>
    <xf numFmtId="169" fontId="152" fillId="35" borderId="140" xfId="45856" applyNumberFormat="true" applyFont="true" applyFill="true" applyBorder="true" applyAlignment="true">
      <alignment horizontal="center" vertical="center"/>
    </xf>
    <xf numFmtId="169" fontId="152" fillId="35" borderId="141" xfId="45857" applyNumberFormat="true" applyFont="true" applyFill="true" applyBorder="true" applyAlignment="true">
      <alignment horizontal="center" vertical="center"/>
    </xf>
    <xf numFmtId="169" fontId="152" fillId="35" borderId="144" xfId="45856" applyNumberFormat="true" applyFont="true" applyFill="true" applyBorder="true" applyAlignment="true">
      <alignment horizontal="center" vertical="center"/>
    </xf>
    <xf numFmtId="169" fontId="152" fillId="35" borderId="110" xfId="45857" applyNumberFormat="true" applyFont="true" applyFill="true" applyBorder="true" applyAlignment="true">
      <alignment horizontal="center" vertical="center"/>
    </xf>
    <xf numFmtId="169" fontId="152" fillId="35" borderId="107" xfId="45856" applyNumberFormat="true" applyFont="true" applyFill="true" applyBorder="true" applyAlignment="true">
      <alignment horizontal="center" vertical="center"/>
    </xf>
    <xf numFmtId="169" fontId="152" fillId="35" borderId="104" xfId="45891" applyNumberFormat="true" applyFont="true" applyFill="true" applyBorder="true" applyAlignment="true">
      <alignment horizontal="center" vertical="center"/>
    </xf>
    <xf numFmtId="169" fontId="152" fillId="35" borderId="136" xfId="45892" applyNumberFormat="true" applyFont="true" applyFill="true" applyBorder="true" applyAlignment="true">
      <alignment horizontal="center" vertical="center"/>
    </xf>
    <xf numFmtId="169" fontId="152" fillId="35" borderId="137" xfId="45893" applyNumberFormat="true" applyFont="true" applyFill="true" applyBorder="true" applyAlignment="true">
      <alignment horizontal="center" vertical="center"/>
    </xf>
    <xf numFmtId="169" fontId="152" fillId="35" borderId="142" xfId="45892" applyNumberFormat="true" applyFont="true" applyFill="true" applyBorder="true" applyAlignment="true">
      <alignment horizontal="center" vertical="center"/>
    </xf>
    <xf numFmtId="169" fontId="152" fillId="35" borderId="108" xfId="45893" applyNumberFormat="true" applyFont="true" applyFill="true" applyBorder="true" applyAlignment="true">
      <alignment horizontal="center" vertical="center"/>
    </xf>
    <xf numFmtId="169" fontId="152" fillId="35" borderId="104" xfId="45892" applyNumberFormat="true" applyFont="true" applyFill="true" applyBorder="true" applyAlignment="true">
      <alignment horizontal="center" vertical="center"/>
    </xf>
    <xf numFmtId="169" fontId="152" fillId="35" borderId="102" xfId="45897" applyNumberFormat="true" applyFont="true" applyFill="true" applyBorder="true" applyAlignment="true">
      <alignment horizontal="center" vertical="center"/>
    </xf>
    <xf numFmtId="169" fontId="152" fillId="35" borderId="138" xfId="45898" applyNumberFormat="true" applyFont="true" applyFill="true" applyBorder="true" applyAlignment="true">
      <alignment horizontal="center" vertical="center"/>
    </xf>
    <xf numFmtId="169" fontId="152" fillId="35" borderId="139" xfId="45899" applyNumberFormat="true" applyFont="true" applyFill="true" applyBorder="true" applyAlignment="true">
      <alignment horizontal="center" vertical="center"/>
    </xf>
    <xf numFmtId="169" fontId="152" fillId="35" borderId="143" xfId="45898" applyNumberFormat="true" applyFont="true" applyFill="true" applyBorder="true" applyAlignment="true">
      <alignment horizontal="center" vertical="center"/>
    </xf>
    <xf numFmtId="169" fontId="152" fillId="35" borderId="109" xfId="45899" applyNumberFormat="true" applyFont="true" applyFill="true" applyBorder="true" applyAlignment="true">
      <alignment horizontal="center" vertical="center"/>
    </xf>
    <xf numFmtId="169" fontId="152" fillId="35" borderId="102" xfId="45898" applyNumberFormat="true" applyFont="true" applyFill="true" applyBorder="true" applyAlignment="true">
      <alignment horizontal="center" vertical="center"/>
    </xf>
    <xf numFmtId="169" fontId="152" fillId="35" borderId="102" xfId="45903" applyNumberFormat="true" applyFont="true" applyFill="true" applyBorder="true" applyAlignment="true">
      <alignment horizontal="center" vertical="center"/>
    </xf>
    <xf numFmtId="169" fontId="152" fillId="35" borderId="138" xfId="45904" applyNumberFormat="true" applyFont="true" applyFill="true" applyBorder="true" applyAlignment="true">
      <alignment horizontal="center" vertical="center"/>
    </xf>
    <xf numFmtId="169" fontId="152" fillId="35" borderId="139" xfId="45905" applyNumberFormat="true" applyFont="true" applyFill="true" applyBorder="true" applyAlignment="true">
      <alignment horizontal="center" vertical="center"/>
    </xf>
    <xf numFmtId="169" fontId="152" fillId="35" borderId="143" xfId="45904" applyNumberFormat="true" applyFont="true" applyFill="true" applyBorder="true" applyAlignment="true">
      <alignment horizontal="center" vertical="center"/>
    </xf>
    <xf numFmtId="169" fontId="152" fillId="35" borderId="109" xfId="45905" applyNumberFormat="true" applyFont="true" applyFill="true" applyBorder="true" applyAlignment="true">
      <alignment horizontal="center" vertical="center"/>
    </xf>
    <xf numFmtId="169" fontId="152" fillId="35" borderId="102" xfId="45904" applyNumberFormat="true" applyFont="true" applyFill="true" applyBorder="true" applyAlignment="true">
      <alignment horizontal="center" vertical="center"/>
    </xf>
    <xf numFmtId="168" fontId="152" fillId="35" borderId="102" xfId="45907" applyNumberFormat="true" applyFont="true" applyFill="true" applyBorder="true" applyAlignment="true">
      <alignment horizontal="center" vertical="center"/>
    </xf>
    <xf numFmtId="168" fontId="152" fillId="35" borderId="138" xfId="45908" applyNumberFormat="true" applyFont="true" applyFill="true" applyBorder="true" applyAlignment="true">
      <alignment horizontal="center" vertical="center"/>
    </xf>
    <xf numFmtId="168" fontId="152" fillId="35" borderId="139" xfId="45909" applyNumberFormat="true" applyFont="true" applyFill="true" applyBorder="true" applyAlignment="true">
      <alignment horizontal="center" vertical="center"/>
    </xf>
    <xf numFmtId="168" fontId="152" fillId="35" borderId="143" xfId="45908" applyNumberFormat="true" applyFont="true" applyFill="true" applyBorder="true" applyAlignment="true">
      <alignment horizontal="center" vertical="center"/>
    </xf>
    <xf numFmtId="168" fontId="152" fillId="35" borderId="109" xfId="45909" applyNumberFormat="true" applyFont="true" applyFill="true" applyBorder="true" applyAlignment="true">
      <alignment horizontal="center" vertical="center"/>
    </xf>
    <xf numFmtId="168" fontId="152" fillId="35" borderId="102" xfId="45908" applyNumberFormat="true" applyFont="true" applyFill="true" applyBorder="true" applyAlignment="true">
      <alignment horizontal="center" vertical="center"/>
    </xf>
    <xf numFmtId="168" fontId="152" fillId="35" borderId="102" xfId="45911" applyNumberFormat="true" applyFont="true" applyFill="true" applyBorder="true" applyAlignment="true">
      <alignment horizontal="center" vertical="center"/>
    </xf>
    <xf numFmtId="168" fontId="152" fillId="35" borderId="138" xfId="45912" applyNumberFormat="true" applyFont="true" applyFill="true" applyBorder="true" applyAlignment="true">
      <alignment horizontal="center" vertical="center"/>
    </xf>
    <xf numFmtId="168" fontId="152" fillId="35" borderId="139" xfId="45913" applyNumberFormat="true" applyFont="true" applyFill="true" applyBorder="true" applyAlignment="true">
      <alignment horizontal="center" vertical="center"/>
    </xf>
    <xf numFmtId="168" fontId="152" fillId="35" borderId="143" xfId="45912" applyNumberFormat="true" applyFont="true" applyFill="true" applyBorder="true" applyAlignment="true">
      <alignment horizontal="center" vertical="center"/>
    </xf>
    <xf numFmtId="168" fontId="152" fillId="35" borderId="109" xfId="45913" applyNumberFormat="true" applyFont="true" applyFill="true" applyBorder="true" applyAlignment="true">
      <alignment horizontal="center" vertical="center"/>
    </xf>
    <xf numFmtId="168" fontId="152" fillId="35" borderId="102" xfId="45912" applyNumberFormat="true" applyFont="true" applyFill="true" applyBorder="true" applyAlignment="true">
      <alignment horizontal="center" vertical="center"/>
    </xf>
    <xf numFmtId="168" fontId="152" fillId="35" borderId="102" xfId="45917" applyNumberFormat="true" applyFont="true" applyFill="true" applyBorder="true" applyAlignment="true">
      <alignment horizontal="center" vertical="center"/>
    </xf>
    <xf numFmtId="168" fontId="152" fillId="35" borderId="138" xfId="45918" applyNumberFormat="true" applyFont="true" applyFill="true" applyBorder="true" applyAlignment="true">
      <alignment horizontal="center" vertical="center"/>
    </xf>
    <xf numFmtId="168" fontId="152" fillId="35" borderId="139" xfId="45919" applyNumberFormat="true" applyFont="true" applyFill="true" applyBorder="true" applyAlignment="true">
      <alignment horizontal="center" vertical="center"/>
    </xf>
    <xf numFmtId="168" fontId="152" fillId="35" borderId="143" xfId="45918" applyNumberFormat="true" applyFont="true" applyFill="true" applyBorder="true" applyAlignment="true">
      <alignment horizontal="center" vertical="center"/>
    </xf>
    <xf numFmtId="168" fontId="152" fillId="35" borderId="109" xfId="45919" applyNumberFormat="true" applyFont="true" applyFill="true" applyBorder="true" applyAlignment="true">
      <alignment horizontal="center" vertical="center"/>
    </xf>
    <xf numFmtId="168" fontId="152" fillId="35" borderId="102" xfId="45918" applyNumberFormat="true" applyFont="true" applyFill="true" applyBorder="true" applyAlignment="true">
      <alignment horizontal="center" vertical="center"/>
    </xf>
    <xf numFmtId="0" fontId="153" fillId="26" borderId="108" xfId="45732" applyFont="true" applyFill="true" applyBorder="true" applyAlignment="true">
      <alignment horizontal="left" vertical="center"/>
    </xf>
    <xf numFmtId="0" fontId="153" fillId="26" borderId="109" xfId="45738" applyFont="true" applyFill="true" applyBorder="true" applyAlignment="true">
      <alignment horizontal="left" vertical="center"/>
    </xf>
    <xf numFmtId="0" fontId="153" fillId="26" borderId="110" xfId="45744" applyFont="true" applyFill="true" applyBorder="true" applyAlignment="true">
      <alignment horizontal="left" vertical="center"/>
    </xf>
    <xf numFmtId="0" fontId="153" fillId="26" borderId="108" xfId="45768" applyFont="true" applyFill="true" applyBorder="true" applyAlignment="true">
      <alignment horizontal="left" vertical="center"/>
    </xf>
    <xf numFmtId="0" fontId="153" fillId="26" borderId="109" xfId="45768" applyFont="true" applyFill="true" applyBorder="true" applyAlignment="true">
      <alignment horizontal="left" vertical="center"/>
    </xf>
    <xf numFmtId="0" fontId="153" fillId="26" borderId="108" xfId="45788" applyFont="true" applyFill="true" applyBorder="true" applyAlignment="true">
      <alignment horizontal="left" vertical="center"/>
    </xf>
    <xf numFmtId="0" fontId="153" fillId="26" borderId="109" xfId="45794" applyFont="true" applyFill="true" applyBorder="true" applyAlignment="true">
      <alignment horizontal="left" vertical="center"/>
    </xf>
    <xf numFmtId="0" fontId="153" fillId="0" borderId="109" xfId="45794" applyFont="true" applyFill="true" applyBorder="true" applyAlignment="true">
      <alignment horizontal="left" vertical="center"/>
    </xf>
    <xf numFmtId="0" fontId="153" fillId="0" borderId="109" xfId="45800" applyFont="true" applyFill="true" applyBorder="true" applyAlignment="true">
      <alignment horizontal="left" vertical="center"/>
    </xf>
    <xf numFmtId="0" fontId="153" fillId="26" borderId="108" xfId="45818" applyFont="true" applyFill="true" applyBorder="true" applyAlignment="true">
      <alignment horizontal="left" vertical="center"/>
    </xf>
    <xf numFmtId="0" fontId="153" fillId="26" borderId="109" xfId="45824" applyFont="true" applyFill="true" applyBorder="true" applyAlignment="true">
      <alignment horizontal="left" vertical="center"/>
    </xf>
    <xf numFmtId="0" fontId="153" fillId="26" borderId="110" xfId="45830" applyFont="true" applyFill="true" applyBorder="true" applyAlignment="true">
      <alignment horizontal="left" vertical="center"/>
    </xf>
    <xf numFmtId="0" fontId="153" fillId="26" borderId="108" xfId="45848" applyFont="true" applyFill="true" applyBorder="true" applyAlignment="true">
      <alignment horizontal="left" vertical="center"/>
    </xf>
    <xf numFmtId="0" fontId="153" fillId="26" borderId="109" xfId="45854" applyFont="true" applyFill="true" applyBorder="true" applyAlignment="true">
      <alignment horizontal="left" vertical="center"/>
    </xf>
    <xf numFmtId="0" fontId="153" fillId="26" borderId="108" xfId="45854" applyFont="true" applyFill="true" applyBorder="true" applyAlignment="true">
      <alignment horizontal="left" vertical="center"/>
    </xf>
    <xf numFmtId="0" fontId="153" fillId="26" borderId="110" xfId="45854" applyFont="true" applyFill="true" applyBorder="true" applyAlignment="true">
      <alignment horizontal="left" vertical="center"/>
    </xf>
    <xf numFmtId="0" fontId="153" fillId="0" borderId="109" xfId="45836" applyFont="true" applyFill="true" applyBorder="true" applyAlignment="true">
      <alignment horizontal="left" vertical="center"/>
    </xf>
    <xf numFmtId="0" fontId="153" fillId="0" borderId="109" xfId="45842" applyFont="true" applyFill="true" applyBorder="true" applyAlignment="true">
      <alignment horizontal="left" vertical="center"/>
    </xf>
    <xf numFmtId="0" fontId="153" fillId="0" borderId="109" xfId="45848" applyFont="true" applyFill="true" applyBorder="true" applyAlignment="true">
      <alignment horizontal="left" vertical="center"/>
    </xf>
    <xf numFmtId="0" fontId="153" fillId="0" borderId="109" xfId="45854" applyFont="true" applyFill="true" applyBorder="true" applyAlignment="true">
      <alignment horizontal="left" vertical="center"/>
    </xf>
    <xf numFmtId="0" fontId="153" fillId="0" borderId="109" xfId="45860" applyFont="true" applyFill="true" applyBorder="true" applyAlignment="true">
      <alignment horizontal="left" vertical="center"/>
    </xf>
    <xf numFmtId="0" fontId="153" fillId="0" borderId="110" xfId="45854" applyFont="true" applyFill="true" applyBorder="true" applyAlignment="true">
      <alignment horizontal="left" vertical="center"/>
    </xf>
    <xf numFmtId="0" fontId="153" fillId="26" borderId="108" xfId="45890" applyFont="true" applyFill="true" applyBorder="true" applyAlignment="true">
      <alignment horizontal="left" vertical="center"/>
    </xf>
    <xf numFmtId="0" fontId="153" fillId="26" borderId="109" xfId="45896" applyFont="true" applyFill="true" applyBorder="true" applyAlignment="true">
      <alignment horizontal="left" vertical="center"/>
    </xf>
    <xf numFmtId="0" fontId="153" fillId="26" borderId="110" xfId="45896" applyFont="true" applyFill="true" applyBorder="true" applyAlignment="true">
      <alignment horizontal="left" vertical="center"/>
    </xf>
    <xf numFmtId="0" fontId="153" fillId="26" borderId="108" xfId="45896" applyFont="true" applyFill="true" applyBorder="true" applyAlignment="true">
      <alignment horizontal="left" vertical="center"/>
    </xf>
    <xf numFmtId="0" fontId="153" fillId="0" borderId="109" xfId="45878" applyFont="true" applyFill="true" applyBorder="true" applyAlignment="true">
      <alignment horizontal="left" vertical="center"/>
    </xf>
    <xf numFmtId="0" fontId="153" fillId="0" borderId="109" xfId="45884" applyFont="true" applyFill="true" applyBorder="true" applyAlignment="true">
      <alignment horizontal="left" vertical="center"/>
    </xf>
    <xf numFmtId="0" fontId="153" fillId="0" borderId="109" xfId="45890" applyFont="true" applyFill="true" applyBorder="true" applyAlignment="true">
      <alignment horizontal="left" vertical="center"/>
    </xf>
    <xf numFmtId="0" fontId="153" fillId="0" borderId="109" xfId="45896" applyFont="true" applyFill="true" applyBorder="true" applyAlignment="true">
      <alignment horizontal="left" vertical="center"/>
    </xf>
    <xf numFmtId="0" fontId="153" fillId="0" borderId="109" xfId="45916" applyFont="true" applyFill="true" applyBorder="true" applyAlignment="true">
      <alignment horizontal="left" vertical="center"/>
    </xf>
    <xf numFmtId="0" fontId="187" fillId="3" borderId="10" xfId="44931" applyFont="true" applyBorder="true" applyAlignment="true">
      <alignment horizontal="center" vertical="center"/>
    </xf>
    <xf numFmtId="0" fontId="187" fillId="3" borderId="10" xfId="44952" applyFont="true" applyBorder="true" applyAlignment="true">
      <alignment horizontal="center" vertical="center"/>
    </xf>
    <xf numFmtId="0" fontId="187" fillId="3" borderId="10" xfId="44978" applyFont="true" applyBorder="true" applyAlignment="true">
      <alignment horizontal="center" vertical="center"/>
    </xf>
    <xf numFmtId="0" fontId="187" fillId="3" borderId="10" xfId="45008" applyFont="true" applyBorder="true" applyAlignment="true">
      <alignment horizontal="center" vertical="center"/>
    </xf>
    <xf numFmtId="0" fontId="187" fillId="3" borderId="10" xfId="45029" applyFont="true" applyBorder="true" applyAlignment="true">
      <alignment horizontal="center" vertical="center"/>
    </xf>
    <xf numFmtId="0" fontId="187" fillId="3" borderId="10" xfId="45071" applyFont="true" applyBorder="true" applyAlignment="true">
      <alignment horizontal="center" vertical="center"/>
    </xf>
    <xf numFmtId="0" fontId="117" fillId="3" borderId="10" xfId="40089" applyFont="true" applyBorder="true" applyAlignment="true">
      <alignment horizontal="center" vertical="center"/>
    </xf>
    <xf numFmtId="170" fontId="157" fillId="27" borderId="148" xfId="19344" applyNumberFormat="true" applyFont="true" applyFill="true" applyBorder="true" applyAlignment="true">
      <alignment horizontal="center" vertical="center"/>
    </xf>
    <xf numFmtId="170" fontId="157" fillId="27" borderId="149" xfId="19344" applyNumberFormat="true" applyFont="true" applyFill="true" applyBorder="true" applyAlignment="true">
      <alignment horizontal="center" vertical="center"/>
    </xf>
    <xf numFmtId="169" fontId="187" fillId="35" borderId="145" xfId="40072" applyNumberFormat="true" applyFont="true" applyFill="true" applyBorder="true" applyAlignment="true">
      <alignment horizontal="center" vertical="center"/>
    </xf>
    <xf numFmtId="169" fontId="187" fillId="35" borderId="150" xfId="40072" applyNumberFormat="true" applyFont="true" applyFill="true" applyBorder="true" applyAlignment="true">
      <alignment horizontal="center" vertical="center"/>
    </xf>
    <xf numFmtId="168" fontId="187" fillId="28" borderId="151" xfId="40077" applyNumberFormat="true" applyFont="true" applyFill="true" applyBorder="true" applyAlignment="true">
      <alignment horizontal="center" vertical="center"/>
    </xf>
    <xf numFmtId="168" fontId="187" fillId="28" borderId="135" xfId="40077" applyNumberFormat="true" applyFont="true" applyFill="true" applyBorder="true" applyAlignment="true">
      <alignment horizontal="center" vertical="center"/>
    </xf>
    <xf numFmtId="0" fontId="117" fillId="3" borderId="10" xfId="39969" applyFont="true" applyBorder="true" applyAlignment="true">
      <alignment horizontal="center" vertical="center"/>
    </xf>
    <xf numFmtId="0" fontId="153" fillId="3" borderId="10" xfId="39968" applyFont="true" applyBorder="true" applyAlignment="true">
      <alignment horizontal="center" vertical="center"/>
    </xf>
    <xf numFmtId="0" fontId="153" fillId="3" borderId="10" xfId="39970" applyFont="true" applyBorder="true" applyAlignment="true">
      <alignment horizontal="center" vertical="center"/>
    </xf>
    <xf numFmtId="0" fontId="117" fillId="3" borderId="10" xfId="40029" applyFont="true" applyBorder="true" applyAlignment="true">
      <alignment horizontal="center" vertical="center"/>
    </xf>
    <xf numFmtId="0" fontId="153" fillId="3" borderId="10" xfId="40028" applyFont="true" applyBorder="true" applyAlignment="true">
      <alignment horizontal="center" vertical="center"/>
    </xf>
    <xf numFmtId="0" fontId="153" fillId="3" borderId="10" xfId="40030" applyFont="true" applyBorder="true" applyAlignment="true">
      <alignment horizontal="center" vertical="center"/>
    </xf>
    <xf numFmtId="0" fontId="117" fillId="3" borderId="10" xfId="40149" applyFont="true" applyBorder="true" applyAlignment="true">
      <alignment horizontal="center" vertical="center"/>
    </xf>
    <xf numFmtId="0" fontId="153" fillId="3" borderId="10" xfId="40148" applyFont="true" applyBorder="true" applyAlignment="true">
      <alignment horizontal="center" vertical="center"/>
    </xf>
    <xf numFmtId="0" fontId="153" fillId="3" borderId="10" xfId="40150" applyFont="true" applyBorder="true" applyAlignment="true">
      <alignment horizontal="center" vertical="center"/>
    </xf>
    <xf numFmtId="0" fontId="117" fillId="3" borderId="10" xfId="40209" applyFont="true" applyBorder="true" applyAlignment="true">
      <alignment horizontal="center" vertical="center"/>
    </xf>
    <xf numFmtId="0" fontId="153" fillId="3" borderId="10" xfId="40208" applyFont="true" applyBorder="true" applyAlignment="true">
      <alignment horizontal="center" vertical="center"/>
    </xf>
    <xf numFmtId="0" fontId="153" fillId="3" borderId="10" xfId="40210" applyFont="true" applyBorder="true" applyAlignment="true">
      <alignment horizontal="center" vertical="center"/>
    </xf>
    <xf numFmtId="0" fontId="117" fillId="3" borderId="10" xfId="40269" applyFont="true" applyBorder="true" applyAlignment="true">
      <alignment horizontal="center" vertical="center"/>
    </xf>
    <xf numFmtId="0" fontId="153" fillId="3" borderId="10" xfId="40268" applyFont="true" applyBorder="true" applyAlignment="true">
      <alignment horizontal="center" vertical="center"/>
    </xf>
    <xf numFmtId="0" fontId="153" fillId="3" borderId="10" xfId="40270" applyFont="true" applyBorder="true" applyAlignment="true">
      <alignment horizontal="center" vertical="center"/>
    </xf>
    <xf numFmtId="0" fontId="117" fillId="3" borderId="10" xfId="40329" applyFont="true" applyBorder="true" applyAlignment="true">
      <alignment horizontal="center" vertical="center"/>
    </xf>
    <xf numFmtId="0" fontId="153" fillId="3" borderId="10" xfId="40328" applyFont="true" applyBorder="true" applyAlignment="true">
      <alignment horizontal="center" vertical="center"/>
    </xf>
    <xf numFmtId="0" fontId="153" fillId="3" borderId="10" xfId="40330" applyFont="true" applyBorder="true" applyAlignment="true">
      <alignment horizontal="center" vertical="center"/>
    </xf>
    <xf numFmtId="0" fontId="117" fillId="3" borderId="10" xfId="40397" applyFont="true" applyBorder="true" applyAlignment="true">
      <alignment horizontal="center" vertical="center"/>
    </xf>
    <xf numFmtId="0" fontId="153" fillId="3" borderId="10" xfId="40396" applyFont="true" applyBorder="true" applyAlignment="true">
      <alignment horizontal="center" vertical="center"/>
    </xf>
    <xf numFmtId="0" fontId="153" fillId="3" borderId="10" xfId="40398" applyFont="true" applyBorder="true" applyAlignment="true">
      <alignment horizontal="center" vertical="center"/>
    </xf>
    <xf numFmtId="0" fontId="153" fillId="3" borderId="10" xfId="44930" applyFont="true" applyBorder="true" applyAlignment="true">
      <alignment horizontal="center" vertical="center"/>
    </xf>
    <xf numFmtId="0" fontId="153" fillId="3" borderId="10" xfId="44932" applyFont="true" applyBorder="true" applyAlignment="true">
      <alignment horizontal="center" vertical="center"/>
    </xf>
    <xf numFmtId="0" fontId="153" fillId="3" borderId="10" xfId="44951" applyFont="true" applyBorder="true" applyAlignment="true">
      <alignment horizontal="center" vertical="center"/>
    </xf>
    <xf numFmtId="0" fontId="153" fillId="3" borderId="10" xfId="44953" applyFont="true" applyBorder="true" applyAlignment="true">
      <alignment horizontal="center" vertical="center"/>
    </xf>
    <xf numFmtId="0" fontId="153" fillId="3" borderId="10" xfId="44977" applyFont="true" applyBorder="true" applyAlignment="true">
      <alignment horizontal="center" vertical="center"/>
    </xf>
    <xf numFmtId="0" fontId="153" fillId="3" borderId="10" xfId="44979" applyFont="true" applyBorder="true" applyAlignment="true">
      <alignment horizontal="center" vertical="center"/>
    </xf>
    <xf numFmtId="0" fontId="153" fillId="3" borderId="10" xfId="45007" applyFont="true" applyBorder="true" applyAlignment="true">
      <alignment horizontal="center" vertical="center"/>
    </xf>
    <xf numFmtId="0" fontId="153" fillId="3" borderId="10" xfId="45009" applyFont="true" applyBorder="true" applyAlignment="true">
      <alignment horizontal="center" vertical="center"/>
    </xf>
    <xf numFmtId="0" fontId="153" fillId="3" borderId="10" xfId="45028" applyFont="true" applyBorder="true" applyAlignment="true">
      <alignment horizontal="center" vertical="center"/>
    </xf>
    <xf numFmtId="0" fontId="153" fillId="3" borderId="10" xfId="45030" applyFont="true" applyBorder="true" applyAlignment="true">
      <alignment horizontal="center" vertical="center"/>
    </xf>
    <xf numFmtId="0" fontId="153" fillId="3" borderId="10" xfId="45070" applyFont="true" applyBorder="true" applyAlignment="true">
      <alignment horizontal="center" vertical="center"/>
    </xf>
    <xf numFmtId="0" fontId="153" fillId="3" borderId="10" xfId="45072" applyFont="true" applyBorder="true" applyAlignment="true">
      <alignment horizontal="center" vertical="center"/>
    </xf>
    <xf numFmtId="170" fontId="157" fillId="27" borderId="152" xfId="19344" applyNumberFormat="true" applyFont="true" applyFill="true" applyBorder="true" applyAlignment="true">
      <alignment horizontal="center" vertical="center"/>
    </xf>
    <xf numFmtId="169" fontId="152" fillId="35" borderId="108" xfId="44971" applyNumberFormat="true" applyFont="true" applyFill="true" applyBorder="true" applyAlignment="true">
      <alignment horizontal="center" vertical="center"/>
    </xf>
    <xf numFmtId="169" fontId="152" fillId="35" borderId="109" xfId="44971" applyNumberFormat="true" applyFont="true" applyFill="true" applyBorder="true" applyAlignment="true">
      <alignment horizontal="center" vertical="center"/>
    </xf>
    <xf numFmtId="169" fontId="152" fillId="35" borderId="109" xfId="44965" applyNumberFormat="true" applyFont="true" applyFill="true" applyBorder="true" applyAlignment="true">
      <alignment horizontal="center" vertical="center"/>
    </xf>
    <xf numFmtId="169" fontId="187" fillId="35" borderId="109" xfId="40060" applyNumberFormat="true" applyFont="true" applyFill="true" applyBorder="true" applyAlignment="true">
      <alignment horizontal="center" vertical="center"/>
    </xf>
    <xf numFmtId="169" fontId="187" fillId="35" borderId="109" xfId="44971" applyNumberFormat="true" applyFont="true" applyFill="true" applyBorder="true" applyAlignment="true">
      <alignment horizontal="center" vertical="center"/>
    </xf>
    <xf numFmtId="169" fontId="187" fillId="35" borderId="123" xfId="40072" applyNumberFormat="true" applyFont="true" applyFill="true" applyBorder="true" applyAlignment="true">
      <alignment horizontal="center" vertical="center"/>
    </xf>
    <xf numFmtId="169" fontId="152" fillId="35" borderId="108" xfId="44991" applyNumberFormat="true" applyFont="true" applyFill="true" applyBorder="true" applyAlignment="true">
      <alignment horizontal="center" vertical="center"/>
    </xf>
    <xf numFmtId="169" fontId="152" fillId="35" borderId="109" xfId="44997" applyNumberFormat="true" applyFont="true" applyFill="true" applyBorder="true" applyAlignment="true">
      <alignment horizontal="center" vertical="center"/>
    </xf>
    <xf numFmtId="169" fontId="152" fillId="35" borderId="109" xfId="45003" applyNumberFormat="true" applyFont="true" applyFill="true" applyBorder="true" applyAlignment="true">
      <alignment horizontal="center" vertical="center"/>
    </xf>
    <xf numFmtId="168" fontId="152" fillId="35" borderId="109" xfId="19367" applyNumberFormat="true" applyFont="true" applyFill="true" applyBorder="true" applyAlignment="true">
      <alignment horizontal="center" vertical="center"/>
    </xf>
    <xf numFmtId="168" fontId="152" fillId="35" borderId="109" xfId="19371" applyNumberFormat="true" applyFont="true" applyFill="true" applyBorder="true" applyAlignment="true">
      <alignment horizontal="center" vertical="center"/>
    </xf>
    <xf numFmtId="169" fontId="187" fillId="35" borderId="108" xfId="45042" applyNumberFormat="true" applyFont="true" applyFill="true" applyBorder="true" applyAlignment="true">
      <alignment horizontal="center" vertical="center"/>
    </xf>
    <xf numFmtId="169" fontId="187" fillId="35" borderId="109" xfId="45048" applyNumberFormat="true" applyFont="true" applyFill="true" applyBorder="true" applyAlignment="true">
      <alignment horizontal="center" vertical="center"/>
    </xf>
    <xf numFmtId="169" fontId="152" fillId="35" borderId="109" xfId="45048" applyNumberFormat="true" applyFont="true" applyFill="true" applyBorder="true" applyAlignment="true">
      <alignment horizontal="center" vertical="center"/>
    </xf>
    <xf numFmtId="169" fontId="187" fillId="35" borderId="109" xfId="40240" applyNumberFormat="true" applyFont="true" applyFill="true" applyBorder="true" applyAlignment="true">
      <alignment horizontal="center" vertical="center"/>
    </xf>
    <xf numFmtId="169" fontId="117" fillId="35" borderId="109" xfId="40240" applyNumberFormat="true" applyFont="true" applyFill="true" applyBorder="true" applyAlignment="true">
      <alignment horizontal="center" vertical="center"/>
    </xf>
    <xf numFmtId="169" fontId="117" fillId="35" borderId="109" xfId="40252" applyNumberFormat="true" applyFont="true" applyFill="true" applyBorder="true" applyAlignment="true">
      <alignment horizontal="center" vertical="center"/>
    </xf>
    <xf numFmtId="169" fontId="152" fillId="35" borderId="109" xfId="19389" applyNumberFormat="true" applyFont="true" applyFill="true" applyBorder="true" applyAlignment="true">
      <alignment horizontal="center" vertical="center" wrapText="true"/>
    </xf>
    <xf numFmtId="0" fontId="153" fillId="35" borderId="109" xfId="45030" applyFont="true" applyFill="true" applyBorder="true" applyAlignment="true">
      <alignment horizontal="center" vertical="center" wrapText="true"/>
    </xf>
    <xf numFmtId="0" fontId="153" fillId="35" borderId="109" xfId="45036" applyFont="true" applyFill="true" applyBorder="true" applyAlignment="true">
      <alignment horizontal="center" vertical="center" wrapText="true"/>
    </xf>
    <xf numFmtId="168" fontId="152" fillId="35" borderId="109" xfId="45058" applyNumberFormat="true" applyFont="true" applyFill="true" applyBorder="true" applyAlignment="true">
      <alignment horizontal="center" vertical="center"/>
    </xf>
    <xf numFmtId="168" fontId="152" fillId="35" borderId="109" xfId="45062" applyNumberFormat="true" applyFont="true" applyFill="true" applyBorder="true" applyAlignment="true">
      <alignment horizontal="center" vertical="center"/>
    </xf>
    <xf numFmtId="168" fontId="152" fillId="35" borderId="109" xfId="45066" applyNumberFormat="true" applyFont="true" applyFill="true" applyBorder="true" applyAlignment="true">
      <alignment horizontal="center" vertical="center"/>
    </xf>
    <xf numFmtId="0" fontId="153" fillId="35" borderId="109" xfId="25755" applyFont="true" applyFill="true" applyBorder="true" applyAlignment="true">
      <alignment horizontal="center" vertical="center" wrapText="true"/>
    </xf>
    <xf numFmtId="0" fontId="153" fillId="35" borderId="109" xfId="25750" applyFont="true" applyFill="true" applyBorder="true" applyAlignment="true">
      <alignment horizontal="center" vertical="center" wrapText="true"/>
    </xf>
    <xf numFmtId="168" fontId="152" fillId="35" borderId="109" xfId="19394" applyNumberFormat="true" applyFont="true" applyFill="true" applyBorder="true" applyAlignment="true">
      <alignment horizontal="center" vertical="center" wrapText="true"/>
    </xf>
    <xf numFmtId="168" fontId="152" fillId="35" borderId="109" xfId="19398" applyNumberFormat="true" applyFont="true" applyFill="true" applyBorder="true" applyAlignment="true">
      <alignment horizontal="center" vertical="center" wrapText="true"/>
    </xf>
    <xf numFmtId="168" fontId="152" fillId="35" borderId="109" xfId="19402" applyNumberFormat="true" applyFont="true" applyFill="true" applyBorder="true" applyAlignment="true">
      <alignment horizontal="center" vertical="center" wrapText="true"/>
    </xf>
    <xf numFmtId="169" fontId="152" fillId="35" borderId="109" xfId="45054" applyNumberFormat="true" applyFont="true" applyFill="true" applyBorder="true" applyAlignment="true">
      <alignment horizontal="center" vertical="center"/>
    </xf>
    <xf numFmtId="169" fontId="152" fillId="35" borderId="109" xfId="19425" applyNumberFormat="true" applyFont="true" applyFill="true" applyBorder="true" applyAlignment="true">
      <alignment horizontal="center" vertical="center" wrapText="true"/>
    </xf>
    <xf numFmtId="0" fontId="153" fillId="35" borderId="109" xfId="45072" applyFont="true" applyFill="true" applyBorder="true" applyAlignment="true">
      <alignment horizontal="center" vertical="center" wrapText="true"/>
    </xf>
    <xf numFmtId="0" fontId="153" fillId="35" borderId="109" xfId="45078" applyFont="true" applyFill="true" applyBorder="true" applyAlignment="true">
      <alignment horizontal="center" vertical="center" wrapText="true"/>
    </xf>
    <xf numFmtId="0" fontId="153" fillId="35" borderId="109" xfId="19409" applyFont="true" applyFill="true" applyBorder="true" applyAlignment="true">
      <alignment horizontal="center" vertical="center" wrapText="true"/>
    </xf>
    <xf numFmtId="0" fontId="153" fillId="35" borderId="109" xfId="19414" applyFont="true" applyFill="true" applyBorder="true" applyAlignment="true">
      <alignment horizontal="center" vertical="center" wrapText="true"/>
    </xf>
    <xf numFmtId="168" fontId="152" fillId="35" borderId="109" xfId="19431" applyNumberFormat="true" applyFont="true" applyFill="true" applyBorder="true" applyAlignment="true">
      <alignment horizontal="center" vertical="center" wrapText="true"/>
    </xf>
    <xf numFmtId="168" fontId="152" fillId="35" borderId="109" xfId="19435" applyNumberFormat="true" applyFont="true" applyFill="true" applyBorder="true" applyAlignment="true">
      <alignment horizontal="center" vertical="center" wrapText="true"/>
    </xf>
    <xf numFmtId="168" fontId="152" fillId="35" borderId="109" xfId="19439" applyNumberFormat="true" applyFont="true" applyFill="true" applyBorder="true" applyAlignment="true">
      <alignment horizontal="center" vertical="center" wrapText="true"/>
    </xf>
    <xf numFmtId="169" fontId="187" fillId="0" borderId="10" xfId="40060" applyNumberFormat="true" applyFont="true" applyFill="true" applyBorder="true" applyAlignment="true">
      <alignment horizontal="center" vertical="center"/>
    </xf>
    <xf numFmtId="169" fontId="187" fillId="0" borderId="10" xfId="40072" applyNumberFormat="true" applyFont="true" applyFill="true" applyBorder="true" applyAlignment="true">
      <alignment horizontal="center" vertical="center"/>
    </xf>
    <xf numFmtId="169" fontId="187" fillId="0" borderId="10" xfId="40240" applyNumberFormat="true" applyFont="true" applyFill="true" applyBorder="true" applyAlignment="true">
      <alignment horizontal="center" vertical="center"/>
    </xf>
    <xf numFmtId="169" fontId="117" fillId="0" borderId="10" xfId="40240" applyNumberFormat="true" applyFont="true" applyFill="true" applyBorder="true" applyAlignment="true">
      <alignment horizontal="center" vertical="center"/>
    </xf>
    <xf numFmtId="169" fontId="117" fillId="0" borderId="10" xfId="40252" applyNumberFormat="true" applyFont="true" applyFill="true" applyBorder="true" applyAlignment="true">
      <alignment horizontal="center" vertical="center"/>
    </xf>
    <xf numFmtId="0" fontId="153" fillId="0" borderId="10" xfId="39982" applyFont="true" applyFill="true" applyBorder="true" applyAlignment="true">
      <alignment horizontal="center" vertical="center" wrapText="true"/>
    </xf>
    <xf numFmtId="168" fontId="187" fillId="0" borderId="10" xfId="39994" applyNumberFormat="true" applyFont="true" applyFill="true" applyBorder="true" applyAlignment="true">
      <alignment horizontal="center" vertical="center"/>
    </xf>
    <xf numFmtId="168" fontId="187" fillId="0" borderId="10" xfId="40006" applyNumberFormat="true" applyFont="true" applyFill="true" applyBorder="true" applyAlignment="true">
      <alignment horizontal="center" vertical="center"/>
    </xf>
    <xf numFmtId="168" fontId="187" fillId="0" borderId="10" xfId="40018" applyNumberFormat="true" applyFont="true" applyFill="true" applyBorder="true" applyAlignment="true">
      <alignment horizontal="center" vertical="center"/>
    </xf>
    <xf numFmtId="0" fontId="153" fillId="0" borderId="10" xfId="40042" applyFont="true" applyFill="true" applyBorder="true" applyAlignment="true">
      <alignment horizontal="center" vertical="center" wrapText="true"/>
    </xf>
    <xf numFmtId="168" fontId="187" fillId="0" borderId="10" xfId="40054" applyNumberFormat="true" applyFont="true" applyFill="true" applyBorder="true" applyAlignment="true">
      <alignment horizontal="center" vertical="center"/>
    </xf>
    <xf numFmtId="168" fontId="187" fillId="0" borderId="10" xfId="40066" applyNumberFormat="true" applyFont="true" applyFill="true" applyBorder="true" applyAlignment="true">
      <alignment horizontal="center" vertical="center"/>
    </xf>
    <xf numFmtId="168" fontId="187" fillId="0" borderId="10" xfId="40078" applyNumberFormat="true" applyFont="true" applyFill="true" applyBorder="true" applyAlignment="true">
      <alignment horizontal="center" vertical="center"/>
    </xf>
    <xf numFmtId="0" fontId="153" fillId="0" borderId="10" xfId="40102" applyFont="true" applyFill="true" applyBorder="true" applyAlignment="true">
      <alignment horizontal="center" vertical="center" wrapText="true"/>
    </xf>
    <xf numFmtId="168" fontId="152" fillId="0" borderId="10" xfId="40114" applyNumberFormat="true" applyFont="true" applyFill="true" applyBorder="true" applyAlignment="true">
      <alignment horizontal="center" vertical="center"/>
    </xf>
    <xf numFmtId="168" fontId="152" fillId="0" borderId="10" xfId="40126" applyNumberFormat="true" applyFont="true" applyFill="true" applyBorder="true" applyAlignment="true">
      <alignment horizontal="center" vertical="center"/>
    </xf>
    <xf numFmtId="0" fontId="153" fillId="0" borderId="10" xfId="40162" applyFont="true" applyFill="true" applyBorder="true" applyAlignment="true">
      <alignment horizontal="center" vertical="center" wrapText="true"/>
    </xf>
    <xf numFmtId="168" fontId="187" fillId="0" borderId="10" xfId="40174" applyNumberFormat="true" applyFont="true" applyFill="true" applyBorder="true" applyAlignment="true">
      <alignment horizontal="center" vertical="center"/>
    </xf>
    <xf numFmtId="168" fontId="187" fillId="0" borderId="10" xfId="40186" applyNumberFormat="true" applyFont="true" applyFill="true" applyBorder="true" applyAlignment="true">
      <alignment horizontal="center" vertical="center"/>
    </xf>
    <xf numFmtId="168" fontId="187" fillId="0" borderId="10" xfId="40198" applyNumberFormat="true" applyFont="true" applyFill="true" applyBorder="true" applyAlignment="true">
      <alignment horizontal="center" vertical="center"/>
    </xf>
    <xf numFmtId="0" fontId="153" fillId="0" borderId="10" xfId="40222" applyFont="true" applyFill="true" applyBorder="true" applyAlignment="true">
      <alignment horizontal="center" vertical="center" wrapText="true"/>
    </xf>
    <xf numFmtId="168" fontId="187" fillId="0" borderId="10" xfId="40234" applyNumberFormat="true" applyFont="true" applyFill="true" applyBorder="true" applyAlignment="true">
      <alignment horizontal="center" vertical="center"/>
    </xf>
    <xf numFmtId="168" fontId="187" fillId="0" borderId="10" xfId="40246" applyNumberFormat="true" applyFont="true" applyFill="true" applyBorder="true" applyAlignment="true">
      <alignment horizontal="center" vertical="center"/>
    </xf>
    <xf numFmtId="168" fontId="187" fillId="0" borderId="10" xfId="40258" applyNumberFormat="true" applyFont="true" applyFill="true" applyBorder="true" applyAlignment="true">
      <alignment horizontal="center" vertical="center"/>
    </xf>
    <xf numFmtId="168" fontId="152" fillId="0" borderId="10" xfId="40246" applyNumberFormat="true" applyFont="true" applyFill="true" applyBorder="true" applyAlignment="true">
      <alignment horizontal="center" vertical="center"/>
    </xf>
    <xf numFmtId="0" fontId="153" fillId="0" borderId="10" xfId="40282" applyFont="true" applyFill="true" applyBorder="true" applyAlignment="true">
      <alignment horizontal="center" vertical="center" wrapText="true"/>
    </xf>
    <xf numFmtId="168" fontId="117" fillId="0" borderId="10" xfId="40294" applyNumberFormat="true" applyFont="true" applyFill="true" applyBorder="true" applyAlignment="true">
      <alignment horizontal="center" vertical="center"/>
    </xf>
    <xf numFmtId="168" fontId="187" fillId="0" borderId="10" xfId="40294" applyNumberFormat="true" applyFont="true" applyFill="true" applyBorder="true" applyAlignment="true">
      <alignment horizontal="center" vertical="center"/>
    </xf>
    <xf numFmtId="168" fontId="117" fillId="0" borderId="10" xfId="40306" applyNumberFormat="true" applyFont="true" applyFill="true" applyBorder="true" applyAlignment="true">
      <alignment horizontal="center" vertical="center"/>
    </xf>
    <xf numFmtId="168" fontId="187" fillId="0" borderId="10" xfId="40306" applyNumberFormat="true" applyFont="true" applyFill="true" applyBorder="true" applyAlignment="true">
      <alignment horizontal="center" vertical="center"/>
    </xf>
    <xf numFmtId="168" fontId="152" fillId="0" borderId="10" xfId="40306" applyNumberFormat="true" applyFont="true" applyFill="true" applyBorder="true" applyAlignment="true">
      <alignment horizontal="center" vertical="center"/>
    </xf>
    <xf numFmtId="0" fontId="153" fillId="0" borderId="10" xfId="40342" applyFont="true" applyFill="true" applyBorder="true" applyAlignment="true">
      <alignment horizontal="center" vertical="center" wrapText="true"/>
    </xf>
    <xf numFmtId="168" fontId="187" fillId="0" borderId="10" xfId="40536" applyNumberFormat="true" applyFont="true" applyFill="true" applyBorder="true" applyAlignment="true">
      <alignment horizontal="center" vertical="center"/>
    </xf>
    <xf numFmtId="168" fontId="187" fillId="0" borderId="10" xfId="40542" applyNumberFormat="true" applyFont="true" applyFill="true" applyBorder="true" applyAlignment="true">
      <alignment horizontal="center" vertical="center"/>
    </xf>
    <xf numFmtId="168" fontId="187" fillId="0" borderId="10" xfId="40539" applyNumberFormat="true" applyFont="true" applyFill="true" applyBorder="true" applyAlignment="true">
      <alignment horizontal="center" vertical="center"/>
    </xf>
    <xf numFmtId="168" fontId="187" fillId="0" borderId="10" xfId="40548" applyNumberFormat="true" applyFont="true" applyFill="true" applyBorder="true" applyAlignment="true">
      <alignment horizontal="center" vertical="center"/>
    </xf>
    <xf numFmtId="0" fontId="153" fillId="0" borderId="10" xfId="40410" applyFont="true" applyFill="true" applyBorder="true" applyAlignment="true">
      <alignment horizontal="center" vertical="center" wrapText="true"/>
    </xf>
    <xf numFmtId="168" fontId="187" fillId="0" borderId="10" xfId="40422" applyNumberFormat="true" applyFont="true" applyFill="true" applyBorder="true" applyAlignment="true">
      <alignment horizontal="center" vertical="center"/>
    </xf>
    <xf numFmtId="168" fontId="187" fillId="0" borderId="10" xfId="40434" applyNumberFormat="true" applyFont="true" applyFill="true" applyBorder="true" applyAlignment="true">
      <alignment horizontal="center" vertical="center"/>
    </xf>
    <xf numFmtId="168" fontId="187" fillId="0" borderId="10" xfId="40446" applyNumberFormat="true" applyFont="true" applyFill="true" applyBorder="true" applyAlignment="true">
      <alignment horizontal="center" vertical="center"/>
    </xf>
    <xf numFmtId="0" fontId="187" fillId="3" borderId="10" xfId="45453" applyFont="true" applyBorder="true" applyAlignment="true">
      <alignment horizontal="center" vertical="center"/>
    </xf>
    <xf numFmtId="0" fontId="187" fillId="3" borderId="10" xfId="45483" applyFont="true" applyBorder="true" applyAlignment="true">
      <alignment horizontal="center" vertical="center"/>
    </xf>
    <xf numFmtId="0" fontId="187" fillId="3" borderId="10" xfId="45509" applyFont="true" applyBorder="true" applyAlignment="true">
      <alignment horizontal="center" vertical="center"/>
    </xf>
    <xf numFmtId="0" fontId="187" fillId="3" borderId="10" xfId="45539" applyFont="true" applyBorder="true" applyAlignment="true">
      <alignment horizontal="center" vertical="center"/>
    </xf>
    <xf numFmtId="0" fontId="187" fillId="3" borderId="10" xfId="45569" applyFont="true" applyBorder="true" applyAlignment="true">
      <alignment horizontal="center" vertical="center"/>
    </xf>
    <xf numFmtId="0" fontId="187" fillId="3" borderId="10" xfId="45611" applyFont="true" applyBorder="true" applyAlignment="true">
      <alignment horizontal="center" vertical="center"/>
    </xf>
    <xf numFmtId="0" fontId="153" fillId="3" borderId="10" xfId="45452" applyFont="true" applyBorder="true" applyAlignment="true">
      <alignment horizontal="center" vertical="center"/>
    </xf>
    <xf numFmtId="0" fontId="153" fillId="3" borderId="10" xfId="45454" applyFont="true" applyBorder="true" applyAlignment="true">
      <alignment horizontal="center" vertical="center"/>
    </xf>
    <xf numFmtId="0" fontId="153" fillId="3" borderId="10" xfId="45482" applyFont="true" applyBorder="true" applyAlignment="true">
      <alignment horizontal="center" vertical="center"/>
    </xf>
    <xf numFmtId="0" fontId="153" fillId="3" borderId="10" xfId="45484" applyFont="true" applyBorder="true" applyAlignment="true">
      <alignment horizontal="center" vertical="center"/>
    </xf>
    <xf numFmtId="0" fontId="153" fillId="3" borderId="10" xfId="45508" applyFont="true" applyBorder="true" applyAlignment="true">
      <alignment horizontal="center" vertical="center"/>
    </xf>
    <xf numFmtId="0" fontId="153" fillId="3" borderId="10" xfId="45510" applyFont="true" applyBorder="true" applyAlignment="true">
      <alignment horizontal="center" vertical="center"/>
    </xf>
    <xf numFmtId="0" fontId="153" fillId="3" borderId="10" xfId="45538" applyFont="true" applyBorder="true" applyAlignment="true">
      <alignment horizontal="center" vertical="center"/>
    </xf>
    <xf numFmtId="0" fontId="153" fillId="3" borderId="10" xfId="45540" applyFont="true" applyBorder="true" applyAlignment="true">
      <alignment horizontal="center" vertical="center"/>
    </xf>
    <xf numFmtId="0" fontId="153" fillId="3" borderId="10" xfId="45568" applyFont="true" applyBorder="true" applyAlignment="true">
      <alignment horizontal="center" vertical="center"/>
    </xf>
    <xf numFmtId="0" fontId="153" fillId="3" borderId="10" xfId="45570" applyFont="true" applyBorder="true" applyAlignment="true">
      <alignment horizontal="center" vertical="center"/>
    </xf>
    <xf numFmtId="0" fontId="153" fillId="3" borderId="10" xfId="45610" applyFont="true" applyBorder="true" applyAlignment="true">
      <alignment horizontal="center" vertical="center"/>
    </xf>
    <xf numFmtId="0" fontId="153" fillId="3" borderId="10" xfId="45612" applyFont="true" applyBorder="true" applyAlignment="true">
      <alignment horizontal="center" vertical="center"/>
    </xf>
    <xf numFmtId="169" fontId="152" fillId="35" borderId="108" xfId="45466" applyNumberFormat="true" applyFont="true" applyFill="true" applyBorder="true" applyAlignment="true">
      <alignment horizontal="center" vertical="center"/>
    </xf>
    <xf numFmtId="169" fontId="152" fillId="35" borderId="109" xfId="45472" applyNumberFormat="true" applyFont="true" applyFill="true" applyBorder="true" applyAlignment="true">
      <alignment horizontal="center" vertical="center"/>
    </xf>
    <xf numFmtId="169" fontId="152" fillId="35" borderId="110" xfId="45478" applyNumberFormat="true" applyFont="true" applyFill="true" applyBorder="true" applyAlignment="true">
      <alignment horizontal="center" vertical="center"/>
    </xf>
    <xf numFmtId="169" fontId="152" fillId="35" borderId="108" xfId="45502" applyNumberFormat="true" applyFont="true" applyFill="true" applyBorder="true" applyAlignment="true">
      <alignment horizontal="center" vertical="center"/>
    </xf>
    <xf numFmtId="169" fontId="152" fillId="35" borderId="109" xfId="45502" applyNumberFormat="true" applyFont="true" applyFill="true" applyBorder="true" applyAlignment="true">
      <alignment horizontal="center" vertical="center"/>
    </xf>
    <xf numFmtId="169" fontId="152" fillId="35" borderId="109" xfId="45496" applyNumberFormat="true" applyFont="true" applyFill="true" applyBorder="true" applyAlignment="true">
      <alignment horizontal="center" vertical="center"/>
    </xf>
    <xf numFmtId="169" fontId="152" fillId="35" borderId="108" xfId="45522" applyNumberFormat="true" applyFont="true" applyFill="true" applyBorder="true" applyAlignment="true">
      <alignment horizontal="center" vertical="center"/>
    </xf>
    <xf numFmtId="169" fontId="152" fillId="35" borderId="109" xfId="45528" applyNumberFormat="true" applyFont="true" applyFill="true" applyBorder="true" applyAlignment="true">
      <alignment horizontal="center" vertical="center"/>
    </xf>
    <xf numFmtId="169" fontId="152" fillId="35" borderId="109" xfId="45534" applyNumberFormat="true" applyFont="true" applyFill="true" applyBorder="true" applyAlignment="true">
      <alignment horizontal="center" vertical="center"/>
    </xf>
    <xf numFmtId="169" fontId="152" fillId="35" borderId="108" xfId="45552" applyNumberFormat="true" applyFont="true" applyFill="true" applyBorder="true" applyAlignment="true">
      <alignment horizontal="center" vertical="center"/>
    </xf>
    <xf numFmtId="169" fontId="152" fillId="35" borderId="109" xfId="45558" applyNumberFormat="true" applyFont="true" applyFill="true" applyBorder="true" applyAlignment="true">
      <alignment horizontal="center" vertical="center"/>
    </xf>
    <xf numFmtId="169" fontId="152" fillId="35" borderId="110" xfId="45564" applyNumberFormat="true" applyFont="true" applyFill="true" applyBorder="true" applyAlignment="true">
      <alignment horizontal="center" vertical="center"/>
    </xf>
    <xf numFmtId="169" fontId="152" fillId="35" borderId="108" xfId="45582" applyNumberFormat="true" applyFont="true" applyFill="true" applyBorder="true" applyAlignment="true">
      <alignment horizontal="center" vertical="center"/>
    </xf>
    <xf numFmtId="169" fontId="152" fillId="35" borderId="109" xfId="45588" applyNumberFormat="true" applyFont="true" applyFill="true" applyBorder="true" applyAlignment="true">
      <alignment horizontal="center" vertical="center"/>
    </xf>
    <xf numFmtId="0" fontId="153" fillId="35" borderId="109" xfId="45570" applyFont="true" applyFill="true" applyBorder="true" applyAlignment="true">
      <alignment horizontal="center" vertical="center" wrapText="true"/>
    </xf>
    <xf numFmtId="0" fontId="153" fillId="35" borderId="109" xfId="45576" applyFont="true" applyFill="true" applyBorder="true" applyAlignment="true">
      <alignment horizontal="center" vertical="center" wrapText="true"/>
    </xf>
    <xf numFmtId="168" fontId="152" fillId="35" borderId="109" xfId="45598" applyNumberFormat="true" applyFont="true" applyFill="true" applyBorder="true" applyAlignment="true">
      <alignment horizontal="center" vertical="center"/>
    </xf>
    <xf numFmtId="168" fontId="152" fillId="35" borderId="109" xfId="45602" applyNumberFormat="true" applyFont="true" applyFill="true" applyBorder="true" applyAlignment="true">
      <alignment horizontal="center" vertical="center"/>
    </xf>
    <xf numFmtId="168" fontId="152" fillId="35" borderId="109" xfId="45606" applyNumberFormat="true" applyFont="true" applyFill="true" applyBorder="true" applyAlignment="true">
      <alignment horizontal="center" vertical="center"/>
    </xf>
    <xf numFmtId="169" fontId="152" fillId="35" borderId="110" xfId="45588" applyNumberFormat="true" applyFont="true" applyFill="true" applyBorder="true" applyAlignment="true">
      <alignment horizontal="center" vertical="center"/>
    </xf>
    <xf numFmtId="0" fontId="153" fillId="35" borderId="109" xfId="45612" applyFont="true" applyFill="true" applyBorder="true" applyAlignment="true">
      <alignment horizontal="center" vertical="center" wrapText="true"/>
    </xf>
    <xf numFmtId="0" fontId="153" fillId="35" borderId="109" xfId="45618" applyFont="true" applyFill="true" applyBorder="true" applyAlignment="true">
      <alignment horizontal="center" vertical="center" wrapText="true"/>
    </xf>
    <xf numFmtId="168" fontId="117" fillId="0" borderId="10" xfId="40174" applyNumberFormat="true" applyFont="true" applyFill="true" applyBorder="true" applyAlignment="true">
      <alignment horizontal="center" vertical="center"/>
    </xf>
    <xf numFmtId="168" fontId="117" fillId="0" borderId="10" xfId="40186" applyNumberFormat="true" applyFont="true" applyFill="true" applyBorder="true" applyAlignment="true">
      <alignment horizontal="center" vertical="center"/>
    </xf>
    <xf numFmtId="0" fontId="187" fillId="3" borderId="10" xfId="45723" applyFont="true" applyBorder="true" applyAlignment="true">
      <alignment horizontal="center" vertical="center"/>
    </xf>
    <xf numFmtId="0" fontId="187" fillId="3" borderId="10" xfId="45753" applyFont="true" applyBorder="true" applyAlignment="true">
      <alignment horizontal="center" vertical="center"/>
    </xf>
    <xf numFmtId="0" fontId="187" fillId="3" borderId="10" xfId="45779" applyFont="true" applyBorder="true" applyAlignment="true">
      <alignment horizontal="center" vertical="center"/>
    </xf>
    <xf numFmtId="0" fontId="187" fillId="3" borderId="10" xfId="45809" applyFont="true" applyBorder="true" applyAlignment="true">
      <alignment horizontal="center" vertical="center"/>
    </xf>
    <xf numFmtId="0" fontId="187" fillId="3" borderId="10" xfId="45839" applyFont="true" applyBorder="true" applyAlignment="true">
      <alignment horizontal="center" vertical="center"/>
    </xf>
    <xf numFmtId="0" fontId="187" fillId="3" borderId="10" xfId="45881" applyFont="true" applyBorder="true" applyAlignment="true">
      <alignment horizontal="center" vertical="center"/>
    </xf>
    <xf numFmtId="0" fontId="153" fillId="3" borderId="10" xfId="45722" applyFont="true" applyBorder="true" applyAlignment="true">
      <alignment horizontal="center" vertical="center"/>
    </xf>
    <xf numFmtId="0" fontId="153" fillId="3" borderId="10" xfId="45724" applyFont="true" applyBorder="true" applyAlignment="true">
      <alignment horizontal="center" vertical="center"/>
    </xf>
    <xf numFmtId="0" fontId="153" fillId="3" borderId="10" xfId="45752" applyFont="true" applyBorder="true" applyAlignment="true">
      <alignment horizontal="center" vertical="center"/>
    </xf>
    <xf numFmtId="0" fontId="153" fillId="3" borderId="10" xfId="45754" applyFont="true" applyBorder="true" applyAlignment="true">
      <alignment horizontal="center" vertical="center"/>
    </xf>
    <xf numFmtId="0" fontId="153" fillId="3" borderId="10" xfId="45778" applyFont="true" applyBorder="true" applyAlignment="true">
      <alignment horizontal="center" vertical="center"/>
    </xf>
    <xf numFmtId="0" fontId="153" fillId="3" borderId="10" xfId="45780" applyFont="true" applyBorder="true" applyAlignment="true">
      <alignment horizontal="center" vertical="center"/>
    </xf>
    <xf numFmtId="0" fontId="153" fillId="3" borderId="10" xfId="45808" applyFont="true" applyBorder="true" applyAlignment="true">
      <alignment horizontal="center" vertical="center"/>
    </xf>
    <xf numFmtId="0" fontId="153" fillId="3" borderId="10" xfId="45810" applyFont="true" applyBorder="true" applyAlignment="true">
      <alignment horizontal="center" vertical="center"/>
    </xf>
    <xf numFmtId="0" fontId="153" fillId="3" borderId="10" xfId="45838" applyFont="true" applyBorder="true" applyAlignment="true">
      <alignment horizontal="center" vertical="center"/>
    </xf>
    <xf numFmtId="0" fontId="153" fillId="3" borderId="10" xfId="45840" applyFont="true" applyBorder="true" applyAlignment="true">
      <alignment horizontal="center" vertical="center"/>
    </xf>
    <xf numFmtId="0" fontId="153" fillId="3" borderId="10" xfId="45880" applyFont="true" applyBorder="true" applyAlignment="true">
      <alignment horizontal="center" vertical="center"/>
    </xf>
    <xf numFmtId="0" fontId="153" fillId="3" borderId="10" xfId="45882" applyFont="true" applyBorder="true" applyAlignment="true">
      <alignment horizontal="center" vertical="center"/>
    </xf>
    <xf numFmtId="169" fontId="152" fillId="35" borderId="108" xfId="45736" applyNumberFormat="true" applyFont="true" applyFill="true" applyBorder="true" applyAlignment="true">
      <alignment horizontal="center" vertical="center"/>
    </xf>
    <xf numFmtId="169" fontId="152" fillId="35" borderId="109" xfId="45742" applyNumberFormat="true" applyFont="true" applyFill="true" applyBorder="true" applyAlignment="true">
      <alignment horizontal="center" vertical="center"/>
    </xf>
    <xf numFmtId="169" fontId="152" fillId="35" borderId="110" xfId="45748" applyNumberFormat="true" applyFont="true" applyFill="true" applyBorder="true" applyAlignment="true">
      <alignment horizontal="center" vertical="center"/>
    </xf>
    <xf numFmtId="169" fontId="152" fillId="35" borderId="108" xfId="45772" applyNumberFormat="true" applyFont="true" applyFill="true" applyBorder="true" applyAlignment="true">
      <alignment horizontal="center" vertical="center"/>
    </xf>
    <xf numFmtId="169" fontId="152" fillId="35" borderId="109" xfId="45772" applyNumberFormat="true" applyFont="true" applyFill="true" applyBorder="true" applyAlignment="true">
      <alignment horizontal="center" vertical="center"/>
    </xf>
    <xf numFmtId="169" fontId="152" fillId="35" borderId="109" xfId="45766" applyNumberFormat="true" applyFont="true" applyFill="true" applyBorder="true" applyAlignment="true">
      <alignment horizontal="center" vertical="center"/>
    </xf>
    <xf numFmtId="169" fontId="152" fillId="35" borderId="108" xfId="45792" applyNumberFormat="true" applyFont="true" applyFill="true" applyBorder="true" applyAlignment="true">
      <alignment horizontal="center" vertical="center"/>
    </xf>
    <xf numFmtId="169" fontId="152" fillId="35" borderId="109" xfId="45798" applyNumberFormat="true" applyFont="true" applyFill="true" applyBorder="true" applyAlignment="true">
      <alignment horizontal="center" vertical="center"/>
    </xf>
    <xf numFmtId="169" fontId="152" fillId="35" borderId="109" xfId="45804" applyNumberFormat="true" applyFont="true" applyFill="true" applyBorder="true" applyAlignment="true">
      <alignment horizontal="center" vertical="center"/>
    </xf>
    <xf numFmtId="169" fontId="152" fillId="35" borderId="108" xfId="45822" applyNumberFormat="true" applyFont="true" applyFill="true" applyBorder="true" applyAlignment="true">
      <alignment horizontal="center" vertical="center"/>
    </xf>
    <xf numFmtId="169" fontId="152" fillId="35" borderId="109" xfId="45828" applyNumberFormat="true" applyFont="true" applyFill="true" applyBorder="true" applyAlignment="true">
      <alignment horizontal="center" vertical="center"/>
    </xf>
    <xf numFmtId="169" fontId="152" fillId="35" borderId="110" xfId="45834" applyNumberFormat="true" applyFont="true" applyFill="true" applyBorder="true" applyAlignment="true">
      <alignment horizontal="center" vertical="center"/>
    </xf>
    <xf numFmtId="169" fontId="152" fillId="35" borderId="108" xfId="45852" applyNumberFormat="true" applyFont="true" applyFill="true" applyBorder="true" applyAlignment="true">
      <alignment horizontal="center" vertical="center"/>
    </xf>
    <xf numFmtId="169" fontId="152" fillId="35" borderId="109" xfId="45858" applyNumberFormat="true" applyFont="true" applyFill="true" applyBorder="true" applyAlignment="true">
      <alignment horizontal="center" vertical="center"/>
    </xf>
    <xf numFmtId="0" fontId="153" fillId="35" borderId="109" xfId="45840" applyFont="true" applyFill="true" applyBorder="true" applyAlignment="true">
      <alignment horizontal="center" vertical="center" wrapText="true"/>
    </xf>
    <xf numFmtId="0" fontId="153" fillId="35" borderId="109" xfId="45846" applyFont="true" applyFill="true" applyBorder="true" applyAlignment="true">
      <alignment horizontal="center" vertical="center" wrapText="true"/>
    </xf>
    <xf numFmtId="168" fontId="152" fillId="35" borderId="109" xfId="45868" applyNumberFormat="true" applyFont="true" applyFill="true" applyBorder="true" applyAlignment="true">
      <alignment horizontal="center" vertical="center"/>
    </xf>
    <xf numFmtId="168" fontId="152" fillId="35" borderId="109" xfId="45872" applyNumberFormat="true" applyFont="true" applyFill="true" applyBorder="true" applyAlignment="true">
      <alignment horizontal="center" vertical="center"/>
    </xf>
    <xf numFmtId="168" fontId="152" fillId="35" borderId="109" xfId="45876" applyNumberFormat="true" applyFont="true" applyFill="true" applyBorder="true" applyAlignment="true">
      <alignment horizontal="center" vertical="center"/>
    </xf>
    <xf numFmtId="169" fontId="152" fillId="35" borderId="110" xfId="45858" applyNumberFormat="true" applyFont="true" applyFill="true" applyBorder="true" applyAlignment="true">
      <alignment horizontal="center" vertical="center"/>
    </xf>
    <xf numFmtId="169" fontId="152" fillId="35" borderId="108" xfId="45894" applyNumberFormat="true" applyFont="true" applyFill="true" applyBorder="true" applyAlignment="true">
      <alignment horizontal="center" vertical="center"/>
    </xf>
    <xf numFmtId="169" fontId="152" fillId="35" borderId="109" xfId="45900" applyNumberFormat="true" applyFont="true" applyFill="true" applyBorder="true" applyAlignment="true">
      <alignment horizontal="center" vertical="center"/>
    </xf>
    <xf numFmtId="169" fontId="152" fillId="35" borderId="109" xfId="45906" applyNumberFormat="true" applyFont="true" applyFill="true" applyBorder="true" applyAlignment="true">
      <alignment horizontal="center" vertical="center"/>
    </xf>
    <xf numFmtId="0" fontId="153" fillId="35" borderId="109" xfId="45882" applyFont="true" applyFill="true" applyBorder="true" applyAlignment="true">
      <alignment horizontal="center" vertical="center" wrapText="true"/>
    </xf>
    <xf numFmtId="0" fontId="153" fillId="35" borderId="109" xfId="45888" applyFont="true" applyFill="true" applyBorder="true" applyAlignment="true">
      <alignment horizontal="center" vertical="center" wrapText="true"/>
    </xf>
    <xf numFmtId="168" fontId="152" fillId="35" borderId="109" xfId="45910" applyNumberFormat="true" applyFont="true" applyFill="true" applyBorder="true" applyAlignment="true">
      <alignment horizontal="center" vertical="center"/>
    </xf>
    <xf numFmtId="168" fontId="152" fillId="35" borderId="109" xfId="45914" applyNumberFormat="true" applyFont="true" applyFill="true" applyBorder="true" applyAlignment="true">
      <alignment horizontal="center" vertical="center"/>
    </xf>
    <xf numFmtId="168" fontId="152" fillId="35" borderId="109" xfId="45920" applyNumberFormat="true" applyFont="true" applyFill="true" applyBorder="true" applyAlignment="true">
      <alignment horizontal="center" vertical="center"/>
    </xf>
    <xf numFmtId="169" fontId="152" fillId="35" borderId="108" xfId="45197" applyNumberFormat="true" applyFont="true" applyFill="true" applyBorder="true" applyAlignment="true">
      <alignment horizontal="center" vertical="center"/>
    </xf>
    <xf numFmtId="169" fontId="152" fillId="35" borderId="109" xfId="45203" applyNumberFormat="true" applyFont="true" applyFill="true" applyBorder="true" applyAlignment="true">
      <alignment horizontal="center" vertical="center"/>
    </xf>
    <xf numFmtId="169" fontId="152" fillId="35" borderId="110" xfId="45209" applyNumberFormat="true" applyFont="true" applyFill="true" applyBorder="true" applyAlignment="true">
      <alignment horizontal="center" vertical="center"/>
    </xf>
    <xf numFmtId="169" fontId="152" fillId="35" borderId="108" xfId="45233" applyNumberFormat="true" applyFont="true" applyFill="true" applyBorder="true" applyAlignment="true">
      <alignment horizontal="center" vertical="center"/>
    </xf>
    <xf numFmtId="169" fontId="152" fillId="35" borderId="109" xfId="45233" applyNumberFormat="true" applyFont="true" applyFill="true" applyBorder="true" applyAlignment="true">
      <alignment horizontal="center" vertical="center"/>
    </xf>
    <xf numFmtId="169" fontId="152" fillId="35" borderId="109" xfId="45227" applyNumberFormat="true" applyFont="true" applyFill="true" applyBorder="true" applyAlignment="true">
      <alignment horizontal="center" vertical="center"/>
    </xf>
    <xf numFmtId="169" fontId="187" fillId="35" borderId="109" xfId="45233" applyNumberFormat="true" applyFont="true" applyFill="true" applyBorder="true" applyAlignment="true">
      <alignment horizontal="center" vertical="center"/>
    </xf>
    <xf numFmtId="169" fontId="152" fillId="35" borderId="108" xfId="45253" applyNumberFormat="true" applyFont="true" applyFill="true" applyBorder="true" applyAlignment="true">
      <alignment horizontal="center" vertical="center"/>
    </xf>
    <xf numFmtId="169" fontId="152" fillId="35" borderId="109" xfId="45259" applyNumberFormat="true" applyFont="true" applyFill="true" applyBorder="true" applyAlignment="true">
      <alignment horizontal="center" vertical="center"/>
    </xf>
    <xf numFmtId="169" fontId="152" fillId="35" borderId="109" xfId="45265" applyNumberFormat="true" applyFont="true" applyFill="true" applyBorder="true" applyAlignment="true">
      <alignment horizontal="center" vertical="center"/>
    </xf>
    <xf numFmtId="169" fontId="152" fillId="35" borderId="108" xfId="45283" applyNumberFormat="true" applyFont="true" applyFill="true" applyBorder="true" applyAlignment="true">
      <alignment horizontal="center" vertical="center"/>
    </xf>
    <xf numFmtId="169" fontId="152" fillId="35" borderId="109" xfId="45289" applyNumberFormat="true" applyFont="true" applyFill="true" applyBorder="true" applyAlignment="true">
      <alignment horizontal="center" vertical="center"/>
    </xf>
    <xf numFmtId="169" fontId="152" fillId="35" borderId="110" xfId="45295" applyNumberFormat="true" applyFont="true" applyFill="true" applyBorder="true" applyAlignment="true">
      <alignment horizontal="center" vertical="center"/>
    </xf>
    <xf numFmtId="169" fontId="152" fillId="35" borderId="108" xfId="45313" applyNumberFormat="true" applyFont="true" applyFill="true" applyBorder="true" applyAlignment="true">
      <alignment horizontal="center" vertical="center"/>
    </xf>
    <xf numFmtId="169" fontId="152" fillId="35" borderId="109" xfId="45319" applyNumberFormat="true" applyFont="true" applyFill="true" applyBorder="true" applyAlignment="true">
      <alignment horizontal="center" vertical="center"/>
    </xf>
    <xf numFmtId="0" fontId="153" fillId="35" borderId="109" xfId="45301" applyFont="true" applyFill="true" applyBorder="true" applyAlignment="true">
      <alignment horizontal="center" vertical="center" wrapText="true"/>
    </xf>
    <xf numFmtId="0" fontId="153" fillId="35" borderId="109" xfId="45307" applyFont="true" applyFill="true" applyBorder="true" applyAlignment="true">
      <alignment horizontal="center" vertical="center" wrapText="true"/>
    </xf>
    <xf numFmtId="168" fontId="152" fillId="35" borderId="109" xfId="45329" applyNumberFormat="true" applyFont="true" applyFill="true" applyBorder="true" applyAlignment="true">
      <alignment horizontal="center" vertical="center"/>
    </xf>
    <xf numFmtId="168" fontId="152" fillId="35" borderId="109" xfId="45333" applyNumberFormat="true" applyFont="true" applyFill="true" applyBorder="true" applyAlignment="true">
      <alignment horizontal="center" vertical="center"/>
    </xf>
    <xf numFmtId="168" fontId="152" fillId="35" borderId="109" xfId="45337" applyNumberFormat="true" applyFont="true" applyFill="true" applyBorder="true" applyAlignment="true">
      <alignment horizontal="center" vertical="center"/>
    </xf>
    <xf numFmtId="169" fontId="152" fillId="35" borderId="110" xfId="45319" applyNumberFormat="true" applyFont="true" applyFill="true" applyBorder="true" applyAlignment="true">
      <alignment horizontal="center" vertical="center"/>
    </xf>
    <xf numFmtId="0" fontId="153" fillId="35" borderId="109" xfId="45343" applyFont="true" applyFill="true" applyBorder="true" applyAlignment="true">
      <alignment horizontal="center" vertical="center" wrapText="true"/>
    </xf>
    <xf numFmtId="0" fontId="153" fillId="35" borderId="109" xfId="45349" applyFont="true" applyFill="true" applyBorder="true" applyAlignment="true">
      <alignment horizontal="center" vertical="center" wrapText="true"/>
    </xf>
    <xf numFmtId="169" fontId="187" fillId="0" borderId="10" xfId="40058" applyNumberFormat="true" applyFont="true" applyFill="true" applyBorder="true" applyAlignment="true">
      <alignment horizontal="center" vertical="center"/>
    </xf>
    <xf numFmtId="169" fontId="187" fillId="0" borderId="10" xfId="40238" applyNumberFormat="true" applyFont="true" applyFill="true" applyBorder="true" applyAlignment="true">
      <alignment horizontal="center" vertical="center"/>
    </xf>
    <xf numFmtId="169" fontId="117" fillId="0" borderId="10" xfId="40238" applyNumberFormat="true" applyFont="true" applyFill="true" applyBorder="true" applyAlignment="true">
      <alignment horizontal="center" vertical="center"/>
    </xf>
    <xf numFmtId="169" fontId="117" fillId="0" borderId="10" xfId="40250" applyNumberFormat="true" applyFont="true" applyFill="true" applyBorder="true" applyAlignment="true">
      <alignment horizontal="center" vertical="center"/>
    </xf>
    <xf numFmtId="0" fontId="153" fillId="3" borderId="55" xfId="39981" applyFont="true" applyBorder="true" applyAlignment="true">
      <alignment horizontal="center" vertical="center" wrapText="true"/>
    </xf>
    <xf numFmtId="168" fontId="187" fillId="28" borderId="62" xfId="39993" applyNumberFormat="true" applyFont="true" applyFill="true" applyBorder="true" applyAlignment="true">
      <alignment horizontal="center" vertical="center"/>
    </xf>
    <xf numFmtId="168" fontId="187" fillId="28" borderId="64" xfId="40005" applyNumberFormat="true" applyFont="true" applyFill="true" applyBorder="true" applyAlignment="true">
      <alignment horizontal="center" vertical="center"/>
    </xf>
    <xf numFmtId="168" fontId="187" fillId="28" borderId="87" xfId="40017" applyNumberFormat="true" applyFont="true" applyFill="true" applyBorder="true" applyAlignment="true">
      <alignment horizontal="center" vertical="center"/>
    </xf>
    <xf numFmtId="0" fontId="153" fillId="3" borderId="55" xfId="40041" applyFont="true" applyBorder="true" applyAlignment="true">
      <alignment horizontal="center" vertical="center" wrapText="true"/>
    </xf>
    <xf numFmtId="168" fontId="187" fillId="28" borderId="62" xfId="40053" applyNumberFormat="true" applyFont="true" applyFill="true" applyBorder="true" applyAlignment="true">
      <alignment horizontal="center" vertical="center"/>
    </xf>
    <xf numFmtId="168" fontId="187" fillId="28" borderId="64" xfId="40065" applyNumberFormat="true" applyFont="true" applyFill="true" applyBorder="true" applyAlignment="true">
      <alignment horizontal="center" vertical="center"/>
    </xf>
    <xf numFmtId="0" fontId="153" fillId="3" borderId="55" xfId="40101" applyFont="true" applyBorder="true" applyAlignment="true">
      <alignment horizontal="center" vertical="center" wrapText="true"/>
    </xf>
    <xf numFmtId="168" fontId="152" fillId="28" borderId="62" xfId="40113" applyNumberFormat="true" applyFont="true" applyFill="true" applyBorder="true" applyAlignment="true">
      <alignment horizontal="center" vertical="center"/>
    </xf>
    <xf numFmtId="168" fontId="152" fillId="28" borderId="64" xfId="40125" applyNumberFormat="true" applyFont="true" applyFill="true" applyBorder="true" applyAlignment="true">
      <alignment horizontal="center" vertical="center"/>
    </xf>
    <xf numFmtId="168" fontId="152" fillId="28" borderId="87" xfId="40125" applyNumberFormat="true" applyFont="true" applyFill="true" applyBorder="true" applyAlignment="true">
      <alignment horizontal="center" vertical="center"/>
    </xf>
    <xf numFmtId="0" fontId="153" fillId="3" borderId="55" xfId="40161" applyFont="true" applyBorder="true" applyAlignment="true">
      <alignment horizontal="center" vertical="center" wrapText="true"/>
    </xf>
    <xf numFmtId="168" fontId="117" fillId="28" borderId="62" xfId="40173" applyNumberFormat="true" applyFont="true" applyFill="true" applyBorder="true" applyAlignment="true">
      <alignment horizontal="center" vertical="center"/>
    </xf>
    <xf numFmtId="168" fontId="117" fillId="28" borderId="64" xfId="40185" applyNumberFormat="true" applyFont="true" applyFill="true" applyBorder="true" applyAlignment="true">
      <alignment horizontal="center" vertical="center"/>
    </xf>
    <xf numFmtId="168" fontId="187" fillId="28" borderId="64" xfId="40185" applyNumberFormat="true" applyFont="true" applyFill="true" applyBorder="true" applyAlignment="true">
      <alignment horizontal="center" vertical="center"/>
    </xf>
    <xf numFmtId="168" fontId="187" fillId="28" borderId="87" xfId="40197" applyNumberFormat="true" applyFont="true" applyFill="true" applyBorder="true" applyAlignment="true">
      <alignment horizontal="center" vertical="center"/>
    </xf>
    <xf numFmtId="0" fontId="153" fillId="3" borderId="55" xfId="40221" applyFont="true" applyBorder="true" applyAlignment="true">
      <alignment horizontal="center" vertical="center" wrapText="true"/>
    </xf>
    <xf numFmtId="168" fontId="187" fillId="28" borderId="62" xfId="40233" applyNumberFormat="true" applyFont="true" applyFill="true" applyBorder="true" applyAlignment="true">
      <alignment horizontal="center" vertical="center"/>
    </xf>
    <xf numFmtId="168" fontId="187" fillId="28" borderId="64" xfId="40245" applyNumberFormat="true" applyFont="true" applyFill="true" applyBorder="true" applyAlignment="true">
      <alignment horizontal="center" vertical="center"/>
    </xf>
    <xf numFmtId="168" fontId="187" fillId="28" borderId="64" xfId="40257" applyNumberFormat="true" applyFont="true" applyFill="true" applyBorder="true" applyAlignment="true">
      <alignment horizontal="center" vertical="center"/>
    </xf>
    <xf numFmtId="168" fontId="152" fillId="28" borderId="73" xfId="40245" applyNumberFormat="true" applyFont="true" applyFill="true" applyBorder="true" applyAlignment="true">
      <alignment horizontal="center" vertical="center"/>
    </xf>
    <xf numFmtId="168" fontId="152" fillId="28" borderId="64" xfId="40245" applyNumberFormat="true" applyFont="true" applyFill="true" applyBorder="true" applyAlignment="true">
      <alignment horizontal="center" vertical="center"/>
    </xf>
    <xf numFmtId="168" fontId="152" fillId="28" borderId="87" xfId="40245" applyNumberFormat="true" applyFont="true" applyFill="true" applyBorder="true" applyAlignment="true">
      <alignment horizontal="center" vertical="center"/>
    </xf>
    <xf numFmtId="0" fontId="153" fillId="3" borderId="55" xfId="40281" applyFont="true" applyBorder="true" applyAlignment="true">
      <alignment horizontal="center" vertical="center" wrapText="true"/>
    </xf>
    <xf numFmtId="168" fontId="187" fillId="28" borderId="62" xfId="40293" applyNumberFormat="true" applyFont="true" applyFill="true" applyBorder="true" applyAlignment="true">
      <alignment horizontal="center" vertical="center"/>
    </xf>
    <xf numFmtId="168" fontId="187" fillId="28" borderId="64" xfId="40305" applyNumberFormat="true" applyFont="true" applyFill="true" applyBorder="true" applyAlignment="true">
      <alignment horizontal="center" vertical="center"/>
    </xf>
    <xf numFmtId="168" fontId="152" fillId="28" borderId="64" xfId="40305" applyNumberFormat="true" applyFont="true" applyFill="true" applyBorder="true" applyAlignment="true">
      <alignment horizontal="center" vertical="center"/>
    </xf>
    <xf numFmtId="168" fontId="152" fillId="28" borderId="87" xfId="40305" applyNumberFormat="true" applyFont="true" applyFill="true" applyBorder="true" applyAlignment="true">
      <alignment horizontal="center" vertical="center"/>
    </xf>
    <xf numFmtId="0" fontId="153" fillId="3" borderId="55" xfId="40341" applyFont="true" applyBorder="true" applyAlignment="true">
      <alignment horizontal="center" vertical="center" wrapText="true"/>
    </xf>
    <xf numFmtId="168" fontId="187" fillId="28" borderId="62" xfId="40535" applyNumberFormat="true" applyFont="true" applyFill="true" applyBorder="true" applyAlignment="true">
      <alignment horizontal="center" vertical="center"/>
    </xf>
    <xf numFmtId="168" fontId="187" fillId="28" borderId="64" xfId="40541" applyNumberFormat="true" applyFont="true" applyFill="true" applyBorder="true" applyAlignment="true">
      <alignment horizontal="center" vertical="center"/>
    </xf>
    <xf numFmtId="168" fontId="187" fillId="28" borderId="87" xfId="40547" applyNumberFormat="true" applyFont="true" applyFill="true" applyBorder="true" applyAlignment="true">
      <alignment horizontal="center" vertical="center"/>
    </xf>
    <xf numFmtId="0" fontId="153" fillId="3" borderId="55" xfId="40409" applyFont="true" applyBorder="true" applyAlignment="true">
      <alignment horizontal="center" vertical="center" wrapText="true"/>
    </xf>
    <xf numFmtId="168" fontId="187" fillId="28" borderId="62" xfId="40421" applyNumberFormat="true" applyFont="true" applyFill="true" applyBorder="true" applyAlignment="true">
      <alignment horizontal="center" vertical="center"/>
    </xf>
    <xf numFmtId="168" fontId="187" fillId="28" borderId="64" xfId="40433" applyNumberFormat="true" applyFont="true" applyFill="true" applyBorder="true" applyAlignment="true">
      <alignment horizontal="center" vertical="center"/>
    </xf>
    <xf numFmtId="168" fontId="187" fillId="28" borderId="87" xfId="40445" applyNumberFormat="true" applyFont="true" applyFill="true" applyBorder="true" applyAlignment="true">
      <alignment horizontal="center" vertical="center"/>
    </xf>
    <xf numFmtId="0" fontId="117" fillId="0" borderId="10" xfId="39969" applyFont="true" applyFill="true" applyBorder="true" applyAlignment="true">
      <alignment horizontal="center" vertical="center"/>
    </xf>
    <xf numFmtId="0" fontId="153" fillId="0" borderId="10" xfId="39968" applyFont="true" applyFill="true" applyBorder="true" applyAlignment="true">
      <alignment horizontal="center" vertical="center"/>
    </xf>
    <xf numFmtId="0" fontId="153" fillId="0" borderId="10" xfId="39970" applyFont="true" applyFill="true" applyBorder="true" applyAlignment="true">
      <alignment horizontal="center" vertical="center"/>
    </xf>
    <xf numFmtId="0" fontId="153" fillId="0" borderId="10" xfId="39980" applyFont="true" applyFill="true" applyBorder="true" applyAlignment="true">
      <alignment horizontal="center" vertical="center" wrapText="true"/>
    </xf>
    <xf numFmtId="168" fontId="187" fillId="0" borderId="10" xfId="39992" applyNumberFormat="true" applyFont="true" applyFill="true" applyBorder="true" applyAlignment="true">
      <alignment horizontal="center" vertical="center"/>
    </xf>
    <xf numFmtId="168" fontId="187" fillId="0" borderId="10" xfId="40004" applyNumberFormat="true" applyFont="true" applyFill="true" applyBorder="true" applyAlignment="true">
      <alignment horizontal="center" vertical="center"/>
    </xf>
    <xf numFmtId="168" fontId="187" fillId="0" borderId="10" xfId="40016" applyNumberFormat="true" applyFont="true" applyFill="true" applyBorder="true" applyAlignment="true">
      <alignment horizontal="center" vertical="center"/>
    </xf>
    <xf numFmtId="0" fontId="117" fillId="0" borderId="10" xfId="40029" applyFont="true" applyFill="true" applyBorder="true" applyAlignment="true">
      <alignment horizontal="center" vertical="center"/>
    </xf>
    <xf numFmtId="0" fontId="153" fillId="0" borderId="10" xfId="40028" applyFont="true" applyFill="true" applyBorder="true" applyAlignment="true">
      <alignment horizontal="center" vertical="center"/>
    </xf>
    <xf numFmtId="0" fontId="153" fillId="0" borderId="10" xfId="40030" applyFont="true" applyFill="true" applyBorder="true" applyAlignment="true">
      <alignment horizontal="center" vertical="center"/>
    </xf>
    <xf numFmtId="0" fontId="153" fillId="0" borderId="10" xfId="40040" applyFont="true" applyFill="true" applyBorder="true" applyAlignment="true">
      <alignment horizontal="center" vertical="center" wrapText="true"/>
    </xf>
    <xf numFmtId="168" fontId="187" fillId="0" borderId="10" xfId="40052" applyNumberFormat="true" applyFont="true" applyFill="true" applyBorder="true" applyAlignment="true">
      <alignment horizontal="center" vertical="center"/>
    </xf>
    <xf numFmtId="168" fontId="187" fillId="0" borderId="10" xfId="40064" applyNumberFormat="true" applyFont="true" applyFill="true" applyBorder="true" applyAlignment="true">
      <alignment horizontal="center" vertical="center"/>
    </xf>
    <xf numFmtId="168" fontId="187" fillId="0" borderId="10" xfId="40077" applyNumberFormat="true" applyFont="true" applyFill="true" applyBorder="true" applyAlignment="true">
      <alignment horizontal="center" vertical="center"/>
    </xf>
    <xf numFmtId="0" fontId="117" fillId="0" borderId="10" xfId="40089" applyFont="true" applyFill="true" applyBorder="true" applyAlignment="true">
      <alignment horizontal="center" vertical="center"/>
    </xf>
    <xf numFmtId="0" fontId="153" fillId="0" borderId="10" xfId="40088" applyFont="true" applyFill="true" applyBorder="true" applyAlignment="true">
      <alignment horizontal="center" vertical="center"/>
    </xf>
    <xf numFmtId="0" fontId="153" fillId="0" borderId="10" xfId="40090" applyFont="true" applyFill="true" applyBorder="true" applyAlignment="true">
      <alignment horizontal="center" vertical="center"/>
    </xf>
    <xf numFmtId="0" fontId="153" fillId="0" borderId="10" xfId="40100" applyFont="true" applyFill="true" applyBorder="true" applyAlignment="true">
      <alignment horizontal="center" vertical="center" wrapText="true"/>
    </xf>
    <xf numFmtId="168" fontId="152" fillId="0" borderId="10" xfId="40112" applyNumberFormat="true" applyFont="true" applyFill="true" applyBorder="true" applyAlignment="true">
      <alignment horizontal="center" vertical="center"/>
    </xf>
    <xf numFmtId="168" fontId="152" fillId="0" borderId="10" xfId="40124" applyNumberFormat="true" applyFont="true" applyFill="true" applyBorder="true" applyAlignment="true">
      <alignment horizontal="center" vertical="center"/>
    </xf>
    <xf numFmtId="0" fontId="117" fillId="0" borderId="10" xfId="40149" applyFont="true" applyFill="true" applyBorder="true" applyAlignment="true">
      <alignment horizontal="center" vertical="center"/>
    </xf>
    <xf numFmtId="0" fontId="153" fillId="0" borderId="10" xfId="40148" applyFont="true" applyFill="true" applyBorder="true" applyAlignment="true">
      <alignment horizontal="center" vertical="center"/>
    </xf>
    <xf numFmtId="0" fontId="153" fillId="0" borderId="10" xfId="40150" applyFont="true" applyFill="true" applyBorder="true" applyAlignment="true">
      <alignment horizontal="center" vertical="center"/>
    </xf>
    <xf numFmtId="0" fontId="153" fillId="0" borderId="10" xfId="40160" applyFont="true" applyFill="true" applyBorder="true" applyAlignment="true">
      <alignment horizontal="center" vertical="center" wrapText="true"/>
    </xf>
    <xf numFmtId="168" fontId="117" fillId="0" borderId="10" xfId="40172" applyNumberFormat="true" applyFont="true" applyFill="true" applyBorder="true" applyAlignment="true">
      <alignment horizontal="center" vertical="center"/>
    </xf>
    <xf numFmtId="168" fontId="117" fillId="0" borderId="10" xfId="40184" applyNumberFormat="true" applyFont="true" applyFill="true" applyBorder="true" applyAlignment="true">
      <alignment horizontal="center" vertical="center"/>
    </xf>
    <xf numFmtId="168" fontId="187" fillId="0" borderId="10" xfId="40184" applyNumberFormat="true" applyFont="true" applyFill="true" applyBorder="true" applyAlignment="true">
      <alignment horizontal="center" vertical="center"/>
    </xf>
    <xf numFmtId="168" fontId="187" fillId="0" borderId="10" xfId="40196" applyNumberFormat="true" applyFont="true" applyFill="true" applyBorder="true" applyAlignment="true">
      <alignment horizontal="center" vertical="center"/>
    </xf>
    <xf numFmtId="0" fontId="117" fillId="0" borderId="10" xfId="40209" applyFont="true" applyFill="true" applyBorder="true" applyAlignment="true">
      <alignment horizontal="center" vertical="center"/>
    </xf>
    <xf numFmtId="0" fontId="153" fillId="0" borderId="10" xfId="40208" applyFont="true" applyFill="true" applyBorder="true" applyAlignment="true">
      <alignment horizontal="center" vertical="center"/>
    </xf>
    <xf numFmtId="0" fontId="153" fillId="0" borderId="10" xfId="40210" applyFont="true" applyFill="true" applyBorder="true" applyAlignment="true">
      <alignment horizontal="center" vertical="center"/>
    </xf>
    <xf numFmtId="0" fontId="153" fillId="0" borderId="10" xfId="40220" applyFont="true" applyFill="true" applyBorder="true" applyAlignment="true">
      <alignment horizontal="center" vertical="center" wrapText="true"/>
    </xf>
    <xf numFmtId="168" fontId="187" fillId="0" borderId="10" xfId="40232" applyNumberFormat="true" applyFont="true" applyFill="true" applyBorder="true" applyAlignment="true">
      <alignment horizontal="center" vertical="center"/>
    </xf>
    <xf numFmtId="168" fontId="187" fillId="0" borderId="10" xfId="40244" applyNumberFormat="true" applyFont="true" applyFill="true" applyBorder="true" applyAlignment="true">
      <alignment horizontal="center" vertical="center"/>
    </xf>
    <xf numFmtId="168" fontId="187" fillId="0" borderId="10" xfId="40256" applyNumberFormat="true" applyFont="true" applyFill="true" applyBorder="true" applyAlignment="true">
      <alignment horizontal="center" vertical="center"/>
    </xf>
    <xf numFmtId="168" fontId="152" fillId="0" borderId="10" xfId="40244" applyNumberFormat="true" applyFont="true" applyFill="true" applyBorder="true" applyAlignment="true">
      <alignment horizontal="center" vertical="center"/>
    </xf>
    <xf numFmtId="0" fontId="117" fillId="0" borderId="10" xfId="40269" applyFont="true" applyFill="true" applyBorder="true" applyAlignment="true">
      <alignment horizontal="center" vertical="center"/>
    </xf>
    <xf numFmtId="0" fontId="153" fillId="0" borderId="10" xfId="40268" applyFont="true" applyFill="true" applyBorder="true" applyAlignment="true">
      <alignment horizontal="center" vertical="center"/>
    </xf>
    <xf numFmtId="0" fontId="153" fillId="0" borderId="10" xfId="40270" applyFont="true" applyFill="true" applyBorder="true" applyAlignment="true">
      <alignment horizontal="center" vertical="center"/>
    </xf>
    <xf numFmtId="0" fontId="153" fillId="0" borderId="10" xfId="40280" applyFont="true" applyFill="true" applyBorder="true" applyAlignment="true">
      <alignment horizontal="center" vertical="center" wrapText="true"/>
    </xf>
    <xf numFmtId="168" fontId="117" fillId="0" borderId="10" xfId="40292" applyNumberFormat="true" applyFont="true" applyFill="true" applyBorder="true" applyAlignment="true">
      <alignment horizontal="center" vertical="center"/>
    </xf>
    <xf numFmtId="168" fontId="117" fillId="0" borderId="10" xfId="40304" applyNumberFormat="true" applyFont="true" applyFill="true" applyBorder="true" applyAlignment="true">
      <alignment horizontal="center" vertical="center"/>
    </xf>
    <xf numFmtId="168" fontId="187" fillId="0" borderId="10" xfId="40304" applyNumberFormat="true" applyFont="true" applyFill="true" applyBorder="true" applyAlignment="true">
      <alignment horizontal="center" vertical="center"/>
    </xf>
    <xf numFmtId="168" fontId="152" fillId="0" borderId="10" xfId="40304" applyNumberFormat="true" applyFont="true" applyFill="true" applyBorder="true" applyAlignment="true">
      <alignment horizontal="center" vertical="center"/>
    </xf>
    <xf numFmtId="0" fontId="117" fillId="0" borderId="10" xfId="40329" applyFont="true" applyFill="true" applyBorder="true" applyAlignment="true">
      <alignment horizontal="center" vertical="center"/>
    </xf>
    <xf numFmtId="0" fontId="153" fillId="0" borderId="10" xfId="40328" applyFont="true" applyFill="true" applyBorder="true" applyAlignment="true">
      <alignment horizontal="center" vertical="center"/>
    </xf>
    <xf numFmtId="0" fontId="153" fillId="0" borderId="10" xfId="40330" applyFont="true" applyFill="true" applyBorder="true" applyAlignment="true">
      <alignment horizontal="center" vertical="center"/>
    </xf>
    <xf numFmtId="0" fontId="153" fillId="0" borderId="10" xfId="40340" applyFont="true" applyFill="true" applyBorder="true" applyAlignment="true">
      <alignment horizontal="center" vertical="center" wrapText="true"/>
    </xf>
    <xf numFmtId="168" fontId="187" fillId="0" borderId="10" xfId="40534" applyNumberFormat="true" applyFont="true" applyFill="true" applyBorder="true" applyAlignment="true">
      <alignment horizontal="center" vertical="center"/>
    </xf>
    <xf numFmtId="168" fontId="187" fillId="0" borderId="10" xfId="40540" applyNumberFormat="true" applyFont="true" applyFill="true" applyBorder="true" applyAlignment="true">
      <alignment horizontal="center" vertical="center"/>
    </xf>
    <xf numFmtId="168" fontId="187" fillId="0" borderId="10" xfId="40546" applyNumberFormat="true" applyFont="true" applyFill="true" applyBorder="true" applyAlignment="true">
      <alignment horizontal="center" vertical="center"/>
    </xf>
    <xf numFmtId="0" fontId="117" fillId="0" borderId="10" xfId="40397" applyFont="true" applyFill="true" applyBorder="true" applyAlignment="true">
      <alignment horizontal="center" vertical="center"/>
    </xf>
    <xf numFmtId="0" fontId="153" fillId="0" borderId="10" xfId="40396" applyFont="true" applyFill="true" applyBorder="true" applyAlignment="true">
      <alignment horizontal="center" vertical="center"/>
    </xf>
    <xf numFmtId="0" fontId="153" fillId="0" borderId="10" xfId="40398" applyFont="true" applyFill="true" applyBorder="true" applyAlignment="true">
      <alignment horizontal="center" vertical="center"/>
    </xf>
    <xf numFmtId="0" fontId="153" fillId="0" borderId="10" xfId="40408" applyFont="true" applyFill="true" applyBorder="true" applyAlignment="true">
      <alignment horizontal="center" vertical="center" wrapText="true"/>
    </xf>
    <xf numFmtId="168" fontId="187" fillId="0" borderId="10" xfId="40420" applyNumberFormat="true" applyFont="true" applyFill="true" applyBorder="true" applyAlignment="true">
      <alignment horizontal="center" vertical="center"/>
    </xf>
    <xf numFmtId="168" fontId="187" fillId="0" borderId="10" xfId="40432" applyNumberFormat="true" applyFont="true" applyFill="true" applyBorder="true" applyAlignment="true">
      <alignment horizontal="center" vertical="center"/>
    </xf>
    <xf numFmtId="168" fontId="187" fillId="0" borderId="10" xfId="40444" applyNumberFormat="true" applyFont="true" applyFill="true" applyBorder="true" applyAlignment="true">
      <alignment horizontal="center" vertical="center"/>
    </xf>
    <xf numFmtId="0" fontId="153" fillId="26" borderId="59" xfId="40301" applyFont="true" applyFill="true" applyBorder="true" applyAlignment="true">
      <alignment horizontal="left" vertical="center" wrapText="true"/>
    </xf>
    <xf numFmtId="0" fontId="153" fillId="26" borderId="59" xfId="40241" applyFont="true" applyFill="true" applyBorder="true" applyAlignment="true">
      <alignment horizontal="left" vertical="center" wrapText="true"/>
    </xf>
    <xf numFmtId="0" fontId="153" fillId="26" borderId="102" xfId="40235" applyFont="true" applyFill="true" applyBorder="true" applyAlignment="true">
      <alignment horizontal="left" vertical="center" wrapText="true"/>
    </xf>
    <xf numFmtId="0" fontId="26" fillId="3" borderId="10" xfId="19344" applyAlignment="true">
      <alignment wrapText="true"/>
    </xf>
    <xf numFmtId="0" fontId="26" fillId="15" borderId="10" xfId="19344" applyFill="true" applyAlignment="true">
      <alignment wrapText="true"/>
    </xf>
    <xf numFmtId="0" fontId="153" fillId="26" borderId="102" xfId="40295" applyFont="true" applyFill="true" applyBorder="true" applyAlignment="true">
      <alignment horizontal="left" vertical="center" wrapText="true"/>
    </xf>
    <xf numFmtId="0" fontId="166" fillId="27" borderId="3" xfId="19344" applyFont="true" applyFill="true" applyBorder="true" applyAlignment="true"/>
    <xf numFmtId="0" fontId="167" fillId="27" borderId="3" xfId="19344" applyFont="true" applyFill="true" applyBorder="true" applyAlignment="true"/>
    <xf numFmtId="0" fontId="167" fillId="3" borderId="4" xfId="19344" applyFont="true" applyBorder="true" applyAlignment="true"/>
    <xf numFmtId="0" fontId="135" fillId="0" borderId="0" xfId="0" applyFont="true" applyAlignment="true">
      <alignment horizontal="right" vertical="top" wrapText="true"/>
    </xf>
    <xf numFmtId="169" fontId="187" fillId="28" borderId="78" xfId="40057" applyNumberFormat="true" applyFont="true" applyFill="true" applyBorder="true" applyAlignment="true">
      <alignment horizontal="center" vertical="center"/>
    </xf>
    <xf numFmtId="169" fontId="187" fillId="28" borderId="85" xfId="40069" applyNumberFormat="true" applyFont="true" applyFill="true" applyBorder="true" applyAlignment="true">
      <alignment horizontal="center" vertical="center"/>
    </xf>
    <xf numFmtId="169" fontId="187" fillId="28" borderId="78" xfId="40237" applyNumberFormat="true" applyFont="true" applyFill="true" applyBorder="true" applyAlignment="true">
      <alignment horizontal="center" vertical="center"/>
    </xf>
    <xf numFmtId="169" fontId="187" fillId="28" borderId="85" xfId="40377" applyNumberFormat="true" applyFont="true" applyFill="true" applyBorder="true" applyAlignment="true">
      <alignment horizontal="center" vertical="center"/>
    </xf>
    <xf numFmtId="169" fontId="187" fillId="28" borderId="56" xfId="40058" applyNumberFormat="true" applyFont="true" applyFill="true" applyBorder="true" applyAlignment="true">
      <alignment horizontal="center" vertical="center"/>
    </xf>
    <xf numFmtId="169" fontId="187" fillId="28" borderId="86" xfId="40070" applyNumberFormat="true" applyFont="true" applyFill="true" applyBorder="true" applyAlignment="true">
      <alignment horizontal="center" vertical="center"/>
    </xf>
    <xf numFmtId="169" fontId="187" fillId="28" borderId="56" xfId="40238" applyNumberFormat="true" applyFont="true" applyFill="true" applyBorder="true" applyAlignment="true">
      <alignment horizontal="center" vertical="center"/>
    </xf>
    <xf numFmtId="169" fontId="187" fillId="28" borderId="56" xfId="40358" applyNumberFormat="true" applyFont="true" applyFill="true" applyBorder="true" applyAlignment="true">
      <alignment horizontal="center" vertical="center"/>
    </xf>
    <xf numFmtId="169" fontId="187" fillId="28" borderId="86" xfId="40378" applyNumberFormat="true" applyFont="true" applyFill="true" applyBorder="true" applyAlignment="true">
      <alignment horizontal="center" vertical="center"/>
    </xf>
    <xf numFmtId="169" fontId="187" fillId="28" borderId="93" xfId="40059" applyNumberFormat="true" applyFont="true" applyFill="true" applyBorder="true" applyAlignment="true">
      <alignment horizontal="center" vertical="center"/>
    </xf>
    <xf numFmtId="169" fontId="187" fillId="28" borderId="98" xfId="40071" applyNumberFormat="true" applyFont="true" applyFill="true" applyBorder="true" applyAlignment="true">
      <alignment horizontal="center" vertical="center"/>
    </xf>
    <xf numFmtId="169" fontId="187" fillId="28" borderId="93" xfId="40239" applyNumberFormat="true" applyFont="true" applyFill="true" applyBorder="true" applyAlignment="true">
      <alignment horizontal="center" vertical="center"/>
    </xf>
    <xf numFmtId="169" fontId="187" fillId="28" borderId="93" xfId="40359" applyNumberFormat="true" applyFont="true" applyFill="true" applyBorder="true" applyAlignment="true">
      <alignment horizontal="center" vertical="center"/>
    </xf>
    <xf numFmtId="169" fontId="187" fillId="28" borderId="98" xfId="40379" applyNumberFormat="true" applyFont="true" applyFill="true" applyBorder="true" applyAlignment="true">
      <alignment horizontal="center" vertical="center"/>
    </xf>
    <xf numFmtId="169" fontId="187" fillId="28" borderId="63" xfId="40058" applyNumberFormat="true" applyFont="true" applyFill="true" applyBorder="true" applyAlignment="true">
      <alignment horizontal="center" vertical="center"/>
    </xf>
    <xf numFmtId="169" fontId="187" fillId="28" borderId="101" xfId="40070" applyNumberFormat="true" applyFont="true" applyFill="true" applyBorder="true" applyAlignment="true">
      <alignment horizontal="center" vertical="center"/>
    </xf>
    <xf numFmtId="169" fontId="187" fillId="28" borderId="63" xfId="40238" applyNumberFormat="true" applyFont="true" applyFill="true" applyBorder="true" applyAlignment="true">
      <alignment horizontal="center" vertical="center"/>
    </xf>
    <xf numFmtId="169" fontId="187" fillId="28" borderId="78" xfId="40358" applyNumberFormat="true" applyFont="true" applyFill="true" applyBorder="true" applyAlignment="true">
      <alignment horizontal="center" vertical="center"/>
    </xf>
    <xf numFmtId="169" fontId="187" fillId="28" borderId="85" xfId="40378" applyNumberFormat="true" applyFont="true" applyFill="true" applyBorder="true" applyAlignment="true">
      <alignment horizontal="center" vertical="center"/>
    </xf>
    <xf numFmtId="169" fontId="187" fillId="28" borderId="64" xfId="40059" applyNumberFormat="true" applyFont="true" applyFill="true" applyBorder="true" applyAlignment="true">
      <alignment horizontal="center" vertical="center"/>
    </xf>
    <xf numFmtId="169" fontId="187" fillId="28" borderId="87" xfId="40071" applyNumberFormat="true" applyFont="true" applyFill="true" applyBorder="true" applyAlignment="true">
      <alignment horizontal="center" vertical="center"/>
    </xf>
    <xf numFmtId="169" fontId="187" fillId="28" borderId="64" xfId="40239" applyNumberFormat="true" applyFont="true" applyFill="true" applyBorder="true" applyAlignment="true">
      <alignment horizontal="center" vertical="center"/>
    </xf>
    <xf numFmtId="169" fontId="187" fillId="28" borderId="78" xfId="40058" applyNumberFormat="true" applyFont="true" applyFill="true" applyBorder="true" applyAlignment="true">
      <alignment horizontal="center" vertical="center"/>
    </xf>
    <xf numFmtId="169" fontId="187" fillId="28" borderId="85" xfId="40070" applyNumberFormat="true" applyFont="true" applyFill="true" applyBorder="true" applyAlignment="true">
      <alignment horizontal="center" vertical="center"/>
    </xf>
    <xf numFmtId="169" fontId="187" fillId="28" borderId="78" xfId="40238" applyNumberFormat="true" applyFont="true" applyFill="true" applyBorder="true" applyAlignment="true">
      <alignment horizontal="center" vertical="center"/>
    </xf>
    <xf numFmtId="169" fontId="187" fillId="28" borderId="64" xfId="40359" applyNumberFormat="true" applyFont="true" applyFill="true" applyBorder="true" applyAlignment="true">
      <alignment horizontal="center" vertical="center"/>
    </xf>
    <xf numFmtId="169" fontId="187" fillId="28" borderId="87" xfId="40379" applyNumberFormat="true" applyFont="true" applyFill="true" applyBorder="true" applyAlignment="true">
      <alignment horizontal="center" vertical="center"/>
    </xf>
    <xf numFmtId="169" fontId="187" fillId="28" borderId="127" xfId="40072" applyNumberFormat="true" applyFont="true" applyFill="true" applyBorder="true" applyAlignment="true">
      <alignment horizontal="center" vertical="center"/>
    </xf>
    <xf numFmtId="169" fontId="187" fillId="28" borderId="87" xfId="40072" applyNumberFormat="true" applyFont="true" applyFill="true" applyBorder="true" applyAlignment="true">
      <alignment horizontal="center" vertical="center"/>
    </xf>
    <xf numFmtId="169" fontId="187" fillId="28" borderId="64" xfId="40060" applyNumberFormat="true" applyFont="true" applyFill="true" applyBorder="true" applyAlignment="true">
      <alignment horizontal="center" vertical="center"/>
    </xf>
    <xf numFmtId="169" fontId="187" fillId="28" borderId="64" xfId="40240" applyNumberFormat="true" applyFont="true" applyFill="true" applyBorder="true" applyAlignment="true">
      <alignment horizontal="center" vertical="center"/>
    </xf>
    <xf numFmtId="169" fontId="187" fillId="28" borderId="64" xfId="40360" applyNumberFormat="true" applyFont="true" applyFill="true" applyBorder="true" applyAlignment="true">
      <alignment horizontal="center" vertical="center"/>
    </xf>
    <xf numFmtId="169" fontId="187" fillId="28" borderId="87" xfId="40380" applyNumberFormat="true" applyFont="true" applyFill="true" applyBorder="true" applyAlignment="true">
      <alignment horizontal="center" vertical="center"/>
    </xf>
    <xf numFmtId="168" fontId="187" fillId="28" borderId="129" xfId="40077" applyNumberFormat="true" applyFont="true" applyFill="true" applyBorder="true" applyAlignment="true">
      <alignment horizontal="center" vertical="center"/>
    </xf>
    <xf numFmtId="0" fontId="153" fillId="3" borderId="53" xfId="39974" applyFont="true" applyBorder="true" applyAlignment="true">
      <alignment horizontal="center" vertical="center" wrapText="true"/>
    </xf>
    <xf numFmtId="170" fontId="157" fillId="27" borderId="153" xfId="19344" applyNumberFormat="true" applyFont="true" applyFill="true" applyBorder="true" applyAlignment="true">
      <alignment horizontal="center" vertical="center"/>
    </xf>
    <xf numFmtId="0" fontId="153" fillId="3" borderId="53" xfId="40034" applyFont="true" applyBorder="true" applyAlignment="true">
      <alignment horizontal="center" vertical="center" wrapText="true"/>
    </xf>
    <xf numFmtId="0" fontId="153" fillId="3" borderId="53" xfId="40094" applyFont="true" applyBorder="true" applyAlignment="true">
      <alignment horizontal="center" vertical="center" wrapText="true"/>
    </xf>
    <xf numFmtId="170" fontId="157" fillId="27" borderId="154" xfId="19344" applyNumberFormat="true" applyFont="true" applyFill="true" applyBorder="true" applyAlignment="true">
      <alignment horizontal="center" vertical="center"/>
    </xf>
    <xf numFmtId="170" fontId="157" fillId="27" borderId="155" xfId="19344" applyNumberFormat="true" applyFont="true" applyFill="true" applyBorder="true" applyAlignment="true">
      <alignment horizontal="center" vertical="center"/>
    </xf>
    <xf numFmtId="170" fontId="157" fillId="27" borderId="156" xfId="19344"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3" fillId="0" borderId="10" xfId="39974" applyFont="true" applyFill="true" applyBorder="true" applyAlignment="true">
      <alignment horizontal="center" vertical="center" wrapText="true"/>
    </xf>
    <xf numFmtId="169" fontId="117" fillId="0" borderId="10" xfId="39988" applyNumberFormat="true" applyFont="true" applyFill="true" applyBorder="true" applyAlignment="true">
      <alignment horizontal="center" vertical="center"/>
    </xf>
    <xf numFmtId="169" fontId="117" fillId="0" borderId="10" xfId="40000" applyNumberFormat="true" applyFont="true" applyFill="true" applyBorder="true" applyAlignment="true">
      <alignment horizontal="center" vertical="center"/>
    </xf>
    <xf numFmtId="169" fontId="117" fillId="0" borderId="10" xfId="40012" applyNumberFormat="true" applyFont="true" applyFill="true" applyBorder="true" applyAlignment="true">
      <alignment horizontal="center" vertical="center"/>
    </xf>
    <xf numFmtId="170" fontId="157" fillId="0" borderId="10" xfId="19344" applyNumberFormat="true" applyFont="true" applyFill="true" applyBorder="true" applyAlignment="true">
      <alignment horizontal="center" vertical="center"/>
    </xf>
    <xf numFmtId="0" fontId="153" fillId="0" borderId="10" xfId="40034" applyFont="true" applyFill="true" applyBorder="true" applyAlignment="true">
      <alignment horizontal="center" vertical="center" wrapText="true"/>
    </xf>
    <xf numFmtId="169" fontId="117" fillId="0" borderId="10" xfId="40048" applyNumberFormat="true" applyFont="true" applyFill="true" applyBorder="true" applyAlignment="true">
      <alignment horizontal="center" vertical="center"/>
    </xf>
    <xf numFmtId="169" fontId="117" fillId="0" borderId="10" xfId="40060" applyNumberFormat="true" applyFont="true" applyFill="true" applyBorder="true" applyAlignment="true">
      <alignment horizontal="center" vertical="center"/>
    </xf>
    <xf numFmtId="0" fontId="153" fillId="0" borderId="10" xfId="40094" applyFont="true" applyFill="true" applyBorder="true" applyAlignment="true">
      <alignment horizontal="center" vertical="center" wrapText="true"/>
    </xf>
    <xf numFmtId="169" fontId="152" fillId="0" borderId="10" xfId="40108" applyNumberFormat="true" applyFont="true" applyFill="true" applyBorder="true" applyAlignment="true">
      <alignment horizontal="center" vertical="center"/>
    </xf>
    <xf numFmtId="169" fontId="152" fillId="0" borderId="10" xfId="40120" applyNumberFormat="true" applyFont="true" applyFill="true" applyBorder="true" applyAlignment="true">
      <alignment horizontal="center" vertical="center"/>
    </xf>
    <xf numFmtId="0" fontId="153" fillId="0" borderId="10" xfId="40156" applyFont="true" applyFill="true" applyBorder="true" applyAlignment="true">
      <alignment horizontal="center" vertical="center" wrapText="true"/>
    </xf>
    <xf numFmtId="169" fontId="117" fillId="0" borderId="10" xfId="40168" applyNumberFormat="true" applyFont="true" applyFill="true" applyBorder="true" applyAlignment="true">
      <alignment horizontal="center" vertical="center"/>
    </xf>
    <xf numFmtId="169" fontId="117" fillId="0" borderId="10" xfId="40180" applyNumberFormat="true" applyFont="true" applyFill="true" applyBorder="true" applyAlignment="true">
      <alignment horizontal="center" vertical="center"/>
    </xf>
    <xf numFmtId="169" fontId="117" fillId="0" borderId="10" xfId="40192" applyNumberFormat="true" applyFont="true" applyFill="true" applyBorder="true" applyAlignment="true">
      <alignment horizontal="center" vertical="center"/>
    </xf>
    <xf numFmtId="0" fontId="153" fillId="0" borderId="10" xfId="40216" applyFont="true" applyFill="true" applyBorder="true" applyAlignment="true">
      <alignment horizontal="center" vertical="center" wrapText="true"/>
    </xf>
    <xf numFmtId="169" fontId="117" fillId="0" borderId="10" xfId="40228" applyNumberFormat="true" applyFont="true" applyFill="true" applyBorder="true" applyAlignment="true">
      <alignment horizontal="center" vertical="center"/>
    </xf>
    <xf numFmtId="169" fontId="152" fillId="0" borderId="10" xfId="40240" applyNumberFormat="true" applyFont="true" applyFill="true" applyBorder="true" applyAlignment="true">
      <alignment horizontal="center" vertical="center"/>
    </xf>
    <xf numFmtId="0" fontId="153" fillId="0" borderId="10" xfId="40276" applyFont="true" applyFill="true" applyBorder="true" applyAlignment="true">
      <alignment horizontal="center" vertical="center" wrapText="true"/>
    </xf>
    <xf numFmtId="169" fontId="117" fillId="0" borderId="10" xfId="40288" applyNumberFormat="true" applyFont="true" applyFill="true" applyBorder="true" applyAlignment="true">
      <alignment horizontal="center" vertical="center"/>
    </xf>
    <xf numFmtId="169" fontId="117" fillId="0" borderId="10" xfId="40300" applyNumberFormat="true" applyFont="true" applyFill="true" applyBorder="true" applyAlignment="true">
      <alignment horizontal="center" vertical="center"/>
    </xf>
    <xf numFmtId="169" fontId="152" fillId="0" borderId="10" xfId="40300" applyNumberFormat="true" applyFont="true" applyFill="true" applyBorder="true" applyAlignment="true">
      <alignment horizontal="center" vertical="center"/>
    </xf>
    <xf numFmtId="0" fontId="153" fillId="0" borderId="10" xfId="40336" applyFont="true" applyFill="true" applyBorder="true" applyAlignment="true">
      <alignment horizontal="center" vertical="center" wrapText="true"/>
    </xf>
    <xf numFmtId="169" fontId="187" fillId="0" borderId="10" xfId="40360" applyNumberFormat="true" applyFont="true" applyFill="true" applyBorder="true" applyAlignment="true">
      <alignment horizontal="center" vertical="center"/>
    </xf>
    <xf numFmtId="169" fontId="187" fillId="0" borderId="10" xfId="40380" applyNumberFormat="true" applyFont="true" applyFill="true" applyBorder="true" applyAlignment="true">
      <alignment horizontal="center" vertical="center"/>
    </xf>
    <xf numFmtId="0" fontId="153" fillId="0" borderId="10" xfId="40404" applyFont="true" applyFill="true" applyBorder="true" applyAlignment="true">
      <alignment horizontal="center" vertical="center" wrapText="true"/>
    </xf>
    <xf numFmtId="169" fontId="117" fillId="0" borderId="10" xfId="40416" applyNumberFormat="true" applyFont="true" applyFill="true" applyBorder="true" applyAlignment="true">
      <alignment horizontal="center" vertical="center"/>
    </xf>
    <xf numFmtId="169" fontId="117" fillId="0" borderId="10" xfId="40428" applyNumberFormat="true" applyFont="true" applyFill="true" applyBorder="true" applyAlignment="true">
      <alignment horizontal="center" vertical="center"/>
    </xf>
    <xf numFmtId="169" fontId="117" fillId="0" borderId="10" xfId="40440" applyNumberFormat="true" applyFont="true" applyFill="true" applyBorder="true" applyAlignment="true">
      <alignment horizontal="center" vertical="center"/>
    </xf>
    <xf numFmtId="168" fontId="117" fillId="0" borderId="10" xfId="39994" applyNumberFormat="true" applyFont="true" applyFill="true" applyBorder="true" applyAlignment="true">
      <alignment horizontal="center" vertical="center"/>
    </xf>
    <xf numFmtId="168" fontId="117" fillId="0" borderId="10" xfId="40006" applyNumberFormat="true" applyFont="true" applyFill="true" applyBorder="true" applyAlignment="true">
      <alignment horizontal="center" vertical="center"/>
    </xf>
    <xf numFmtId="168" fontId="117" fillId="0" borderId="10" xfId="40018" applyNumberFormat="true" applyFont="true" applyFill="true" applyBorder="true" applyAlignment="true">
      <alignment horizontal="center" vertical="center"/>
    </xf>
    <xf numFmtId="168" fontId="117" fillId="0" borderId="10" xfId="40054" applyNumberFormat="true" applyFont="true" applyFill="true" applyBorder="true" applyAlignment="true">
      <alignment horizontal="center" vertical="center"/>
    </xf>
    <xf numFmtId="168" fontId="117" fillId="0" borderId="10" xfId="40066" applyNumberFormat="true" applyFont="true" applyFill="true" applyBorder="true" applyAlignment="true">
      <alignment horizontal="center" vertical="center"/>
    </xf>
    <xf numFmtId="168" fontId="117" fillId="0" borderId="10" xfId="40198" applyNumberFormat="true" applyFont="true" applyFill="true" applyBorder="true" applyAlignment="true">
      <alignment horizontal="center" vertical="center"/>
    </xf>
    <xf numFmtId="168" fontId="117" fillId="0" borderId="10" xfId="40234" applyNumberFormat="true" applyFont="true" applyFill="true" applyBorder="true" applyAlignment="true">
      <alignment horizontal="center" vertical="center"/>
    </xf>
    <xf numFmtId="168" fontId="117" fillId="0" borderId="10" xfId="40246" applyNumberFormat="true" applyFont="true" applyFill="true" applyBorder="true" applyAlignment="true">
      <alignment horizontal="center" vertical="center"/>
    </xf>
    <xf numFmtId="168" fontId="117" fillId="0" borderId="10" xfId="40258" applyNumberFormat="true" applyFont="true" applyFill="true" applyBorder="true" applyAlignment="true">
      <alignment horizontal="center" vertical="center"/>
    </xf>
    <xf numFmtId="168" fontId="117" fillId="0" borderId="10" xfId="40422" applyNumberFormat="true" applyFont="true" applyFill="true" applyBorder="true" applyAlignment="true">
      <alignment horizontal="center" vertical="center"/>
    </xf>
    <xf numFmtId="168" fontId="117" fillId="0" borderId="10" xfId="40434" applyNumberFormat="true" applyFont="true" applyFill="true" applyBorder="true" applyAlignment="true">
      <alignment horizontal="center" vertical="center"/>
    </xf>
    <xf numFmtId="168" fontId="117" fillId="0" borderId="10" xfId="40446" applyNumberFormat="true" applyFont="true" applyFill="true" applyBorder="true" applyAlignment="true">
      <alignment horizontal="center" vertical="center"/>
    </xf>
    <xf numFmtId="169" fontId="187" fillId="28" borderId="77" xfId="40345" applyNumberFormat="true" applyFont="true" applyFill="true" applyBorder="true" applyAlignment="true">
      <alignment horizontal="center" vertical="center"/>
    </xf>
    <xf numFmtId="169" fontId="187" fillId="28" borderId="61" xfId="40346" applyNumberFormat="true" applyFont="true" applyFill="true" applyBorder="true" applyAlignment="true">
      <alignment horizontal="center" vertical="center"/>
    </xf>
    <xf numFmtId="169" fontId="187" fillId="28" borderId="92" xfId="40347" applyNumberFormat="true" applyFont="true" applyFill="true" applyBorder="true" applyAlignment="true">
      <alignment horizontal="center" vertical="center"/>
    </xf>
    <xf numFmtId="169" fontId="187" fillId="28" borderId="77" xfId="40346" applyNumberFormat="true" applyFont="true" applyFill="true" applyBorder="true" applyAlignment="true">
      <alignment horizontal="center" vertical="center"/>
    </xf>
    <xf numFmtId="169" fontId="187" fillId="28" borderId="62" xfId="40347" applyNumberFormat="true" applyFont="true" applyFill="true" applyBorder="true" applyAlignment="true">
      <alignment horizontal="center" vertical="center"/>
    </xf>
    <xf numFmtId="169" fontId="187" fillId="28" borderId="62" xfId="40348" applyNumberFormat="true" applyFont="true" applyFill="true" applyBorder="true" applyAlignment="true">
      <alignment horizontal="center" vertical="center"/>
    </xf>
    <xf numFmtId="169" fontId="187" fillId="28" borderId="78" xfId="40357" applyNumberFormat="true" applyFont="true" applyFill="true" applyBorder="true" applyAlignment="true">
      <alignment horizontal="center" vertical="center"/>
    </xf>
    <xf numFmtId="0" fontId="187" fillId="28" borderId="56" xfId="40367" applyFont="true" applyFill="true" applyBorder="true" applyAlignment="true">
      <alignment horizontal="center" vertical="center"/>
    </xf>
    <xf numFmtId="0" fontId="187" fillId="28" borderId="78" xfId="40367" applyFont="true" applyFill="true" applyBorder="true" applyAlignment="true">
      <alignment horizontal="center" vertical="center"/>
    </xf>
    <xf numFmtId="0" fontId="187" fillId="28" borderId="93" xfId="40367" applyFont="true" applyFill="true" applyBorder="true" applyAlignment="true">
      <alignment horizontal="center" vertical="center"/>
    </xf>
    <xf numFmtId="0" fontId="153" fillId="3" borderId="57" xfId="47484" applyFont="true" applyBorder="true" applyAlignment="true">
      <alignment horizontal="center" wrapText="true"/>
    </xf>
    <xf numFmtId="0" fontId="153" fillId="26" borderId="58" xfId="47485" applyFont="true" applyFill="true" applyBorder="true" applyAlignment="true">
      <alignment horizontal="left" vertical="top" wrapText="true"/>
    </xf>
    <xf numFmtId="0" fontId="153" fillId="26" borderId="58" xfId="47486" applyFont="true" applyFill="true" applyBorder="true" applyAlignment="true">
      <alignment horizontal="left" vertical="top" wrapText="true"/>
    </xf>
    <xf numFmtId="168" fontId="152" fillId="28" borderId="58" xfId="47487" applyNumberFormat="true" applyFont="true" applyFill="true" applyBorder="true" applyAlignment="true">
      <alignment horizontal="right" vertical="top"/>
    </xf>
    <xf numFmtId="0" fontId="153" fillId="26" borderId="59" xfId="47488" applyFont="true" applyFill="true" applyBorder="true" applyAlignment="true">
      <alignment horizontal="left" vertical="top" wrapText="true"/>
    </xf>
    <xf numFmtId="0" fontId="153" fillId="26" borderId="59" xfId="47489" applyFont="true" applyFill="true" applyBorder="true" applyAlignment="true">
      <alignment horizontal="left" vertical="top" wrapText="true"/>
    </xf>
    <xf numFmtId="168" fontId="152" fillId="28" borderId="59" xfId="47490" applyNumberFormat="true" applyFont="true" applyFill="true" applyBorder="true" applyAlignment="true">
      <alignment horizontal="right" vertical="top"/>
    </xf>
    <xf numFmtId="0" fontId="153" fillId="26" borderId="60" xfId="47491" applyFont="true" applyFill="true" applyBorder="true" applyAlignment="true">
      <alignment horizontal="left" vertical="top" wrapText="true"/>
    </xf>
    <xf numFmtId="0" fontId="153" fillId="26" borderId="60" xfId="47492" applyFont="true" applyFill="true" applyBorder="true" applyAlignment="true">
      <alignment horizontal="left" vertical="top" wrapText="true"/>
    </xf>
    <xf numFmtId="168" fontId="152" fillId="28" borderId="60" xfId="47493" applyNumberFormat="true" applyFont="true" applyFill="true" applyBorder="true" applyAlignment="true">
      <alignment horizontal="right" vertical="top"/>
    </xf>
    <xf numFmtId="0" fontId="135" fillId="3" borderId="10" xfId="47402" applyFont="true" applyAlignment="true">
      <alignment horizontal="right" vertical="top" wrapText="true"/>
    </xf>
    <xf numFmtId="0" fontId="135" fillId="3" borderId="10" xfId="47404" applyFont="true" applyAlignment="true">
      <alignment horizontal="right" vertical="top" wrapText="true"/>
    </xf>
    <xf numFmtId="0" fontId="135" fillId="3" borderId="10" xfId="47406" applyFont="true" applyAlignment="true">
      <alignment horizontal="right" vertical="top" wrapText="true"/>
    </xf>
    <xf numFmtId="0" fontId="135" fillId="3" borderId="57" xfId="47408" applyFont="true" applyBorder="true" applyAlignment="true">
      <alignment horizontal="right" vertical="top" wrapText="true"/>
    </xf>
    <xf numFmtId="0" fontId="135" fillId="3" borderId="57" xfId="47410" applyFont="true" applyBorder="true" applyAlignment="true">
      <alignment horizontal="right" vertical="top" wrapText="true"/>
    </xf>
    <xf numFmtId="0" fontId="135" fillId="3" borderId="57" xfId="47412" applyFont="true" applyBorder="true" applyAlignment="true">
      <alignment horizontal="right" vertical="top" wrapText="true"/>
    </xf>
    <xf numFmtId="166" fontId="135" fillId="28" borderId="58" xfId="47414" applyNumberFormat="true" applyFont="true" applyFill="true" applyBorder="true" applyAlignment="true">
      <alignment horizontal="right" vertical="top" wrapText="true"/>
    </xf>
    <xf numFmtId="166" fontId="135" fillId="28" borderId="58" xfId="47416" applyNumberFormat="true" applyFont="true" applyFill="true" applyBorder="true" applyAlignment="true">
      <alignment horizontal="right" vertical="top" wrapText="true"/>
    </xf>
    <xf numFmtId="166" fontId="135" fillId="28" borderId="58" xfId="47418" applyNumberFormat="true" applyFont="true" applyFill="true" applyBorder="true" applyAlignment="true">
      <alignment horizontal="right" vertical="top" wrapText="true"/>
    </xf>
    <xf numFmtId="166" fontId="135" fillId="28" borderId="59" xfId="47420" applyNumberFormat="true" applyFont="true" applyFill="true" applyBorder="true" applyAlignment="true">
      <alignment horizontal="right" vertical="top" wrapText="true"/>
    </xf>
    <xf numFmtId="166" fontId="135" fillId="28" borderId="59" xfId="47422" applyNumberFormat="true" applyFont="true" applyFill="true" applyBorder="true" applyAlignment="true">
      <alignment horizontal="right" vertical="top" wrapText="true"/>
    </xf>
    <xf numFmtId="166" fontId="135" fillId="28" borderId="59" xfId="47424" applyNumberFormat="true" applyFont="true" applyFill="true" applyBorder="true" applyAlignment="true">
      <alignment horizontal="right" vertical="top" wrapText="true"/>
    </xf>
    <xf numFmtId="166" fontId="135" fillId="28" borderId="60" xfId="47426" applyNumberFormat="true" applyFont="true" applyFill="true" applyBorder="true" applyAlignment="true">
      <alignment horizontal="right" vertical="top" wrapText="true"/>
    </xf>
    <xf numFmtId="0" fontId="135" fillId="3" borderId="57" xfId="47428" applyFont="true" applyBorder="true" applyAlignment="true">
      <alignment horizontal="right" vertical="top" wrapText="true"/>
    </xf>
    <xf numFmtId="166" fontId="135" fillId="28" borderId="60" xfId="47430" applyNumberFormat="true" applyFont="true" applyFill="true" applyBorder="true" applyAlignment="true">
      <alignment horizontal="right" vertical="top" wrapText="true"/>
    </xf>
    <xf numFmtId="0" fontId="135" fillId="3" borderId="57" xfId="47432" applyFont="true" applyBorder="true" applyAlignment="true">
      <alignment horizontal="right" vertical="top" wrapText="true"/>
    </xf>
    <xf numFmtId="167" fontId="135" fillId="28" borderId="59" xfId="47433" applyNumberFormat="true" applyFont="true" applyFill="true" applyBorder="true" applyAlignment="true">
      <alignment horizontal="right" vertical="top" wrapText="true"/>
    </xf>
    <xf numFmtId="167" fontId="135" fillId="28" borderId="59" xfId="47434" applyNumberFormat="true" applyFont="true" applyFill="true" applyBorder="true" applyAlignment="true">
      <alignment horizontal="right" vertical="top" wrapText="true"/>
    </xf>
    <xf numFmtId="166" fontId="135" fillId="28" borderId="60" xfId="47436" applyNumberFormat="true" applyFont="true" applyFill="true" applyBorder="true" applyAlignment="true">
      <alignment horizontal="right" vertical="top" wrapText="true"/>
    </xf>
    <xf numFmtId="0" fontId="135" fillId="3" borderId="57" xfId="47438" applyFont="true" applyBorder="true" applyAlignment="true">
      <alignment horizontal="right" vertical="top" wrapText="true"/>
    </xf>
    <xf numFmtId="167" fontId="135" fillId="28" borderId="59" xfId="47439" applyNumberFormat="true" applyFont="true" applyFill="true" applyBorder="true" applyAlignment="true">
      <alignment horizontal="right" vertical="top" wrapText="true"/>
    </xf>
    <xf numFmtId="0" fontId="135" fillId="3" borderId="130" xfId="47444" applyFont="true" applyBorder="true" applyAlignment="true">
      <alignment horizontal="right" vertical="top" wrapText="true"/>
    </xf>
    <xf numFmtId="0" fontId="135" fillId="3" borderId="54" xfId="47445" applyFont="true" applyBorder="true" applyAlignment="true">
      <alignment horizontal="right" vertical="top" wrapText="true"/>
    </xf>
    <xf numFmtId="0" fontId="135" fillId="3" borderId="55" xfId="47446" applyFont="true" applyBorder="true" applyAlignment="true">
      <alignment horizontal="right" vertical="top" wrapText="true"/>
    </xf>
    <xf numFmtId="166" fontId="135" fillId="28" borderId="131" xfId="47448" applyNumberFormat="true" applyFont="true" applyFill="true" applyBorder="true" applyAlignment="true">
      <alignment horizontal="right" vertical="top" wrapText="true"/>
    </xf>
    <xf numFmtId="166" fontId="135" fillId="28" borderId="132" xfId="47449" applyNumberFormat="true" applyFont="true" applyFill="true" applyBorder="true" applyAlignment="true">
      <alignment horizontal="right" vertical="top" wrapText="true"/>
    </xf>
    <xf numFmtId="166" fontId="135" fillId="28" borderId="133" xfId="47450" applyNumberFormat="true" applyFont="true" applyFill="true" applyBorder="true" applyAlignment="true">
      <alignment horizontal="right" vertical="top" wrapText="true"/>
    </xf>
    <xf numFmtId="0" fontId="135" fillId="3" borderId="130" xfId="47455" applyFont="true" applyBorder="true" applyAlignment="true">
      <alignment horizontal="right" vertical="top" wrapText="true"/>
    </xf>
    <xf numFmtId="0" fontId="135" fillId="3" borderId="54" xfId="47456" applyFont="true" applyBorder="true" applyAlignment="true">
      <alignment horizontal="right" vertical="top" wrapText="true"/>
    </xf>
    <xf numFmtId="0" fontId="135" fillId="3" borderId="55" xfId="47457" applyFont="true" applyBorder="true" applyAlignment="true">
      <alignment horizontal="right" vertical="top" wrapText="true"/>
    </xf>
    <xf numFmtId="166" fontId="135" fillId="28" borderId="131" xfId="47459" applyNumberFormat="true" applyFont="true" applyFill="true" applyBorder="true" applyAlignment="true">
      <alignment horizontal="right" vertical="top" wrapText="true"/>
    </xf>
    <xf numFmtId="166" fontId="135" fillId="28" borderId="132" xfId="47460" applyNumberFormat="true" applyFont="true" applyFill="true" applyBorder="true" applyAlignment="true">
      <alignment horizontal="right" vertical="top" wrapText="true"/>
    </xf>
    <xf numFmtId="166" fontId="135" fillId="28" borderId="133" xfId="47461" applyNumberFormat="true" applyFont="true" applyFill="true" applyBorder="true" applyAlignment="true">
      <alignment horizontal="right" vertical="top" wrapText="true"/>
    </xf>
    <xf numFmtId="0" fontId="135" fillId="3" borderId="130" xfId="47466" applyFont="true" applyBorder="true" applyAlignment="true">
      <alignment horizontal="right" vertical="top" wrapText="true"/>
    </xf>
    <xf numFmtId="0" fontId="135" fillId="3" borderId="54" xfId="47467" applyFont="true" applyBorder="true" applyAlignment="true">
      <alignment horizontal="right" vertical="top" wrapText="true"/>
    </xf>
    <xf numFmtId="0" fontId="135" fillId="3" borderId="55" xfId="47468" applyFont="true" applyBorder="true" applyAlignment="true">
      <alignment horizontal="right" vertical="top" wrapText="true"/>
    </xf>
    <xf numFmtId="166" fontId="135" fillId="28" borderId="131" xfId="47470" applyNumberFormat="true" applyFont="true" applyFill="true" applyBorder="true" applyAlignment="true">
      <alignment horizontal="right" vertical="top" wrapText="true"/>
    </xf>
    <xf numFmtId="166" fontId="135" fillId="28" borderId="132" xfId="47471" applyNumberFormat="true" applyFont="true" applyFill="true" applyBorder="true" applyAlignment="true">
      <alignment horizontal="right" vertical="top" wrapText="true"/>
    </xf>
    <xf numFmtId="166" fontId="135" fillId="28" borderId="133" xfId="47472" applyNumberFormat="true" applyFont="true" applyFill="true" applyBorder="true" applyAlignment="true">
      <alignment horizontal="right" vertical="top" wrapText="true"/>
    </xf>
    <xf numFmtId="0" fontId="135" fillId="3" borderId="57" xfId="47473" applyFont="true" applyBorder="true" applyAlignment="true">
      <alignment horizontal="right" vertical="top" wrapText="true"/>
    </xf>
    <xf numFmtId="166" fontId="135" fillId="28" borderId="134" xfId="47474" applyNumberFormat="true" applyFont="true" applyFill="true" applyBorder="true" applyAlignment="true">
      <alignment horizontal="right" vertical="top" wrapText="true"/>
    </xf>
    <xf numFmtId="0" fontId="135" fillId="3" borderId="57" xfId="47475" applyFont="true" applyBorder="true" applyAlignment="true">
      <alignment horizontal="right" vertical="top" wrapText="true"/>
    </xf>
    <xf numFmtId="166" fontId="135" fillId="28" borderId="134" xfId="47476" applyNumberFormat="true" applyFont="true" applyFill="true" applyBorder="true" applyAlignment="true">
      <alignment horizontal="right" vertical="top" wrapText="true"/>
    </xf>
    <xf numFmtId="0" fontId="135" fillId="3" borderId="57" xfId="47477" applyFont="true" applyBorder="true" applyAlignment="true">
      <alignment horizontal="right" vertical="top" wrapText="true"/>
    </xf>
    <xf numFmtId="166" fontId="135" fillId="28" borderId="134" xfId="47478" applyNumberFormat="true" applyFont="true" applyFill="true" applyBorder="true" applyAlignment="true">
      <alignment horizontal="right" vertical="top" wrapText="true"/>
    </xf>
    <xf numFmtId="169" fontId="187" fillId="0" borderId="10" xfId="40348" applyNumberFormat="true" applyFont="true" applyFill="true" applyBorder="true" applyAlignment="true">
      <alignment horizontal="center" vertical="center"/>
    </xf>
    <xf numFmtId="0" fontId="115" fillId="4" borderId="15" xfId="19344" applyFont="true" applyFill="true" applyBorder="true" applyAlignment="true" applyProtection="true">
      <alignment horizontal="center" wrapText="true"/>
      <protection locked="false"/>
    </xf>
    <xf numFmtId="0" fontId="155" fillId="27" borderId="10" xfId="19344" applyFont="true" applyFill="true" applyBorder="true" applyAlignment="true">
      <alignment wrapText="true"/>
    </xf>
    <xf numFmtId="0" fontId="26" fillId="3" borderId="10" xfId="19344" applyFont="true" applyBorder="true" applyAlignment="true">
      <alignment wrapText="true"/>
    </xf>
    <xf numFmtId="0" fontId="163" fillId="27" borderId="10" xfId="19344" applyFont="true" applyFill="true" applyBorder="true" applyAlignment="true">
      <alignment wrapText="true"/>
    </xf>
    <xf numFmtId="0" fontId="119" fillId="3" borderId="10" xfId="19344" applyFont="true" applyBorder="true" applyAlignment="true">
      <alignment wrapText="true"/>
    </xf>
    <xf numFmtId="0" fontId="163" fillId="3" borderId="10" xfId="19344" applyFont="true" applyBorder="true"/>
    <xf numFmtId="0" fontId="154" fillId="3" borderId="10" xfId="19344" applyFont="true" applyBorder="true"/>
    <xf numFmtId="0" fontId="154" fillId="27" borderId="10" xfId="19344" applyFont="true" applyFill="true" applyBorder="true" applyAlignment="true">
      <alignment wrapText="true"/>
    </xf>
    <xf numFmtId="0" fontId="154" fillId="3" borderId="10" xfId="19344" applyFont="true" applyBorder="true" applyAlignment="true">
      <alignment wrapText="true"/>
    </xf>
    <xf numFmtId="0" fontId="163" fillId="3" borderId="10" xfId="19344" applyFont="true" applyBorder="true" applyAlignment="true">
      <alignment wrapText="true"/>
    </xf>
    <xf numFmtId="164" fontId="122" fillId="3" borderId="10" xfId="19344" applyNumberFormat="true" applyFont="true" applyAlignment="true" applyProtection="true">
      <alignment horizontal="center"/>
      <protection locked="false"/>
    </xf>
    <xf numFmtId="0" fontId="121"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3" fillId="4" borderId="1" xfId="19344" applyFont="true" applyFill="true" applyBorder="true" applyAlignment="true" applyProtection="true">
      <alignment horizontal="center" vertical="center"/>
      <protection locked="false"/>
    </xf>
    <xf numFmtId="0" fontId="26" fillId="3" borderId="11" xfId="19344" applyBorder="true" applyAlignment="true" applyProtection="true">
      <alignment horizontal="center" vertical="center"/>
      <protection locked="false"/>
    </xf>
    <xf numFmtId="0" fontId="26" fillId="3" borderId="2" xfId="19344" applyBorder="true" applyAlignment="true" applyProtection="true">
      <alignment horizontal="center" vertical="center"/>
      <protection locked="false"/>
    </xf>
    <xf numFmtId="0" fontId="73" fillId="4" borderId="37" xfId="19344" applyFont="true" applyFill="true" applyBorder="true" applyAlignment="true" applyProtection="true">
      <alignment horizontal="right" vertical="center" wrapText="true"/>
      <protection locked="false"/>
    </xf>
    <xf numFmtId="0" fontId="26" fillId="4" borderId="38" xfId="19344" applyFill="true" applyBorder="true" applyAlignment="true" applyProtection="true">
      <alignment horizontal="right" vertical="center" wrapText="true"/>
      <protection locked="false"/>
    </xf>
    <xf numFmtId="0" fontId="26" fillId="4" borderId="40" xfId="19344" applyFill="true" applyBorder="true" applyAlignment="true" applyProtection="true">
      <alignment horizontal="right" vertical="center" wrapText="true"/>
      <protection locked="false"/>
    </xf>
    <xf numFmtId="0" fontId="26" fillId="4" borderId="41" xfId="19344" applyFill="true" applyBorder="true" applyAlignment="true" applyProtection="true">
      <alignment horizontal="right" vertical="center" wrapText="true"/>
      <protection locked="false"/>
    </xf>
    <xf numFmtId="0" fontId="26" fillId="4" borderId="3" xfId="19344" applyFont="true" applyFill="true" applyBorder="true" applyAlignment="true" applyProtection="true">
      <alignment horizontal="right" vertical="center"/>
      <protection locked="false"/>
    </xf>
    <xf numFmtId="0" fontId="26" fillId="3" borderId="10" xfId="19344" applyFont="true" applyBorder="true" applyAlignment="true" applyProtection="true">
      <alignment horizontal="right"/>
      <protection locked="false"/>
    </xf>
    <xf numFmtId="0" fontId="26" fillId="3" borderId="5" xfId="19344" applyFont="true" applyBorder="true" applyAlignment="true" applyProtection="true">
      <alignment horizontal="right"/>
      <protection locked="false"/>
    </xf>
    <xf numFmtId="0" fontId="26" fillId="3" borderId="12" xfId="19344" applyFont="true" applyBorder="true" applyAlignment="true" applyProtection="true">
      <alignment horizontal="right"/>
      <protection locked="false"/>
    </xf>
    <xf numFmtId="0" fontId="118" fillId="4" borderId="11" xfId="19344" applyFont="true" applyFill="true" applyBorder="true" applyAlignment="true" applyProtection="true">
      <alignment horizontal="center" vertical="center"/>
      <protection locked="false"/>
    </xf>
    <xf numFmtId="0" fontId="118" fillId="4" borderId="10" xfId="19344" applyFont="true" applyFill="true" applyBorder="true" applyAlignment="true" applyProtection="true">
      <alignment horizontal="center" vertical="center"/>
      <protection locked="false"/>
    </xf>
    <xf numFmtId="0" fontId="118" fillId="4" borderId="12" xfId="19344" applyFont="true" applyFill="true" applyBorder="true" applyAlignment="true" applyProtection="true">
      <alignment horizontal="center" vertical="center"/>
      <protection locked="false"/>
    </xf>
    <xf numFmtId="1" fontId="120"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6" fillId="4" borderId="11" xfId="19344" applyFont="true" applyFill="true" applyBorder="true" applyAlignment="true" applyProtection="true">
      <alignment horizontal="center" vertical="center"/>
      <protection locked="false"/>
    </xf>
    <xf numFmtId="0" fontId="26" fillId="4" borderId="12" xfId="19344"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protection locked="false"/>
    </xf>
    <xf numFmtId="0" fontId="26" fillId="3" borderId="11" xfId="19344" applyFont="true" applyBorder="true" applyAlignment="true" applyProtection="true">
      <alignment horizontal="center" vertical="center"/>
      <protection locked="false"/>
    </xf>
    <xf numFmtId="0" fontId="26" fillId="3" borderId="5" xfId="19344" applyFont="true" applyBorder="true" applyAlignment="true" applyProtection="true">
      <alignment horizontal="center" vertical="center"/>
      <protection locked="false"/>
    </xf>
    <xf numFmtId="0" fontId="26"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2" fillId="3" borderId="10" xfId="19344" applyNumberFormat="true" applyFont="true" applyAlignment="true" applyProtection="true">
      <alignment horizontal="center" vertical="center"/>
      <protection locked="false"/>
    </xf>
    <xf numFmtId="0" fontId="73" fillId="4" borderId="1" xfId="19344" applyFont="true" applyFill="true" applyBorder="true" applyAlignment="true" applyProtection="true">
      <alignment horizontal="center"/>
      <protection locked="false"/>
    </xf>
    <xf numFmtId="0" fontId="73" fillId="4" borderId="11" xfId="19344" applyFont="true" applyFill="true" applyBorder="true" applyAlignment="true" applyProtection="true">
      <alignment horizontal="center"/>
      <protection locked="false"/>
    </xf>
    <xf numFmtId="0" fontId="73" fillId="4" borderId="2" xfId="19344" applyFont="true" applyFill="true" applyBorder="true" applyAlignment="true" applyProtection="true">
      <alignment horizontal="center"/>
      <protection locked="false"/>
    </xf>
    <xf numFmtId="0" fontId="177" fillId="2" borderId="1" xfId="19344" applyFont="true" applyFill="true" applyBorder="true" applyAlignment="true" applyProtection="true">
      <alignment horizontal="center" vertical="center" wrapText="true"/>
      <protection locked="false"/>
    </xf>
    <xf numFmtId="0" fontId="178" fillId="2" borderId="11" xfId="19344" applyFont="true" applyFill="true" applyBorder="true" applyAlignment="true" applyProtection="true">
      <alignment horizontal="center" vertical="center" wrapText="true"/>
      <protection locked="false"/>
    </xf>
    <xf numFmtId="0" fontId="178" fillId="2" borderId="2" xfId="19344" applyFont="true" applyFill="true" applyBorder="true" applyAlignment="true" applyProtection="true">
      <alignment horizontal="center" vertical="center" wrapText="true"/>
      <protection locked="false"/>
    </xf>
    <xf numFmtId="0" fontId="178" fillId="2" borderId="5" xfId="19344" applyFont="true" applyFill="true" applyBorder="true" applyAlignment="true" applyProtection="true">
      <alignment horizontal="center" vertical="center" wrapText="true"/>
      <protection locked="false"/>
    </xf>
    <xf numFmtId="0" fontId="178" fillId="2" borderId="12" xfId="19344" applyFont="true" applyFill="true" applyBorder="true" applyAlignment="true" applyProtection="true">
      <alignment horizontal="center" vertical="center" wrapText="true"/>
      <protection locked="false"/>
    </xf>
    <xf numFmtId="0" fontId="178" fillId="2" borderId="6" xfId="19344" applyFont="true" applyFill="true" applyBorder="true" applyAlignment="true" applyProtection="true">
      <alignment horizontal="center" vertical="center" wrapText="true"/>
      <protection locked="false"/>
    </xf>
    <xf numFmtId="0" fontId="123"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2" fillId="3" borderId="10" xfId="19344" applyFont="true" applyAlignment="true" applyProtection="true">
      <alignment horizontal="center" vertical="center"/>
      <protection locked="false"/>
    </xf>
    <xf numFmtId="0" fontId="122" fillId="0" borderId="0" xfId="0" applyFont="true" applyAlignment="true" applyProtection="true">
      <alignment horizontal="center" vertical="center"/>
      <protection locked="false"/>
    </xf>
    <xf numFmtId="0" fontId="120" fillId="0" borderId="0" xfId="0" applyFont="true" applyAlignment="true" applyProtection="true">
      <alignment horizontal="center"/>
      <protection locked="false"/>
    </xf>
    <xf numFmtId="164" fontId="165" fillId="13" borderId="19" xfId="19344" applyNumberFormat="true" applyFont="true" applyFill="true" applyBorder="true" applyAlignment="true" applyProtection="true">
      <alignment horizontal="center" vertical="center"/>
      <protection locked="false"/>
    </xf>
    <xf numFmtId="164" fontId="165" fillId="13" borderId="21"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0" borderId="9" xfId="19344" applyNumberFormat="true" applyFont="true" applyFill="true" applyBorder="true" applyAlignment="true" applyProtection="true">
      <alignment horizontal="center" vertical="center"/>
      <protection locked="false"/>
    </xf>
    <xf numFmtId="164" fontId="117" fillId="14" borderId="20" xfId="19344" applyNumberFormat="true" applyFont="true" applyFill="true" applyBorder="true" applyAlignment="true" applyProtection="true">
      <alignment horizontal="center" vertical="center"/>
      <protection locked="false"/>
    </xf>
    <xf numFmtId="164" fontId="117" fillId="14" borderId="22" xfId="19344" applyNumberFormat="true" applyFont="true" applyFill="true" applyBorder="true" applyAlignment="true" applyProtection="true">
      <alignment horizontal="center" vertical="center"/>
      <protection locked="false"/>
    </xf>
    <xf numFmtId="0" fontId="118" fillId="4" borderId="1" xfId="19344" applyFont="true" applyFill="true" applyBorder="true" applyAlignment="true" applyProtection="true">
      <alignment horizontal="center" vertical="center"/>
    </xf>
    <xf numFmtId="0" fontId="118" fillId="4" borderId="2" xfId="0" applyFont="true" applyFill="true" applyBorder="true" applyAlignment="true" applyProtection="true">
      <alignment horizontal="center" vertical="center"/>
    </xf>
    <xf numFmtId="0" fontId="118" fillId="4" borderId="5" xfId="0" applyFont="true" applyFill="true" applyBorder="true" applyAlignment="true" applyProtection="true">
      <alignment horizontal="center" vertical="center"/>
    </xf>
    <xf numFmtId="0" fontId="118" fillId="4" borderId="6" xfId="0" applyFont="true" applyFill="true" applyBorder="true" applyAlignment="true" applyProtection="true">
      <alignment horizontal="center" vertical="center"/>
    </xf>
    <xf numFmtId="1" fontId="26"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20" fillId="3" borderId="10" xfId="19344" applyFont="true" applyAlignment="true" applyProtection="true">
      <alignment horizontal="center"/>
      <protection locked="false"/>
    </xf>
    <xf numFmtId="0" fontId="120" fillId="0" borderId="10" xfId="0" applyFont="true" applyBorder="true" applyAlignment="true">
      <alignment horizontal="center"/>
    </xf>
    <xf numFmtId="1" fontId="122" fillId="3" borderId="10" xfId="19344" applyNumberFormat="true" applyFont="true" applyAlignment="true" applyProtection="true">
      <alignment horizontal="center"/>
      <protection locked="false"/>
    </xf>
    <xf numFmtId="0" fontId="122" fillId="0" borderId="0" xfId="0" applyFont="true" applyAlignment="true" applyProtection="true">
      <alignment horizontal="center"/>
      <protection locked="false"/>
    </xf>
    <xf numFmtId="0" fontId="122" fillId="3" borderId="10" xfId="19344" applyFont="true" applyAlignment="true" applyProtection="true">
      <alignment horizontal="center"/>
      <protection locked="false"/>
    </xf>
    <xf numFmtId="0" fontId="116" fillId="4" borderId="1" xfId="19344" applyFont="true" applyFill="true" applyBorder="true" applyAlignment="true" applyProtection="true">
      <alignment horizontal="right" vertical="center"/>
      <protection locked="false"/>
    </xf>
    <xf numFmtId="0" fontId="116" fillId="0" borderId="11" xfId="0" applyFont="true" applyBorder="true" applyAlignment="true" applyProtection="true">
      <alignment horizontal="right"/>
      <protection locked="false"/>
    </xf>
    <xf numFmtId="0" fontId="116" fillId="0" borderId="5" xfId="0" applyFont="true" applyBorder="true" applyAlignment="true" applyProtection="true">
      <alignment horizontal="right"/>
      <protection locked="false"/>
    </xf>
    <xf numFmtId="0" fontId="116" fillId="0" borderId="12" xfId="0" applyFont="true" applyBorder="true" applyAlignment="true" applyProtection="true">
      <alignment horizontal="right"/>
      <protection locked="false"/>
    </xf>
    <xf numFmtId="0" fontId="113" fillId="2" borderId="1" xfId="19344" applyFont="true" applyFill="true" applyBorder="true" applyAlignment="true" applyProtection="true">
      <alignment horizontal="center" vertical="center" wrapText="true"/>
      <protection locked="false"/>
    </xf>
    <xf numFmtId="0" fontId="114" fillId="2" borderId="11" xfId="19344" applyFont="true" applyFill="true" applyBorder="true" applyAlignment="true" applyProtection="true">
      <alignment horizontal="center" vertical="center" wrapText="true"/>
      <protection locked="false"/>
    </xf>
    <xf numFmtId="0" fontId="114" fillId="2" borderId="2" xfId="19344" applyFont="true" applyFill="true" applyBorder="true" applyAlignment="true" applyProtection="true">
      <alignment horizontal="center" vertical="center" wrapText="true"/>
      <protection locked="false"/>
    </xf>
    <xf numFmtId="0" fontId="114" fillId="2" borderId="5" xfId="19344" applyFont="true" applyFill="true" applyBorder="true" applyAlignment="true" applyProtection="true">
      <alignment horizontal="center" vertical="center" wrapText="true"/>
      <protection locked="false"/>
    </xf>
    <xf numFmtId="0" fontId="114" fillId="2" borderId="12" xfId="19344" applyFont="true" applyFill="true" applyBorder="true" applyAlignment="true" applyProtection="true">
      <alignment horizontal="center" vertical="center" wrapText="true"/>
      <protection locked="false"/>
    </xf>
    <xf numFmtId="0" fontId="114" fillId="2" borderId="6" xfId="19344" applyFont="true" applyFill="true" applyBorder="true" applyAlignment="true" applyProtection="true">
      <alignment horizontal="center" vertical="center" wrapText="true"/>
      <protection locked="false"/>
    </xf>
    <xf numFmtId="0" fontId="73"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20"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6" fillId="4" borderId="6" xfId="19344" applyNumberFormat="true" applyFont="true" applyFill="true" applyBorder="true" applyAlignment="true" applyProtection="true">
      <alignment horizontal="center" vertical="center"/>
      <protection locked="false"/>
    </xf>
    <xf numFmtId="0" fontId="26" fillId="15" borderId="10" xfId="19344" applyFill="true" applyAlignment="true">
      <alignment horizontal="right" vertical="top" wrapText="true"/>
    </xf>
    <xf numFmtId="0" fontId="26" fillId="3" borderId="10" xfId="19344" applyAlignment="true">
      <alignment horizontal="right" vertical="top" wrapText="true"/>
    </xf>
    <xf numFmtId="0" fontId="153" fillId="3" borderId="10" xfId="45174" applyFont="true" applyAlignment="true">
      <alignment horizontal="right" vertical="top" wrapText="true"/>
    </xf>
    <xf numFmtId="0" fontId="153" fillId="3" borderId="10" xfId="45176" applyFont="true" applyAlignment="true">
      <alignment horizontal="right" vertical="top" wrapText="true"/>
    </xf>
    <xf numFmtId="0" fontId="153" fillId="26" borderId="10" xfId="45163" applyFont="true" applyFill="true" applyAlignment="true">
      <alignment horizontal="right" vertical="top" wrapText="true"/>
    </xf>
    <xf numFmtId="0" fontId="153" fillId="26" borderId="10" xfId="45167" applyFont="true" applyFill="true" applyAlignment="true">
      <alignment horizontal="right" vertical="top" wrapText="true"/>
    </xf>
    <xf numFmtId="0" fontId="184" fillId="3" borderId="10" xfId="45103" applyFont="true" applyAlignment="true">
      <alignment horizontal="right" vertical="top" wrapText="true"/>
    </xf>
    <xf numFmtId="0" fontId="184" fillId="3" borderId="10" xfId="45104" applyFont="true" applyAlignment="true">
      <alignment horizontal="right" vertical="top" wrapText="true"/>
    </xf>
    <xf numFmtId="0" fontId="153" fillId="26" borderId="10" xfId="45126" applyFont="true" applyFill="true" applyAlignment="true">
      <alignment horizontal="right" vertical="top" wrapText="true"/>
    </xf>
    <xf numFmtId="0" fontId="153" fillId="26" borderId="10" xfId="45128" applyFont="true" applyFill="true" applyAlignment="true">
      <alignment horizontal="right" vertical="top" wrapText="true"/>
    </xf>
    <xf numFmtId="0" fontId="153" fillId="26" borderId="10" xfId="45118" applyFont="true" applyFill="true" applyAlignment="true">
      <alignment horizontal="right" vertical="top" wrapText="true"/>
    </xf>
    <xf numFmtId="0" fontId="153" fillId="26" borderId="10" xfId="45120" applyFont="true" applyFill="true" applyAlignment="true">
      <alignment horizontal="right" vertical="top" wrapText="true"/>
    </xf>
    <xf numFmtId="0" fontId="153" fillId="3" borderId="10" xfId="45171" applyFont="true" applyAlignment="true">
      <alignment horizontal="right" vertical="top" wrapText="true"/>
    </xf>
    <xf numFmtId="0" fontId="153" fillId="26" borderId="10" xfId="45145" applyFont="true" applyFill="true" applyAlignment="true">
      <alignment horizontal="right" vertical="top" wrapText="true"/>
    </xf>
    <xf numFmtId="0" fontId="184" fillId="3" borderId="10" xfId="45105" applyFont="true" applyAlignment="true">
      <alignment horizontal="right" vertical="top" wrapText="true"/>
    </xf>
    <xf numFmtId="0" fontId="153" fillId="26" borderId="10" xfId="45124" applyFont="true" applyFill="true" applyAlignment="true">
      <alignment horizontal="right" vertical="top" wrapText="true"/>
    </xf>
    <xf numFmtId="0" fontId="153" fillId="26" borderId="10" xfId="45122" applyFont="true" applyFill="true" applyAlignment="true">
      <alignment horizontal="right" vertical="top" wrapText="true"/>
    </xf>
    <xf numFmtId="0" fontId="153" fillId="26" borderId="10" xfId="45112" applyFont="true" applyFill="true" applyAlignment="true">
      <alignment horizontal="right" vertical="top" wrapText="true"/>
    </xf>
    <xf numFmtId="0" fontId="153" fillId="26" borderId="10" xfId="45114" applyFont="true" applyFill="true" applyAlignment="true">
      <alignment horizontal="right" vertical="top" wrapText="true"/>
    </xf>
    <xf numFmtId="0" fontId="153" fillId="26" borderId="10" xfId="45116" applyFont="true" applyFill="true" applyAlignment="true">
      <alignment horizontal="right" vertical="top" wrapText="true"/>
    </xf>
    <xf numFmtId="0" fontId="153" fillId="3" borderId="10" xfId="45149" applyFont="true" applyAlignment="true">
      <alignment horizontal="right" vertical="top" wrapText="true"/>
    </xf>
    <xf numFmtId="0" fontId="153" fillId="3" borderId="10" xfId="45150" applyFont="true" applyAlignment="true">
      <alignment horizontal="right" vertical="top" wrapText="true"/>
    </xf>
    <xf numFmtId="0" fontId="153" fillId="3" borderId="52" xfId="45151" applyFont="true" applyBorder="true" applyAlignment="true">
      <alignment horizontal="right" vertical="top" wrapText="true"/>
    </xf>
    <xf numFmtId="0" fontId="153" fillId="3" borderId="53" xfId="45152" applyFont="true" applyBorder="true" applyAlignment="true">
      <alignment horizontal="right" vertical="top" wrapText="true"/>
    </xf>
    <xf numFmtId="0" fontId="153" fillId="3" borderId="10" xfId="45153" applyFont="true" applyAlignment="true">
      <alignment horizontal="right" vertical="top" wrapText="true"/>
    </xf>
    <xf numFmtId="0" fontId="153" fillId="3" borderId="10" xfId="45154" applyFont="true" applyAlignment="true">
      <alignment horizontal="right" vertical="top" wrapText="true"/>
    </xf>
    <xf numFmtId="0" fontId="153" fillId="3" borderId="52" xfId="45155" applyFont="true" applyBorder="true" applyAlignment="true">
      <alignment horizontal="right" vertical="top" wrapText="true"/>
    </xf>
    <xf numFmtId="0" fontId="153" fillId="3" borderId="53" xfId="45156" applyFont="true" applyBorder="true" applyAlignment="true">
      <alignment horizontal="right" vertical="top" wrapText="true"/>
    </xf>
    <xf numFmtId="0" fontId="153" fillId="3" borderId="10" xfId="45138" applyFont="true" applyAlignment="true">
      <alignment horizontal="right" vertical="top" wrapText="true"/>
    </xf>
    <xf numFmtId="0" fontId="153" fillId="3" borderId="10" xfId="45139" applyFont="true" applyAlignment="true">
      <alignment horizontal="right" vertical="top" wrapText="true"/>
    </xf>
    <xf numFmtId="0" fontId="153" fillId="3" borderId="52" xfId="45140" applyFont="true" applyBorder="true" applyAlignment="true">
      <alignment horizontal="right" vertical="top" wrapText="true"/>
    </xf>
    <xf numFmtId="0" fontId="153" fillId="3" borderId="53" xfId="45141" applyFont="true" applyBorder="true" applyAlignment="true">
      <alignment horizontal="right" vertical="top" wrapText="true"/>
    </xf>
    <xf numFmtId="0" fontId="26" fillId="15" borderId="10" xfId="19344" applyFill="true" applyAlignment="true">
      <alignment vertical="top" wrapText="true"/>
    </xf>
    <xf numFmtId="0" fontId="26" fillId="3" borderId="10" xfId="19344" applyAlignment="true">
      <alignment wrapText="true"/>
    </xf>
    <xf numFmtId="0" fontId="153" fillId="3" borderId="1" xfId="45071" applyFont="true" applyBorder="true" applyAlignment="true">
      <alignment horizontal="center" vertical="center" wrapText="true"/>
    </xf>
    <xf numFmtId="0" fontId="153" fillId="3" borderId="83" xfId="45070" applyFont="true" applyBorder="true" applyAlignment="true">
      <alignment horizontal="center" vertical="center" wrapText="true"/>
    </xf>
    <xf numFmtId="0" fontId="153" fillId="3" borderId="84" xfId="45071" applyFont="true" applyBorder="true" applyAlignment="true">
      <alignment horizontal="center" vertical="center" wrapText="true"/>
    </xf>
    <xf numFmtId="0" fontId="153" fillId="26" borderId="104" xfId="45079" applyFont="true" applyFill="true" applyBorder="true" applyAlignment="true">
      <alignment horizontal="left" vertical="center" wrapText="true"/>
    </xf>
    <xf numFmtId="0" fontId="153" fillId="26" borderId="102" xfId="45081" applyFont="true" applyFill="true" applyBorder="true" applyAlignment="true">
      <alignment horizontal="left" vertical="center" wrapText="true"/>
    </xf>
    <xf numFmtId="0" fontId="153" fillId="26" borderId="107" xfId="45083" applyFont="true" applyFill="true" applyBorder="true" applyAlignment="true">
      <alignment horizontal="left" vertical="center" wrapText="true"/>
    </xf>
    <xf numFmtId="0" fontId="72" fillId="15" borderId="10" xfId="19344" applyFont="true" applyFill="true"/>
    <xf numFmtId="0" fontId="72" fillId="3" borderId="10" xfId="19344" applyFont="true"/>
    <xf numFmtId="0" fontId="184" fillId="3" borderId="10" xfId="45103" applyFont="true" applyAlignment="true">
      <alignment horizontal="center" vertical="center" wrapText="true"/>
    </xf>
    <xf numFmtId="0" fontId="184" fillId="3" borderId="10" xfId="45104" applyFont="true" applyAlignment="true">
      <alignment horizontal="center" vertical="center" wrapText="true"/>
    </xf>
    <xf numFmtId="0" fontId="184" fillId="3" borderId="10" xfId="45105" applyFont="true" applyAlignment="true">
      <alignment horizontal="center" vertical="center" wrapText="true"/>
    </xf>
    <xf numFmtId="0" fontId="26" fillId="15" borderId="10" xfId="19344" applyFill="true" applyAlignment="true">
      <alignment wrapText="true"/>
    </xf>
    <xf numFmtId="0" fontId="153" fillId="26" borderId="102" xfId="45043" applyFont="true" applyFill="true" applyBorder="true" applyAlignment="true">
      <alignment horizontal="left" vertical="center" wrapText="true"/>
    </xf>
    <xf numFmtId="0" fontId="153" fillId="15" borderId="102" xfId="45043" applyFont="true" applyFill="true" applyBorder="true" applyAlignment="true">
      <alignment horizontal="left" vertical="center" wrapText="true"/>
    </xf>
    <xf numFmtId="0" fontId="153" fillId="15" borderId="102" xfId="45049" applyFont="true" applyFill="true" applyBorder="true" applyAlignment="true">
      <alignment horizontal="left" vertical="center" wrapText="true"/>
    </xf>
    <xf numFmtId="0" fontId="166" fillId="27" borderId="1" xfId="19344" applyFont="true" applyFill="true" applyBorder="true" applyAlignment="true"/>
    <xf numFmtId="0" fontId="138" fillId="3" borderId="2" xfId="19344" applyFont="true" applyBorder="true" applyAlignment="true"/>
    <xf numFmtId="0" fontId="153" fillId="3" borderId="1" xfId="40261" applyFont="true" applyBorder="true" applyAlignment="true">
      <alignment horizontal="center" vertical="center"/>
    </xf>
    <xf numFmtId="0" fontId="153" fillId="3" borderId="83" xfId="40262" applyFont="true" applyBorder="true" applyAlignment="true">
      <alignment horizontal="center" vertical="center"/>
    </xf>
    <xf numFmtId="0" fontId="153" fillId="3" borderId="90" xfId="40263" applyFont="true" applyBorder="true" applyAlignment="true">
      <alignment horizontal="center" vertical="center"/>
    </xf>
    <xf numFmtId="0" fontId="153" fillId="3" borderId="10" xfId="45071" applyFont="true" applyBorder="true" applyAlignment="true">
      <alignment horizontal="center" vertical="center" wrapText="true"/>
    </xf>
    <xf numFmtId="0" fontId="153" fillId="3" borderId="52" xfId="45070" applyFont="true" applyBorder="true" applyAlignment="true">
      <alignment horizontal="center" vertical="center" wrapText="true"/>
    </xf>
    <xf numFmtId="0" fontId="153" fillId="3" borderId="53" xfId="45071" applyFont="true" applyBorder="true" applyAlignment="true">
      <alignment horizontal="center" vertical="center" wrapText="true"/>
    </xf>
    <xf numFmtId="0" fontId="184" fillId="3" borderId="10" xfId="45085" applyFont="true" applyAlignment="true">
      <alignment horizontal="center" vertical="center" wrapText="true"/>
    </xf>
    <xf numFmtId="0" fontId="184" fillId="3" borderId="10" xfId="45086" applyFont="true" applyAlignment="true">
      <alignment horizontal="center" vertical="center" wrapText="true"/>
    </xf>
    <xf numFmtId="0" fontId="184" fillId="3" borderId="10" xfId="45087" applyFont="true" applyAlignment="true">
      <alignment horizontal="center" vertical="center" wrapText="true"/>
    </xf>
    <xf numFmtId="0" fontId="185" fillId="3" borderId="57" xfId="45088" applyFont="true" applyBorder="true" applyAlignment="true">
      <alignment horizontal="left" wrapText="true"/>
    </xf>
    <xf numFmtId="0" fontId="185" fillId="3" borderId="57" xfId="45089" applyFont="true" applyBorder="true" applyAlignment="true">
      <alignment horizontal="left" wrapText="true"/>
    </xf>
    <xf numFmtId="0" fontId="153" fillId="26" borderId="59" xfId="45094" applyFont="true" applyFill="true" applyBorder="true" applyAlignment="true">
      <alignment horizontal="left" vertical="top" wrapText="true"/>
    </xf>
    <xf numFmtId="0" fontId="153" fillId="26" borderId="60" xfId="45097" applyFont="true" applyFill="true" applyBorder="true" applyAlignment="true">
      <alignment horizontal="left" vertical="top" wrapText="true"/>
    </xf>
    <xf numFmtId="0" fontId="152" fillId="3" borderId="10" xfId="45100" applyFont="true" applyAlignment="true">
      <alignment horizontal="left" vertical="top" wrapText="true"/>
    </xf>
    <xf numFmtId="0" fontId="152" fillId="3" borderId="10" xfId="45101" applyFont="true" applyAlignment="true">
      <alignment horizontal="left" vertical="top" wrapText="true"/>
    </xf>
    <xf numFmtId="0" fontId="152" fillId="3" borderId="10" xfId="45102" applyFont="true" applyAlignment="true">
      <alignment horizontal="left" vertical="top" wrapText="true"/>
    </xf>
    <xf numFmtId="0" fontId="72" fillId="15" borderId="10" xfId="19344" applyFont="true" applyFill="true" applyAlignment="true"/>
    <xf numFmtId="0" fontId="72" fillId="3" borderId="10" xfId="19344" applyFont="true" applyAlignment="true"/>
    <xf numFmtId="0" fontId="153" fillId="26" borderId="102" xfId="40235" applyFont="true" applyFill="true" applyBorder="true" applyAlignment="true">
      <alignment horizontal="left" vertical="center" wrapText="true"/>
    </xf>
    <xf numFmtId="0" fontId="153" fillId="26" borderId="102" xfId="40247" applyFont="true" applyFill="true" applyBorder="true" applyAlignment="true">
      <alignment horizontal="left" vertical="center" wrapText="true"/>
    </xf>
    <xf numFmtId="0" fontId="153" fillId="3" borderId="10" xfId="45008" applyFont="true" applyBorder="true" applyAlignment="true">
      <alignment horizontal="center" vertical="center" wrapText="true"/>
    </xf>
    <xf numFmtId="0" fontId="153" fillId="3" borderId="52" xfId="45007" applyFont="true" applyBorder="true" applyAlignment="true">
      <alignment horizontal="center" vertical="center" wrapText="true"/>
    </xf>
    <xf numFmtId="0" fontId="153" fillId="3" borderId="53" xfId="45008" applyFont="true" applyBorder="true" applyAlignment="true">
      <alignment horizontal="center" vertical="center" wrapText="true"/>
    </xf>
    <xf numFmtId="0" fontId="153" fillId="3" borderId="1" xfId="45008" applyFont="true" applyBorder="true" applyAlignment="true">
      <alignment horizontal="center" vertical="center" wrapText="true"/>
    </xf>
    <xf numFmtId="0" fontId="153" fillId="3" borderId="83" xfId="45007" applyFont="true" applyBorder="true" applyAlignment="true">
      <alignment horizontal="center" vertical="center" wrapText="true"/>
    </xf>
    <xf numFmtId="0" fontId="153" fillId="3" borderId="84" xfId="45008" applyFont="true" applyBorder="true" applyAlignment="true">
      <alignment horizontal="center" vertical="center" wrapText="true"/>
    </xf>
    <xf numFmtId="0" fontId="153" fillId="26" borderId="104" xfId="44986" applyFont="true" applyFill="true" applyBorder="true" applyAlignment="true">
      <alignment horizontal="left" vertical="center" wrapText="true"/>
    </xf>
    <xf numFmtId="0" fontId="153" fillId="26" borderId="102" xfId="44992" applyFont="true" applyFill="true" applyBorder="true" applyAlignment="true">
      <alignment horizontal="left" vertical="center" wrapText="true"/>
    </xf>
    <xf numFmtId="0" fontId="153" fillId="26" borderId="104" xfId="45016" applyFont="true" applyFill="true" applyBorder="true" applyAlignment="true">
      <alignment horizontal="left" vertical="center" wrapText="true"/>
    </xf>
    <xf numFmtId="0" fontId="153" fillId="26" borderId="102" xfId="45019" applyFont="true" applyFill="true" applyBorder="true" applyAlignment="true">
      <alignment horizontal="left" vertical="center" wrapText="true"/>
    </xf>
    <xf numFmtId="0" fontId="153" fillId="26" borderId="107" xfId="45022"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wrapText="true"/>
    </xf>
    <xf numFmtId="0" fontId="159" fillId="2" borderId="10" xfId="19344" applyFont="true" applyFill="true" applyAlignment="true">
      <alignment vertical="center" wrapText="true"/>
    </xf>
    <xf numFmtId="0" fontId="159" fillId="2" borderId="8" xfId="19344" applyFont="true" applyFill="true" applyBorder="true" applyAlignment="true">
      <alignment vertical="center" wrapText="true"/>
    </xf>
    <xf numFmtId="0" fontId="153" fillId="3" borderId="3" xfId="40201" applyFont="true" applyBorder="true" applyAlignment="true">
      <alignment horizontal="center" vertical="center"/>
    </xf>
    <xf numFmtId="0" fontId="153" fillId="3" borderId="52" xfId="40202" applyFont="true" applyBorder="true" applyAlignment="true">
      <alignment horizontal="center" vertical="center"/>
    </xf>
    <xf numFmtId="0" fontId="153" fillId="3" borderId="97" xfId="40203" applyFont="true" applyBorder="true" applyAlignment="true">
      <alignment horizontal="center" vertical="center"/>
    </xf>
    <xf numFmtId="0" fontId="153" fillId="3" borderId="1" xfId="40141" applyFont="true" applyBorder="true" applyAlignment="true">
      <alignment horizontal="center" vertical="center"/>
    </xf>
    <xf numFmtId="0" fontId="153" fillId="3" borderId="83" xfId="40142" applyFont="true" applyBorder="true" applyAlignment="true">
      <alignment horizontal="center" vertical="center"/>
    </xf>
    <xf numFmtId="0" fontId="153" fillId="3" borderId="90" xfId="40143" applyFont="true" applyBorder="true" applyAlignment="true">
      <alignment horizontal="center" vertical="center"/>
    </xf>
    <xf numFmtId="0" fontId="153" fillId="3" borderId="10" xfId="45029" applyFont="true" applyBorder="true" applyAlignment="true">
      <alignment horizontal="center" vertical="center" wrapText="true"/>
    </xf>
    <xf numFmtId="0" fontId="153" fillId="3" borderId="52" xfId="45028" applyFont="true" applyBorder="true" applyAlignment="true">
      <alignment horizontal="center" vertical="center" wrapText="true"/>
    </xf>
    <xf numFmtId="0" fontId="153" fillId="3" borderId="53" xfId="45029" applyFont="true" applyBorder="true" applyAlignment="true">
      <alignment horizontal="center" vertical="center" wrapText="true"/>
    </xf>
    <xf numFmtId="0" fontId="153" fillId="3" borderId="3" xfId="45029" applyFont="true" applyBorder="true" applyAlignment="true">
      <alignment horizontal="center" vertical="center" wrapText="true"/>
    </xf>
    <xf numFmtId="0" fontId="153" fillId="26" borderId="104" xfId="45037" applyFont="true" applyFill="true" applyBorder="true" applyAlignment="true">
      <alignment horizontal="left" vertical="center" wrapText="true"/>
    </xf>
    <xf numFmtId="0" fontId="153" fillId="26" borderId="58" xfId="40049" applyFont="true" applyFill="true" applyBorder="true" applyAlignment="true">
      <alignment horizontal="left" vertical="center" wrapText="true"/>
    </xf>
    <xf numFmtId="0" fontId="153" fillId="26" borderId="59" xfId="40061" applyFont="true" applyFill="true" applyBorder="true" applyAlignment="true">
      <alignment horizontal="left" vertical="center" wrapText="true"/>
    </xf>
    <xf numFmtId="0" fontId="153" fillId="26" borderId="102" xfId="40055" applyFont="true" applyFill="true" applyBorder="true" applyAlignment="true">
      <alignment horizontal="left" vertical="center" wrapText="true"/>
    </xf>
    <xf numFmtId="0" fontId="153" fillId="3" borderId="1" xfId="39961" applyFont="true" applyBorder="true" applyAlignment="true">
      <alignment horizontal="center" vertical="center"/>
    </xf>
    <xf numFmtId="0" fontId="153" fillId="3" borderId="83" xfId="39962" applyFont="true" applyBorder="true" applyAlignment="true">
      <alignment horizontal="center" vertical="center"/>
    </xf>
    <xf numFmtId="0" fontId="153" fillId="3" borderId="90" xfId="39963" applyFont="true" applyBorder="true" applyAlignment="true">
      <alignment horizontal="center" vertical="center"/>
    </xf>
    <xf numFmtId="0" fontId="153" fillId="3" borderId="10" xfId="44931" applyFont="true" applyBorder="true" applyAlignment="true">
      <alignment horizontal="center" vertical="center" wrapText="true"/>
    </xf>
    <xf numFmtId="0" fontId="153" fillId="3" borderId="52" xfId="44930" applyFont="true" applyBorder="true" applyAlignment="true">
      <alignment horizontal="center" vertical="center" wrapText="true"/>
    </xf>
    <xf numFmtId="0" fontId="153" fillId="3" borderId="53" xfId="44931" applyFont="true" applyBorder="true" applyAlignment="true">
      <alignment horizontal="center" vertical="center" wrapText="true"/>
    </xf>
    <xf numFmtId="0" fontId="153" fillId="3" borderId="3" xfId="40021" applyFont="true" applyBorder="true" applyAlignment="true">
      <alignment horizontal="center" vertical="center"/>
    </xf>
    <xf numFmtId="0" fontId="153" fillId="3" borderId="52" xfId="40022" applyFont="true" applyBorder="true" applyAlignment="true">
      <alignment horizontal="center" vertical="center"/>
    </xf>
    <xf numFmtId="0" fontId="153" fillId="3" borderId="97" xfId="40023" applyFont="true" applyBorder="true" applyAlignment="true">
      <alignment horizontal="center" vertical="center"/>
    </xf>
    <xf numFmtId="0" fontId="153" fillId="3" borderId="10" xfId="44952" applyFont="true" applyBorder="true" applyAlignment="true">
      <alignment horizontal="center" vertical="center" wrapText="true"/>
    </xf>
    <xf numFmtId="0" fontId="153" fillId="3" borderId="52" xfId="44951" applyFont="true" applyBorder="true" applyAlignment="true">
      <alignment horizontal="center" vertical="center" wrapText="true"/>
    </xf>
    <xf numFmtId="0" fontId="153" fillId="3" borderId="53" xfId="44952" applyFont="true" applyBorder="true" applyAlignment="true">
      <alignment horizontal="center" vertical="center" wrapText="true"/>
    </xf>
    <xf numFmtId="0" fontId="153" fillId="3" borderId="3" xfId="44952" applyFont="true" applyBorder="true" applyAlignment="true">
      <alignment horizontal="center" vertical="center" wrapText="true"/>
    </xf>
    <xf numFmtId="0" fontId="153" fillId="3" borderId="1" xfId="44931" applyFont="true" applyBorder="true" applyAlignment="true">
      <alignment horizontal="center" vertical="center" wrapText="true"/>
    </xf>
    <xf numFmtId="0" fontId="153" fillId="3" borderId="83" xfId="44930" applyFont="true" applyBorder="true" applyAlignment="true">
      <alignment horizontal="center" vertical="center" wrapText="true"/>
    </xf>
    <xf numFmtId="0" fontId="153" fillId="3" borderId="84" xfId="44931" applyFont="true" applyBorder="true" applyAlignment="true">
      <alignment horizontal="center" vertical="center" wrapText="true"/>
    </xf>
    <xf numFmtId="0" fontId="153" fillId="26" borderId="104" xfId="44939" applyFont="true" applyFill="true" applyBorder="true" applyAlignment="true">
      <alignment horizontal="left" vertical="center" wrapText="true"/>
    </xf>
    <xf numFmtId="0" fontId="153" fillId="26" borderId="102" xfId="44942" applyFont="true" applyFill="true" applyBorder="true" applyAlignment="true">
      <alignment horizontal="left" vertical="center" wrapText="true"/>
    </xf>
    <xf numFmtId="0" fontId="153" fillId="26" borderId="107" xfId="44945" applyFont="true" applyFill="true" applyBorder="true" applyAlignment="true">
      <alignment horizontal="left" vertical="center" wrapText="true"/>
    </xf>
    <xf numFmtId="0" fontId="153" fillId="26" borderId="104" xfId="44966" applyFont="true" applyFill="true" applyBorder="true" applyAlignment="true">
      <alignment horizontal="left" vertical="center" wrapText="true"/>
    </xf>
    <xf numFmtId="0" fontId="153" fillId="26" borderId="102" xfId="44966" applyFont="true" applyFill="true" applyBorder="true" applyAlignment="true">
      <alignment horizontal="left" vertical="center" wrapText="true"/>
    </xf>
    <xf numFmtId="0" fontId="153" fillId="26" borderId="107" xfId="40067" applyFont="true" applyFill="true" applyBorder="true" applyAlignment="true">
      <alignment horizontal="left" vertical="center" wrapText="true"/>
    </xf>
    <xf numFmtId="0" fontId="153" fillId="26" borderId="60" xfId="40073" applyFont="true" applyFill="true" applyBorder="true" applyAlignment="true">
      <alignment horizontal="left" vertical="center" wrapText="true"/>
    </xf>
    <xf numFmtId="0" fontId="153" fillId="26" borderId="59" xfId="40241" applyFont="true" applyFill="true" applyBorder="true" applyAlignment="true">
      <alignment horizontal="left" vertical="center" wrapText="true"/>
    </xf>
    <xf numFmtId="0" fontId="153" fillId="3" borderId="3" xfId="40081" applyFont="true" applyBorder="true" applyAlignment="true">
      <alignment horizontal="center" vertical="center"/>
    </xf>
    <xf numFmtId="0" fontId="153" fillId="3" borderId="52" xfId="40082" applyFont="true" applyBorder="true" applyAlignment="true">
      <alignment horizontal="center" vertical="center"/>
    </xf>
    <xf numFmtId="0" fontId="153" fillId="3" borderId="97" xfId="40083" applyFont="true" applyBorder="true" applyAlignment="true">
      <alignment horizontal="center" vertical="center"/>
    </xf>
    <xf numFmtId="0" fontId="153" fillId="3" borderId="10" xfId="44978" applyFont="true" applyBorder="true" applyAlignment="true">
      <alignment horizontal="center" vertical="center" wrapText="true"/>
    </xf>
    <xf numFmtId="0" fontId="153" fillId="3" borderId="52" xfId="44977" applyFont="true" applyBorder="true" applyAlignment="true">
      <alignment horizontal="center" vertical="center" wrapText="true"/>
    </xf>
    <xf numFmtId="0" fontId="153" fillId="3" borderId="53" xfId="44978" applyFont="true" applyBorder="true" applyAlignment="true">
      <alignment horizontal="center" vertical="center" wrapText="true"/>
    </xf>
    <xf numFmtId="0" fontId="153" fillId="3" borderId="3" xfId="44978" applyFont="true" applyBorder="true" applyAlignment="true">
      <alignment horizontal="center" vertical="center" wrapText="true"/>
    </xf>
    <xf numFmtId="0" fontId="153" fillId="26" borderId="59" xfId="40253" applyFont="true" applyFill="true" applyBorder="true" applyAlignment="true">
      <alignment horizontal="left" vertical="center" wrapText="true"/>
    </xf>
    <xf numFmtId="0" fontId="153" fillId="3" borderId="1" xfId="39967" applyFont="true" applyBorder="true" applyAlignment="true">
      <alignment horizontal="center" vertical="center" wrapText="true"/>
    </xf>
    <xf numFmtId="0" fontId="153" fillId="3" borderId="83" xfId="39968" applyFont="true" applyBorder="true" applyAlignment="true">
      <alignment horizontal="center" vertical="center" wrapText="true"/>
    </xf>
    <xf numFmtId="0" fontId="153" fillId="3" borderId="90" xfId="39969" applyFont="true" applyBorder="true" applyAlignment="true">
      <alignment horizontal="center" vertical="center" wrapText="true"/>
    </xf>
    <xf numFmtId="0" fontId="153" fillId="3" borderId="1" xfId="39969" applyFont="true" applyBorder="true" applyAlignment="true">
      <alignment horizontal="center" vertical="center" wrapText="true"/>
    </xf>
    <xf numFmtId="0" fontId="153" fillId="3" borderId="84" xfId="39969" applyFont="true" applyBorder="true" applyAlignment="true">
      <alignment horizontal="center" vertical="center" wrapText="true"/>
    </xf>
    <xf numFmtId="0" fontId="153" fillId="26" borderId="58" xfId="39989" applyFont="true" applyFill="true" applyBorder="true" applyAlignment="true">
      <alignment horizontal="left" vertical="center" wrapText="true"/>
    </xf>
    <xf numFmtId="0" fontId="153" fillId="26" borderId="59" xfId="40001" applyFont="true" applyFill="true" applyBorder="true" applyAlignment="true">
      <alignment horizontal="left" vertical="center" wrapText="true"/>
    </xf>
    <xf numFmtId="0" fontId="153" fillId="26" borderId="60" xfId="40013" applyFont="true" applyFill="true" applyBorder="true" applyAlignment="true">
      <alignment horizontal="left" vertical="center" wrapText="true"/>
    </xf>
    <xf numFmtId="0" fontId="153" fillId="3" borderId="1" xfId="40027" applyFont="true" applyBorder="true" applyAlignment="true">
      <alignment horizontal="center" vertical="center" wrapText="true"/>
    </xf>
    <xf numFmtId="0" fontId="153" fillId="3" borderId="83" xfId="40028" applyFont="true" applyBorder="true" applyAlignment="true">
      <alignment horizontal="center" vertical="center" wrapText="true"/>
    </xf>
    <xf numFmtId="0" fontId="153" fillId="3" borderId="90" xfId="40029" applyFont="true" applyBorder="true" applyAlignment="true">
      <alignment horizontal="center" vertical="center" wrapText="true"/>
    </xf>
    <xf numFmtId="0" fontId="153" fillId="3" borderId="1" xfId="40029" applyFont="true" applyBorder="true" applyAlignment="true">
      <alignment horizontal="center" vertical="center" wrapText="true"/>
    </xf>
    <xf numFmtId="0" fontId="153" fillId="3" borderId="84" xfId="40029" applyFont="true" applyBorder="true" applyAlignment="true">
      <alignment horizontal="center" vertical="center" wrapText="true"/>
    </xf>
    <xf numFmtId="0" fontId="153" fillId="3" borderId="3" xfId="40087" applyFont="true" applyBorder="true" applyAlignment="true">
      <alignment horizontal="center" vertical="center" wrapText="true"/>
    </xf>
    <xf numFmtId="0" fontId="153" fillId="3" borderId="52" xfId="40088" applyFont="true" applyBorder="true" applyAlignment="true">
      <alignment horizontal="center" vertical="center" wrapText="true"/>
    </xf>
    <xf numFmtId="0" fontId="153" fillId="3" borderId="97" xfId="40089" applyFont="true" applyBorder="true" applyAlignment="true">
      <alignment horizontal="center" vertical="center" wrapText="true"/>
    </xf>
    <xf numFmtId="0" fontId="153" fillId="3" borderId="3" xfId="40089" applyFont="true" applyBorder="true" applyAlignment="true">
      <alignment horizontal="center" vertical="center" wrapText="true"/>
    </xf>
    <xf numFmtId="0" fontId="153" fillId="3" borderId="53" xfId="40089" applyFont="true" applyBorder="true" applyAlignment="true">
      <alignment horizontal="center" vertical="center" wrapText="true"/>
    </xf>
    <xf numFmtId="0" fontId="153" fillId="3" borderId="1" xfId="40147" applyFont="true" applyBorder="true" applyAlignment="true">
      <alignment horizontal="center" vertical="center" wrapText="true"/>
    </xf>
    <xf numFmtId="0" fontId="153" fillId="3" borderId="83" xfId="40148" applyFont="true" applyBorder="true" applyAlignment="true">
      <alignment horizontal="center" vertical="center" wrapText="true"/>
    </xf>
    <xf numFmtId="0" fontId="153" fillId="3" borderId="90" xfId="40149" applyFont="true" applyBorder="true" applyAlignment="true">
      <alignment horizontal="center" vertical="center" wrapText="true"/>
    </xf>
    <xf numFmtId="0" fontId="153" fillId="3" borderId="1" xfId="40149" applyFont="true" applyBorder="true" applyAlignment="true">
      <alignment horizontal="center" vertical="center" wrapText="true"/>
    </xf>
    <xf numFmtId="0" fontId="153" fillId="3" borderId="84" xfId="40149" applyFont="true" applyBorder="true" applyAlignment="true">
      <alignment horizontal="center" vertical="center" wrapText="true"/>
    </xf>
    <xf numFmtId="0" fontId="153" fillId="26" borderId="58" xfId="40169" applyFont="true" applyFill="true" applyBorder="true" applyAlignment="true">
      <alignment horizontal="left" vertical="center" wrapText="true"/>
    </xf>
    <xf numFmtId="0" fontId="153" fillId="26" borderId="59" xfId="40181" applyFont="true" applyFill="true" applyBorder="true" applyAlignment="true">
      <alignment horizontal="left" vertical="center" wrapText="true"/>
    </xf>
    <xf numFmtId="0" fontId="153" fillId="26" borderId="60" xfId="40193" applyFont="true" applyFill="true" applyBorder="true" applyAlignment="true">
      <alignment horizontal="left" vertical="center" wrapText="true"/>
    </xf>
    <xf numFmtId="0" fontId="153" fillId="3" borderId="1" xfId="40207" applyFont="true" applyBorder="true" applyAlignment="true">
      <alignment horizontal="center" vertical="center" wrapText="true"/>
    </xf>
    <xf numFmtId="0" fontId="153" fillId="3" borderId="83" xfId="40208" applyFont="true" applyBorder="true" applyAlignment="true">
      <alignment horizontal="center" vertical="center" wrapText="true"/>
    </xf>
    <xf numFmtId="0" fontId="153" fillId="3" borderId="90" xfId="40209" applyFont="true" applyBorder="true" applyAlignment="true">
      <alignment horizontal="center" vertical="center" wrapText="true"/>
    </xf>
    <xf numFmtId="0" fontId="153" fillId="3" borderId="1" xfId="40209" applyFont="true" applyBorder="true" applyAlignment="true">
      <alignment horizontal="center" vertical="center" wrapText="true"/>
    </xf>
    <xf numFmtId="0" fontId="153" fillId="3" borderId="84" xfId="40209" applyFont="true" applyBorder="true" applyAlignment="true">
      <alignment horizontal="center" vertical="center" wrapText="true"/>
    </xf>
    <xf numFmtId="0" fontId="153" fillId="26" borderId="58" xfId="40229" applyFont="true" applyFill="true" applyBorder="true" applyAlignment="true">
      <alignment horizontal="left" vertical="center" wrapText="true"/>
    </xf>
    <xf numFmtId="0" fontId="153" fillId="3" borderId="1" xfId="40395" applyFont="true" applyBorder="true" applyAlignment="true">
      <alignment horizontal="center" vertical="center" wrapText="true"/>
    </xf>
    <xf numFmtId="0" fontId="153" fillId="3" borderId="83" xfId="40396" applyFont="true" applyBorder="true" applyAlignment="true">
      <alignment horizontal="center" vertical="center" wrapText="true"/>
    </xf>
    <xf numFmtId="0" fontId="153" fillId="3" borderId="90" xfId="40397" applyFont="true" applyBorder="true" applyAlignment="true">
      <alignment horizontal="center" vertical="center" wrapText="true"/>
    </xf>
    <xf numFmtId="0" fontId="153" fillId="3" borderId="1" xfId="40397" applyFont="true" applyBorder="true" applyAlignment="true">
      <alignment horizontal="center" vertical="center" wrapText="true"/>
    </xf>
    <xf numFmtId="0" fontId="153" fillId="3" borderId="84" xfId="40397" applyFont="true" applyBorder="true" applyAlignment="true">
      <alignment horizontal="center" vertical="center" wrapText="true"/>
    </xf>
    <xf numFmtId="0" fontId="153" fillId="3" borderId="1" xfId="40267" applyFont="true" applyBorder="true" applyAlignment="true">
      <alignment horizontal="center" vertical="center" wrapText="true"/>
    </xf>
    <xf numFmtId="0" fontId="153" fillId="3" borderId="83" xfId="40268" applyFont="true" applyBorder="true" applyAlignment="true">
      <alignment horizontal="center" vertical="center" wrapText="true"/>
    </xf>
    <xf numFmtId="0" fontId="153" fillId="3" borderId="90" xfId="40269" applyFont="true" applyBorder="true" applyAlignment="true">
      <alignment horizontal="center" vertical="center" wrapText="true"/>
    </xf>
    <xf numFmtId="0" fontId="153" fillId="3" borderId="1" xfId="40269" applyFont="true" applyBorder="true" applyAlignment="true">
      <alignment horizontal="center" vertical="center" wrapText="true"/>
    </xf>
    <xf numFmtId="0" fontId="153" fillId="3" borderId="84" xfId="40269" applyFont="true" applyBorder="true" applyAlignment="true">
      <alignment horizontal="center" vertical="center" wrapText="true"/>
    </xf>
    <xf numFmtId="0" fontId="153" fillId="26" borderId="58" xfId="40289"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53" fillId="3" borderId="1" xfId="40327" applyFont="true" applyBorder="true" applyAlignment="true">
      <alignment horizontal="center" vertical="center" wrapText="true"/>
    </xf>
    <xf numFmtId="0" fontId="153" fillId="3" borderId="83" xfId="40328" applyFont="true" applyBorder="true" applyAlignment="true">
      <alignment horizontal="center" vertical="center" wrapText="true"/>
    </xf>
    <xf numFmtId="0" fontId="153" fillId="3" borderId="90" xfId="40329" applyFont="true" applyBorder="true" applyAlignment="true">
      <alignment horizontal="center" vertical="center" wrapText="true"/>
    </xf>
    <xf numFmtId="0" fontId="153" fillId="3" borderId="1" xfId="40329" applyFont="true" applyBorder="true" applyAlignment="true">
      <alignment horizontal="center" vertical="center" wrapText="true"/>
    </xf>
    <xf numFmtId="0" fontId="153" fillId="3" borderId="84" xfId="40329" applyFont="true" applyBorder="true" applyAlignment="true">
      <alignment horizontal="center" vertical="center" wrapText="true"/>
    </xf>
    <xf numFmtId="0" fontId="180" fillId="26" borderId="58" xfId="40417" applyFont="true" applyFill="true" applyBorder="true" applyAlignment="true">
      <alignment horizontal="left" vertical="center" wrapText="true"/>
    </xf>
    <xf numFmtId="0" fontId="153" fillId="26" borderId="59" xfId="40429" applyFont="true" applyFill="true" applyBorder="true" applyAlignment="true">
      <alignment horizontal="left" vertical="center" wrapText="true"/>
    </xf>
    <xf numFmtId="0" fontId="180" fillId="26" borderId="59" xfId="40429" applyFont="true" applyFill="true" applyBorder="true" applyAlignment="true">
      <alignment horizontal="left" vertical="center" wrapText="true"/>
    </xf>
    <xf numFmtId="0" fontId="153" fillId="26" borderId="60" xfId="40441" applyFont="true" applyFill="true" applyBorder="true" applyAlignment="true">
      <alignment horizontal="left" vertical="center" wrapText="true"/>
    </xf>
    <xf numFmtId="0" fontId="153" fillId="26" borderId="58" xfId="45037" applyFont="true" applyFill="true" applyBorder="true" applyAlignment="true">
      <alignment horizontal="left" vertical="center" wrapText="true"/>
    </xf>
    <xf numFmtId="0" fontId="153" fillId="26" borderId="59" xfId="45043" applyFont="true" applyFill="true" applyBorder="true" applyAlignment="true">
      <alignment horizontal="left" vertical="center" wrapText="true"/>
    </xf>
    <xf numFmtId="0" fontId="153" fillId="26" borderId="60" xfId="45049" applyFont="true" applyFill="true" applyBorder="true" applyAlignment="true">
      <alignment horizontal="left" vertical="center" wrapText="true"/>
    </xf>
    <xf numFmtId="0" fontId="153" fillId="26" borderId="58" xfId="40531" applyFont="true" applyFill="true" applyBorder="true" applyAlignment="true">
      <alignment horizontal="left" vertical="center" wrapText="true"/>
    </xf>
    <xf numFmtId="0" fontId="153" fillId="26" borderId="59" xfId="40537" applyFont="true" applyFill="true" applyBorder="true" applyAlignment="true">
      <alignment horizontal="left" vertical="center" wrapText="true"/>
    </xf>
    <xf numFmtId="0" fontId="153" fillId="26" borderId="60" xfId="40543" applyFont="true" applyFill="true" applyBorder="true" applyAlignment="true">
      <alignment horizontal="left" vertical="center" wrapText="true"/>
    </xf>
    <xf numFmtId="0" fontId="153" fillId="26" borderId="10" xfId="45436" applyFont="true" applyFill="true" applyAlignment="true">
      <alignment horizontal="right" vertical="top" wrapText="true"/>
    </xf>
    <xf numFmtId="0" fontId="184" fillId="3" borderId="10" xfId="45374" applyFont="true" applyAlignment="true">
      <alignment horizontal="right" vertical="top" wrapText="true"/>
    </xf>
    <xf numFmtId="0" fontId="153" fillId="3" borderId="10" xfId="45446" applyFont="true" applyAlignment="true">
      <alignment horizontal="right" vertical="top" wrapText="true"/>
    </xf>
    <xf numFmtId="0" fontId="153" fillId="26" borderId="10" xfId="45389" applyFont="true" applyFill="true" applyAlignment="true">
      <alignment horizontal="right" vertical="top" wrapText="true"/>
    </xf>
    <xf numFmtId="0" fontId="153" fillId="26" borderId="10" xfId="45425" applyFont="true" applyFill="true" applyAlignment="true">
      <alignment horizontal="right" vertical="top" wrapText="true"/>
    </xf>
    <xf numFmtId="0" fontId="153" fillId="26" borderId="10" xfId="45399" applyFont="true" applyFill="true" applyAlignment="true">
      <alignment horizontal="right" vertical="top" wrapText="true"/>
    </xf>
    <xf numFmtId="0" fontId="184" fillId="3" borderId="10" xfId="45376" applyFont="true" applyAlignment="true">
      <alignment horizontal="right" vertical="top" wrapText="true"/>
    </xf>
    <xf numFmtId="0" fontId="153" fillId="3" borderId="10" xfId="45443" applyFont="true" applyAlignment="true">
      <alignment horizontal="right" vertical="top" wrapText="true"/>
    </xf>
    <xf numFmtId="0" fontId="153" fillId="3" borderId="10" xfId="45440" applyFont="true" applyAlignment="true">
      <alignment horizontal="right" vertical="top" wrapText="true"/>
    </xf>
    <xf numFmtId="0" fontId="153" fillId="26" borderId="10" xfId="45414" applyFont="true" applyFill="true" applyAlignment="true">
      <alignment horizontal="right" vertical="top" wrapText="true"/>
    </xf>
    <xf numFmtId="0" fontId="153" fillId="26" borderId="10" xfId="45393" applyFont="true" applyFill="true" applyAlignment="true">
      <alignment horizontal="right" vertical="top" wrapText="true"/>
    </xf>
    <xf numFmtId="0" fontId="184" fillId="3" borderId="10" xfId="45375" applyFont="true" applyAlignment="true">
      <alignment horizontal="right" vertical="top" wrapText="true"/>
    </xf>
    <xf numFmtId="0" fontId="153" fillId="26" borderId="10" xfId="45397" applyFont="true" applyFill="true" applyAlignment="true">
      <alignment horizontal="right" vertical="top" wrapText="true"/>
    </xf>
    <xf numFmtId="0" fontId="153" fillId="26" borderId="10" xfId="45395" applyFont="true" applyFill="true" applyAlignment="true">
      <alignment horizontal="right" vertical="top" wrapText="true"/>
    </xf>
    <xf numFmtId="0" fontId="153" fillId="26" borderId="10" xfId="45391" applyFont="true" applyFill="true" applyAlignment="true">
      <alignment horizontal="right" vertical="top" wrapText="true"/>
    </xf>
    <xf numFmtId="0" fontId="153" fillId="26" borderId="10" xfId="45383" applyFont="true" applyFill="true" applyAlignment="true">
      <alignment horizontal="right" vertical="top" wrapText="true"/>
    </xf>
    <xf numFmtId="0" fontId="153" fillId="26" borderId="10" xfId="45387" applyFont="true" applyFill="true" applyAlignment="true">
      <alignment horizontal="right" vertical="top" wrapText="true"/>
    </xf>
    <xf numFmtId="0" fontId="153" fillId="3" borderId="10" xfId="45429" applyFont="true" applyAlignment="true">
      <alignment horizontal="right" vertical="top" wrapText="true"/>
    </xf>
    <xf numFmtId="0" fontId="153" fillId="3" borderId="10" xfId="45430" applyFont="true" applyAlignment="true">
      <alignment horizontal="right" vertical="top" wrapText="true"/>
    </xf>
    <xf numFmtId="0" fontId="153" fillId="3" borderId="52" xfId="45431" applyFont="true" applyBorder="true" applyAlignment="true">
      <alignment horizontal="right" vertical="top" wrapText="true"/>
    </xf>
    <xf numFmtId="0" fontId="153" fillId="3" borderId="53" xfId="45432" applyFont="true" applyBorder="true" applyAlignment="true">
      <alignment horizontal="right" vertical="top" wrapText="true"/>
    </xf>
    <xf numFmtId="0" fontId="153" fillId="26" borderId="10" xfId="45385" applyFont="true" applyFill="true" applyAlignment="true">
      <alignment horizontal="right" vertical="top" wrapText="true"/>
    </xf>
    <xf numFmtId="0" fontId="153" fillId="3" borderId="10" xfId="45418" applyFont="true" applyAlignment="true">
      <alignment horizontal="right" vertical="top" wrapText="true"/>
    </xf>
    <xf numFmtId="0" fontId="153" fillId="3" borderId="10" xfId="45419" applyFont="true" applyAlignment="true">
      <alignment horizontal="right" vertical="top" wrapText="true"/>
    </xf>
    <xf numFmtId="0" fontId="153" fillId="3" borderId="52" xfId="45420" applyFont="true" applyBorder="true" applyAlignment="true">
      <alignment horizontal="right" vertical="top" wrapText="true"/>
    </xf>
    <xf numFmtId="0" fontId="153" fillId="3" borderId="53" xfId="45421" applyFont="true" applyBorder="true" applyAlignment="true">
      <alignment horizontal="right" vertical="top" wrapText="true"/>
    </xf>
    <xf numFmtId="0" fontId="153" fillId="3" borderId="10" xfId="45407" applyFont="true" applyAlignment="true">
      <alignment horizontal="right" vertical="top" wrapText="true"/>
    </xf>
    <xf numFmtId="0" fontId="153" fillId="3" borderId="10" xfId="45408" applyFont="true" applyAlignment="true">
      <alignment horizontal="right" vertical="top" wrapText="true"/>
    </xf>
    <xf numFmtId="0" fontId="153" fillId="3" borderId="52" xfId="45409" applyFont="true" applyBorder="true" applyAlignment="true">
      <alignment horizontal="right" vertical="top" wrapText="true"/>
    </xf>
    <xf numFmtId="0" fontId="153" fillId="3" borderId="53" xfId="45410" applyFont="true" applyBorder="true" applyAlignment="true">
      <alignment horizontal="right" vertical="top" wrapText="true"/>
    </xf>
    <xf numFmtId="0" fontId="184" fillId="3" borderId="10" xfId="45356" applyFont="true" applyAlignment="true">
      <alignment horizontal="center" vertical="center" wrapText="true"/>
    </xf>
    <xf numFmtId="0" fontId="184" fillId="3" borderId="10" xfId="45357" applyFont="true" applyAlignment="true">
      <alignment horizontal="center" vertical="center" wrapText="true"/>
    </xf>
    <xf numFmtId="0" fontId="184" fillId="3" borderId="10" xfId="45358" applyFont="true" applyAlignment="true">
      <alignment horizontal="center" vertical="center" wrapText="true"/>
    </xf>
    <xf numFmtId="0" fontId="185" fillId="3" borderId="57" xfId="45359" applyFont="true" applyBorder="true" applyAlignment="true">
      <alignment horizontal="left" wrapText="true"/>
    </xf>
    <xf numFmtId="0" fontId="185" fillId="3" borderId="57" xfId="45360" applyFont="true" applyBorder="true" applyAlignment="true">
      <alignment horizontal="left" wrapText="true"/>
    </xf>
    <xf numFmtId="0" fontId="153" fillId="26" borderId="59" xfId="45365" applyFont="true" applyFill="true" applyBorder="true" applyAlignment="true">
      <alignment horizontal="left" vertical="top" wrapText="true"/>
    </xf>
    <xf numFmtId="0" fontId="153" fillId="26" borderId="60" xfId="45368" applyFont="true" applyFill="true" applyBorder="true" applyAlignment="true">
      <alignment horizontal="left" vertical="top" wrapText="true"/>
    </xf>
    <xf numFmtId="0" fontId="152" fillId="3" borderId="10" xfId="45371" applyFont="true" applyAlignment="true">
      <alignment horizontal="left" vertical="top" wrapText="true"/>
    </xf>
    <xf numFmtId="0" fontId="152" fillId="3" borderId="10" xfId="45372" applyFont="true" applyAlignment="true">
      <alignment horizontal="left" vertical="top" wrapText="true"/>
    </xf>
    <xf numFmtId="0" fontId="152" fillId="3" borderId="10" xfId="45373" applyFont="true" applyAlignment="true">
      <alignment horizontal="left" vertical="top" wrapText="true"/>
    </xf>
    <xf numFmtId="0" fontId="153" fillId="3" borderId="10" xfId="45342" applyFont="true" applyBorder="true" applyAlignment="true">
      <alignment horizontal="center" vertical="center" wrapText="true"/>
    </xf>
    <xf numFmtId="0" fontId="153" fillId="3" borderId="52" xfId="45341" applyFont="true" applyBorder="true" applyAlignment="true">
      <alignment horizontal="center" vertical="center" wrapText="true"/>
    </xf>
    <xf numFmtId="0" fontId="153" fillId="3" borderId="53" xfId="45342" applyFont="true" applyBorder="true" applyAlignment="true">
      <alignment horizontal="center" vertical="center" wrapText="true"/>
    </xf>
    <xf numFmtId="0" fontId="153" fillId="3" borderId="1" xfId="45342" applyFont="true" applyBorder="true" applyAlignment="true">
      <alignment horizontal="center" vertical="center" wrapText="true"/>
    </xf>
    <xf numFmtId="0" fontId="153" fillId="3" borderId="83" xfId="45341" applyFont="true" applyBorder="true" applyAlignment="true">
      <alignment horizontal="center" vertical="center" wrapText="true"/>
    </xf>
    <xf numFmtId="0" fontId="153" fillId="3" borderId="84" xfId="45343" applyFont="true" applyBorder="true" applyAlignment="true">
      <alignment horizontal="center" vertical="center" wrapText="true"/>
    </xf>
    <xf numFmtId="0" fontId="153" fillId="26" borderId="104" xfId="45350" applyFont="true" applyFill="true" applyBorder="true" applyAlignment="true">
      <alignment horizontal="left" vertical="center" wrapText="true"/>
    </xf>
    <xf numFmtId="0" fontId="153" fillId="26" borderId="102" xfId="45352" applyFont="true" applyFill="true" applyBorder="true" applyAlignment="true">
      <alignment horizontal="left" vertical="center" wrapText="true"/>
    </xf>
    <xf numFmtId="0" fontId="153" fillId="26" borderId="107" xfId="45354" applyFont="true" applyFill="true" applyBorder="true" applyAlignment="true">
      <alignment horizontal="left" vertical="center" wrapText="true"/>
    </xf>
    <xf numFmtId="0" fontId="184" fillId="3" borderId="10" xfId="45374" applyFont="true" applyAlignment="true">
      <alignment horizontal="center" vertical="center" wrapText="true"/>
    </xf>
    <xf numFmtId="0" fontId="184" fillId="3" borderId="10" xfId="45375" applyFont="true" applyAlignment="true">
      <alignment horizontal="center" vertical="center" wrapText="true"/>
    </xf>
    <xf numFmtId="0" fontId="184" fillId="3" borderId="10" xfId="45376" applyFont="true" applyAlignment="true">
      <alignment horizontal="center" vertical="center" wrapText="true"/>
    </xf>
    <xf numFmtId="0" fontId="153" fillId="3" borderId="3" xfId="45240" applyFont="true" applyBorder="true" applyAlignment="true">
      <alignment horizontal="center" vertical="center" wrapText="true"/>
    </xf>
    <xf numFmtId="0" fontId="153" fillId="3" borderId="52" xfId="45239" applyFont="true" applyBorder="true" applyAlignment="true">
      <alignment horizontal="center" vertical="center" wrapText="true"/>
    </xf>
    <xf numFmtId="0" fontId="153" fillId="3" borderId="53" xfId="45241" applyFont="true" applyBorder="true" applyAlignment="true">
      <alignment horizontal="center" vertical="center" wrapText="true"/>
    </xf>
    <xf numFmtId="0" fontId="153" fillId="26" borderId="104" xfId="45248" applyFont="true" applyFill="true" applyBorder="true" applyAlignment="true">
      <alignment horizontal="left" vertical="center" wrapText="true"/>
    </xf>
    <xf numFmtId="0" fontId="153" fillId="26" borderId="102" xfId="45254" applyFont="true" applyFill="true" applyBorder="true" applyAlignment="true">
      <alignment horizontal="left" vertical="center" wrapText="true"/>
    </xf>
    <xf numFmtId="0" fontId="153" fillId="26" borderId="102" xfId="45228" applyFont="true" applyFill="true" applyBorder="true" applyAlignment="true">
      <alignment horizontal="left" vertical="center" wrapText="true"/>
    </xf>
    <xf numFmtId="0" fontId="153" fillId="3" borderId="10" xfId="45240" applyFont="true" applyBorder="true" applyAlignment="true">
      <alignment horizontal="center" vertical="center" wrapText="true"/>
    </xf>
    <xf numFmtId="0" fontId="153" fillId="3" borderId="53" xfId="45240" applyFont="true" applyBorder="true" applyAlignment="true">
      <alignment horizontal="center" vertical="center" wrapText="true"/>
    </xf>
    <xf numFmtId="0" fontId="153" fillId="26" borderId="104" xfId="45228" applyFont="true" applyFill="true" applyBorder="true" applyAlignment="true">
      <alignment horizontal="left" vertical="center" wrapText="true"/>
    </xf>
    <xf numFmtId="0" fontId="153" fillId="3" borderId="3" xfId="45300" applyFont="true" applyBorder="true" applyAlignment="true">
      <alignment horizontal="center" vertical="center" wrapText="true"/>
    </xf>
    <xf numFmtId="0" fontId="153" fillId="3" borderId="52" xfId="45299" applyFont="true" applyBorder="true" applyAlignment="true">
      <alignment horizontal="center" vertical="center" wrapText="true"/>
    </xf>
    <xf numFmtId="0" fontId="153" fillId="3" borderId="53" xfId="45301" applyFont="true" applyBorder="true" applyAlignment="true">
      <alignment horizontal="center" vertical="center" wrapText="true"/>
    </xf>
    <xf numFmtId="0" fontId="153" fillId="26" borderId="104" xfId="45308" applyFont="true" applyFill="true" applyBorder="true" applyAlignment="true">
      <alignment horizontal="left" vertical="center" wrapText="true"/>
    </xf>
    <xf numFmtId="0" fontId="153" fillId="26" borderId="102" xfId="45314" applyFont="true" applyFill="true" applyBorder="true" applyAlignment="true">
      <alignment horizontal="left" vertical="center" wrapText="true"/>
    </xf>
    <xf numFmtId="0" fontId="153" fillId="26" borderId="107" xfId="45314" applyFont="true" applyFill="true" applyBorder="true" applyAlignment="true">
      <alignment horizontal="left" vertical="center" wrapText="true"/>
    </xf>
    <xf numFmtId="0" fontId="153" fillId="26" borderId="102" xfId="45284" applyFont="true" applyFill="true" applyBorder="true" applyAlignment="true">
      <alignment horizontal="left" vertical="center" wrapText="true"/>
    </xf>
    <xf numFmtId="0" fontId="153" fillId="26" borderId="107" xfId="45290" applyFont="true" applyFill="true" applyBorder="true" applyAlignment="true">
      <alignment horizontal="left" vertical="center" wrapText="true"/>
    </xf>
    <xf numFmtId="0" fontId="153" fillId="3" borderId="10" xfId="45300" applyFont="true" applyBorder="true" applyAlignment="true">
      <alignment horizontal="center" vertical="center" wrapText="true"/>
    </xf>
    <xf numFmtId="0" fontId="153" fillId="3" borderId="53" xfId="45300" applyFont="true" applyBorder="true" applyAlignment="true">
      <alignment horizontal="center" vertical="center" wrapText="true"/>
    </xf>
    <xf numFmtId="0" fontId="153" fillId="3" borderId="10" xfId="45270" applyFont="true" applyBorder="true" applyAlignment="true">
      <alignment horizontal="center" vertical="center" wrapText="true"/>
    </xf>
    <xf numFmtId="0" fontId="153" fillId="3" borderId="52" xfId="45269" applyFont="true" applyBorder="true" applyAlignment="true">
      <alignment horizontal="center" vertical="center" wrapText="true"/>
    </xf>
    <xf numFmtId="0" fontId="153" fillId="3" borderId="53" xfId="45270" applyFont="true" applyBorder="true" applyAlignment="true">
      <alignment horizontal="center" vertical="center" wrapText="true"/>
    </xf>
    <xf numFmtId="0" fontId="153" fillId="3" borderId="1" xfId="45270" applyFont="true" applyBorder="true" applyAlignment="true">
      <alignment horizontal="center" vertical="center" wrapText="true"/>
    </xf>
    <xf numFmtId="0" fontId="153" fillId="3" borderId="83" xfId="45269" applyFont="true" applyBorder="true" applyAlignment="true">
      <alignment horizontal="center" vertical="center" wrapText="true"/>
    </xf>
    <xf numFmtId="0" fontId="153" fillId="3" borderId="84" xfId="45271" applyFont="true" applyBorder="true" applyAlignment="true">
      <alignment horizontal="center" vertical="center" wrapText="true"/>
    </xf>
    <xf numFmtId="0" fontId="153" fillId="26" borderId="104" xfId="45278" applyFont="true" applyFill="true" applyBorder="true" applyAlignment="true">
      <alignment horizontal="left" vertical="center" wrapText="true"/>
    </xf>
    <xf numFmtId="0" fontId="153" fillId="3" borderId="1" xfId="45184" applyFont="true" applyBorder="true" applyAlignment="true">
      <alignment horizontal="center" vertical="center" wrapText="true"/>
    </xf>
    <xf numFmtId="0" fontId="153" fillId="3" borderId="83" xfId="45183" applyFont="true" applyBorder="true" applyAlignment="true">
      <alignment horizontal="center" vertical="center" wrapText="true"/>
    </xf>
    <xf numFmtId="0" fontId="153" fillId="3" borderId="84" xfId="45185" applyFont="true" applyBorder="true" applyAlignment="true">
      <alignment horizontal="center" vertical="center" wrapText="true"/>
    </xf>
    <xf numFmtId="0" fontId="153" fillId="26" borderId="104" xfId="45192" applyFont="true" applyFill="true" applyBorder="true" applyAlignment="true">
      <alignment horizontal="left" vertical="center" wrapText="true"/>
    </xf>
    <xf numFmtId="0" fontId="153" fillId="26" borderId="102" xfId="45198" applyFont="true" applyFill="true" applyBorder="true" applyAlignment="true">
      <alignment horizontal="left" vertical="center" wrapText="true"/>
    </xf>
    <xf numFmtId="0" fontId="153" fillId="26" borderId="107" xfId="45204" applyFont="true" applyFill="true" applyBorder="true" applyAlignment="true">
      <alignment horizontal="left" vertical="center" wrapText="true"/>
    </xf>
    <xf numFmtId="0" fontId="153" fillId="3" borderId="10" xfId="45214" applyFont="true" applyBorder="true" applyAlignment="true">
      <alignment horizontal="center" vertical="center" wrapText="true"/>
    </xf>
    <xf numFmtId="0" fontId="153" fillId="3" borderId="52" xfId="45213" applyFont="true" applyBorder="true" applyAlignment="true">
      <alignment horizontal="center" vertical="center" wrapText="true"/>
    </xf>
    <xf numFmtId="0" fontId="153" fillId="3" borderId="53" xfId="45214" applyFont="true" applyBorder="true" applyAlignment="true">
      <alignment horizontal="center" vertical="center" wrapText="true"/>
    </xf>
    <xf numFmtId="0" fontId="153" fillId="3" borderId="3" xfId="45214" applyFont="true" applyBorder="true" applyAlignment="true">
      <alignment horizontal="center" vertical="center" wrapText="true"/>
    </xf>
    <xf numFmtId="0" fontId="153" fillId="3" borderId="53" xfId="45215" applyFont="true" applyBorder="true" applyAlignment="true">
      <alignment horizontal="center" vertical="center" wrapText="true"/>
    </xf>
    <xf numFmtId="0" fontId="153" fillId="3" borderId="10" xfId="45184" applyFont="true" applyBorder="true" applyAlignment="true">
      <alignment horizontal="center" vertical="center" wrapText="true"/>
    </xf>
    <xf numFmtId="0" fontId="153" fillId="3" borderId="52" xfId="45183" applyFont="true" applyBorder="true" applyAlignment="true">
      <alignment horizontal="center" vertical="center" wrapText="true"/>
    </xf>
    <xf numFmtId="0" fontId="153" fillId="3" borderId="53" xfId="45184" applyFont="true" applyBorder="true" applyAlignment="true">
      <alignment horizontal="center" vertical="center" wrapText="true"/>
    </xf>
    <xf numFmtId="0" fontId="153" fillId="26" borderId="59" xfId="45314" applyFont="true" applyFill="true" applyBorder="true" applyAlignment="true">
      <alignment horizontal="left" vertical="center" wrapText="true"/>
    </xf>
    <xf numFmtId="0" fontId="153" fillId="26" borderId="60" xfId="45320" applyFont="true" applyFill="true" applyBorder="true" applyAlignment="true">
      <alignment horizontal="left" vertical="center" wrapText="true"/>
    </xf>
    <xf numFmtId="0" fontId="153" fillId="26" borderId="10" xfId="45706" applyFont="true" applyFill="true" applyAlignment="true">
      <alignment horizontal="right" vertical="top" wrapText="true"/>
    </xf>
    <xf numFmtId="0" fontId="184" fillId="3" borderId="10" xfId="45645" applyFont="true" applyAlignment="true">
      <alignment horizontal="right" vertical="top" wrapText="true"/>
    </xf>
    <xf numFmtId="0" fontId="153" fillId="3" borderId="10" xfId="45716" applyFont="true" applyAlignment="true">
      <alignment horizontal="right" vertical="top" wrapText="true"/>
    </xf>
    <xf numFmtId="0" fontId="153" fillId="3" borderId="10" xfId="45713" applyFont="true" applyAlignment="true">
      <alignment horizontal="right" vertical="top" wrapText="true"/>
    </xf>
    <xf numFmtId="0" fontId="153" fillId="26" borderId="10" xfId="45695" applyFont="true" applyFill="true" applyAlignment="true">
      <alignment horizontal="right" vertical="top" wrapText="true"/>
    </xf>
    <xf numFmtId="0" fontId="153" fillId="26" borderId="10" xfId="45662" applyFont="true" applyFill="true" applyAlignment="true">
      <alignment horizontal="right" vertical="top" wrapText="true"/>
    </xf>
    <xf numFmtId="0" fontId="184" fillId="3" borderId="10" xfId="45644" applyFont="true" applyAlignment="true">
      <alignment horizontal="right" vertical="top" wrapText="true"/>
    </xf>
    <xf numFmtId="0" fontId="153" fillId="26" borderId="10" xfId="45669" applyFont="true" applyFill="true" applyAlignment="true">
      <alignment horizontal="right" vertical="top" wrapText="true"/>
    </xf>
    <xf numFmtId="0" fontId="153" fillId="26" borderId="10" xfId="45666" applyFont="true" applyFill="true" applyAlignment="true">
      <alignment horizontal="right" vertical="top" wrapText="true"/>
    </xf>
    <xf numFmtId="0" fontId="153" fillId="26" borderId="10" xfId="45660" applyFont="true" applyFill="true" applyAlignment="true">
      <alignment horizontal="right" vertical="top" wrapText="true"/>
    </xf>
    <xf numFmtId="0" fontId="153" fillId="3" borderId="10" xfId="45710" applyFont="true" applyAlignment="true">
      <alignment horizontal="right" vertical="top" wrapText="true"/>
    </xf>
    <xf numFmtId="0" fontId="153" fillId="26" borderId="10" xfId="45684" applyFont="true" applyFill="true" applyAlignment="true">
      <alignment horizontal="right" vertical="top" wrapText="true"/>
    </xf>
    <xf numFmtId="0" fontId="184" fillId="3" borderId="10" xfId="45643" applyFont="true" applyAlignment="true">
      <alignment horizontal="right" vertical="top" wrapText="true"/>
    </xf>
    <xf numFmtId="0" fontId="153" fillId="26" borderId="10" xfId="45664" applyFont="true" applyFill="true" applyAlignment="true">
      <alignment horizontal="right" vertical="top" wrapText="true"/>
    </xf>
    <xf numFmtId="0" fontId="153" fillId="26" borderId="10" xfId="45658" applyFont="true" applyFill="true" applyAlignment="true">
      <alignment horizontal="right" vertical="top" wrapText="true"/>
    </xf>
    <xf numFmtId="0" fontId="153" fillId="26" borderId="10" xfId="45656" applyFont="true" applyFill="true" applyAlignment="true">
      <alignment horizontal="right" vertical="top" wrapText="true"/>
    </xf>
    <xf numFmtId="0" fontId="153" fillId="26" borderId="10" xfId="45654" applyFont="true" applyFill="true" applyAlignment="true">
      <alignment horizontal="right" vertical="top" wrapText="true"/>
    </xf>
    <xf numFmtId="0" fontId="153" fillId="3" borderId="10" xfId="45699" applyFont="true" applyAlignment="true">
      <alignment horizontal="right" vertical="top" wrapText="true"/>
    </xf>
    <xf numFmtId="0" fontId="153" fillId="3" borderId="10" xfId="45700" applyFont="true" applyAlignment="true">
      <alignment horizontal="right" vertical="top" wrapText="true"/>
    </xf>
    <xf numFmtId="0" fontId="153" fillId="3" borderId="52" xfId="45701" applyFont="true" applyBorder="true" applyAlignment="true">
      <alignment horizontal="right" vertical="top" wrapText="true"/>
    </xf>
    <xf numFmtId="0" fontId="153" fillId="3" borderId="53" xfId="45702" applyFont="true" applyBorder="true" applyAlignment="true">
      <alignment horizontal="right" vertical="top" wrapText="true"/>
    </xf>
    <xf numFmtId="0" fontId="153" fillId="26" borderId="10" xfId="45652" applyFont="true" applyFill="true" applyAlignment="true">
      <alignment horizontal="right" vertical="top" wrapText="true"/>
    </xf>
    <xf numFmtId="0" fontId="153" fillId="3" borderId="10" xfId="45688" applyFont="true" applyAlignment="true">
      <alignment horizontal="right" vertical="top" wrapText="true"/>
    </xf>
    <xf numFmtId="0" fontId="153" fillId="3" borderId="10" xfId="45689" applyFont="true" applyAlignment="true">
      <alignment horizontal="right" vertical="top" wrapText="true"/>
    </xf>
    <xf numFmtId="0" fontId="153" fillId="3" borderId="52" xfId="45690" applyFont="true" applyBorder="true" applyAlignment="true">
      <alignment horizontal="right" vertical="top" wrapText="true"/>
    </xf>
    <xf numFmtId="0" fontId="153" fillId="3" borderId="53" xfId="45691" applyFont="true" applyBorder="true" applyAlignment="true">
      <alignment horizontal="right" vertical="top" wrapText="true"/>
    </xf>
    <xf numFmtId="0" fontId="153" fillId="3" borderId="10" xfId="45677" applyFont="true" applyAlignment="true">
      <alignment horizontal="right" vertical="top" wrapText="true"/>
    </xf>
    <xf numFmtId="0" fontId="153" fillId="3" borderId="10" xfId="45678" applyFont="true" applyAlignment="true">
      <alignment horizontal="right" vertical="top" wrapText="true"/>
    </xf>
    <xf numFmtId="0" fontId="153" fillId="3" borderId="52" xfId="45679" applyFont="true" applyBorder="true" applyAlignment="true">
      <alignment horizontal="right" vertical="top" wrapText="true"/>
    </xf>
    <xf numFmtId="0" fontId="153" fillId="3" borderId="53" xfId="45680" applyFont="true" applyBorder="true" applyAlignment="true">
      <alignment horizontal="right" vertical="top" wrapText="true"/>
    </xf>
    <xf numFmtId="0" fontId="153" fillId="26" borderId="59" xfId="45634" applyFont="true" applyFill="true" applyBorder="true" applyAlignment="true">
      <alignment horizontal="left" vertical="top" wrapText="true"/>
    </xf>
    <xf numFmtId="0" fontId="153" fillId="26" borderId="60" xfId="45637" applyFont="true" applyFill="true" applyBorder="true" applyAlignment="true">
      <alignment horizontal="left" vertical="top" wrapText="true"/>
    </xf>
    <xf numFmtId="0" fontId="152" fillId="3" borderId="10" xfId="45640" applyFont="true" applyAlignment="true">
      <alignment horizontal="left" vertical="top" wrapText="true"/>
    </xf>
    <xf numFmtId="0" fontId="152" fillId="3" borderId="10" xfId="45641" applyFont="true" applyAlignment="true">
      <alignment horizontal="left" vertical="top" wrapText="true"/>
    </xf>
    <xf numFmtId="0" fontId="152" fillId="3" borderId="10" xfId="45642" applyFont="true" applyAlignment="true">
      <alignment horizontal="left" vertical="top" wrapText="true"/>
    </xf>
    <xf numFmtId="0" fontId="153" fillId="26" borderId="104" xfId="45619" applyFont="true" applyFill="true" applyBorder="true" applyAlignment="true">
      <alignment horizontal="left" vertical="center" wrapText="true"/>
    </xf>
    <xf numFmtId="0" fontId="153" fillId="26" borderId="102" xfId="45621" applyFont="true" applyFill="true" applyBorder="true" applyAlignment="true">
      <alignment horizontal="left" vertical="center" wrapText="true"/>
    </xf>
    <xf numFmtId="0" fontId="153" fillId="26" borderId="107" xfId="45623" applyFont="true" applyFill="true" applyBorder="true" applyAlignment="true">
      <alignment horizontal="left" vertical="center" wrapText="true"/>
    </xf>
    <xf numFmtId="0" fontId="184" fillId="3" borderId="10" xfId="45643" applyFont="true" applyAlignment="true">
      <alignment horizontal="center" vertical="center" wrapText="true"/>
    </xf>
    <xf numFmtId="0" fontId="184" fillId="3" borderId="10" xfId="45644" applyFont="true" applyAlignment="true">
      <alignment horizontal="center" vertical="center" wrapText="true"/>
    </xf>
    <xf numFmtId="0" fontId="184" fillId="3" borderId="10" xfId="45645" applyFont="true" applyAlignment="true">
      <alignment horizontal="center" vertical="center" wrapText="true"/>
    </xf>
    <xf numFmtId="0" fontId="153" fillId="26" borderId="104" xfId="45583" applyFont="true" applyFill="true" applyBorder="true" applyAlignment="true">
      <alignment horizontal="left" vertical="center" wrapText="true"/>
    </xf>
    <xf numFmtId="0" fontId="153" fillId="26" borderId="102" xfId="45583" applyFont="true" applyFill="true" applyBorder="true" applyAlignment="true">
      <alignment horizontal="left" vertical="center" wrapText="true"/>
    </xf>
    <xf numFmtId="0" fontId="153" fillId="26" borderId="107" xfId="45583" applyFont="true" applyFill="true" applyBorder="true" applyAlignment="true">
      <alignment horizontal="left" vertical="center" wrapText="true"/>
    </xf>
    <xf numFmtId="0" fontId="153" fillId="3" borderId="10" xfId="45569" applyFont="true" applyBorder="true" applyAlignment="true">
      <alignment horizontal="center" vertical="center" wrapText="true"/>
    </xf>
    <xf numFmtId="0" fontId="153" fillId="3" borderId="52" xfId="45568" applyFont="true" applyBorder="true" applyAlignment="true">
      <alignment horizontal="center" vertical="center" wrapText="true"/>
    </xf>
    <xf numFmtId="0" fontId="153" fillId="3" borderId="53" xfId="45569" applyFont="true" applyBorder="true" applyAlignment="true">
      <alignment horizontal="center" vertical="center" wrapText="true"/>
    </xf>
    <xf numFmtId="0" fontId="153" fillId="3" borderId="10" xfId="45611" applyFont="true" applyBorder="true" applyAlignment="true">
      <alignment horizontal="center" vertical="center" wrapText="true"/>
    </xf>
    <xf numFmtId="0" fontId="153" fillId="3" borderId="52" xfId="45610" applyFont="true" applyBorder="true" applyAlignment="true">
      <alignment horizontal="center" vertical="center" wrapText="true"/>
    </xf>
    <xf numFmtId="0" fontId="153" fillId="3" borderId="53" xfId="45611" applyFont="true" applyBorder="true" applyAlignment="true">
      <alignment horizontal="center" vertical="center" wrapText="true"/>
    </xf>
    <xf numFmtId="0" fontId="153" fillId="3" borderId="1" xfId="45611" applyFont="true" applyBorder="true" applyAlignment="true">
      <alignment horizontal="center" vertical="center" wrapText="true"/>
    </xf>
    <xf numFmtId="0" fontId="153" fillId="3" borderId="83" xfId="45610" applyFont="true" applyBorder="true" applyAlignment="true">
      <alignment horizontal="center" vertical="center" wrapText="true"/>
    </xf>
    <xf numFmtId="0" fontId="153" fillId="3" borderId="84" xfId="45611" applyFont="true" applyBorder="true" applyAlignment="true">
      <alignment horizontal="center" vertical="center" wrapText="true"/>
    </xf>
    <xf numFmtId="0" fontId="184" fillId="3" borderId="10" xfId="45625" applyFont="true" applyAlignment="true">
      <alignment horizontal="center" vertical="center" wrapText="true"/>
    </xf>
    <xf numFmtId="0" fontId="184" fillId="3" borderId="10" xfId="45626" applyFont="true" applyAlignment="true">
      <alignment horizontal="center" vertical="center" wrapText="true"/>
    </xf>
    <xf numFmtId="0" fontId="184" fillId="3" borderId="10" xfId="45627" applyFont="true" applyAlignment="true">
      <alignment horizontal="center" vertical="center" wrapText="true"/>
    </xf>
    <xf numFmtId="0" fontId="185" fillId="3" borderId="57" xfId="45628" applyFont="true" applyBorder="true" applyAlignment="true">
      <alignment horizontal="left" wrapText="true"/>
    </xf>
    <xf numFmtId="0" fontId="185" fillId="3" borderId="57" xfId="45629" applyFont="true" applyBorder="true" applyAlignment="true">
      <alignment horizontal="left" wrapText="true"/>
    </xf>
    <xf numFmtId="0" fontId="153" fillId="26" borderId="103" xfId="40247" applyFont="true" applyFill="true" applyBorder="true" applyAlignment="true">
      <alignment horizontal="left" vertical="center" wrapText="true"/>
    </xf>
    <xf numFmtId="0" fontId="153" fillId="3" borderId="10" xfId="45539" applyFont="true" applyBorder="true" applyAlignment="true">
      <alignment horizontal="center" vertical="center" wrapText="true"/>
    </xf>
    <xf numFmtId="0" fontId="153" fillId="3" borderId="52" xfId="45538" applyFont="true" applyBorder="true" applyAlignment="true">
      <alignment horizontal="center" vertical="center" wrapText="true"/>
    </xf>
    <xf numFmtId="0" fontId="153" fillId="3" borderId="53" xfId="45539" applyFont="true" applyBorder="true" applyAlignment="true">
      <alignment horizontal="center" vertical="center" wrapText="true"/>
    </xf>
    <xf numFmtId="0" fontId="153" fillId="26" borderId="104" xfId="45517" applyFont="true" applyFill="true" applyBorder="true" applyAlignment="true">
      <alignment horizontal="left" vertical="center" wrapText="true"/>
    </xf>
    <xf numFmtId="0" fontId="153" fillId="26" borderId="102" xfId="45523" applyFont="true" applyFill="true" applyBorder="true" applyAlignment="true">
      <alignment horizontal="left" vertical="center" wrapText="true"/>
    </xf>
    <xf numFmtId="0" fontId="153" fillId="3" borderId="3" xfId="45569" applyFont="true" applyBorder="true" applyAlignment="true">
      <alignment horizontal="center" vertical="center" wrapText="true"/>
    </xf>
    <xf numFmtId="0" fontId="153" fillId="26" borderId="104" xfId="45577" applyFont="true" applyFill="true" applyBorder="true" applyAlignment="true">
      <alignment horizontal="left" vertical="center" wrapText="true"/>
    </xf>
    <xf numFmtId="0" fontId="153" fillId="3" borderId="1" xfId="45539" applyFont="true" applyBorder="true" applyAlignment="true">
      <alignment horizontal="center" vertical="center" wrapText="true"/>
    </xf>
    <xf numFmtId="0" fontId="153" fillId="3" borderId="83" xfId="45538" applyFont="true" applyBorder="true" applyAlignment="true">
      <alignment horizontal="center" vertical="center" wrapText="true"/>
    </xf>
    <xf numFmtId="0" fontId="153" fillId="3" borderId="84" xfId="45539" applyFont="true" applyBorder="true" applyAlignment="true">
      <alignment horizontal="center" vertical="center" wrapText="true"/>
    </xf>
    <xf numFmtId="0" fontId="153" fillId="26" borderId="104" xfId="45547" applyFont="true" applyFill="true" applyBorder="true" applyAlignment="true">
      <alignment horizontal="left" vertical="center" wrapText="true"/>
    </xf>
    <xf numFmtId="0" fontId="153" fillId="26" borderId="102" xfId="45553" applyFont="true" applyFill="true" applyBorder="true" applyAlignment="true">
      <alignment horizontal="left" vertical="center" wrapText="true"/>
    </xf>
    <xf numFmtId="0" fontId="153" fillId="26" borderId="107" xfId="45559" applyFont="true" applyFill="true" applyBorder="true" applyAlignment="true">
      <alignment horizontal="left" vertical="center" wrapText="true"/>
    </xf>
    <xf numFmtId="0" fontId="153" fillId="3" borderId="10" xfId="45453" applyFont="true" applyBorder="true" applyAlignment="true">
      <alignment horizontal="center" vertical="center" wrapText="true"/>
    </xf>
    <xf numFmtId="0" fontId="153" fillId="3" borderId="52" xfId="45452" applyFont="true" applyBorder="true" applyAlignment="true">
      <alignment horizontal="center" vertical="center" wrapText="true"/>
    </xf>
    <xf numFmtId="0" fontId="153" fillId="3" borderId="53" xfId="45453" applyFont="true" applyBorder="true" applyAlignment="true">
      <alignment horizontal="center" vertical="center" wrapText="true"/>
    </xf>
    <xf numFmtId="0" fontId="153" fillId="3" borderId="10" xfId="45483" applyFont="true" applyBorder="true" applyAlignment="true">
      <alignment horizontal="center" vertical="center" wrapText="true"/>
    </xf>
    <xf numFmtId="0" fontId="153" fillId="3" borderId="52" xfId="45482" applyFont="true" applyBorder="true" applyAlignment="true">
      <alignment horizontal="center" vertical="center" wrapText="true"/>
    </xf>
    <xf numFmtId="0" fontId="153" fillId="3" borderId="53" xfId="45483" applyFont="true" applyBorder="true" applyAlignment="true">
      <alignment horizontal="center" vertical="center" wrapText="true"/>
    </xf>
    <xf numFmtId="0" fontId="153" fillId="3" borderId="3" xfId="45483" applyFont="true" applyBorder="true" applyAlignment="true">
      <alignment horizontal="center" vertical="center" wrapText="true"/>
    </xf>
    <xf numFmtId="0" fontId="153" fillId="3" borderId="1" xfId="45453" applyFont="true" applyBorder="true" applyAlignment="true">
      <alignment horizontal="center" vertical="center" wrapText="true"/>
    </xf>
    <xf numFmtId="0" fontId="153" fillId="3" borderId="83" xfId="45452" applyFont="true" applyBorder="true" applyAlignment="true">
      <alignment horizontal="center" vertical="center" wrapText="true"/>
    </xf>
    <xf numFmtId="0" fontId="153" fillId="3" borderId="84" xfId="45453" applyFont="true" applyBorder="true" applyAlignment="true">
      <alignment horizontal="center" vertical="center" wrapText="true"/>
    </xf>
    <xf numFmtId="0" fontId="153" fillId="26" borderId="104" xfId="45461" applyFont="true" applyFill="true" applyBorder="true" applyAlignment="true">
      <alignment horizontal="left" vertical="center" wrapText="true"/>
    </xf>
    <xf numFmtId="0" fontId="153" fillId="26" borderId="102" xfId="45467" applyFont="true" applyFill="true" applyBorder="true" applyAlignment="true">
      <alignment horizontal="left" vertical="center" wrapText="true"/>
    </xf>
    <xf numFmtId="0" fontId="153" fillId="26" borderId="107" xfId="45473" applyFont="true" applyFill="true" applyBorder="true" applyAlignment="true">
      <alignment horizontal="left" vertical="center" wrapText="true"/>
    </xf>
    <xf numFmtId="0" fontId="153" fillId="26" borderId="104" xfId="45497" applyFont="true" applyFill="true" applyBorder="true" applyAlignment="true">
      <alignment horizontal="left" vertical="center" wrapText="true"/>
    </xf>
    <xf numFmtId="0" fontId="153" fillId="26" borderId="102" xfId="45497" applyFont="true" applyFill="true" applyBorder="true" applyAlignment="true">
      <alignment horizontal="left" vertical="center" wrapText="true"/>
    </xf>
    <xf numFmtId="0" fontId="153" fillId="3" borderId="10" xfId="45509" applyFont="true" applyBorder="true" applyAlignment="true">
      <alignment horizontal="center" vertical="center" wrapText="true"/>
    </xf>
    <xf numFmtId="0" fontId="153" fillId="3" borderId="52" xfId="45508" applyFont="true" applyBorder="true" applyAlignment="true">
      <alignment horizontal="center" vertical="center" wrapText="true"/>
    </xf>
    <xf numFmtId="0" fontId="153" fillId="3" borderId="53" xfId="45509" applyFont="true" applyBorder="true" applyAlignment="true">
      <alignment horizontal="center" vertical="center" wrapText="true"/>
    </xf>
    <xf numFmtId="0" fontId="153" fillId="3" borderId="3" xfId="45509" applyFont="true" applyBorder="true" applyAlignment="true">
      <alignment horizontal="center" vertical="center" wrapText="true"/>
    </xf>
    <xf numFmtId="0" fontId="153" fillId="26" borderId="59" xfId="45583" applyFont="true" applyFill="true" applyBorder="true" applyAlignment="true">
      <alignment horizontal="left" vertical="center" wrapText="true"/>
    </xf>
    <xf numFmtId="0" fontId="153" fillId="26" borderId="60" xfId="45589" applyFont="true" applyFill="true" applyBorder="true" applyAlignment="true">
      <alignment horizontal="left" vertical="center" wrapText="true"/>
    </xf>
    <xf numFmtId="0" fontId="153" fillId="3" borderId="10" xfId="46012" applyFont="true" applyAlignment="true">
      <alignment horizontal="right" vertical="top" wrapText="true"/>
    </xf>
    <xf numFmtId="0" fontId="153" fillId="26" borderId="10" xfId="46002" applyFont="true" applyFill="true" applyAlignment="true">
      <alignment horizontal="right" vertical="top" wrapText="true"/>
    </xf>
    <xf numFmtId="0" fontId="153" fillId="26" borderId="10" xfId="45995" applyFont="true" applyFill="true" applyAlignment="true">
      <alignment horizontal="right" vertical="top" wrapText="true"/>
    </xf>
    <xf numFmtId="0" fontId="184" fillId="3" borderId="10" xfId="45940" applyFont="true" applyAlignment="true">
      <alignment horizontal="right" vertical="top" wrapText="true"/>
    </xf>
    <xf numFmtId="0" fontId="153" fillId="26" borderId="10" xfId="45966" applyFont="true" applyFill="true" applyAlignment="true">
      <alignment horizontal="right" vertical="top" wrapText="true"/>
    </xf>
    <xf numFmtId="0" fontId="184" fillId="3" borderId="10" xfId="45941" applyFont="true" applyAlignment="true">
      <alignment horizontal="right" vertical="top" wrapText="true"/>
    </xf>
    <xf numFmtId="0" fontId="153" fillId="3" borderId="10" xfId="46009" applyFont="true" applyAlignment="true">
      <alignment horizontal="right" vertical="top" wrapText="true"/>
    </xf>
    <xf numFmtId="0" fontId="153" fillId="26" borderId="10" xfId="45956" applyFont="true" applyFill="true" applyAlignment="true">
      <alignment horizontal="right" vertical="top" wrapText="true"/>
    </xf>
    <xf numFmtId="0" fontId="153" fillId="26" borderId="10" xfId="45958" applyFont="true" applyFill="true" applyAlignment="true">
      <alignment horizontal="right" vertical="top" wrapText="true"/>
    </xf>
    <xf numFmtId="0" fontId="153" fillId="26" borderId="10" xfId="45964" applyFont="true" applyFill="true" applyAlignment="true">
      <alignment horizontal="right" vertical="top" wrapText="true"/>
    </xf>
    <xf numFmtId="0" fontId="153" fillId="3" borderId="10" xfId="46006" applyFont="true" applyAlignment="true">
      <alignment horizontal="right" vertical="top" wrapText="true"/>
    </xf>
    <xf numFmtId="0" fontId="153" fillId="26" borderId="10" xfId="45980" applyFont="true" applyFill="true" applyAlignment="true">
      <alignment horizontal="right" vertical="top" wrapText="true"/>
    </xf>
    <xf numFmtId="0" fontId="184" fillId="3" borderId="10" xfId="45939" applyFont="true" applyAlignment="true">
      <alignment horizontal="right" vertical="top" wrapText="true"/>
    </xf>
    <xf numFmtId="0" fontId="153" fillId="26" borderId="10" xfId="45960" applyFont="true" applyFill="true" applyAlignment="true">
      <alignment horizontal="right" vertical="top" wrapText="true"/>
    </xf>
    <xf numFmtId="0" fontId="153" fillId="26" borderId="10" xfId="45954" applyFont="true" applyFill="true" applyAlignment="true">
      <alignment horizontal="right" vertical="top" wrapText="true"/>
    </xf>
    <xf numFmtId="0" fontId="153" fillId="26" borderId="10" xfId="45950" applyFont="true" applyFill="true" applyAlignment="true">
      <alignment horizontal="right" vertical="top" wrapText="true"/>
    </xf>
    <xf numFmtId="0" fontId="153" fillId="26" borderId="10" xfId="45952" applyFont="true" applyFill="true" applyAlignment="true">
      <alignment horizontal="right" vertical="top" wrapText="true"/>
    </xf>
    <xf numFmtId="0" fontId="153" fillId="3" borderId="10" xfId="45991" applyFont="true" applyAlignment="true">
      <alignment horizontal="right" vertical="top" wrapText="true"/>
    </xf>
    <xf numFmtId="0" fontId="153" fillId="3" borderId="10" xfId="45992" applyFont="true" applyAlignment="true">
      <alignment horizontal="right" vertical="top" wrapText="true"/>
    </xf>
    <xf numFmtId="0" fontId="153" fillId="3" borderId="52" xfId="45993" applyFont="true" applyBorder="true" applyAlignment="true">
      <alignment horizontal="right" vertical="top" wrapText="true"/>
    </xf>
    <xf numFmtId="0" fontId="153" fillId="3" borderId="53" xfId="45994" applyFont="true" applyBorder="true" applyAlignment="true">
      <alignment horizontal="right" vertical="top" wrapText="true"/>
    </xf>
    <xf numFmtId="0" fontId="153" fillId="3" borderId="10" xfId="45984" applyFont="true" applyAlignment="true">
      <alignment horizontal="right" vertical="top" wrapText="true"/>
    </xf>
    <xf numFmtId="0" fontId="153" fillId="3" borderId="10" xfId="45985" applyFont="true" applyAlignment="true">
      <alignment horizontal="right" vertical="top" wrapText="true"/>
    </xf>
    <xf numFmtId="0" fontId="153" fillId="3" borderId="52" xfId="45986" applyFont="true" applyBorder="true" applyAlignment="true">
      <alignment horizontal="right" vertical="top" wrapText="true"/>
    </xf>
    <xf numFmtId="0" fontId="153" fillId="3" borderId="53" xfId="45987" applyFont="true" applyBorder="true" applyAlignment="true">
      <alignment horizontal="right" vertical="top" wrapText="true"/>
    </xf>
    <xf numFmtId="0" fontId="153" fillId="26" borderId="10" xfId="45948" applyFont="true" applyFill="true" applyAlignment="true">
      <alignment horizontal="right" vertical="top" wrapText="true"/>
    </xf>
    <xf numFmtId="0" fontId="153" fillId="3" borderId="10" xfId="45973" applyFont="true" applyAlignment="true">
      <alignment horizontal="right" vertical="top" wrapText="true"/>
    </xf>
    <xf numFmtId="0" fontId="153" fillId="3" borderId="10" xfId="45974" applyFont="true" applyAlignment="true">
      <alignment horizontal="right" vertical="top" wrapText="true"/>
    </xf>
    <xf numFmtId="0" fontId="153" fillId="3" borderId="52" xfId="45975" applyFont="true" applyBorder="true" applyAlignment="true">
      <alignment horizontal="right" vertical="top" wrapText="true"/>
    </xf>
    <xf numFmtId="0" fontId="153" fillId="3" borderId="53" xfId="45976" applyFont="true" applyBorder="true" applyAlignment="true">
      <alignment horizontal="right" vertical="top" wrapText="true"/>
    </xf>
    <xf numFmtId="0" fontId="184" fillId="3" borderId="10" xfId="45939" applyFont="true" applyAlignment="true">
      <alignment horizontal="center" vertical="center" wrapText="true"/>
    </xf>
    <xf numFmtId="0" fontId="184" fillId="3" borderId="10" xfId="45940" applyFont="true" applyAlignment="true">
      <alignment horizontal="center" vertical="center" wrapText="true"/>
    </xf>
    <xf numFmtId="0" fontId="184" fillId="3" borderId="10" xfId="45941" applyFont="true" applyAlignment="true">
      <alignment horizontal="center" vertical="center" wrapText="true"/>
    </xf>
    <xf numFmtId="0" fontId="153" fillId="3" borderId="10" xfId="45809" applyFont="true" applyBorder="true" applyAlignment="true">
      <alignment horizontal="center" vertical="center" wrapText="true"/>
    </xf>
    <xf numFmtId="0" fontId="153" fillId="3" borderId="52" xfId="45808" applyFont="true" applyBorder="true" applyAlignment="true">
      <alignment horizontal="center" vertical="center" wrapText="true"/>
    </xf>
    <xf numFmtId="0" fontId="153" fillId="3" borderId="53" xfId="45809" applyFont="true" applyBorder="true" applyAlignment="true">
      <alignment horizontal="center" vertical="center" wrapText="true"/>
    </xf>
    <xf numFmtId="0" fontId="153" fillId="26" borderId="104" xfId="45787" applyFont="true" applyFill="true" applyBorder="true" applyAlignment="true">
      <alignment horizontal="left" vertical="center" wrapText="true"/>
    </xf>
    <xf numFmtId="0" fontId="153" fillId="26" borderId="102" xfId="45793" applyFont="true" applyFill="true" applyBorder="true" applyAlignment="true">
      <alignment horizontal="left" vertical="center" wrapText="true"/>
    </xf>
    <xf numFmtId="0" fontId="153" fillId="26" borderId="104" xfId="45853" applyFont="true" applyFill="true" applyBorder="true" applyAlignment="true">
      <alignment horizontal="left" vertical="center" wrapText="true"/>
    </xf>
    <xf numFmtId="0" fontId="153" fillId="26" borderId="102" xfId="45853" applyFont="true" applyFill="true" applyBorder="true" applyAlignment="true">
      <alignment horizontal="left" vertical="center" wrapText="true"/>
    </xf>
    <xf numFmtId="0" fontId="153" fillId="26" borderId="107" xfId="45853" applyFont="true" applyFill="true" applyBorder="true" applyAlignment="true">
      <alignment horizontal="left" vertical="center" wrapText="true"/>
    </xf>
    <xf numFmtId="0" fontId="153" fillId="3" borderId="10" xfId="45839" applyFont="true" applyBorder="true" applyAlignment="true">
      <alignment horizontal="center" vertical="center" wrapText="true"/>
    </xf>
    <xf numFmtId="0" fontId="153" fillId="3" borderId="52" xfId="45838" applyFont="true" applyBorder="true" applyAlignment="true">
      <alignment horizontal="center" vertical="center" wrapText="true"/>
    </xf>
    <xf numFmtId="0" fontId="153" fillId="3" borderId="53" xfId="45839" applyFont="true" applyBorder="true" applyAlignment="true">
      <alignment horizontal="center" vertical="center" wrapText="true"/>
    </xf>
    <xf numFmtId="0" fontId="153" fillId="3" borderId="3" xfId="45839" applyFont="true" applyBorder="true" applyAlignment="true">
      <alignment horizontal="center" vertical="center" wrapText="true"/>
    </xf>
    <xf numFmtId="0" fontId="153" fillId="26" borderId="104" xfId="45847" applyFont="true" applyFill="true" applyBorder="true" applyAlignment="true">
      <alignment horizontal="left" vertical="center" wrapText="true"/>
    </xf>
    <xf numFmtId="0" fontId="184" fillId="3" borderId="10" xfId="45921" applyFont="true" applyAlignment="true">
      <alignment horizontal="center" vertical="center" wrapText="true"/>
    </xf>
    <xf numFmtId="0" fontId="184" fillId="3" borderId="10" xfId="45922" applyFont="true" applyAlignment="true">
      <alignment horizontal="center" vertical="center" wrapText="true"/>
    </xf>
    <xf numFmtId="0" fontId="184" fillId="3" borderId="10" xfId="45923" applyFont="true" applyAlignment="true">
      <alignment horizontal="center" vertical="center" wrapText="true"/>
    </xf>
    <xf numFmtId="0" fontId="185" fillId="3" borderId="57" xfId="45924" applyFont="true" applyBorder="true" applyAlignment="true">
      <alignment horizontal="left" wrapText="true"/>
    </xf>
    <xf numFmtId="0" fontId="185" fillId="3" borderId="57" xfId="45925" applyFont="true" applyBorder="true" applyAlignment="true">
      <alignment horizontal="left" wrapText="true"/>
    </xf>
    <xf numFmtId="0" fontId="153" fillId="26" borderId="59" xfId="45930" applyFont="true" applyFill="true" applyBorder="true" applyAlignment="true">
      <alignment horizontal="left" vertical="top" wrapText="true"/>
    </xf>
    <xf numFmtId="0" fontId="153" fillId="26" borderId="60" xfId="45933" applyFont="true" applyFill="true" applyBorder="true" applyAlignment="true">
      <alignment horizontal="left" vertical="top" wrapText="true"/>
    </xf>
    <xf numFmtId="0" fontId="152" fillId="3" borderId="10" xfId="45936" applyFont="true" applyAlignment="true">
      <alignment horizontal="left" vertical="top" wrapText="true"/>
    </xf>
    <xf numFmtId="0" fontId="152" fillId="3" borderId="10" xfId="45937" applyFont="true" applyAlignment="true">
      <alignment horizontal="left" vertical="top" wrapText="true"/>
    </xf>
    <xf numFmtId="0" fontId="152" fillId="3" borderId="10" xfId="45938" applyFont="true" applyAlignment="true">
      <alignment horizontal="left" vertical="top" wrapText="true"/>
    </xf>
    <xf numFmtId="0" fontId="153" fillId="26" borderId="104" xfId="45889" applyFont="true" applyFill="true" applyBorder="true" applyAlignment="true">
      <alignment horizontal="left" vertical="center" wrapText="true"/>
    </xf>
    <xf numFmtId="0" fontId="153" fillId="26" borderId="102" xfId="45895" applyFont="true" applyFill="true" applyBorder="true" applyAlignment="true">
      <alignment horizontal="left" vertical="center" wrapText="true"/>
    </xf>
    <xf numFmtId="0" fontId="153" fillId="26" borderId="107" xfId="45895" applyFont="true" applyFill="true" applyBorder="true" applyAlignment="true">
      <alignment horizontal="left" vertical="center" wrapText="true"/>
    </xf>
    <xf numFmtId="0" fontId="153" fillId="26" borderId="104" xfId="45895" applyFont="true" applyFill="true" applyBorder="true" applyAlignment="true">
      <alignment horizontal="left" vertical="center" wrapText="true"/>
    </xf>
    <xf numFmtId="0" fontId="153" fillId="26" borderId="102" xfId="45901" applyFont="true" applyFill="true" applyBorder="true" applyAlignment="true">
      <alignment horizontal="left" vertical="center" wrapText="true"/>
    </xf>
    <xf numFmtId="0" fontId="153" fillId="3" borderId="10" xfId="45881" applyFont="true" applyBorder="true" applyAlignment="true">
      <alignment horizontal="center" vertical="center" wrapText="true"/>
    </xf>
    <xf numFmtId="0" fontId="153" fillId="3" borderId="52" xfId="45880" applyFont="true" applyBorder="true" applyAlignment="true">
      <alignment horizontal="center" vertical="center" wrapText="true"/>
    </xf>
    <xf numFmtId="0" fontId="153" fillId="3" borderId="53" xfId="45881" applyFont="true" applyBorder="true" applyAlignment="true">
      <alignment horizontal="center" vertical="center" wrapText="true"/>
    </xf>
    <xf numFmtId="0" fontId="153" fillId="3" borderId="1" xfId="45881" applyFont="true" applyBorder="true" applyAlignment="true">
      <alignment horizontal="center" vertical="center" wrapText="true"/>
    </xf>
    <xf numFmtId="0" fontId="153" fillId="3" borderId="83" xfId="45880" applyFont="true" applyBorder="true" applyAlignment="true">
      <alignment horizontal="center" vertical="center" wrapText="true"/>
    </xf>
    <xf numFmtId="0" fontId="153" fillId="3" borderId="84" xfId="45881" applyFont="true" applyBorder="true" applyAlignment="true">
      <alignment horizontal="center" vertical="center" wrapText="true"/>
    </xf>
    <xf numFmtId="0" fontId="153" fillId="3" borderId="10" xfId="45779" applyFont="true" applyBorder="true" applyAlignment="true">
      <alignment horizontal="center" vertical="center" wrapText="true"/>
    </xf>
    <xf numFmtId="0" fontId="153" fillId="3" borderId="52" xfId="45778" applyFont="true" applyBorder="true" applyAlignment="true">
      <alignment horizontal="center" vertical="center" wrapText="true"/>
    </xf>
    <xf numFmtId="0" fontId="153" fillId="3" borderId="53" xfId="45779" applyFont="true" applyBorder="true" applyAlignment="true">
      <alignment horizontal="center" vertical="center" wrapText="true"/>
    </xf>
    <xf numFmtId="0" fontId="153" fillId="3" borderId="3" xfId="45779" applyFont="true" applyBorder="true" applyAlignment="true">
      <alignment horizontal="center" vertical="center" wrapText="true"/>
    </xf>
    <xf numFmtId="0" fontId="153" fillId="26" borderId="104" xfId="45767" applyFont="true" applyFill="true" applyBorder="true" applyAlignment="true">
      <alignment horizontal="left" vertical="center" wrapText="true"/>
    </xf>
    <xf numFmtId="0" fontId="153" fillId="26" borderId="102" xfId="45767" applyFont="true" applyFill="true" applyBorder="true" applyAlignment="true">
      <alignment horizontal="left" vertical="center" wrapText="true"/>
    </xf>
    <xf numFmtId="0" fontId="153" fillId="3" borderId="10" xfId="45753" applyFont="true" applyBorder="true" applyAlignment="true">
      <alignment horizontal="center" vertical="center" wrapText="true"/>
    </xf>
    <xf numFmtId="0" fontId="153" fillId="3" borderId="52" xfId="45752" applyFont="true" applyBorder="true" applyAlignment="true">
      <alignment horizontal="center" vertical="center" wrapText="true"/>
    </xf>
    <xf numFmtId="0" fontId="153" fillId="3" borderId="53" xfId="45753" applyFont="true" applyBorder="true" applyAlignment="true">
      <alignment horizontal="center" vertical="center" wrapText="true"/>
    </xf>
    <xf numFmtId="0" fontId="153" fillId="3" borderId="3" xfId="45753" applyFont="true" applyBorder="true" applyAlignment="true">
      <alignment horizontal="center" vertical="center" wrapText="true"/>
    </xf>
    <xf numFmtId="0" fontId="153" fillId="3" borderId="1" xfId="45809" applyFont="true" applyBorder="true" applyAlignment="true">
      <alignment horizontal="center" vertical="center" wrapText="true"/>
    </xf>
    <xf numFmtId="0" fontId="153" fillId="3" borderId="83" xfId="45808" applyFont="true" applyBorder="true" applyAlignment="true">
      <alignment horizontal="center" vertical="center" wrapText="true"/>
    </xf>
    <xf numFmtId="0" fontId="153" fillId="3" borderId="84" xfId="45809" applyFont="true" applyBorder="true" applyAlignment="true">
      <alignment horizontal="center" vertical="center" wrapText="true"/>
    </xf>
    <xf numFmtId="0" fontId="153" fillId="26" borderId="104" xfId="45817" applyFont="true" applyFill="true" applyBorder="true" applyAlignment="true">
      <alignment horizontal="left" vertical="center" wrapText="true"/>
    </xf>
    <xf numFmtId="0" fontId="153" fillId="26" borderId="102" xfId="45823" applyFont="true" applyFill="true" applyBorder="true" applyAlignment="true">
      <alignment horizontal="left" vertical="center" wrapText="true"/>
    </xf>
    <xf numFmtId="0" fontId="153" fillId="26" borderId="107" xfId="45829" applyFont="true" applyFill="true" applyBorder="true" applyAlignment="true">
      <alignment horizontal="left" vertical="center" wrapText="true"/>
    </xf>
    <xf numFmtId="0" fontId="153" fillId="3" borderId="1" xfId="45723" applyFont="true" applyBorder="true" applyAlignment="true">
      <alignment horizontal="center" vertical="center" wrapText="true"/>
    </xf>
    <xf numFmtId="0" fontId="153" fillId="3" borderId="83" xfId="45722" applyFont="true" applyBorder="true" applyAlignment="true">
      <alignment horizontal="center" vertical="center" wrapText="true"/>
    </xf>
    <xf numFmtId="0" fontId="153" fillId="3" borderId="84" xfId="45723" applyFont="true" applyBorder="true" applyAlignment="true">
      <alignment horizontal="center" vertical="center" wrapText="true"/>
    </xf>
    <xf numFmtId="0" fontId="153" fillId="26" borderId="104" xfId="45731" applyFont="true" applyFill="true" applyBorder="true" applyAlignment="true">
      <alignment horizontal="left" vertical="center" wrapText="true"/>
    </xf>
    <xf numFmtId="0" fontId="153" fillId="26" borderId="102" xfId="45737" applyFont="true" applyFill="true" applyBorder="true" applyAlignment="true">
      <alignment horizontal="left" vertical="center" wrapText="true"/>
    </xf>
    <xf numFmtId="0" fontId="153" fillId="26" borderId="107" xfId="45743" applyFont="true" applyFill="true" applyBorder="true" applyAlignment="true">
      <alignment horizontal="left" vertical="center" wrapText="true"/>
    </xf>
    <xf numFmtId="0" fontId="153" fillId="3" borderId="10" xfId="45723" applyFont="true" applyBorder="true" applyAlignment="true">
      <alignment horizontal="center" vertical="center" wrapText="true"/>
    </xf>
    <xf numFmtId="0" fontId="153" fillId="3" borderId="52" xfId="45722" applyFont="true" applyBorder="true" applyAlignment="true">
      <alignment horizontal="center" vertical="center" wrapText="true"/>
    </xf>
    <xf numFmtId="0" fontId="153" fillId="3" borderId="53" xfId="45723" applyFont="true" applyBorder="true" applyAlignment="true">
      <alignment horizontal="center" vertical="center" wrapText="true"/>
    </xf>
    <xf numFmtId="0" fontId="153" fillId="26" borderId="59" xfId="45853" applyFont="true" applyFill="true" applyBorder="true" applyAlignment="true">
      <alignment horizontal="left" vertical="center" wrapText="true"/>
    </xf>
    <xf numFmtId="0" fontId="153" fillId="26" borderId="60" xfId="45859" applyFont="true" applyFill="true" applyBorder="true" applyAlignment="true">
      <alignment horizontal="left" vertical="center" wrapText="true"/>
    </xf>
    <xf numFmtId="0" fontId="153" fillId="26" borderId="59" xfId="45895" applyFont="true" applyFill="true" applyBorder="true" applyAlignment="true">
      <alignment horizontal="left" vertical="center" wrapText="true"/>
    </xf>
    <xf numFmtId="0" fontId="153" fillId="26" borderId="60" xfId="45901" applyFont="true" applyFill="true" applyBorder="true" applyAlignment="true">
      <alignment horizontal="left" vertical="center" wrapText="true"/>
    </xf>
    <xf numFmtId="0" fontId="153" fillId="3" borderId="10" xfId="39963" applyFont="true" applyBorder="true" applyAlignment="true">
      <alignment horizontal="center" vertical="center" wrapText="true"/>
    </xf>
    <xf numFmtId="0" fontId="153" fillId="3" borderId="52" xfId="39962" applyFont="true" applyBorder="true" applyAlignment="true">
      <alignment horizontal="center" vertical="center" wrapText="true"/>
    </xf>
    <xf numFmtId="0" fontId="153" fillId="3" borderId="53" xfId="39963" applyFont="true" applyBorder="true" applyAlignment="true">
      <alignment horizontal="center" vertical="center" wrapText="true"/>
    </xf>
    <xf numFmtId="0" fontId="153" fillId="3" borderId="1" xfId="39963" applyFont="true" applyBorder="true" applyAlignment="true">
      <alignment horizontal="center" vertical="center" wrapText="true"/>
    </xf>
    <xf numFmtId="0" fontId="153" fillId="3" borderId="83" xfId="39962" applyFont="true" applyBorder="true" applyAlignment="true">
      <alignment horizontal="center" vertical="center" wrapText="true"/>
    </xf>
    <xf numFmtId="0" fontId="153" fillId="3" borderId="84" xfId="39963" applyFont="true" applyBorder="true" applyAlignment="true">
      <alignment horizontal="center" vertical="center" wrapText="true"/>
    </xf>
    <xf numFmtId="0" fontId="153" fillId="26" borderId="104" xfId="40043"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xf>
    <xf numFmtId="0" fontId="159" fillId="2" borderId="10" xfId="19344" applyFont="true" applyFill="true" applyAlignment="true">
      <alignment vertical="center"/>
    </xf>
    <xf numFmtId="0" fontId="159" fillId="2" borderId="8" xfId="19344" applyFont="true" applyFill="true" applyBorder="true" applyAlignment="true">
      <alignment vertical="center"/>
    </xf>
    <xf numFmtId="0" fontId="153" fillId="3" borderId="10" xfId="40023" applyFont="true" applyBorder="true" applyAlignment="true">
      <alignment horizontal="center" vertical="center" wrapText="true"/>
    </xf>
    <xf numFmtId="0" fontId="153" fillId="3" borderId="52" xfId="40022" applyFont="true" applyBorder="true" applyAlignment="true">
      <alignment horizontal="center" vertical="center" wrapText="true"/>
    </xf>
    <xf numFmtId="0" fontId="153" fillId="3" borderId="53" xfId="40023" applyFont="true" applyBorder="true" applyAlignment="true">
      <alignment horizontal="center" vertical="center" wrapText="true"/>
    </xf>
    <xf numFmtId="0" fontId="153" fillId="3" borderId="1" xfId="40023" applyFont="true" applyBorder="true" applyAlignment="true">
      <alignment horizontal="center" vertical="center" wrapText="true"/>
    </xf>
    <xf numFmtId="0" fontId="153" fillId="3" borderId="83" xfId="40022" applyFont="true" applyBorder="true" applyAlignment="true">
      <alignment horizontal="center" vertical="center" wrapText="true"/>
    </xf>
    <xf numFmtId="0" fontId="153" fillId="3" borderId="90" xfId="40023" applyFont="true" applyBorder="true" applyAlignment="true">
      <alignment horizontal="center" vertical="center" wrapText="true"/>
    </xf>
    <xf numFmtId="0" fontId="153" fillId="26" borderId="104" xfId="39983" applyFont="true" applyFill="true" applyBorder="true" applyAlignment="true">
      <alignment horizontal="left" vertical="center" wrapText="true"/>
    </xf>
    <xf numFmtId="0" fontId="153" fillId="26" borderId="102" xfId="39995" applyFont="true" applyFill="true" applyBorder="true" applyAlignment="true">
      <alignment horizontal="left" vertical="center" wrapText="true"/>
    </xf>
    <xf numFmtId="0" fontId="153" fillId="26" borderId="107" xfId="40007" applyFont="true" applyFill="true" applyBorder="true" applyAlignment="true">
      <alignment horizontal="left" vertical="center" wrapText="true"/>
    </xf>
    <xf numFmtId="0" fontId="153" fillId="26" borderId="104" xfId="40163" applyFont="true" applyFill="true" applyBorder="true" applyAlignment="true">
      <alignment horizontal="left" vertical="center" wrapText="true"/>
    </xf>
    <xf numFmtId="0" fontId="153" fillId="26" borderId="102" xfId="40175" applyFont="true" applyFill="true" applyBorder="true" applyAlignment="true">
      <alignment horizontal="left" vertical="center" wrapText="true"/>
    </xf>
    <xf numFmtId="0" fontId="153" fillId="26" borderId="107" xfId="40187" applyFont="true" applyFill="true" applyBorder="true" applyAlignment="true">
      <alignment horizontal="left" vertical="center" wrapText="true"/>
    </xf>
    <xf numFmtId="0" fontId="153" fillId="3" borderId="10" xfId="40143" applyFont="true" applyBorder="true" applyAlignment="true">
      <alignment horizontal="center" vertical="center" wrapText="true"/>
    </xf>
    <xf numFmtId="0" fontId="153" fillId="3" borderId="52" xfId="40142" applyFont="true" applyBorder="true" applyAlignment="true">
      <alignment horizontal="center" vertical="center" wrapText="true"/>
    </xf>
    <xf numFmtId="0" fontId="153" fillId="3" borderId="53" xfId="40143" applyFont="true" applyBorder="true" applyAlignment="true">
      <alignment horizontal="center" vertical="center" wrapText="true"/>
    </xf>
    <xf numFmtId="0" fontId="153" fillId="3" borderId="1" xfId="40143" applyFont="true" applyBorder="true" applyAlignment="true">
      <alignment horizontal="center" vertical="center" wrapText="true"/>
    </xf>
    <xf numFmtId="0" fontId="153" fillId="3" borderId="83" xfId="40142" applyFont="true" applyBorder="true" applyAlignment="true">
      <alignment horizontal="center" vertical="center" wrapText="true"/>
    </xf>
    <xf numFmtId="0" fontId="153" fillId="3" borderId="84" xfId="40143" applyFont="true" applyBorder="true" applyAlignment="true">
      <alignment horizontal="center" vertical="center" wrapText="true"/>
    </xf>
    <xf numFmtId="0" fontId="153" fillId="3" borderId="10" xfId="40083" applyFont="true" applyBorder="true" applyAlignment="true">
      <alignment horizontal="center" vertical="center" wrapText="true"/>
    </xf>
    <xf numFmtId="0" fontId="153" fillId="3" borderId="52" xfId="40082" applyFont="true" applyBorder="true" applyAlignment="true">
      <alignment horizontal="center" vertical="center" wrapText="true"/>
    </xf>
    <xf numFmtId="0" fontId="153" fillId="3" borderId="53" xfId="40083" applyFont="true" applyBorder="true" applyAlignment="true">
      <alignment horizontal="center" vertical="center" wrapText="true"/>
    </xf>
    <xf numFmtId="0" fontId="153" fillId="3" borderId="1" xfId="40083" applyFont="true" applyBorder="true" applyAlignment="true">
      <alignment horizontal="center" vertical="center" wrapText="true"/>
    </xf>
    <xf numFmtId="0" fontId="153" fillId="3" borderId="83" xfId="40082" applyFont="true" applyBorder="true" applyAlignment="true">
      <alignment horizontal="center" vertical="center" wrapText="true"/>
    </xf>
    <xf numFmtId="0" fontId="153" fillId="3" borderId="90" xfId="40083" applyFont="true" applyBorder="true" applyAlignment="true">
      <alignment horizontal="center" vertical="center" wrapText="true"/>
    </xf>
    <xf numFmtId="0" fontId="153" fillId="3" borderId="10" xfId="40263" applyFont="true" applyBorder="true" applyAlignment="true">
      <alignment horizontal="center" vertical="center" wrapText="true"/>
    </xf>
    <xf numFmtId="0" fontId="153" fillId="3" borderId="52" xfId="40262" applyFont="true" applyBorder="true" applyAlignment="true">
      <alignment horizontal="center" vertical="center" wrapText="true"/>
    </xf>
    <xf numFmtId="0" fontId="153" fillId="3" borderId="53" xfId="40263" applyFont="true" applyBorder="true" applyAlignment="true">
      <alignment horizontal="center" vertical="center" wrapText="true"/>
    </xf>
    <xf numFmtId="0" fontId="153" fillId="3" borderId="1" xfId="40263" applyFont="true" applyBorder="true" applyAlignment="true">
      <alignment horizontal="center" vertical="center" wrapText="true"/>
    </xf>
    <xf numFmtId="0" fontId="153" fillId="3" borderId="83" xfId="40262" applyFont="true" applyBorder="true" applyAlignment="true">
      <alignment horizontal="center" vertical="center" wrapText="true"/>
    </xf>
    <xf numFmtId="0" fontId="153" fillId="3" borderId="84" xfId="40263" applyFont="true" applyBorder="true" applyAlignment="true">
      <alignment horizontal="center" vertical="center" wrapText="true"/>
    </xf>
    <xf numFmtId="0" fontId="153" fillId="26" borderId="104" xfId="40223" applyFont="true" applyFill="true" applyBorder="true" applyAlignment="true">
      <alignment horizontal="left" vertical="center" wrapText="true"/>
    </xf>
    <xf numFmtId="0" fontId="153" fillId="3" borderId="10" xfId="40203" applyFont="true" applyBorder="true" applyAlignment="true">
      <alignment horizontal="center" vertical="center" wrapText="true"/>
    </xf>
    <xf numFmtId="0" fontId="153" fillId="3" borderId="52" xfId="40202" applyFont="true" applyBorder="true" applyAlignment="true">
      <alignment horizontal="center" vertical="center" wrapText="true"/>
    </xf>
    <xf numFmtId="0" fontId="153" fillId="3" borderId="53" xfId="40203" applyFont="true" applyBorder="true" applyAlignment="true">
      <alignment horizontal="center" vertical="center" wrapText="true"/>
    </xf>
    <xf numFmtId="0" fontId="153" fillId="3" borderId="1" xfId="40203" applyFont="true" applyBorder="true" applyAlignment="true">
      <alignment horizontal="center" vertical="center" wrapText="true"/>
    </xf>
    <xf numFmtId="0" fontId="153" fillId="3" borderId="83" xfId="40202" applyFont="true" applyBorder="true" applyAlignment="true">
      <alignment horizontal="center" vertical="center" wrapText="true"/>
    </xf>
    <xf numFmtId="0" fontId="153" fillId="3" borderId="84" xfId="40203" applyFont="true" applyBorder="true" applyAlignment="true">
      <alignment horizontal="center" vertical="center" wrapText="true"/>
    </xf>
    <xf numFmtId="0" fontId="153" fillId="3" borderId="1" xfId="40321" applyFont="true" applyBorder="true" applyAlignment="true">
      <alignment horizontal="center" vertical="center"/>
    </xf>
    <xf numFmtId="0" fontId="153" fillId="3" borderId="83" xfId="40322" applyFont="true" applyBorder="true" applyAlignment="true">
      <alignment horizontal="center" vertical="center"/>
    </xf>
    <xf numFmtId="0" fontId="153" fillId="3" borderId="90" xfId="40323" applyFont="true" applyBorder="true" applyAlignment="true">
      <alignment horizontal="center" vertical="center"/>
    </xf>
    <xf numFmtId="0" fontId="153" fillId="3" borderId="1" xfId="40323" applyFont="true" applyBorder="true" applyAlignment="true">
      <alignment horizontal="center" vertical="center" wrapText="true"/>
    </xf>
    <xf numFmtId="0" fontId="153" fillId="3" borderId="83" xfId="40322" applyFont="true" applyBorder="true" applyAlignment="true">
      <alignment horizontal="center" vertical="center" wrapText="true"/>
    </xf>
    <xf numFmtId="0" fontId="153" fillId="3" borderId="90" xfId="40323" applyFont="true" applyBorder="true" applyAlignment="true">
      <alignment horizontal="center" vertical="center" wrapText="true"/>
    </xf>
    <xf numFmtId="0" fontId="153" fillId="3" borderId="84" xfId="40323" applyFont="true" applyBorder="true" applyAlignment="true">
      <alignment horizontal="center" vertical="center" wrapText="true"/>
    </xf>
    <xf numFmtId="0" fontId="153" fillId="26" borderId="102" xfId="40295" applyFont="true" applyFill="true" applyBorder="true" applyAlignment="true">
      <alignment horizontal="left" vertical="center" wrapText="true"/>
    </xf>
    <xf numFmtId="0" fontId="166" fillId="27" borderId="3" xfId="19344" applyFont="true" applyFill="true" applyBorder="true" applyAlignment="true"/>
    <xf numFmtId="0" fontId="138" fillId="3" borderId="4" xfId="19344" applyFont="true" applyBorder="true" applyAlignment="true"/>
    <xf numFmtId="0" fontId="167" fillId="27" borderId="3" xfId="19344" applyFont="true" applyFill="true" applyBorder="true" applyAlignment="true"/>
    <xf numFmtId="0" fontId="167" fillId="3" borderId="4" xfId="19344" applyFont="true" applyBorder="true" applyAlignment="true"/>
    <xf numFmtId="0" fontId="153" fillId="26" borderId="104" xfId="40283" applyFont="true" applyFill="true" applyBorder="true" applyAlignment="true">
      <alignment horizontal="left" vertical="center" wrapText="true"/>
    </xf>
    <xf numFmtId="0" fontId="153" fillId="26" borderId="103" xfId="40295" applyFont="true" applyFill="true" applyBorder="true" applyAlignment="true">
      <alignment horizontal="left" vertical="center" wrapText="true"/>
    </xf>
    <xf numFmtId="0" fontId="153" fillId="3" borderId="1" xfId="40391" applyFont="true" applyBorder="true" applyAlignment="true">
      <alignment horizontal="center" vertical="center" wrapText="true"/>
    </xf>
    <xf numFmtId="0" fontId="153" fillId="3" borderId="83" xfId="40390" applyFont="true" applyBorder="true" applyAlignment="true">
      <alignment horizontal="center" vertical="center" wrapText="true"/>
    </xf>
    <xf numFmtId="0" fontId="153" fillId="3" borderId="90" xfId="40391" applyFont="true" applyBorder="true" applyAlignment="true">
      <alignment horizontal="center" vertical="center" wrapText="true"/>
    </xf>
    <xf numFmtId="0" fontId="153" fillId="26" borderId="59" xfId="40355" applyFont="true" applyFill="true" applyBorder="true" applyAlignment="true">
      <alignment horizontal="left" vertical="center" wrapText="true"/>
    </xf>
    <xf numFmtId="0" fontId="153" fillId="26" borderId="60" xfId="40375" applyFont="true" applyFill="true" applyBorder="true" applyAlignment="true">
      <alignment horizontal="left" vertical="center" wrapText="true"/>
    </xf>
    <xf numFmtId="0" fontId="153" fillId="26" borderId="58" xfId="40343" applyFont="true" applyFill="true" applyBorder="true" applyAlignment="true">
      <alignment horizontal="left" vertical="center" wrapText="true"/>
    </xf>
    <xf numFmtId="0" fontId="153" fillId="26" borderId="58" xfId="47125" applyFont="true" applyFill="true" applyBorder="true" applyAlignment="true">
      <alignment horizontal="left" vertical="center" wrapText="true"/>
    </xf>
    <xf numFmtId="0" fontId="153" fillId="26" borderId="59" xfId="47137" applyFont="true" applyFill="true" applyBorder="true" applyAlignment="true">
      <alignment horizontal="left" vertical="center" wrapText="true"/>
    </xf>
    <xf numFmtId="0" fontId="153" fillId="26" borderId="60" xfId="47149" applyFont="true" applyFill="true" applyBorder="true" applyAlignment="true">
      <alignment horizontal="left" vertical="center" wrapText="true"/>
    </xf>
    <xf numFmtId="0" fontId="153" fillId="26" borderId="59" xfId="47257" applyFont="true" applyFill="true" applyBorder="true" applyAlignment="true">
      <alignment horizontal="left" vertical="center" wrapText="true"/>
    </xf>
    <xf numFmtId="0" fontId="153" fillId="26" borderId="60" xfId="47269" applyFont="true" applyFill="true" applyBorder="true" applyAlignment="true">
      <alignment horizontal="left" vertical="center" wrapText="true"/>
    </xf>
    <xf numFmtId="0" fontId="153" fillId="26" borderId="59" xfId="47317" applyFont="true" applyFill="true" applyBorder="true" applyAlignment="true">
      <alignment horizontal="left" vertical="center" wrapText="true"/>
    </xf>
    <xf numFmtId="0" fontId="153" fillId="26" borderId="60" xfId="47329" applyFont="true" applyFill="true" applyBorder="true" applyAlignment="true">
      <alignment horizontal="left" vertical="center" wrapText="true"/>
    </xf>
    <xf numFmtId="0" fontId="160" fillId="3" borderId="10" xfId="47479" applyFont="true" applyAlignment="true">
      <alignment horizontal="center" vertical="center" wrapText="true"/>
    </xf>
    <xf numFmtId="0" fontId="160" fillId="3" borderId="10" xfId="47480" applyFont="true" applyAlignment="true">
      <alignment horizontal="center" vertical="center" wrapText="true"/>
    </xf>
    <xf numFmtId="0" fontId="160" fillId="3" borderId="10" xfId="47481" applyFont="true" applyAlignment="true">
      <alignment horizontal="center" vertical="center" wrapText="true"/>
    </xf>
    <xf numFmtId="0" fontId="153" fillId="3" borderId="57" xfId="47482" applyFont="true" applyBorder="true" applyAlignment="true">
      <alignment horizontal="left" wrapText="true"/>
    </xf>
    <xf numFmtId="0" fontId="153" fillId="3" borderId="57" xfId="47483" applyFont="true" applyBorder="true" applyAlignment="true">
      <alignment horizontal="left" wrapText="true"/>
    </xf>
    <xf numFmtId="0" fontId="153" fillId="26" borderId="59" xfId="47488" applyFont="true" applyFill="true" applyBorder="true" applyAlignment="true">
      <alignment horizontal="left" vertical="top" wrapText="true"/>
    </xf>
    <xf numFmtId="0" fontId="152" fillId="3" borderId="10" xfId="47494" applyFont="true" applyAlignment="true">
      <alignment horizontal="left" vertical="top" wrapText="true"/>
    </xf>
    <xf numFmtId="0" fontId="152" fillId="3" borderId="10" xfId="47495" applyFont="true" applyAlignment="true">
      <alignment horizontal="left" vertical="top" wrapText="true"/>
    </xf>
    <xf numFmtId="0" fontId="152" fillId="3" borderId="10" xfId="47496" applyFont="true" applyAlignment="true">
      <alignment horizontal="left" vertical="top" wrapText="true"/>
    </xf>
    <xf numFmtId="0" fontId="153" fillId="26" borderId="58" xfId="47119" applyFont="true" applyFill="true" applyBorder="true" applyAlignment="true">
      <alignment horizontal="left" vertical="center" wrapText="true"/>
    </xf>
    <xf numFmtId="0" fontId="153" fillId="26" borderId="59" xfId="47131" applyFont="true" applyFill="true" applyBorder="true" applyAlignment="true">
      <alignment horizontal="left" vertical="center" wrapText="true"/>
    </xf>
    <xf numFmtId="0" fontId="153" fillId="26" borderId="60" xfId="47143" applyFont="true" applyFill="true" applyBorder="true" applyAlignment="true">
      <alignment horizontal="left" vertical="center" wrapText="true"/>
    </xf>
    <xf numFmtId="0" fontId="153" fillId="26" borderId="59" xfId="47251" applyFont="true" applyFill="true" applyBorder="true" applyAlignment="true">
      <alignment horizontal="left" vertical="center" wrapText="true"/>
    </xf>
    <xf numFmtId="0" fontId="153" fillId="26" borderId="60" xfId="47263" applyFont="true" applyFill="true" applyBorder="true" applyAlignment="true">
      <alignment horizontal="left" vertical="center" wrapText="true"/>
    </xf>
    <xf numFmtId="0" fontId="153" fillId="26" borderId="59" xfId="47311" applyFont="true" applyFill="true" applyBorder="true" applyAlignment="true">
      <alignment horizontal="left" vertical="center" wrapText="true"/>
    </xf>
    <xf numFmtId="0" fontId="153" fillId="26" borderId="60" xfId="47323" applyFont="true" applyFill="true" applyBorder="true" applyAlignment="true">
      <alignment horizontal="left" vertical="center" wrapText="true"/>
    </xf>
    <xf numFmtId="0" fontId="135" fillId="0" borderId="10" xfId="40573" applyFont="true" applyFill="true" applyBorder="true" applyAlignment="true">
      <alignment horizontal="right" vertical="top" wrapText="true"/>
    </xf>
    <xf numFmtId="0" fontId="135" fillId="0" borderId="10" xfId="0" applyFont="true" applyBorder="true" applyAlignment="true">
      <alignment horizontal="right" vertical="top" wrapText="true"/>
    </xf>
    <xf numFmtId="0" fontId="153" fillId="26" borderId="59" xfId="40423" applyFont="true" applyFill="true" applyBorder="true" applyAlignment="true">
      <alignment horizontal="left" vertical="center"/>
    </xf>
    <xf numFmtId="0" fontId="153" fillId="26" borderId="60" xfId="40435" applyFont="true" applyFill="true" applyBorder="true" applyAlignment="true">
      <alignment horizontal="left" vertical="center"/>
    </xf>
    <xf numFmtId="0" fontId="153" fillId="26" borderId="58" xfId="40411" applyFont="true" applyFill="true" applyBorder="true" applyAlignment="true">
      <alignment horizontal="left" vertical="center"/>
    </xf>
    <xf numFmtId="0" fontId="153" fillId="3" borderId="1" xfId="40389" applyFont="true" applyBorder="true" applyAlignment="true">
      <alignment horizontal="center" vertical="center"/>
    </xf>
    <xf numFmtId="0" fontId="153" fillId="3" borderId="83" xfId="40390" applyFont="true" applyBorder="true" applyAlignment="true">
      <alignment horizontal="center" vertical="center"/>
    </xf>
    <xf numFmtId="0" fontId="153" fillId="3" borderId="90" xfId="40391" applyFont="true" applyBorder="true" applyAlignment="true">
      <alignment horizontal="center" vertical="center"/>
    </xf>
    <xf numFmtId="0" fontId="175" fillId="0" borderId="10" xfId="40549" applyFont="true" applyFill="true" applyBorder="true" applyAlignment="true">
      <alignment vertical="top"/>
    </xf>
    <xf numFmtId="0" fontId="0" fillId="0" borderId="10" xfId="0" applyBorder="true" applyAlignment="true"/>
    <xf numFmtId="0" fontId="135" fillId="0" borderId="10" xfId="40555" applyFont="true" applyFill="true" applyBorder="true" applyAlignment="true">
      <alignment horizontal="right" vertical="top" wrapText="true"/>
    </xf>
    <xf numFmtId="0" fontId="135" fillId="0" borderId="10" xfId="40567" applyFont="true" applyFill="true" applyBorder="true" applyAlignment="true">
      <alignment horizontal="right" vertical="top" wrapText="true"/>
    </xf>
    <xf numFmtId="0" fontId="135" fillId="3" borderId="10" xfId="47463" applyFont="true" applyAlignment="true">
      <alignment horizontal="right" vertical="top" wrapText="true"/>
    </xf>
    <xf numFmtId="0" fontId="135" fillId="3" borderId="52" xfId="47464" applyFont="true" applyBorder="true" applyAlignment="true">
      <alignment horizontal="right" vertical="top" wrapText="true"/>
    </xf>
    <xf numFmtId="0" fontId="135" fillId="3" borderId="53" xfId="47465" applyFont="true" applyBorder="true" applyAlignment="true">
      <alignment horizontal="right" vertical="top" wrapText="true"/>
    </xf>
    <xf numFmtId="0" fontId="135" fillId="3" borderId="10" xfId="47452" applyFont="true" applyAlignment="true">
      <alignment horizontal="right" vertical="top" wrapText="true"/>
    </xf>
    <xf numFmtId="0" fontId="135" fillId="3" borderId="52" xfId="47453" applyFont="true" applyBorder="true" applyAlignment="true">
      <alignment horizontal="right" vertical="top" wrapText="true"/>
    </xf>
    <xf numFmtId="0" fontId="135" fillId="3" borderId="53" xfId="47454" applyFont="true" applyBorder="true" applyAlignment="true">
      <alignment horizontal="right" vertical="top" wrapText="true"/>
    </xf>
    <xf numFmtId="0" fontId="135" fillId="0" borderId="0" xfId="0" applyFont="true" applyAlignment="true">
      <alignment horizontal="right" vertical="top" wrapText="true"/>
    </xf>
    <xf numFmtId="0" fontId="135" fillId="3" borderId="10" xfId="47441" applyFont="true" applyAlignment="true">
      <alignment horizontal="right" vertical="top" wrapText="true"/>
    </xf>
    <xf numFmtId="0" fontId="135" fillId="3" borderId="52" xfId="47442" applyFont="true" applyBorder="true" applyAlignment="true">
      <alignment horizontal="right" vertical="top" wrapText="true"/>
    </xf>
    <xf numFmtId="0" fontId="135" fillId="3" borderId="53" xfId="47443" applyFont="true" applyBorder="true" applyAlignment="true">
      <alignment horizontal="right" vertical="top" wrapText="true"/>
    </xf>
    <xf numFmtId="0" fontId="135" fillId="0" borderId="10" xfId="0" applyFont="true" applyFill="true" applyBorder="true" applyAlignment="true">
      <alignment horizontal="right" vertical="top" wrapText="true"/>
    </xf>
    <xf numFmtId="0" fontId="135" fillId="0" borderId="10" xfId="40583" applyFont="true" applyFill="true" applyBorder="true" applyAlignment="true">
      <alignment horizontal="right" vertical="top" wrapText="true"/>
    </xf>
    <xf numFmtId="0" fontId="135" fillId="0" borderId="10" xfId="40586" applyFont="true" applyFill="true" applyBorder="true" applyAlignment="true">
      <alignment horizontal="right" vertical="top" wrapText="true"/>
    </xf>
    <xf numFmtId="0" fontId="135" fillId="0" borderId="10" xfId="40549" applyFont="true" applyFill="true" applyBorder="true" applyAlignment="true">
      <alignment horizontal="right" vertical="top" wrapText="true"/>
    </xf>
    <xf numFmtId="0" fontId="135" fillId="0" borderId="10" xfId="40612" applyFont="true" applyFill="true" applyBorder="true" applyAlignment="true">
      <alignment horizontal="right" vertical="top" wrapText="true"/>
    </xf>
    <xf numFmtId="0" fontId="135" fillId="0" borderId="10" xfId="19344" applyFont="true" applyFill="true" applyBorder="true" applyAlignment="true">
      <alignment horizontal="right" vertical="top" wrapText="true"/>
    </xf>
    <xf numFmtId="0" fontId="135" fillId="3" borderId="10" xfId="19344" applyFont="true" applyAlignment="true">
      <alignment horizontal="right" vertical="top" wrapText="true"/>
    </xf>
  </cellXfs>
  <cellStyles count="47497">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560341950" xfId="45643" xr:uid="{6E06BCD5-E102-4E26-A99F-0E22C7CCDCE9}"/>
    <cellStyle name="style1491560342138" xfId="45677" xr:uid="{46E6B4B1-3E1F-42BF-87FE-9A5473CE302E}"/>
    <cellStyle name="style1491560342466" xfId="45646" xr:uid="{115ECB72-BF56-4EFB-8629-7B0EE3E35895}"/>
    <cellStyle name="style1491560342763" xfId="45649" xr:uid="{A4947C4A-EA3B-46F8-B861-EB785899583F}"/>
    <cellStyle name="style1491560342857" xfId="45652" xr:uid="{EEE6C79C-254A-4F05-810D-1C3FDBB27FEF}"/>
    <cellStyle name="style1491560343013" xfId="45658" xr:uid="{9965400D-8346-4FD3-BD00-60DF64F0C304}"/>
    <cellStyle name="style1491560343185" xfId="45664" xr:uid="{0CCABC4F-BAEB-4CE4-B963-60D5EEA1FB61}"/>
    <cellStyle name="style1491560343310" xfId="45653" xr:uid="{92CCEB3B-3789-422A-846B-519DDDD5E623}"/>
    <cellStyle name="style1491560343404" xfId="45659" xr:uid="{1D3F8992-B463-4DDE-90E3-9D35554F9398}"/>
    <cellStyle name="style1491560343529" xfId="45665" xr:uid="{C9BE44FE-1970-4396-BBB9-59C0FD45B8E0}"/>
    <cellStyle name="style1491560343623" xfId="45710" xr:uid="{38C5F8B5-7B2F-4C88-BE21-67A86ED75A1C}"/>
    <cellStyle name="style1491560343763" xfId="45668" xr:uid="{0DC3F486-707A-4A5C-8655-F784238640A9}"/>
    <cellStyle name="style1491560343873" xfId="45673" xr:uid="{3AD89872-EBF0-4EB6-848A-E852A5FA92C7}"/>
    <cellStyle name="style1491560343982" xfId="45676" xr:uid="{F65F9044-00B7-4DC5-A32D-8AFC534885F0}"/>
    <cellStyle name="style1491560344357" xfId="45679" xr:uid="{A9F9640D-1A69-4426-92BC-F010573CBE99}"/>
    <cellStyle name="style1491560344466" xfId="45680" xr:uid="{77037B5B-A816-45D2-812D-B435A0D3F18C}"/>
    <cellStyle name="style1491560344560" xfId="45678" xr:uid="{023584FD-699E-45B3-812B-1DA92BF7EEFC}"/>
    <cellStyle name="style1491560344669" xfId="45681" xr:uid="{1124A676-8A44-406D-9AA7-50C5CFDCCC32}"/>
    <cellStyle name="style1491560344779" xfId="45682" xr:uid="{C1085824-A658-453E-9024-D69A3ED5C12E}"/>
    <cellStyle name="style1491560344873" xfId="45683" xr:uid="{011228A0-5023-40FB-83C3-48154C7094A0}"/>
    <cellStyle name="style1491560345091" xfId="45684" xr:uid="{73C7F9D0-DCF3-49F5-893A-7B46E0BAF59E}"/>
    <cellStyle name="style1491560345169" xfId="45685" xr:uid="{07A52029-DA83-42FA-A455-5A5A9FEDB67D}"/>
    <cellStyle name="style1491560345263" xfId="45686" xr:uid="{CC2CE9BD-B778-4EEE-A006-A200A58B0875}"/>
    <cellStyle name="style1491560345373" xfId="45687" xr:uid="{FF4DFDA2-F2EC-4F24-AB6E-37045D0D34AD}"/>
    <cellStyle name="style1491560345514" xfId="45711" xr:uid="{474620F6-2108-4F56-9E20-F561F800129A}"/>
    <cellStyle name="style1491560345592" xfId="45712" xr:uid="{AA4F7F63-9ADA-42C5-8E7A-E928056E5AD5}"/>
    <cellStyle name="style1491560382945" xfId="45644" xr:uid="{B6EBA5F8-0942-40FF-9B9F-BD5E47FA3914}"/>
    <cellStyle name="style1491560383024" xfId="45688" xr:uid="{9229B219-FD31-49B8-9933-9585306EA2A3}"/>
    <cellStyle name="style1491560383211" xfId="45647" xr:uid="{34C49A08-41D8-4F5D-909F-B432DB605AE5}"/>
    <cellStyle name="style1491560383399" xfId="45650" xr:uid="{41A72CF2-08CB-4C1A-A4E3-AA9C9878C489}"/>
    <cellStyle name="style1491560383477" xfId="45654" xr:uid="{A890948D-0FC6-486B-9FD8-09723B9D8153}"/>
    <cellStyle name="style1491560383570" xfId="45660" xr:uid="{9853E528-BED8-43EB-8C6F-0CAC5FB97B84}"/>
    <cellStyle name="style1491560383680" xfId="45666" xr:uid="{D0F0DAB6-9CFF-4A6F-B922-BB57631B47F1}"/>
    <cellStyle name="style1491560383774" xfId="45655" xr:uid="{789A96FD-67D0-4785-B4D5-BFE715E7302F}"/>
    <cellStyle name="style1491560383852" xfId="45661" xr:uid="{9E6243D8-0AD7-4B46-A650-AB50C3C6D468}"/>
    <cellStyle name="style1491560383946" xfId="45667" xr:uid="{FE6F5479-FB45-45CE-BBF6-B2A8A149D661}"/>
    <cellStyle name="style1491560384024" xfId="45713" xr:uid="{CD32D2D0-C605-46B8-BA91-BED1608FD830}"/>
    <cellStyle name="style1491560384117" xfId="45671" xr:uid="{961529A4-BE7C-4E1E-9F09-B7F6E0DCB919}"/>
    <cellStyle name="style1491560384227" xfId="45675" xr:uid="{D320C50A-84AE-4F35-8035-FA89F2CEAF66}"/>
    <cellStyle name="style1491560384493" xfId="45690" xr:uid="{5086EEEE-1814-4B6F-A130-734A5F6A16D1}"/>
    <cellStyle name="style1491560384571" xfId="45691" xr:uid="{70A3A4AF-F893-4297-AE29-21DB28DD6DF8}"/>
    <cellStyle name="style1491560384665" xfId="45689" xr:uid="{2A8851D4-CDB4-4244-B72A-EC2E036671D1}"/>
    <cellStyle name="style1491560384758" xfId="45692" xr:uid="{4B870361-9EBF-4188-98A7-91427EB610AD}"/>
    <cellStyle name="style1491560384836" xfId="45693" xr:uid="{D0A8B0E3-4749-48F1-A26C-6C29BAE7A8C8}"/>
    <cellStyle name="style1491560384930" xfId="45694" xr:uid="{56EDE8E3-60E8-4DD0-BA23-4D3BACD85FBB}"/>
    <cellStyle name="style1491560385118" xfId="45695" xr:uid="{E36E86C0-7833-4B9A-ACBB-FAAAD837F310}"/>
    <cellStyle name="style1491560385196" xfId="45696" xr:uid="{48995EB6-17C2-4AF4-8898-8BE72A4D4850}"/>
    <cellStyle name="style1491560385274" xfId="45697" xr:uid="{25F32FE0-0616-48E6-B22B-A1BDF3B1F600}"/>
    <cellStyle name="style1491560385368" xfId="45698" xr:uid="{33903CE3-E7D2-430A-B426-7D28C68F14AA}"/>
    <cellStyle name="style1491560385508" xfId="45714" xr:uid="{D0031F63-8A32-4C14-ACE9-324B14DCC7A8}"/>
    <cellStyle name="style1491560385586" xfId="45715" xr:uid="{EA232E05-2075-4AD8-AC23-4CE9034E7570}"/>
    <cellStyle name="style1491560423234" xfId="45645" xr:uid="{60E6C090-89AA-43A9-BFAB-51F7013B2ED4}"/>
    <cellStyle name="style1491560423328" xfId="45699" xr:uid="{C60590A6-3AE2-4FD8-9CEF-B2DBEE239A33}"/>
    <cellStyle name="style1491560423500" xfId="45648" xr:uid="{AB92BD53-DAEB-4FE7-B4A6-1BAA5EE8A7C4}"/>
    <cellStyle name="style1491560423687" xfId="45651" xr:uid="{30993CD9-A88E-448C-9E58-F83343FA4219}"/>
    <cellStyle name="style1491560423765" xfId="45656" xr:uid="{6191E531-E8AA-43B0-9061-2C63D4D0DE6F}"/>
    <cellStyle name="style1491560423859" xfId="45662" xr:uid="{94281718-CCBA-4B15-A9FB-58B37492E92E}"/>
    <cellStyle name="style1491560423968" xfId="45669" xr:uid="{5B562B80-4442-4FEC-A230-80BD30D7329D}"/>
    <cellStyle name="style1491560424062" xfId="45657" xr:uid="{31B28CB1-D02B-4555-AF79-587CA91D3A79}"/>
    <cellStyle name="style1491560424156" xfId="45663" xr:uid="{7CECA38D-E858-497E-A6ED-8FE4B1BCBFE0}"/>
    <cellStyle name="style1491560424250" xfId="45670" xr:uid="{8746E785-4357-4BCB-AEE8-B0D198769870}"/>
    <cellStyle name="style1491560424328" xfId="45716" xr:uid="{1FC8DB80-2B67-451D-BF73-3C95CE21BFE3}"/>
    <cellStyle name="style1491560424421" xfId="45672" xr:uid="{8C7EFED4-3C2C-4EA6-9824-A4805329FCF5}"/>
    <cellStyle name="style1491560424515" xfId="45674" xr:uid="{E94A8D4F-C3CA-4FA5-B3B9-0521BC6BBEE5}"/>
    <cellStyle name="style1491560424796" xfId="45701" xr:uid="{5B2ACF24-7C5A-40B5-BB5E-CD3D84A227C9}"/>
    <cellStyle name="style1491560424875" xfId="45702" xr:uid="{9C886988-98E6-437A-9226-207E6B61FF6B}"/>
    <cellStyle name="style1491560424968" xfId="45700" xr:uid="{E6D882C9-5EDF-4D83-AEC5-57F686D09ADE}"/>
    <cellStyle name="style1491560425062" xfId="45703" xr:uid="{8054903C-ADA9-43A8-9267-7D486078681E}"/>
    <cellStyle name="style1491560425156" xfId="45704" xr:uid="{6EE0E40F-CB7F-4868-96BA-7E91BEF1914E}"/>
    <cellStyle name="style1491560425250" xfId="45705" xr:uid="{EFA34DE5-0E01-40DA-A6F3-3089205C3DD2}"/>
    <cellStyle name="style1491560425437" xfId="45706" xr:uid="{8597BE9D-5C87-4473-AF1D-24409F6187AB}"/>
    <cellStyle name="style1491560425500" xfId="45707" xr:uid="{C2557E6A-34D1-46C0-BBA2-03DD0CDFAB28}"/>
    <cellStyle name="style1491560425594" xfId="45708" xr:uid="{C1C88FCA-1652-44DB-82C5-62A06E3AA273}"/>
    <cellStyle name="style1491560425687" xfId="45709" xr:uid="{985F4660-7921-49CD-8539-B11D630F2E6C}"/>
    <cellStyle name="style1491560425828" xfId="45717" xr:uid="{E9F6D21C-DC19-43AF-B843-030F841A06A8}"/>
    <cellStyle name="style1491560425906" xfId="45718" xr:uid="{763EEDB5-48CC-40A4-A886-D56DF973FE2C}"/>
    <cellStyle name="style1491563932229" xfId="45103" xr:uid="{9121A8A0-A87B-4077-854C-8EAEBF601501}"/>
    <cellStyle name="style1491563932385" xfId="45149" xr:uid="{2308A401-1D61-4893-8E35-F8ED6F6EA10D}"/>
    <cellStyle name="style1491563932667" xfId="45106" xr:uid="{07D1FB30-F9B6-4FFA-B957-750E200B3DC9}"/>
    <cellStyle name="style1491563932995" xfId="45109" xr:uid="{2B1D336C-7AEB-4FAA-8494-4590A70DD0E9}"/>
    <cellStyle name="style1491563933089" xfId="45112" xr:uid="{500C125A-5FE3-4B72-9996-D63D40A9F649}"/>
    <cellStyle name="style1491563933214" xfId="45118" xr:uid="{6EA40952-69B4-419B-AEA5-2E5794BD804E}"/>
    <cellStyle name="style1491563933354" xfId="45126" xr:uid="{E379A7F3-2B7E-4C32-ACFF-BF95601537DD}"/>
    <cellStyle name="style1491563933526" xfId="45113" xr:uid="{20571D9C-FEB6-4DC0-8137-81ECE5A8778C}"/>
    <cellStyle name="style1491563933620" xfId="45119" xr:uid="{DE9895B9-5BCD-4204-BF77-3C5047183EBC}"/>
    <cellStyle name="style1491563933714" xfId="45127" xr:uid="{F4C9FDA1-A16E-4F27-B5B8-3618AC0BB8FE}"/>
    <cellStyle name="style1491563933823" xfId="45174" xr:uid="{A8711962-256E-48F0-8193-CB665BCF3451}"/>
    <cellStyle name="style1491563933961" xfId="45131" xr:uid="{6B6C6D23-16D7-4B14-B3AD-AC20695CC4D2}"/>
    <cellStyle name="style1491563934086" xfId="45133" xr:uid="{D2C07B7F-9BD8-4AA8-9AA6-00C4F76A0B41}"/>
    <cellStyle name="style1491563934461" xfId="45151" xr:uid="{FD0C5C12-8228-47E9-A2B2-642A3A9E52EB}"/>
    <cellStyle name="style1491563934586" xfId="45152" xr:uid="{37BEF2ED-A96D-4623-9A4C-5F46B0BA1239}"/>
    <cellStyle name="style1491563934711" xfId="45150" xr:uid="{352B7FCF-5A46-47FC-9738-2D0DF6F877E5}"/>
    <cellStyle name="style1491563934852" xfId="45157" xr:uid="{EE4E502C-C327-46CF-BE81-ECA16A09C5F3}"/>
    <cellStyle name="style1491563934977" xfId="45158" xr:uid="{8EFA2314-4401-4AEA-A6E8-58DC253FFA94}"/>
    <cellStyle name="style1491563935086" xfId="45159" xr:uid="{AD96F66F-624C-4095-AF7A-4358399A27A1}"/>
    <cellStyle name="style1491563935305" xfId="45163" xr:uid="{A75DAB33-E7FD-4040-AE6C-05361D3D7187}"/>
    <cellStyle name="style1491563935399" xfId="45164" xr:uid="{92B6BD43-6050-4AD1-83A1-BD37310E24D4}"/>
    <cellStyle name="style1491563935508" xfId="45165" xr:uid="{5F162F98-4487-4F5A-B73F-16181A5C7C21}"/>
    <cellStyle name="style1491563935633" xfId="45166" xr:uid="{763B36B0-7F67-42EB-960C-4B8A05D623FD}"/>
    <cellStyle name="style1491563935805" xfId="45175" xr:uid="{8FD077DC-661A-440A-9310-A112D95E1A9E}"/>
    <cellStyle name="style1491563935946" xfId="45178" xr:uid="{DAE87AE0-A980-4DBF-B9E3-53576E92A0C7}"/>
    <cellStyle name="style1491564019544" xfId="45104" xr:uid="{3B053B5E-C9CB-4385-932E-651E095C902A}"/>
    <cellStyle name="style1491564019638" xfId="45153" xr:uid="{E4168EA8-2670-409B-B3AF-E4B9BBD2ED45}"/>
    <cellStyle name="style1491564019841" xfId="45107" xr:uid="{9647F44F-E9D7-49C1-924A-F2B748A3CFDB}"/>
    <cellStyle name="style1491564020044" xfId="45110" xr:uid="{EAA3FBB5-0C05-4142-9074-EBE50FE2166D}"/>
    <cellStyle name="style1491564020123" xfId="45114" xr:uid="{E0D9BC8F-795C-4526-9951-CAECBB5B031A}"/>
    <cellStyle name="style1491564020232" xfId="45120" xr:uid="{30F89697-2DDE-472A-84B1-FAA56254DC22}"/>
    <cellStyle name="style1491564020342" xfId="45128" xr:uid="{677274A1-EF72-4069-8EA6-B0A353E0EC21}"/>
    <cellStyle name="style1491564020435" xfId="45115" xr:uid="{B08F71D5-8B7D-4C89-928C-BFB2A52B6C6D}"/>
    <cellStyle name="style1491564020513" xfId="45121" xr:uid="{028BC545-9975-4CD7-8066-DD303C315A8F}"/>
    <cellStyle name="style1491564020607" xfId="45129" xr:uid="{C0324C39-FEFE-445E-9B1C-5FE2EDF3628D}"/>
    <cellStyle name="style1491564020685" xfId="45176" xr:uid="{A7FC93D1-568B-440F-842E-A1ADFFECF435}"/>
    <cellStyle name="style1491564020779" xfId="45132" xr:uid="{D99FE658-2D8C-4AA6-8611-CEF2CEAE3188}"/>
    <cellStyle name="style1491564020888" xfId="45134" xr:uid="{8FA52B0E-8C3C-4922-970C-25ED1533DBB5}"/>
    <cellStyle name="style1491564020967" xfId="45137" xr:uid="{67EFA3F5-58C1-4C79-A4D4-A2D0EA7187C9}"/>
    <cellStyle name="style1491564021248" xfId="45155" xr:uid="{BCB5B92F-B079-440B-8AB4-F379A4A03215}"/>
    <cellStyle name="style1491564021342" xfId="45156" xr:uid="{64B172F7-ECAA-4AB9-B281-EE5611FD9BB3}"/>
    <cellStyle name="style1491564021451" xfId="45154" xr:uid="{38AC76DB-3739-4C49-A103-C0E93DD660F9}"/>
    <cellStyle name="style1491564021592" xfId="45160" xr:uid="{E22DB5D6-B958-4ADA-A0E1-99EB0D8E501D}"/>
    <cellStyle name="style1491564021732" xfId="45161" xr:uid="{AC01D744-718A-40A6-BCBE-6D9E8BF37C62}"/>
    <cellStyle name="style1491564021857" xfId="45162" xr:uid="{736CEAB6-05BC-4CC1-A15D-7DFE50F3AB06}"/>
    <cellStyle name="style1491564022076" xfId="45167" xr:uid="{4724E51F-1CD4-4FCE-9DF5-11F12233D660}"/>
    <cellStyle name="style1491564022155" xfId="45168" xr:uid="{B080FE57-A852-42C2-9E94-810D832B8E12}"/>
    <cellStyle name="style1491564022248" xfId="45169" xr:uid="{C031F26F-2DFA-4C32-93E0-6388BEA2832D}"/>
    <cellStyle name="style1491564022342" xfId="45170" xr:uid="{8A8B8175-4EDC-4EE6-9C8A-CA633F6DBD3D}"/>
    <cellStyle name="style1491564022467" xfId="45177" xr:uid="{86C9A797-7006-4D0E-B2EF-4190542901B3}"/>
    <cellStyle name="style1491564022561" xfId="45179" xr:uid="{D88E4C04-1701-4A92-8BFC-8B49DB3C93D8}"/>
    <cellStyle name="style1491564105348" xfId="45105" xr:uid="{17996CCB-9AA2-4005-BB4D-F58B3529D8E1}"/>
    <cellStyle name="style1491564105457" xfId="45138" xr:uid="{D5974FCD-F73B-4C67-8387-DB749AF660D1}"/>
    <cellStyle name="style1491564105660" xfId="45108" xr:uid="{6EA783E2-5A28-4E31-BCD6-8096B1A676A6}"/>
    <cellStyle name="style1491564105848" xfId="45111" xr:uid="{2A66BAEE-E8FA-4BE7-942F-2605A144B985}"/>
    <cellStyle name="style1491564105926" xfId="45116" xr:uid="{BEE6A373-A3F6-402F-AAC1-A16CDCF617DE}"/>
    <cellStyle name="style1491564106019" xfId="45122" xr:uid="{BD015403-2F74-4660-9800-667634997727}"/>
    <cellStyle name="style1491564106113" xfId="45124" xr:uid="{A31EBF82-A0FC-42FD-80BF-EFAF863BBFAE}"/>
    <cellStyle name="style1491564106207" xfId="45117" xr:uid="{CE943A91-2AB5-40FB-BF5E-7BC31BFEF476}"/>
    <cellStyle name="style1491564106285" xfId="45123" xr:uid="{380EB7F0-5506-47A6-9935-88DFB7FEE054}"/>
    <cellStyle name="style1491564106363" xfId="45125" xr:uid="{9F890AEB-F224-4CC1-A393-1D7BDCA65FEB}"/>
    <cellStyle name="style1491564106457" xfId="45171" xr:uid="{B7713CFF-30BA-4079-A850-9395674815BE}"/>
    <cellStyle name="style1491564106551" xfId="45130" xr:uid="{1E898494-A572-411D-8257-17F6903D1F13}"/>
    <cellStyle name="style1491564106644" xfId="45135" xr:uid="{EDD17D7E-A92F-4961-AA73-C202E4A7B746}"/>
    <cellStyle name="style1491564106738" xfId="45136" xr:uid="{E1E9C2B9-FB68-4242-8475-732574EF466D}"/>
    <cellStyle name="style1491564107004" xfId="45140" xr:uid="{49A24111-9D3C-4F8A-B9F8-23379AD3381A}"/>
    <cellStyle name="style1491564107129" xfId="45141" xr:uid="{D90DA84D-8823-4231-9C26-638BD479C7F7}"/>
    <cellStyle name="style1491564107223" xfId="45139" xr:uid="{066C40DF-8279-42E2-933F-AE9EE64DF1B8}"/>
    <cellStyle name="style1491564107316" xfId="45142" xr:uid="{3911BBC4-D70A-492B-B5C8-05838951FAFC}"/>
    <cellStyle name="style1491564107410" xfId="45143" xr:uid="{2D9FDEDF-B58A-4FEE-8B1D-7D18391CB4FF}"/>
    <cellStyle name="style1491564107504" xfId="45144" xr:uid="{28DBF21B-397F-40FB-9A28-F962303014CB}"/>
    <cellStyle name="style1491564107691" xfId="45145" xr:uid="{0E8B6FCF-6A81-4CE3-9D85-90783C5B4A56}"/>
    <cellStyle name="style1491564107770" xfId="45146" xr:uid="{9B6277EB-863F-4C47-9FD1-60B982793F0E}"/>
    <cellStyle name="style1491564107848" xfId="45147" xr:uid="{70D67703-0898-4F8F-BFFD-5DCB11409C94}"/>
    <cellStyle name="style1491564107941" xfId="45148" xr:uid="{F274167E-BB6B-4563-88D1-5BF5EB0D80F0}"/>
    <cellStyle name="style1491564108066" xfId="45172" xr:uid="{AEA807B7-C32F-46CA-AE99-3557A3B8BA8C}"/>
    <cellStyle name="style1491564108145" xfId="45173" xr:uid="{D225E9A7-AC6A-4847-B939-C9E997AC7C01}"/>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666351383" xfId="45449" xr:uid="{057F3A94-B02A-42DC-93B7-BBBF1C805C18}"/>
    <cellStyle name="style1524666351497" xfId="45450" xr:uid="{04C2A549-2097-4AEE-9C06-36E4F985FA5C}"/>
    <cellStyle name="style1524666351621" xfId="45455" xr:uid="{D02B4B5D-75CB-4229-A11C-67E0D93CD365}"/>
    <cellStyle name="style1524666351727" xfId="45456" xr:uid="{7D999326-E010-40E6-BFCC-135885E12805}"/>
    <cellStyle name="style1524666351944" xfId="45452" xr:uid="{14C6DBA1-000B-48C7-8A42-410A180764AE}"/>
    <cellStyle name="style1524666352051" xfId="45453" xr:uid="{D8AB7E92-2B6C-4CFD-B72D-9AA69426F691}"/>
    <cellStyle name="style1524666352157" xfId="45451" xr:uid="{A6AE262C-7677-44AD-961B-1B3047B0697E}"/>
    <cellStyle name="style1524666352268" xfId="45454" xr:uid="{DF5F108E-07A1-4FEE-B601-54822B6217A8}"/>
    <cellStyle name="style1524666352397" xfId="45457" xr:uid="{DC6CAC59-4262-43A9-80F8-9F9AC068479C}"/>
    <cellStyle name="style1524666352512" xfId="45458" xr:uid="{1768D97D-55F9-490A-95CB-DFBF57221939}"/>
    <cellStyle name="style1524666352620" xfId="45459" xr:uid="{300A0F53-7013-4D38-A419-1695C1DAF6C4}"/>
    <cellStyle name="style1524666352730" xfId="45460" xr:uid="{514357F5-AA2A-4548-A09B-ECAC2E8138F9}"/>
    <cellStyle name="style1524666352836" xfId="45461" xr:uid="{907E6665-C36F-49B0-A360-BB0BB3F95520}"/>
    <cellStyle name="style1524666352959" xfId="45467" xr:uid="{2E0BA99F-2F25-4C14-B5F6-00CEC0156189}"/>
    <cellStyle name="style1524666353072" xfId="45462" xr:uid="{7A887E6A-8DD1-4F9B-BBDE-E16E2A8AA902}"/>
    <cellStyle name="style1524666353197" xfId="45468" xr:uid="{3ECEE904-33A0-4A0D-A3DF-29C63666E436}"/>
    <cellStyle name="style1524666353309" xfId="45473" xr:uid="{0E1E3F2E-A461-44CC-91B6-30D2CC52D366}"/>
    <cellStyle name="style1524666353416" xfId="45474" xr:uid="{E16F7A31-A45C-4F07-814C-18E9BCE13EF0}"/>
    <cellStyle name="style1524666353524" xfId="45463" xr:uid="{59759C71-A08C-45DA-8C06-3E4DFB558E40}"/>
    <cellStyle name="style1524666353632" xfId="45464" xr:uid="{EBF54946-8646-41D0-8602-77B58EA1FEC1}"/>
    <cellStyle name="style1524666353738" xfId="45465" xr:uid="{903D4F8D-B4D1-44F5-A71A-CD6E4E0B548B}"/>
    <cellStyle name="style1524666353845" xfId="45466" xr:uid="{C0857358-9021-41DC-9ADF-2C93E8309E2E}"/>
    <cellStyle name="style1524666353957" xfId="45469" xr:uid="{AEF5D642-726A-45B2-BA45-2BD6B6B00F1A}"/>
    <cellStyle name="style1524666354075" xfId="45470" xr:uid="{6AB16737-E9F4-4B6F-8170-A513B7679E4A}"/>
    <cellStyle name="style1524666354183" xfId="45471" xr:uid="{6AAE1550-096B-487B-898C-4153E5BC76AE}"/>
    <cellStyle name="style1524666354294" xfId="45472" xr:uid="{5AF07D01-1AA8-4DE6-A4ED-D61B1EC8EF07}"/>
    <cellStyle name="style1524666354419" xfId="45475" xr:uid="{9A82CA2E-492F-44C6-A676-85AFA0DB45A9}"/>
    <cellStyle name="style1524666354526" xfId="45476" xr:uid="{00667F2B-01DA-4F75-BCBF-9FE18BFE2808}"/>
    <cellStyle name="style1524666354633" xfId="45477" xr:uid="{D9C1415E-4FBC-4E18-B298-9CDA3AAF9127}"/>
    <cellStyle name="style1524666354741" xfId="45478" xr:uid="{3B42B36E-AF6F-400A-A7F7-2F2A5DA3AACF}"/>
    <cellStyle name="style1524666394454" xfId="45479" xr:uid="{B218F549-176E-43C1-A14D-6A29533A4EAA}"/>
    <cellStyle name="style1524666394564" xfId="45480" xr:uid="{DBB4BA00-F317-4E52-BB21-3653AD7E41B4}"/>
    <cellStyle name="style1524666394657" xfId="45485" xr:uid="{3F501622-1221-45B8-9D0C-24DE73139D7C}"/>
    <cellStyle name="style1524666394751" xfId="45486" xr:uid="{6813EB9E-FCEE-4A3A-97A0-FF13E55AEA83}"/>
    <cellStyle name="style1524666394942" xfId="45482" xr:uid="{35E0166B-0982-4EFE-955D-AC5D26508597}"/>
    <cellStyle name="style1524666395060" xfId="45483" xr:uid="{37477838-0815-4434-B572-74F53AE11916}"/>
    <cellStyle name="style1524666395153" xfId="45481" xr:uid="{2AAFCDDA-EACF-42FD-A205-F717674EF82D}"/>
    <cellStyle name="style1524666395250" xfId="45484" xr:uid="{DF803763-45C7-4A4F-8A80-0DB781881FFC}"/>
    <cellStyle name="style1524666395342" xfId="45487" xr:uid="{428B22FD-C28F-499A-91D8-BE03F66413FF}"/>
    <cellStyle name="style1524666395436" xfId="45488" xr:uid="{8107A46B-7D3E-4BBF-BF06-AA99625BB96B}"/>
    <cellStyle name="style1524666395530" xfId="45489" xr:uid="{705BB36F-1B12-46CD-BFEC-ADDFA78761F8}"/>
    <cellStyle name="style1524666395628" xfId="45490" xr:uid="{DACAE401-2A3F-43B4-B917-0A8DC153190D}"/>
    <cellStyle name="style1524666395723" xfId="45491" xr:uid="{84DA9C17-D731-46AD-AD3B-614F78A0F8CF}"/>
    <cellStyle name="style1524666395825" xfId="45497" xr:uid="{ED9BCECC-9744-4B0E-8372-70C8F0DF1C85}"/>
    <cellStyle name="style1524666395922" xfId="45492" xr:uid="{F43EA989-1DDD-4837-BCC1-C3F4D7B0664C}"/>
    <cellStyle name="style1524666396017" xfId="45498" xr:uid="{684B098D-11A3-40FE-A471-8DF7DF3B36EB}"/>
    <cellStyle name="style1524666396115" xfId="45503" xr:uid="{E06AA597-37FE-4834-88B5-BCDE2D9337A7}"/>
    <cellStyle name="style1524666396208" xfId="45504" xr:uid="{D6EDFC40-4D0C-4228-BDB6-5720066EC900}"/>
    <cellStyle name="style1524666396304" xfId="45493" xr:uid="{7CFB86FC-5E42-4B89-9921-0B0FC55B5BB6}"/>
    <cellStyle name="style1524666396397" xfId="45494" xr:uid="{5AA3FB99-C50D-4257-90FA-CFAD884227CD}"/>
    <cellStyle name="style1524666396489" xfId="45495" xr:uid="{B10D969A-EA7D-4790-BC6D-DD780FE64003}"/>
    <cellStyle name="style1524666396583" xfId="45496" xr:uid="{4977810A-D428-4B32-A546-048DCABED0E6}"/>
    <cellStyle name="style1524666396678" xfId="45499" xr:uid="{35DE1D19-F262-4417-BEEA-E154EE750EDB}"/>
    <cellStyle name="style1524666396773" xfId="45500" xr:uid="{157540B2-3A72-43BE-B3F8-E1F8C521CEE6}"/>
    <cellStyle name="style1524666396864" xfId="45501" xr:uid="{5E668775-7720-4DF7-98D6-3EDF2F8AD123}"/>
    <cellStyle name="style1524666396962" xfId="45502" xr:uid="{FA8D531F-D6FC-486A-B16B-4D8B5C3EEB73}"/>
    <cellStyle name="style1524666437046" xfId="45505" xr:uid="{CCEB0366-8105-4C33-B660-9B6703D49A21}"/>
    <cellStyle name="style1524666437165" xfId="45506" xr:uid="{06572930-6847-432C-8263-2B45287CDC63}"/>
    <cellStyle name="style1524666437258" xfId="45511" xr:uid="{34B354AE-C313-4AD4-90D9-C87AAEAF4680}"/>
    <cellStyle name="style1524666437350" xfId="45512" xr:uid="{0C2B55EF-BDA7-4423-89EB-BB295F198B6C}"/>
    <cellStyle name="style1524666437537" xfId="45508" xr:uid="{E7FC17E9-8245-4544-9373-EB4A5CBDD28C}"/>
    <cellStyle name="style1524666437630" xfId="45509" xr:uid="{9D11A211-D286-4323-82C8-D9D71C0BECE1}"/>
    <cellStyle name="style1524666437728" xfId="45507" xr:uid="{0B4E58C1-D0F5-4F42-857A-1E6EC4371BA9}"/>
    <cellStyle name="style1524666437823" xfId="45510" xr:uid="{352BD366-A921-46F0-8C95-09743CD67D32}"/>
    <cellStyle name="style1524666437916" xfId="45513" xr:uid="{A7B5A0FC-1BB0-4D5E-9A25-AEE764F3D891}"/>
    <cellStyle name="style1524666438012" xfId="45514" xr:uid="{8FBA2ACA-B8FD-41A7-8026-F322F42E4B89}"/>
    <cellStyle name="style1524666438105" xfId="45515" xr:uid="{CADD4F01-49B8-4763-A65D-3314C0F11450}"/>
    <cellStyle name="style1524666438201" xfId="45516" xr:uid="{4BE5948B-E92C-4D61-844A-5F70CA6151C5}"/>
    <cellStyle name="style1524666438297" xfId="45517" xr:uid="{12E51201-7E1C-439E-B1D0-0355D7911E8F}"/>
    <cellStyle name="style1524666438398" xfId="45523" xr:uid="{4DC2B1A0-7367-49E5-82E7-D86519A37D7E}"/>
    <cellStyle name="style1524666438491" xfId="45518" xr:uid="{150E1ABC-2E71-4404-8B79-C68A7A0BA899}"/>
    <cellStyle name="style1524666438583" xfId="45524" xr:uid="{2A27242E-4A2D-463D-85E2-2B4493F93C98}"/>
    <cellStyle name="style1524666438682" xfId="45529" xr:uid="{72EA70BE-E141-4D76-8CAA-826AAEA9CAA4}"/>
    <cellStyle name="style1524666438774" xfId="45530" xr:uid="{3DB9FA78-2E40-4426-9F73-E7F9FCC34395}"/>
    <cellStyle name="style1524666438871" xfId="45519" xr:uid="{E28591E1-E3FF-4EB3-8AC6-5F5716DF1FB3}"/>
    <cellStyle name="style1524666438970" xfId="45520" xr:uid="{787E79CA-7969-4282-9D68-9885FC63008C}"/>
    <cellStyle name="style1524666439063" xfId="45521" xr:uid="{46A9600B-AF9F-4C2A-B490-EE2BCA72452B}"/>
    <cellStyle name="style1524666439156" xfId="45522" xr:uid="{AC64DC31-134A-4CB6-90EA-9DDE9BE8654F}"/>
    <cellStyle name="style1524666439251" xfId="45525" xr:uid="{EB7E8126-C417-4527-A080-C1D295F0E34D}"/>
    <cellStyle name="style1524666439342" xfId="45526" xr:uid="{7AEC5220-7ABA-4632-94EC-0F97B42C5A30}"/>
    <cellStyle name="style1524666439434" xfId="45527" xr:uid="{3334526F-B135-4E03-9341-E8836719F986}"/>
    <cellStyle name="style1524666439528" xfId="45528" xr:uid="{82D626F6-51E4-40DC-BF1F-3988FD3C9D66}"/>
    <cellStyle name="style1524666439683" xfId="45531" xr:uid="{E6FB0306-7685-4B14-8E67-4FFE9578B082}"/>
    <cellStyle name="style1524666439783" xfId="45532" xr:uid="{2391191B-A145-437B-AA67-4646E9366924}"/>
    <cellStyle name="style1524666439878" xfId="45533" xr:uid="{8E179E85-B228-458A-B28F-D00A73BEA479}"/>
    <cellStyle name="style1524666439976" xfId="45534" xr:uid="{749FED7C-CA5E-4FF7-B99F-53C65B5787ED}"/>
    <cellStyle name="style1524666479819" xfId="45535" xr:uid="{D6EDA493-A580-45C0-A03F-2A82D376AC63}"/>
    <cellStyle name="style1524666479923" xfId="45536" xr:uid="{9D89B0D1-FC08-4A4D-8C83-65338944689B}"/>
    <cellStyle name="style1524666480026" xfId="45541" xr:uid="{CC485F18-8F35-4BFB-82F9-8C6FB93BDE6A}"/>
    <cellStyle name="style1524666480119" xfId="45542" xr:uid="{7AA0C4C6-A749-47B2-BDDD-729A2795D94E}"/>
    <cellStyle name="style1524666480305" xfId="45538" xr:uid="{1C58F681-A7AF-44E7-B428-F9AE0BE60BCC}"/>
    <cellStyle name="style1524666480397" xfId="45539" xr:uid="{2880AB42-9639-4378-9D8C-59CB56D957B1}"/>
    <cellStyle name="style1524666480489" xfId="45537" xr:uid="{9672121E-06E1-4B4B-9128-265147DD132D}"/>
    <cellStyle name="style1524666480585" xfId="45540" xr:uid="{B4604C9E-1CF1-4D2A-BF6B-4B65ADD83C38}"/>
    <cellStyle name="style1524666480696" xfId="45543" xr:uid="{559C4542-2B02-4355-859B-526D97D42BE6}"/>
    <cellStyle name="style1524666480807" xfId="45544" xr:uid="{7E9A5CB0-6292-450F-878A-138A13C5FBC8}"/>
    <cellStyle name="style1524666480923" xfId="45545" xr:uid="{44DE3F73-6C21-46C7-A45F-3ED840C6BBCD}"/>
    <cellStyle name="style1524666481039" xfId="45546" xr:uid="{C07E6885-9F59-4E6A-B02F-E15D3F19E2B6}"/>
    <cellStyle name="style1524666481155" xfId="45547" xr:uid="{141AFD33-3B30-4027-A506-CD3700CA3E9D}"/>
    <cellStyle name="style1524666481269" xfId="45553" xr:uid="{A3268F97-A3BB-41B0-B89D-3D6514EAA5EE}"/>
    <cellStyle name="style1524666481387" xfId="45548" xr:uid="{848BF764-CDD3-475E-91E9-74154A398725}"/>
    <cellStyle name="style1524666481509" xfId="45554" xr:uid="{5F50083E-20BE-4BAF-BFC4-8C107B064F79}"/>
    <cellStyle name="style1524666481630" xfId="45559" xr:uid="{FF23C7DC-FE59-47BD-84A3-4B5BFB4DDAE1}"/>
    <cellStyle name="style1524666481736" xfId="45560" xr:uid="{DB5B85DD-6D73-4E95-9A6A-CEAE87EE1D31}"/>
    <cellStyle name="style1524666481829" xfId="45549" xr:uid="{4F4C88BF-CBDC-48EA-863F-8B5EED696FEE}"/>
    <cellStyle name="style1524666481927" xfId="45550" xr:uid="{7B5582A7-F050-4074-A1D2-0AF43F1C1B7A}"/>
    <cellStyle name="style1524666482023" xfId="45551" xr:uid="{FBD57F03-5F4E-4DE9-8285-C67AD7B6060C}"/>
    <cellStyle name="style1524666482117" xfId="45552" xr:uid="{E1D66948-CA11-4973-9AFB-FF82E170157D}"/>
    <cellStyle name="style1524666482212" xfId="45555" xr:uid="{DF9E569B-C0CB-4221-A992-A637B6573666}"/>
    <cellStyle name="style1524666482340" xfId="45556" xr:uid="{37B51A3F-53B2-468C-B300-26AC258479F0}"/>
    <cellStyle name="style1524666482485" xfId="45557" xr:uid="{ADB13DCA-84D1-4C23-AB2B-08B33E09B712}"/>
    <cellStyle name="style1524666482606" xfId="45558" xr:uid="{628BF009-09CE-4B7B-97CB-DDD571B4356B}"/>
    <cellStyle name="style1524666482750" xfId="45561" xr:uid="{D61A7B5E-7AB4-43AF-8D3B-1CD7E6FB6FA8}"/>
    <cellStyle name="style1524666482869" xfId="45562" xr:uid="{5D48054E-8A30-4736-A4F3-293CF8DBE5E7}"/>
    <cellStyle name="style1524666482997" xfId="45563" xr:uid="{2395C25B-7B70-4656-AAB7-37A9CDA04DCF}"/>
    <cellStyle name="style1524666483129" xfId="45564" xr:uid="{339328CB-9F7F-43B0-839F-4839711A2973}"/>
    <cellStyle name="style1524666522969" xfId="45565" xr:uid="{5618FF67-94A4-4621-A06B-80DE79A7C5B0}"/>
    <cellStyle name="style1524666523098" xfId="45566" xr:uid="{C7D32EDD-806A-49F7-BB53-89E0A1E69BD7}"/>
    <cellStyle name="style1524666523188" xfId="45571" xr:uid="{A8A588B9-6D72-4E3D-BA03-DC47A22BF9F7}"/>
    <cellStyle name="style1524666523283" xfId="45572" xr:uid="{CFB4D697-95DE-4B6D-ABC0-6B37741EF5A6}"/>
    <cellStyle name="style1524666523467" xfId="45568" xr:uid="{E146FF10-C708-416D-A610-0F2FB1F6752B}"/>
    <cellStyle name="style1524666523559" xfId="45569" xr:uid="{92CACCE3-2C76-4C0F-A036-8D112F2937BD}"/>
    <cellStyle name="style1524666523652" xfId="45567" xr:uid="{5BA3AB4A-FD25-4BCB-A208-13E25A2F3B66}"/>
    <cellStyle name="style1524666523751" xfId="45570" xr:uid="{25E71C51-EDE4-46CD-BF1D-994D44576EA9}"/>
    <cellStyle name="style1524666523844" xfId="45573" xr:uid="{E41A9790-0F66-4FF2-B4B7-3EDF311D8EF8}"/>
    <cellStyle name="style1524666523941" xfId="45574" xr:uid="{832431ED-D357-4C2D-81EC-A2022769D302}"/>
    <cellStyle name="style1524666524033" xfId="45575" xr:uid="{65287313-11BE-4C54-B2AC-51914B24E90A}"/>
    <cellStyle name="style1524666524135" xfId="45576" xr:uid="{16857E4D-0399-4335-9EFB-AFBCEDC87AF7}"/>
    <cellStyle name="style1524666524230" xfId="45577" xr:uid="{2BDCFB05-BE34-4D3E-99BD-FE815B323EFD}"/>
    <cellStyle name="style1524666524330" xfId="45583" xr:uid="{764A03A7-221D-4028-9EF5-6DD876020FE5}"/>
    <cellStyle name="style1524666524422" xfId="45578" xr:uid="{98F0981E-D6A2-4473-8843-0AC026AD5CD1}"/>
    <cellStyle name="style1524666524513" xfId="45584" xr:uid="{6977D6D3-BC75-4F0F-8317-179B5A2998EF}"/>
    <cellStyle name="style1524666524611" xfId="45589" xr:uid="{552A762B-9317-4885-8C32-E33C564C326F}"/>
    <cellStyle name="style1524666524704" xfId="45590" xr:uid="{D001C74A-383B-4022-8A14-62D939D22CE0}"/>
    <cellStyle name="style1524666524797" xfId="45579" xr:uid="{8868C236-4EDE-4173-99C1-7AF50ECDFFA3}"/>
    <cellStyle name="style1524666524893" xfId="45580" xr:uid="{D4F5D30B-50D1-41BE-BA51-A8EFC52A317C}"/>
    <cellStyle name="style1524666524990" xfId="45581" xr:uid="{963D193F-B356-4EDF-828C-49FA41D52A57}"/>
    <cellStyle name="style1524666525082" xfId="45582" xr:uid="{305A66FF-A1F0-43D9-9ADF-CCDB3F80B8D4}"/>
    <cellStyle name="style1524666525174" xfId="45585" xr:uid="{D9D9C501-FBD0-48B1-B1EA-ADCAE1562DD6}"/>
    <cellStyle name="style1524666525275" xfId="45586" xr:uid="{4FEDE4E2-D0EB-497D-B2E2-C8D1E2925CB3}"/>
    <cellStyle name="style1524666525373" xfId="45587" xr:uid="{69D3D0E5-2893-4918-82FD-181ED5808868}"/>
    <cellStyle name="style1524666525464" xfId="45588" xr:uid="{A2A5F2B3-14D7-48E3-B2C9-A307B88FE7F6}"/>
    <cellStyle name="style1524666525620" xfId="45591" xr:uid="{FEDA2F3C-30E4-4995-AFCF-34BBC8B7B0B7}"/>
    <cellStyle name="style1524666525711" xfId="45592" xr:uid="{D107222D-594B-4205-9AC5-47E0B02CF384}"/>
    <cellStyle name="style1524666525803" xfId="45593" xr:uid="{A4B8961D-0A20-4CA5-A86D-A9F602ED38B7}"/>
    <cellStyle name="style1524666525901" xfId="45594" xr:uid="{2EF533F1-7F54-4602-A2D7-0F54D776130C}"/>
    <cellStyle name="style1524666526014" xfId="45595" xr:uid="{B2F5EDE6-DC14-4581-B8C8-858AC09A3BBD}"/>
    <cellStyle name="style1524666526092" xfId="45596" xr:uid="{5FF8E725-5954-46AA-805F-92B42AFD0E41}"/>
    <cellStyle name="style1524666526170" xfId="45597" xr:uid="{5FB63B76-615D-4DF0-A432-452546E96400}"/>
    <cellStyle name="style1524666526250" xfId="45598" xr:uid="{4B75BDE5-D52C-4AEA-9667-2A9B8D7DB13B}"/>
    <cellStyle name="style1524666526329" xfId="45599" xr:uid="{E2CABC0A-7CED-4251-8B80-CEE0040E07F2}"/>
    <cellStyle name="style1524666526406" xfId="45600" xr:uid="{D69D6D39-F242-4B2B-A7C4-557183700AEE}"/>
    <cellStyle name="style1524666526484" xfId="45601" xr:uid="{D7699137-3E0B-497E-A360-E9FF45C48AC5}"/>
    <cellStyle name="style1524666526562" xfId="45602" xr:uid="{9133CE96-B17F-486D-8005-5645C2E6A061}"/>
    <cellStyle name="style1524666526685" xfId="45603" xr:uid="{E92B53F5-B174-4A41-B5A7-95BC835A665F}"/>
    <cellStyle name="style1524666526768" xfId="45604" xr:uid="{1CE15C92-DFBB-466A-97E6-C19835EBA866}"/>
    <cellStyle name="style1524666526846" xfId="45605" xr:uid="{72EA57DF-6995-4D28-AB82-80B2EE6D68C5}"/>
    <cellStyle name="style1524666526930" xfId="45606" xr:uid="{8DB72222-6342-4BC8-AA21-34B80828FEC4}"/>
    <cellStyle name="style1524666567202" xfId="45607" xr:uid="{87B8108E-8C77-4073-9205-3D17E6464639}"/>
    <cellStyle name="style1524666567306" xfId="45608" xr:uid="{8BFECBE2-08F1-46AB-9EB1-344AA2933E19}"/>
    <cellStyle name="style1524666567397" xfId="45613" xr:uid="{1C22BAC5-2B84-42F4-9730-11F53E8D5B82}"/>
    <cellStyle name="style1524666567489" xfId="45614" xr:uid="{7DAD39D9-0CFD-4DBE-B6E2-1C1F4A47E9F2}"/>
    <cellStyle name="style1524666567675" xfId="45610" xr:uid="{21A4FE84-CA60-4C84-9438-E0DFBF9F78BA}"/>
    <cellStyle name="style1524666567771" xfId="45611" xr:uid="{E9124364-EB80-4892-85A6-0AD3B76A47ED}"/>
    <cellStyle name="style1524666567864" xfId="45609" xr:uid="{105ED51E-48C4-466C-AB1A-3A7C10D54872}"/>
    <cellStyle name="style1524666567962" xfId="45612" xr:uid="{0E1A35A1-C4EC-42E7-A437-36DAA94D8E1F}"/>
    <cellStyle name="style1524666568055" xfId="45615" xr:uid="{59BB3EC2-5610-43E8-AC50-73290152D703}"/>
    <cellStyle name="style1524666568148" xfId="45616" xr:uid="{E6F821C0-60F6-44FD-964D-78CB98139546}"/>
    <cellStyle name="style1524666568244" xfId="45617" xr:uid="{EB79DA4A-1416-45F0-A1DB-9300157ADB30}"/>
    <cellStyle name="style1524666568340" xfId="45618" xr:uid="{6E528FBE-C5B0-43F3-B343-2683D019E8AF}"/>
    <cellStyle name="style1524666568431" xfId="45619" xr:uid="{8C2BD1D9-5A2B-4D6C-BF81-E43326170E66}"/>
    <cellStyle name="style1524666568532" xfId="45621" xr:uid="{6D6D65D5-0A65-4943-97E7-FF38738B2015}"/>
    <cellStyle name="style1524666568625" xfId="45623" xr:uid="{EADD1A22-4F40-47B7-9A40-26EFF0A0F8B3}"/>
    <cellStyle name="style1524666568717" xfId="45620" xr:uid="{622B0D7A-3900-4926-869D-4B8038C3FFBA}"/>
    <cellStyle name="style1524666568809" xfId="45622" xr:uid="{9F36D4E9-CB51-4D4E-826C-59161EAD6E8C}"/>
    <cellStyle name="style1524666568903" xfId="45624" xr:uid="{BC921C7E-39EF-41BB-AC8A-0E90723F5274}"/>
    <cellStyle name="style1524666611166" xfId="45626" xr:uid="{17F54919-CAB3-43F1-B932-8C3000DD9E05}"/>
    <cellStyle name="style1524666611277" xfId="45627" xr:uid="{7D3CDCD7-B599-4F07-8D14-6F3AE64AB596}"/>
    <cellStyle name="style1524666611386" xfId="45625" xr:uid="{77536214-9266-4C5A-B73B-9AD57AB8B73F}"/>
    <cellStyle name="style1524666611496" xfId="45628" xr:uid="{86ABD5DC-7B0A-433D-AC0D-98C00B53EEEB}"/>
    <cellStyle name="style1524666611603" xfId="45629" xr:uid="{E0A70180-525D-486B-BC2B-1C79A3719672}"/>
    <cellStyle name="style1524666611709" xfId="45630" xr:uid="{6AB68721-8A2B-45DB-8A48-852BDBD86A85}"/>
    <cellStyle name="style1524666611815" xfId="45631" xr:uid="{2072A445-4681-40CA-946D-957042C23E4C}"/>
    <cellStyle name="style1524666611942" xfId="45632" xr:uid="{65A33E12-43E6-40E0-9F53-199C1D3A9736}"/>
    <cellStyle name="style1524666612035" xfId="45634" xr:uid="{55DCD067-5D16-4174-BCC7-A5D20FFDAF1D}"/>
    <cellStyle name="style1524666612126" xfId="45635" xr:uid="{2865004D-B902-48C9-B6C9-6EE5F07F0D19}"/>
    <cellStyle name="style1524666612221" xfId="45637" xr:uid="{8F77A614-583D-4B1E-835B-18855F35FDAB}"/>
    <cellStyle name="style1524666612314" xfId="45638" xr:uid="{E9457E99-26CB-4084-8C79-78F5E80BC4BB}"/>
    <cellStyle name="style1524666612409" xfId="45633" xr:uid="{B150BC43-FAF1-4A1E-81A3-E63A0FE84882}"/>
    <cellStyle name="style1524666612524" xfId="45636" xr:uid="{7C0EC5FB-924B-44BC-8A9A-3E5907C75155}"/>
    <cellStyle name="style1524666612633" xfId="45639" xr:uid="{7BCB73C0-9755-49FD-96CF-F39BF45C02F6}"/>
    <cellStyle name="style1524666612851" xfId="45641" xr:uid="{56F191B0-1F53-4414-BB9A-A9C6D673804B}"/>
    <cellStyle name="style1524666612967" xfId="45642" xr:uid="{4736F6BE-CD17-4266-BC1B-205329B4E185}"/>
    <cellStyle name="style1524666613080" xfId="45640" xr:uid="{AF3C0887-6FF0-438B-A1B0-0BCD1F750125}"/>
    <cellStyle name="style1524666621363" xfId="44927" xr:uid="{B93D04B2-DF4A-45AF-A843-1E9508973CA1}"/>
    <cellStyle name="style1524666621464" xfId="44928" xr:uid="{31C17A46-385A-4E66-8529-210FCEF1E625}"/>
    <cellStyle name="style1524666621556" xfId="44933" xr:uid="{1BFD7D58-63C5-42B3-A06C-B145657E4CE2}"/>
    <cellStyle name="style1524666621647" xfId="44934" xr:uid="{9C6CBA06-4877-4081-8A89-3EAA1852D22A}"/>
    <cellStyle name="style1524666621830" xfId="44930" xr:uid="{930FCCB6-D327-4BEE-B15A-F098B311CA70}"/>
    <cellStyle name="style1524666621928" xfId="44931" xr:uid="{21CB173D-690C-43AA-A65D-91B978475274}"/>
    <cellStyle name="style1524666622023" xfId="44929" xr:uid="{F28719F7-9CF9-43A3-B4BA-8D745BAC53EE}"/>
    <cellStyle name="style1524666622118" xfId="44932" xr:uid="{55B2D882-C305-4E22-B789-691CE1C11B31}"/>
    <cellStyle name="style1524666622226" xfId="44935" xr:uid="{7D5C0CBF-2DAD-4FF4-8CB2-512FAEDC6850}"/>
    <cellStyle name="style1524666622319" xfId="44936" xr:uid="{057BCC76-C346-424A-8247-5E7CC2813F5F}"/>
    <cellStyle name="style1524666622417" xfId="44937" xr:uid="{6D54D53E-E70D-4A9E-952E-837E1B1DE27A}"/>
    <cellStyle name="style1524666622518" xfId="44938" xr:uid="{A5407755-DFB9-42A6-BAB5-498C941EF626}"/>
    <cellStyle name="style1524666622609" xfId="44939" xr:uid="{87B1C572-C4AD-47D6-A8A8-E564674B711A}"/>
    <cellStyle name="style1524666622710" xfId="44942" xr:uid="{224AA38B-CB06-4480-8D2A-9B1C189E8D65}"/>
    <cellStyle name="style1524666622801" xfId="44940" xr:uid="{CCFE8D18-2CAD-43FE-B91B-27FC7CC63C70}"/>
    <cellStyle name="style1524666622893" xfId="44943" xr:uid="{594E9E5A-8CD6-46DD-B8C2-3151E9A81B07}"/>
    <cellStyle name="style1524666622994" xfId="44945" xr:uid="{D9002892-0B5A-4421-8CAB-F573F853A782}"/>
    <cellStyle name="style1524666623092" xfId="44946" xr:uid="{DF9598E5-24B5-4C1C-B2C6-A3BC35FD2389}"/>
    <cellStyle name="style1524666623185" xfId="44941" xr:uid="{2D8A403B-A0DE-4E55-A7F0-01FD2D36C39F}"/>
    <cellStyle name="style1524666623569" xfId="44944" xr:uid="{D1802DB8-3D70-4865-9820-43AB461C20EB}"/>
    <cellStyle name="style1524666623959" xfId="44947" xr:uid="{66AE0E00-6E14-4788-A1A3-AF8125B85647}"/>
    <cellStyle name="style1524666663467" xfId="44948" xr:uid="{FE7F2F2A-67ED-4708-9BBB-15122C12F963}"/>
    <cellStyle name="style1524666663576" xfId="44949" xr:uid="{100971C7-AF89-410D-87DF-EC273C9DA029}"/>
    <cellStyle name="style1524666663671" xfId="44954" xr:uid="{1432FE84-1DD7-4B78-A2A0-8F8269B3887F}"/>
    <cellStyle name="style1524666663765" xfId="44955" xr:uid="{382EDF02-26D5-47B5-A08C-C7A4A9A0B604}"/>
    <cellStyle name="style1524666663968" xfId="44951" xr:uid="{70D97A1E-3DD7-4D78-8672-C284093DFF6D}"/>
    <cellStyle name="style1524666664061" xfId="44952" xr:uid="{3B783AF3-8BA5-4CF6-A91A-14AC8B426D4C}"/>
    <cellStyle name="style1524666664155" xfId="44950" xr:uid="{277B6A10-44BD-42DC-AA72-A740B0DC6338}"/>
    <cellStyle name="style1524666664257" xfId="44953" xr:uid="{6FC2E823-DC66-4891-B9AF-299F0DBC11E6}"/>
    <cellStyle name="style1524666664354" xfId="44956" xr:uid="{9799D91E-411B-410C-9EB4-73B41A24E908}"/>
    <cellStyle name="style1524666664447" xfId="44957" xr:uid="{99B775D0-FED9-4BFC-9CC5-BA5F841047A2}"/>
    <cellStyle name="style1524666664540" xfId="44958" xr:uid="{A8773F01-4769-4B3F-BDEB-E4BD5C342EDC}"/>
    <cellStyle name="style1524666664646" xfId="44959" xr:uid="{6829D567-7B77-4BC1-900B-BFE07939C0B7}"/>
    <cellStyle name="style1524666664750" xfId="44960" xr:uid="{72A1149C-596D-412F-96DE-7DD9D234F247}"/>
    <cellStyle name="style1524666664851" xfId="44966" xr:uid="{E4A37358-E4D1-47D7-B270-A3F76698E84A}"/>
    <cellStyle name="style1524666664971" xfId="44961" xr:uid="{31464620-C167-43F3-A788-378BFD6EB506}"/>
    <cellStyle name="style1524666665079" xfId="44967" xr:uid="{CD74BA77-6C33-4910-A690-DD5F3673B8EE}"/>
    <cellStyle name="style1524666665205" xfId="44972" xr:uid="{BED63C06-ADFD-423E-B87E-DD9C9A82E9D6}"/>
    <cellStyle name="style1524666665321" xfId="44973" xr:uid="{31252D8F-2088-4240-9C16-F7A4C9CFD18F}"/>
    <cellStyle name="style1524666665441" xfId="44962" xr:uid="{9898CE3B-9FF0-4827-9F00-E701A436B8D0}"/>
    <cellStyle name="style1524666665558" xfId="44963" xr:uid="{3DD932F9-C295-40AF-B7B2-D40C65E7B5CB}"/>
    <cellStyle name="style1524666665676" xfId="44964" xr:uid="{C82F896E-BA78-4468-A166-3B79AAF8F947}"/>
    <cellStyle name="style1524666665777" xfId="44965" xr:uid="{15EC5BB9-0CC6-455A-8E54-217A3718D174}"/>
    <cellStyle name="style1524666665870" xfId="44968" xr:uid="{31FBAE09-790A-4DF4-A0AE-237B45C261A1}"/>
    <cellStyle name="style1524666665979" xfId="44969" xr:uid="{5B953B0C-5192-4702-AADC-BECD531A8D8C}"/>
    <cellStyle name="style1524666666085" xfId="44970" xr:uid="{8F72E145-0EE1-44CB-ADB5-A255CB197D60}"/>
    <cellStyle name="style1524666666199" xfId="44971" xr:uid="{27EB2FA4-906E-40F8-8E6D-2DAC0378AEEF}"/>
    <cellStyle name="style1524666715470" xfId="44974" xr:uid="{EDC935D1-F5A9-4A5D-BE69-4DDAA575AE6F}"/>
    <cellStyle name="style1524666715600" xfId="44975" xr:uid="{D1DFB300-557C-4B20-8A2E-7F454F1C401C}"/>
    <cellStyle name="style1524666715712" xfId="44980" xr:uid="{68E6F793-84D0-4473-B059-EBC85D21CD9D}"/>
    <cellStyle name="style1524666715830" xfId="44981" xr:uid="{06C7A807-4B37-4BEE-BBA4-9E895BB481B7}"/>
    <cellStyle name="style1524666716106" xfId="44977" xr:uid="{3A15D793-9318-4D7C-874E-FEFC76DCC3E3}"/>
    <cellStyle name="style1524666716291" xfId="44978" xr:uid="{6900EEFC-9915-4670-9A62-99F3CE23C888}"/>
    <cellStyle name="style1524666716392" xfId="44976" xr:uid="{4F58DDC3-119D-4746-B75F-69697AD0CE67}"/>
    <cellStyle name="style1524666716494" xfId="44979" xr:uid="{0B0DB5F1-1405-4A27-BC1A-C084C7394228}"/>
    <cellStyle name="style1524666716592" xfId="44982" xr:uid="{7ECBB025-7F21-4A96-A03B-F406FE4E1C62}"/>
    <cellStyle name="style1524666716687" xfId="44983" xr:uid="{3750675F-56E5-4BEC-B1B2-8E3430D23519}"/>
    <cellStyle name="style1524666716783" xfId="44984" xr:uid="{D10F7D21-958F-406E-BD90-1FE73EC3EECE}"/>
    <cellStyle name="style1524666716895" xfId="44985" xr:uid="{AF1E6D09-8D29-46F1-AFD1-D7022F7B386A}"/>
    <cellStyle name="style1524666717001" xfId="44986" xr:uid="{F562CC69-D83F-4F89-AF30-4BC44CE36309}"/>
    <cellStyle name="style1524666717119" xfId="44992" xr:uid="{7E44EF91-D996-4D12-A076-29F008BC95EC}"/>
    <cellStyle name="style1524666717228" xfId="44987" xr:uid="{364CA258-4A9F-404D-9D44-EBD94FF7C560}"/>
    <cellStyle name="style1524666717342" xfId="44993" xr:uid="{891F01F4-2BB7-45D6-9A42-1CD7703F056C}"/>
    <cellStyle name="style1524666717461" xfId="44998" xr:uid="{E6ACC3EF-1CD6-4369-92C3-9E0E688DB53C}"/>
    <cellStyle name="style1524666717600" xfId="44999" xr:uid="{FB6B7879-AC3F-43B2-8EE4-D84955793D73}"/>
    <cellStyle name="style1524666717730" xfId="44988" xr:uid="{CCF54AC5-9389-4AD1-B3E0-2304D051BAE1}"/>
    <cellStyle name="style1524666717841" xfId="44989" xr:uid="{72DC4C4D-029F-4378-BBC8-1438938D7423}"/>
    <cellStyle name="style1524666717946" xfId="44990" xr:uid="{9F6C1FF8-6F80-4036-97D4-144FC40A538A}"/>
    <cellStyle name="style1524666718065" xfId="44991" xr:uid="{E6BB5360-3A0B-440A-BCEB-840414417C06}"/>
    <cellStyle name="style1524666718210" xfId="44994" xr:uid="{BD6845F6-B606-4093-BE4E-C99C74A45506}"/>
    <cellStyle name="style1524666718351" xfId="44995" xr:uid="{28568CC7-72C9-4A85-B483-B45056BAD83D}"/>
    <cellStyle name="style1524666718499" xfId="44996" xr:uid="{919F28B7-4EA2-4D72-9AB7-BFE7EDC8B866}"/>
    <cellStyle name="style1524666718650" xfId="44997" xr:uid="{990B4CF9-8951-4C19-BED4-78A848D6D7F7}"/>
    <cellStyle name="style1524666718872" xfId="45000" xr:uid="{55C829E2-BB0C-4CD0-A760-8B1EA8878900}"/>
    <cellStyle name="style1524666719011" xfId="45001" xr:uid="{2E6970B9-2B1A-4220-BDA8-4BC7887C9B43}"/>
    <cellStyle name="style1524666719168" xfId="45002" xr:uid="{6409BEA5-3248-46B4-8F1A-945B4CBB25A0}"/>
    <cellStyle name="style1524666719333" xfId="45003" xr:uid="{0EFA9210-3809-4498-9262-1171567860DE}"/>
    <cellStyle name="style1524666769215" xfId="45004" xr:uid="{6BA79E3E-C307-4856-BA4F-7EAAEFD9174E}"/>
    <cellStyle name="style1524666769355" xfId="45005" xr:uid="{E00733B8-CA4B-4666-99FA-44CD81039612}"/>
    <cellStyle name="style1524666770015" xfId="45010" xr:uid="{850E4BE7-E9FD-4AC9-AEEE-81D26939EA05}"/>
    <cellStyle name="style1524666770180" xfId="45011" xr:uid="{C3A70DC1-8AB1-4053-BD06-A108BB000105}"/>
    <cellStyle name="style1524666770482" xfId="45007" xr:uid="{05849B39-6E15-411D-96B6-69C934E671E2}"/>
    <cellStyle name="style1524666770632" xfId="45008" xr:uid="{A9E41296-40D4-4DC7-B741-E454FFFE7D7C}"/>
    <cellStyle name="style1524666770786" xfId="45006" xr:uid="{1F1AF487-1FE5-4EAD-95ED-4103CE56FEA0}"/>
    <cellStyle name="style1524666770941" xfId="45009" xr:uid="{345C65F6-E8B9-4891-9992-6AF15943A814}"/>
    <cellStyle name="style1524666771093" xfId="45012" xr:uid="{0551DFEA-35B3-4167-869F-213A869EA721}"/>
    <cellStyle name="style1524666771208" xfId="45013" xr:uid="{29226C39-F484-466B-A214-D5F541F84F96}"/>
    <cellStyle name="style1524666771311" xfId="45014" xr:uid="{F71BA230-0548-48CA-A51B-FC6E47C714EF}"/>
    <cellStyle name="style1524666771413" xfId="45015" xr:uid="{155AF5FB-A8AE-4B49-9BCD-15CFD7FE4971}"/>
    <cellStyle name="style1524666771514" xfId="45016" xr:uid="{4F954EEB-7987-40A0-B792-29F88BF0D844}"/>
    <cellStyle name="style1524666771640" xfId="45019" xr:uid="{B20639C3-1A43-47D9-8F06-A1CBD0A59CA3}"/>
    <cellStyle name="style1524666771763" xfId="45017" xr:uid="{464EA073-6ABB-412A-A96E-729F0E4DA2CA}"/>
    <cellStyle name="style1524666771896" xfId="45020" xr:uid="{3544AE2A-D667-4EC0-A990-44C3A37104AF}"/>
    <cellStyle name="style1524666772048" xfId="45022" xr:uid="{CA5D652F-703B-4D5B-86E0-08D76E84CE5D}"/>
    <cellStyle name="style1524666772165" xfId="45023" xr:uid="{53B63E27-A51F-45D5-BEA1-A21D25A3F9D2}"/>
    <cellStyle name="style1524666772283" xfId="45018" xr:uid="{847219DA-0196-4AE9-896E-ABD6FEF9644B}"/>
    <cellStyle name="style1524666772797" xfId="45021" xr:uid="{E6E4E344-9798-4449-B4B3-3635ADB50E35}"/>
    <cellStyle name="style1524666773335" xfId="45024" xr:uid="{145654F8-8A84-484D-A4AC-E709A4B58F64}"/>
    <cellStyle name="style1524666826889" xfId="45025" xr:uid="{7A14D4AF-8F2D-4787-8B66-B5F3888C1FF2}"/>
    <cellStyle name="style1524666826999" xfId="45026" xr:uid="{2A9EFC50-6A90-425E-8C6D-125E34BDAE28}"/>
    <cellStyle name="style1524666827093" xfId="45031" xr:uid="{6CEB6B11-9776-4791-8AD2-5AB565B7754C}"/>
    <cellStyle name="style1524666827191" xfId="45032" xr:uid="{420472F0-856B-46A0-905A-A5E9D446F23D}"/>
    <cellStyle name="style1524666827378" xfId="45028" xr:uid="{F26E062A-CB4B-481C-9A8D-87275A3D3893}"/>
    <cellStyle name="style1524666827474" xfId="45029" xr:uid="{404C05A9-FAB7-436D-BB32-6F3E98460EB4}"/>
    <cellStyle name="style1524666827569" xfId="45027" xr:uid="{D058887B-EFF7-478F-A98B-08DF6C5F267B}"/>
    <cellStyle name="style1524666827670" xfId="45030" xr:uid="{21012B25-C7AA-418F-A4DC-F6B67D508CCC}"/>
    <cellStyle name="style1524666827771" xfId="45033" xr:uid="{00F312A2-F04E-4CD3-B32A-C04E4A7B021C}"/>
    <cellStyle name="style1524666827864" xfId="45034" xr:uid="{ECECDAD1-9F9A-4D8E-A1D1-4FF5D9CB5D75}"/>
    <cellStyle name="style1524666827964" xfId="45035" xr:uid="{BF3DF1A8-E28D-4B17-871F-1967C1F56CDA}"/>
    <cellStyle name="style1524666828062" xfId="45036" xr:uid="{0C4733C9-0CE4-4AE9-85EB-FC41F6CCF031}"/>
    <cellStyle name="style1524666828158" xfId="45037" xr:uid="{67F00CB9-199D-48B0-9AE9-9A36CA63EE74}"/>
    <cellStyle name="style1524666828263" xfId="45043" xr:uid="{625EF836-8A9F-44C5-B4F3-D0C3D9DFFB92}"/>
    <cellStyle name="style1524666828401" xfId="45038" xr:uid="{EC07EB75-E019-494C-BC30-8B295AE7828E}"/>
    <cellStyle name="style1524666828496" xfId="45044" xr:uid="{11F7089C-B2E0-411A-BC44-B2F5E8C41FDA}"/>
    <cellStyle name="style1524666828594" xfId="45049" xr:uid="{90113BDA-6208-4999-9F28-F6891C9F400E}"/>
    <cellStyle name="style1524666828690" xfId="45050" xr:uid="{4A521FE7-B165-421C-95C2-25BD4CD2FCDE}"/>
    <cellStyle name="style1524666828790" xfId="45039" xr:uid="{4538DB15-8657-4D40-963A-B0E03D3997E5}"/>
    <cellStyle name="style1524666828885" xfId="45040" xr:uid="{A504AC24-E4B2-45B1-B31E-E75270917A4A}"/>
    <cellStyle name="style1524666828987" xfId="45041" xr:uid="{BAF3FF3E-FBBE-404B-9419-13DC17BD26B9}"/>
    <cellStyle name="style1524666829086" xfId="45042" xr:uid="{9EB531AE-59FB-4000-BCB7-F8FD9D7CDBA2}"/>
    <cellStyle name="style1524666829181" xfId="45045" xr:uid="{9379D5A5-3FD4-4AE7-8456-651CD1CBBA41}"/>
    <cellStyle name="style1524666829278" xfId="45046" xr:uid="{14A5803F-D050-4D72-BDEB-83B606F427D6}"/>
    <cellStyle name="style1524666829373" xfId="45047" xr:uid="{25C1A898-B86D-4728-9DA7-55C745FF27B0}"/>
    <cellStyle name="style1524666829471" xfId="45048" xr:uid="{FD93F8FA-3892-47F3-BFAC-1F6697C83FB6}"/>
    <cellStyle name="style1524666829593" xfId="45051" xr:uid="{F6BC2BDA-F583-48B3-BF3C-F4A4290127CF}"/>
    <cellStyle name="style1524666829688" xfId="45052" xr:uid="{6254EE46-7E6F-4DEA-9802-12B83740E95E}"/>
    <cellStyle name="style1524666829782" xfId="45053" xr:uid="{EE7C9BA0-05CE-4E1C-8133-5309EDDF7365}"/>
    <cellStyle name="style1524666829878" xfId="45054" xr:uid="{4F0D5511-F6F4-4FC8-BD38-FF3ABB4C3CE1}"/>
    <cellStyle name="style1524666829996" xfId="45055" xr:uid="{B532D49D-9875-40B1-A04E-9B8A596485F1}"/>
    <cellStyle name="style1524666830077" xfId="45056" xr:uid="{5665A14B-D31F-458E-9AE5-8EB5B8F5070D}"/>
    <cellStyle name="style1524666830157" xfId="45057" xr:uid="{6E486B14-2D7D-444A-90B1-80F093333CD2}"/>
    <cellStyle name="style1524666830241" xfId="45058" xr:uid="{42CED9E7-CE2E-4277-BDFE-21F823D7E95D}"/>
    <cellStyle name="style1524666830324" xfId="45059" xr:uid="{4F97BD39-21FB-4977-9474-EA206905EFBD}"/>
    <cellStyle name="style1524666830405" xfId="45060" xr:uid="{EB294069-922C-42D9-8EF6-F3B4A0BBC819}"/>
    <cellStyle name="style1524666830485" xfId="45061" xr:uid="{FF34F646-6D39-4018-BF96-1977F77BA485}"/>
    <cellStyle name="style1524666830566" xfId="45062" xr:uid="{8E0B5678-8A7F-45FC-A6F2-F3F67D93C5C1}"/>
    <cellStyle name="style1524666830654" xfId="45063" xr:uid="{31E080AD-7BF0-4B45-ABB6-F40C958E661C}"/>
    <cellStyle name="style1524666830733" xfId="45064" xr:uid="{C7BB9302-C0E0-4903-A9FA-3A8C65476973}"/>
    <cellStyle name="style1524666830812" xfId="45065" xr:uid="{74FB36C2-2938-4E00-BACE-C6FE78FC304B}"/>
    <cellStyle name="style1524666830893" xfId="45066" xr:uid="{3B452B91-4009-4F80-80C0-EC23CB151698}"/>
    <cellStyle name="style1524666875688" xfId="45067" xr:uid="{4503ECC4-BA7C-418F-80B7-B8C0F740ED50}"/>
    <cellStyle name="style1524666875835" xfId="45068" xr:uid="{74981E8C-AFBB-4EB3-A7AA-FC8E82E9CEF0}"/>
    <cellStyle name="style1524666875950" xfId="45073" xr:uid="{55201B90-B989-4E60-902E-C427455A2D4A}"/>
    <cellStyle name="style1524666876044" xfId="45074" xr:uid="{7DAB0624-C583-48CC-8F9E-330C4DBFA5D1}"/>
    <cellStyle name="style1524666876236" xfId="45070" xr:uid="{88A05DA6-0739-4B67-8C28-30BB618A6600}"/>
    <cellStyle name="style1524666876334" xfId="45071" xr:uid="{63F06070-71EE-432E-9753-1E43407B2CB5}"/>
    <cellStyle name="style1524666876429" xfId="45069" xr:uid="{486DCE90-FD1C-42D0-B676-F56883D6CAEF}"/>
    <cellStyle name="style1524666876523" xfId="45072" xr:uid="{9B1A52C5-1F67-417A-A141-459813290AC6}"/>
    <cellStyle name="style1524666876617" xfId="45075" xr:uid="{057183AB-737B-44E3-9118-98698AB43C38}"/>
    <cellStyle name="style1524666876715" xfId="45076" xr:uid="{84F31333-8031-45B9-BED6-5711018A2D4D}"/>
    <cellStyle name="style1524666876830" xfId="45077" xr:uid="{9CB73C53-02E4-4DDF-A408-8AC8CB7063A4}"/>
    <cellStyle name="style1524666876961" xfId="45078" xr:uid="{FB33DAA6-BF68-4004-A0EF-8FED4745E4BC}"/>
    <cellStyle name="style1524666877075" xfId="45079" xr:uid="{3D5A224F-9C4B-4C4D-9A96-5B44C5C54E28}"/>
    <cellStyle name="style1524666877197" xfId="45081" xr:uid="{43B25EFA-28F4-42A6-BC70-44E884B21AE3}"/>
    <cellStyle name="style1524666877310" xfId="45083" xr:uid="{A0E77761-0BCB-4672-A6EA-0D1DF8EF8487}"/>
    <cellStyle name="style1524666877421" xfId="45080" xr:uid="{3A3455FA-9B68-4637-A2D0-5B4DD25B1126}"/>
    <cellStyle name="style1524666877537" xfId="45082" xr:uid="{B9B8C0A3-523A-45E6-8F54-D0CA7522C210}"/>
    <cellStyle name="style1524666877648" xfId="45084" xr:uid="{6EE176E5-83EE-473B-897B-4D7D53D21CD2}"/>
    <cellStyle name="style1524666925342" xfId="45086" xr:uid="{0C5CDB39-FE73-4A67-A850-659227C4EFF8}"/>
    <cellStyle name="style1524666925441" xfId="45087" xr:uid="{71C45012-35F7-4A7C-BE38-371977A7E6CE}"/>
    <cellStyle name="style1524666925541" xfId="45085" xr:uid="{5434D47A-7A6B-4A34-953B-54E5A687E014}"/>
    <cellStyle name="style1524666925640" xfId="45088" xr:uid="{71BD61AC-9DB8-4E09-A5FB-C6C14F4EE357}"/>
    <cellStyle name="style1524666925738" xfId="45089" xr:uid="{EFCD19FE-3ADF-4AD1-A792-9836140E677A}"/>
    <cellStyle name="style1524666925834" xfId="45090" xr:uid="{416F311F-9D20-49D2-AA4E-2D7EDCB560B3}"/>
    <cellStyle name="style1524666925934" xfId="45091" xr:uid="{346530DF-4058-401F-B860-6902B63A33CC}"/>
    <cellStyle name="style1524666926043" xfId="45092" xr:uid="{557F0761-B965-4606-BA42-748CEC56104B}"/>
    <cellStyle name="style1524666926140" xfId="45094" xr:uid="{C4A04601-7149-44BD-AF1B-B82C9ACEF8EF}"/>
    <cellStyle name="style1524666926237" xfId="45095" xr:uid="{7D7A2F39-422E-4DAF-A71C-BB84DBECA7A1}"/>
    <cellStyle name="style1524666926339" xfId="45097" xr:uid="{EDEFDE88-8EDC-4F48-8755-BC97EC4D1806}"/>
    <cellStyle name="style1524666926442" xfId="45098" xr:uid="{1D2705D3-4C2F-4F45-B4C2-F8475306FA83}"/>
    <cellStyle name="style1524666926538" xfId="45093" xr:uid="{C9D557B4-7A0F-40AA-84C0-28591FECA2AC}"/>
    <cellStyle name="style1524666926639" xfId="45096" xr:uid="{A45CC311-776F-4861-97F9-9C250AFEE09E}"/>
    <cellStyle name="style1524666926736" xfId="45099" xr:uid="{E8D2316D-0824-49C6-8A7A-39DA36F10C2B}"/>
    <cellStyle name="style1524666926932" xfId="45101" xr:uid="{1531F8B0-DE8D-49F1-9ECE-B876960669D1}"/>
    <cellStyle name="style1524666927027" xfId="45102" xr:uid="{8A70E921-B724-453E-8492-FCB290565C8C}"/>
    <cellStyle name="style1524666927121" xfId="45100" xr:uid="{BAAB963B-C11C-4EFD-B1A5-06A30A54C402}"/>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0699271215" xfId="45939" xr:uid="{87D1E0C5-C0BB-4E83-A612-28234AEC3EF2}"/>
    <cellStyle name="style1530699271342" xfId="45973" xr:uid="{C47879C8-FB95-4ABB-88CF-3B819338CD42}"/>
    <cellStyle name="style1530699271615" xfId="45942" xr:uid="{F07A431E-A9FE-4C76-AD20-C160B2094117}"/>
    <cellStyle name="style1530699271865" xfId="45945" xr:uid="{AF1EB740-A796-4297-8BDC-106AAE051E4D}"/>
    <cellStyle name="style1530699271972" xfId="45948" xr:uid="{C849A532-AD13-437A-A264-BBEFCA0F33D2}"/>
    <cellStyle name="style1530699272105" xfId="45954" xr:uid="{2AEC459B-0CBE-40E4-842D-032D5BCAC48E}"/>
    <cellStyle name="style1530699272263" xfId="45960" xr:uid="{00B900FF-CF63-4A18-9A8C-14E8E73055AB}"/>
    <cellStyle name="style1530699272387" xfId="45949" xr:uid="{96DCE775-5AC5-4D83-908F-2A06DC2D833C}"/>
    <cellStyle name="style1530699272529" xfId="45955" xr:uid="{9DDFA1D9-CF2E-4031-BC6A-09B2979E0CF4}"/>
    <cellStyle name="style1530699272729" xfId="45961" xr:uid="{7BC2B712-3AB4-410F-9CCE-6A158E79796B}"/>
    <cellStyle name="style1530699272849" xfId="46006" xr:uid="{BF1329A5-792B-4228-B04D-3C4D6727B092}"/>
    <cellStyle name="style1530699272978" xfId="45962" xr:uid="{FEC077CC-1886-4960-8594-31EE24485396}"/>
    <cellStyle name="style1530699273113" xfId="45963" xr:uid="{1FF0BC8D-5179-4D2E-85E8-714B74768386}"/>
    <cellStyle name="style1530699273264" xfId="45972" xr:uid="{B6B16747-5B20-4C10-97DE-49E2F9378F61}"/>
    <cellStyle name="style1530699273672" xfId="45975" xr:uid="{C49B2D24-B40E-4799-BC30-0E7D4619BC0B}"/>
    <cellStyle name="style1530699273798" xfId="45976" xr:uid="{9533F7E4-AA94-4E94-850C-89C9F45AEF21}"/>
    <cellStyle name="style1530699273918" xfId="45974" xr:uid="{5B4E8DB2-F1D1-4677-B5A5-E9439FFE5C74}"/>
    <cellStyle name="style1530699274040" xfId="45977" xr:uid="{01D476DA-B658-4975-9BEB-7ACC897E9076}"/>
    <cellStyle name="style1530699274163" xfId="45978" xr:uid="{905CD5DA-7EB9-45E8-8B37-DEE7DAFBF237}"/>
    <cellStyle name="style1530699274287" xfId="45979" xr:uid="{01746E89-E2C8-4225-AFBC-02F00D74875B}"/>
    <cellStyle name="style1530699274529" xfId="45980" xr:uid="{CA977159-4727-474A-BA8F-B8D08A5AFCC6}"/>
    <cellStyle name="style1530699274620" xfId="45981" xr:uid="{BFF86A52-54A6-4D22-ABFF-079CB0B48074}"/>
    <cellStyle name="style1530699274745" xfId="45982" xr:uid="{4A3DA7B8-FE6B-4F8B-B1A8-07BF8932CFE6}"/>
    <cellStyle name="style1530699274864" xfId="45983" xr:uid="{4056570C-EDEA-46A0-BDE2-42603B394B03}"/>
    <cellStyle name="style1530699275095" xfId="46007" xr:uid="{0C703E94-E2D3-41C8-BC9F-578DFA36FC16}"/>
    <cellStyle name="style1530699275200" xfId="46008" xr:uid="{B1CC9C28-CBD7-4528-99EC-6999108BA6B6}"/>
    <cellStyle name="style1530699331667" xfId="45940" xr:uid="{F84AF555-0BEC-403A-8F65-CCAA683CD5F2}"/>
    <cellStyle name="style1530699331773" xfId="45991" xr:uid="{AD6AEC42-6531-4E0C-B3DD-F41E17DAA622}"/>
    <cellStyle name="style1530699332013" xfId="45943" xr:uid="{181C6135-EFBE-42A9-BA5E-5E420DEF81D9}"/>
    <cellStyle name="style1530699332221" xfId="45946" xr:uid="{A6E82FA5-AA44-465F-9E1A-B44C22282BCC}"/>
    <cellStyle name="style1530699332307" xfId="45950" xr:uid="{63C60DC2-5C74-4AC8-995C-47F3B71AFE41}"/>
    <cellStyle name="style1530699332422" xfId="45956" xr:uid="{6D450D2F-D01E-411B-986A-E27A337824C7}"/>
    <cellStyle name="style1530699332582" xfId="45966" xr:uid="{578E1E34-5B26-437C-8192-47B2CEC2DB3C}"/>
    <cellStyle name="style1530699332690" xfId="45951" xr:uid="{CB8F4BAE-AD9D-4317-A241-F188DCC38630}"/>
    <cellStyle name="style1530699332784" xfId="45957" xr:uid="{D6D7F64C-D0B4-4020-8F79-2D0E541A1146}"/>
    <cellStyle name="style1530699332904" xfId="45967" xr:uid="{D916CDA0-8F5D-4DC8-BD9D-E5B0C26F963E}"/>
    <cellStyle name="style1530699333096" xfId="46012" xr:uid="{4CA419FA-7AFE-49A1-8766-BDE1096E094A}"/>
    <cellStyle name="style1530699333263" xfId="45969" xr:uid="{AEF10517-4CF6-4FF6-B9E3-E42D62400376}"/>
    <cellStyle name="style1530699333446" xfId="45971" xr:uid="{44E22FB2-58D0-47EE-8433-3D2739A820D1}"/>
    <cellStyle name="style1530699333782" xfId="45993" xr:uid="{024E9EC6-F183-4290-B6F9-121A510BA35E}"/>
    <cellStyle name="style1530699333894" xfId="45994" xr:uid="{B1C8A261-736C-42C5-902E-BE92F33FC7A8}"/>
    <cellStyle name="style1530699333999" xfId="45992" xr:uid="{9804D1D2-ADC9-41F5-89C7-EFF85BEB3FA8}"/>
    <cellStyle name="style1530699334109" xfId="45999" xr:uid="{9DCC5AF4-E700-44E9-9D9A-3D204C8EAEF5}"/>
    <cellStyle name="style1530699334211" xfId="46000" xr:uid="{DF291EEA-343A-48AB-BB38-68F47A84E5CB}"/>
    <cellStyle name="style1530699334314" xfId="46001" xr:uid="{E443016F-EDDC-42D1-9708-6DF0703D1A8D}"/>
    <cellStyle name="style1530699334532" xfId="46002" xr:uid="{BE8E9E1C-AE11-41D0-B03F-78EBBD7CFB2F}"/>
    <cellStyle name="style1530699334622" xfId="46003" xr:uid="{68715453-C085-4B2B-949B-31A498FE6E03}"/>
    <cellStyle name="style1530699334728" xfId="46004" xr:uid="{96B7B104-0DE3-404F-80A2-C6937FD9C9E6}"/>
    <cellStyle name="style1530699334832" xfId="46005" xr:uid="{877B644A-A8D8-430E-B637-5586A0BDBE47}"/>
    <cellStyle name="style1530699335061" xfId="46013" xr:uid="{67DAD766-0FD7-4D5E-B069-8176FCA26840}"/>
    <cellStyle name="style1530699335180" xfId="46014" xr:uid="{F2D8A5EA-A648-40FE-8C3A-711026A202E6}"/>
    <cellStyle name="style1530699391605" xfId="45941" xr:uid="{617CAD14-E3A1-4377-9243-01443EA3970A}"/>
    <cellStyle name="style1530699391713" xfId="45984" xr:uid="{F9532D67-0FBE-4A83-8B45-AD02A22E4F9F}"/>
    <cellStyle name="style1530699391951" xfId="45944" xr:uid="{427B8F35-1CDC-43C7-BFEC-6DFBCFCFC540}"/>
    <cellStyle name="style1530699392159" xfId="45947" xr:uid="{ACA774FA-190A-4E31-B3F0-FD058F33E41B}"/>
    <cellStyle name="style1530699392249" xfId="45952" xr:uid="{DBEA560E-70EA-45C1-B556-DDD6054F31AA}"/>
    <cellStyle name="style1530699392374" xfId="45958" xr:uid="{97420681-3440-4D7F-9726-F2CD553BFA19}"/>
    <cellStyle name="style1530699392531" xfId="45964" xr:uid="{DF7C7FEE-9537-4D6F-9349-F6FC0E93AE42}"/>
    <cellStyle name="style1530699392665" xfId="45953" xr:uid="{6885DB74-25E5-4657-A6F7-9A95D71A8365}"/>
    <cellStyle name="style1530699392770" xfId="45959" xr:uid="{C40D10AD-2374-4751-99D8-70E91B9E299D}"/>
    <cellStyle name="style1530699392906" xfId="45965" xr:uid="{92B50770-8173-4A1D-BFFE-61A44B91A03D}"/>
    <cellStyle name="style1530699393110" xfId="46009" xr:uid="{A9A05E81-656D-4E8F-BC6B-BD57DCDFB4B6}"/>
    <cellStyle name="style1530699393248" xfId="45968" xr:uid="{1B7B56E0-1D91-4922-BD39-DFDD8560A451}"/>
    <cellStyle name="style1530699393382" xfId="45970" xr:uid="{F2EEA8F3-D068-4E50-9153-298A6B158492}"/>
    <cellStyle name="style1530699393698" xfId="45986" xr:uid="{D5B279ED-A40D-4E80-B875-DE0DF085AFB3}"/>
    <cellStyle name="style1530699393803" xfId="45987" xr:uid="{AE1030DC-3DF1-4F5D-8BAB-8976CD64571F}"/>
    <cellStyle name="style1530699393916" xfId="45985" xr:uid="{06BCAAEA-340C-4532-BB72-983A6065BCB1}"/>
    <cellStyle name="style1530699394028" xfId="45988" xr:uid="{2B3553FA-3581-4F50-81DC-313ED70D75EC}"/>
    <cellStyle name="style1530699394134" xfId="45989" xr:uid="{99814204-B46D-4BA3-8326-01CBB124B028}"/>
    <cellStyle name="style1530699394236" xfId="45990" xr:uid="{B39BD656-9742-4D84-AD8B-16DE6C4AF7BB}"/>
    <cellStyle name="style1530699394453" xfId="45995" xr:uid="{4FE4D6E5-3D47-4F0B-ACD0-70AA5F0A8915}"/>
    <cellStyle name="style1530699394545" xfId="45996" xr:uid="{693E8C08-2817-494E-B82F-B47A6A5F705B}"/>
    <cellStyle name="style1530699394652" xfId="45997" xr:uid="{103292BE-35FA-44DD-A81E-14B51F47519A}"/>
    <cellStyle name="style1530699394753" xfId="45998" xr:uid="{ACD977F9-48D4-4BB5-9C1B-CFB44EB9D706}"/>
    <cellStyle name="style1530699394953" xfId="46010" xr:uid="{81D5DD9A-30FC-4F19-A1E7-18F114BD7395}"/>
    <cellStyle name="style1530699395068" xfId="46011" xr:uid="{39E79E0B-CF9C-4D0D-B2BD-DC7A0F66E949}"/>
    <cellStyle name="style1530704159226" xfId="45719" xr:uid="{5D6DF799-B87D-4C68-9528-1CAB27859AF3}"/>
    <cellStyle name="style1530704159339" xfId="45720" xr:uid="{2FE140D2-85BE-4CD1-859D-55F71A4D9F38}"/>
    <cellStyle name="style1530704159433" xfId="45725" xr:uid="{1E3FB79E-DBED-44C6-BDEA-DD204380FFEC}"/>
    <cellStyle name="style1530704159543" xfId="45726" xr:uid="{5FF920F1-9B82-4BF4-9304-84803FC4E4C9}"/>
    <cellStyle name="style1530704159758" xfId="45722" xr:uid="{D223283C-FBF6-46DE-8CE3-A10FAF56CE8B}"/>
    <cellStyle name="style1530704159858" xfId="45723" xr:uid="{78F97319-9681-4F65-A036-0085C3763439}"/>
    <cellStyle name="style1530704159969" xfId="45721" xr:uid="{94B44E37-5D30-40AD-B9CB-AB769E6C197C}"/>
    <cellStyle name="style1530704160093" xfId="45724" xr:uid="{F639CED8-9111-4A5D-9B18-185610B080C5}"/>
    <cellStyle name="style1530704160193" xfId="45727" xr:uid="{2DB919DB-3F1A-423C-846C-20C7521D3DB6}"/>
    <cellStyle name="style1530704160290" xfId="45728" xr:uid="{A9AA8BB5-251C-4535-B3B4-50D234619B05}"/>
    <cellStyle name="style1530704160387" xfId="45729" xr:uid="{436F4F87-6E91-42EA-8EA5-9CC195ECA512}"/>
    <cellStyle name="style1530704160499" xfId="45730" xr:uid="{68DD7131-23AC-4560-8CA0-C0301D1B2603}"/>
    <cellStyle name="style1530704160597" xfId="45731" xr:uid="{B3BFBAD8-F925-446A-A6DD-D3F1A07EBCC1}"/>
    <cellStyle name="style1530704160715" xfId="45737" xr:uid="{38C5F105-85A1-4165-A364-244380A2DAC8}"/>
    <cellStyle name="style1530704160897" xfId="45732" xr:uid="{BD108317-D722-47EF-8FF8-CC0E261F4FD7}"/>
    <cellStyle name="style1530704161008" xfId="45738" xr:uid="{D622BCD6-39D7-4B6B-8369-22374E4A7D5D}"/>
    <cellStyle name="style1530704161122" xfId="45743" xr:uid="{9CA614DD-0903-4E51-A4F9-8FF8041EF78B}"/>
    <cellStyle name="style1530704161233" xfId="45744" xr:uid="{45263A1F-7394-4D9B-A612-5909AD90EFCD}"/>
    <cellStyle name="style1530704161346" xfId="45733" xr:uid="{987ADF9C-F1A8-41D0-B11D-7A58BACF8A21}"/>
    <cellStyle name="style1530704161455" xfId="45734" xr:uid="{5F9D093E-28FA-4C27-B444-E9B74A278F06}"/>
    <cellStyle name="style1530704161565" xfId="45735" xr:uid="{EA4E3B95-4AA9-49D2-89C8-E456167237F9}"/>
    <cellStyle name="style1530704161676" xfId="45736" xr:uid="{B0DBC8A0-C81A-4CAB-8A38-C1AFA2DA9A28}"/>
    <cellStyle name="style1530704161786" xfId="45739" xr:uid="{1EA5A4D6-30E7-4E5F-8C31-BFEEB9DBD3B3}"/>
    <cellStyle name="style1530704161900" xfId="45740" xr:uid="{35D873E2-9538-4BD4-AC63-83166480F76D}"/>
    <cellStyle name="style1530704162013" xfId="45741" xr:uid="{19FB0105-E9BB-40BC-96A6-61277D0C8FDF}"/>
    <cellStyle name="style1530704162124" xfId="45742" xr:uid="{67CBDF27-16C0-4A84-825E-446493F05411}"/>
    <cellStyle name="style1530704162249" xfId="45745" xr:uid="{A1B297C6-20D1-46F7-BA90-05AA373C3C53}"/>
    <cellStyle name="style1530704162361" xfId="45746" xr:uid="{1C10CFBA-CEF7-4114-BCE3-47CD58BD1D19}"/>
    <cellStyle name="style1530704162471" xfId="45747" xr:uid="{393A3B45-7C6D-47F1-A71C-7F67E9B02019}"/>
    <cellStyle name="style1530704162603" xfId="45748" xr:uid="{B2639934-E138-4BD1-9675-27F3790EBD8E}"/>
    <cellStyle name="style1530704204284" xfId="45749" xr:uid="{31CB15CC-DE1A-4EA1-8FA6-8EDED69569D6}"/>
    <cellStyle name="style1530704204399" xfId="45750" xr:uid="{A5849D67-3E92-455C-ACF7-1FEDE3553379}"/>
    <cellStyle name="style1530704204497" xfId="45755" xr:uid="{C87B8F4B-61BE-42E4-87DC-1B641BDA1202}"/>
    <cellStyle name="style1530704204591" xfId="45756" xr:uid="{FE2E32DE-B859-4193-BCB9-FECD0A581E59}"/>
    <cellStyle name="style1530704204781" xfId="45752" xr:uid="{5D6CAA9C-53D6-48AA-9241-6B16BDBC34ED}"/>
    <cellStyle name="style1530704204876" xfId="45753" xr:uid="{3F3E0F21-471A-4E09-8D1A-95F509B8A018}"/>
    <cellStyle name="style1530704204974" xfId="45751" xr:uid="{9857AFA8-E6F1-40E4-9D1C-4FB7653C8922}"/>
    <cellStyle name="style1530704205071" xfId="45754" xr:uid="{F8A83C9C-B8D3-4270-B7AF-8687D60B5BAB}"/>
    <cellStyle name="style1530704205171" xfId="45757" xr:uid="{B3868C69-0850-4A72-8D12-2D03BC87104B}"/>
    <cellStyle name="style1530704205267" xfId="45758" xr:uid="{187D2D83-4F22-4AE5-AA11-2892FECB570C}"/>
    <cellStyle name="style1530704205366" xfId="45759" xr:uid="{2835802D-2F69-4F2A-9C57-EEA0F8D6A6B8}"/>
    <cellStyle name="style1530704205465" xfId="45760" xr:uid="{8AE51BC4-A70D-47C5-A40F-12FF150C45E3}"/>
    <cellStyle name="style1530704205560" xfId="45761" xr:uid="{E6A451F3-A82B-4947-96C2-17776F8E7882}"/>
    <cellStyle name="style1530704205663" xfId="45767" xr:uid="{3376C00A-4262-4411-9169-2105AF567AC7}"/>
    <cellStyle name="style1530704205760" xfId="45762" xr:uid="{B5216C3B-5A4D-4FC8-A446-5E64E5C45E3C}"/>
    <cellStyle name="style1530704205918" xfId="45768" xr:uid="{39A69F72-76AD-4780-8CE8-FD610DC5009C}"/>
    <cellStyle name="style1530704206028" xfId="45773" xr:uid="{A671ACAB-9E77-4CE9-9FD3-C35930BA37D9}"/>
    <cellStyle name="style1530704206123" xfId="45774" xr:uid="{B8BCA2AC-7C75-40F9-ABAD-A330280849EB}"/>
    <cellStyle name="style1530704206218" xfId="45763" xr:uid="{6629FBFD-8E93-43DD-B153-5C93EC48D097}"/>
    <cellStyle name="style1530704206316" xfId="45764" xr:uid="{D2AED733-CFF6-47DF-AEB9-E8607AFD1F44}"/>
    <cellStyle name="style1530704206411" xfId="45765" xr:uid="{FDBD69E6-D457-4741-BA93-5341FB51BA03}"/>
    <cellStyle name="style1530704206506" xfId="45766" xr:uid="{7FF13710-C2DC-4326-B02F-6EDF909B4CEE}"/>
    <cellStyle name="style1530704206600" xfId="45769" xr:uid="{54CC9E11-BA64-4337-980C-6AE3BA6E894A}"/>
    <cellStyle name="style1530704206694" xfId="45770" xr:uid="{6812D308-95D8-4AAA-BD54-EBC91833E304}"/>
    <cellStyle name="style1530704206789" xfId="45771" xr:uid="{3389CD7F-A05B-474B-81BB-2E0F0923B7B1}"/>
    <cellStyle name="style1530704206889" xfId="45772" xr:uid="{59E92ABA-249A-4191-B628-3BED13481889}"/>
    <cellStyle name="style1530704249233" xfId="45775" xr:uid="{1EB81724-BF18-4DEC-8C72-658C2B182A2B}"/>
    <cellStyle name="style1530704249341" xfId="45776" xr:uid="{422C61D1-7F6D-4DCD-94EE-3B08F71EDE41}"/>
    <cellStyle name="style1530704249436" xfId="45781" xr:uid="{2599A448-31DF-487A-910E-DC0DF4C0F852}"/>
    <cellStyle name="style1530704249532" xfId="45782" xr:uid="{6F54C015-51CC-40F4-ADDA-0B29F4A06501}"/>
    <cellStyle name="style1530704249721" xfId="45778" xr:uid="{E3D16B1B-62DB-4955-A68A-296BCB130056}"/>
    <cellStyle name="style1530704249821" xfId="45779" xr:uid="{3B482580-697A-49F8-BC96-DE9A0DE79649}"/>
    <cellStyle name="style1530704249915" xfId="45777" xr:uid="{DE475DE9-29CA-4E93-AC51-10747331A1DB}"/>
    <cellStyle name="style1530704250016" xfId="45780" xr:uid="{3A638AA1-C1A4-4925-9D7A-32F66BF92003}"/>
    <cellStyle name="style1530704250110" xfId="45783" xr:uid="{E9918543-A097-4029-923F-44FBFEC7E110}"/>
    <cellStyle name="style1530704250205" xfId="45784" xr:uid="{0CFEF347-7326-477D-8AA6-91072DD3DBE3}"/>
    <cellStyle name="style1530704250304" xfId="45785" xr:uid="{C9241C75-5E08-4561-A008-5CACD42C7254}"/>
    <cellStyle name="style1530704250420" xfId="45786" xr:uid="{C71BDE36-808F-4EBD-A6CA-EEA3A4CD0F5B}"/>
    <cellStyle name="style1530704250514" xfId="45787" xr:uid="{257240A2-21A0-4F40-84AA-C23315C70209}"/>
    <cellStyle name="style1530704250640" xfId="45793" xr:uid="{4162132D-C6B0-48A7-AE1E-F53F2013F54B}"/>
    <cellStyle name="style1530704250756" xfId="45788" xr:uid="{FD0E3DE4-CA8A-4CDD-A9C0-8D199BF9BE39}"/>
    <cellStyle name="style1530704250917" xfId="45794" xr:uid="{AF010FEF-7D11-4AA4-AB07-A06DD14D7D17}"/>
    <cellStyle name="style1530704251023" xfId="45799" xr:uid="{7FB823FD-A228-4A19-8284-EF38A8B63965}"/>
    <cellStyle name="style1530704251117" xfId="45800" xr:uid="{3C69D15F-9285-4EE4-9AE9-497FB490AD1C}"/>
    <cellStyle name="style1530704251212" xfId="45789" xr:uid="{2D8EB475-EEFB-4400-A166-37C84495FB07}"/>
    <cellStyle name="style1530704251311" xfId="45790" xr:uid="{BE6344CD-4584-4802-A286-54ECE585FA0D}"/>
    <cellStyle name="style1530704251405" xfId="45791" xr:uid="{7D80C544-B28B-4FC6-A9A4-FC5C9B5A3EA6}"/>
    <cellStyle name="style1530704251500" xfId="45792" xr:uid="{DDA6C19F-ED6C-4EA8-93E6-7F72DC64BBDB}"/>
    <cellStyle name="style1530704251594" xfId="45795" xr:uid="{696786D1-FA8A-4FFA-9685-D4E17FF4E061}"/>
    <cellStyle name="style1530704251689" xfId="45796" xr:uid="{EC7B8658-8AF1-44D1-A8B6-0A30C25A519C}"/>
    <cellStyle name="style1530704251783" xfId="45797" xr:uid="{EB9ED17F-82DF-49CA-A29B-0BC509FF6DDE}"/>
    <cellStyle name="style1530704251884" xfId="45798" xr:uid="{31743BCB-89E7-48B1-A97C-689D8C1C4D17}"/>
    <cellStyle name="style1530704252054" xfId="45801" xr:uid="{D66B9200-DA74-4B07-A35D-84AC7F696EE9}"/>
    <cellStyle name="style1530704252148" xfId="45802" xr:uid="{7F38422E-099F-407F-8444-F18DB22E56E3}"/>
    <cellStyle name="style1530704252241" xfId="45803" xr:uid="{DC20F838-233B-4F69-BB2C-CC01FDB7FFA1}"/>
    <cellStyle name="style1530704252346" xfId="45804" xr:uid="{AB286BD2-4D64-4816-87D4-4CB212953D1F}"/>
    <cellStyle name="style1530704294520" xfId="45805" xr:uid="{F14EB811-4FF6-4F66-AE4A-E06D201D1650}"/>
    <cellStyle name="style1530704294623" xfId="45806" xr:uid="{E4446C8D-05C5-4C5E-B821-BCA8C416D1C4}"/>
    <cellStyle name="style1530704294717" xfId="45811" xr:uid="{F0ECD4BA-B43A-44A7-8146-9BA8B032DC57}"/>
    <cellStyle name="style1530704294814" xfId="45812" xr:uid="{C827C9EE-B577-4AA6-AE02-C914FE86BCF2}"/>
    <cellStyle name="style1530704295003" xfId="45808" xr:uid="{A22A3BFA-6039-4E35-942A-B044EB3FB013}"/>
    <cellStyle name="style1530704295098" xfId="45809" xr:uid="{3A1C9823-C1AE-4547-A9C6-8235936A8F68}"/>
    <cellStyle name="style1530704295191" xfId="45807" xr:uid="{01199693-1EBB-49A2-8596-AE964E4EDC3E}"/>
    <cellStyle name="style1530704295287" xfId="45810" xr:uid="{32F116CC-B962-485D-BAB0-CB325EE41F87}"/>
    <cellStyle name="style1530704295383" xfId="45813" xr:uid="{B26D81F2-0807-423A-8EF6-EAD6BA82EF01}"/>
    <cellStyle name="style1530704295478" xfId="45814" xr:uid="{10C4BA3F-1F60-4180-811F-2156B377F899}"/>
    <cellStyle name="style1530704295574" xfId="45815" xr:uid="{2BBBE74F-B2DF-4984-941B-88E8F668A4E0}"/>
    <cellStyle name="style1530704295672" xfId="45816" xr:uid="{871D2D38-CF4D-4B6C-9780-3AB1FA6DEEF8}"/>
    <cellStyle name="style1530704295768" xfId="45817" xr:uid="{3BD7C3CC-38AB-4AB0-AEEE-5FEC4067E704}"/>
    <cellStyle name="style1530704295874" xfId="45823" xr:uid="{8C84135B-5180-49F4-904E-BB0B49457915}"/>
    <cellStyle name="style1530704295969" xfId="45818" xr:uid="{930483B9-74C5-40DE-9B0B-8C85B7D049F9}"/>
    <cellStyle name="style1530704296100" xfId="45824" xr:uid="{D80AFD54-69EC-41E8-AAF1-A7EE2DFEE241}"/>
    <cellStyle name="style1530704296233" xfId="45829" xr:uid="{637B8402-049F-40A4-8A97-1B5151F7D666}"/>
    <cellStyle name="style1530704296333" xfId="45830" xr:uid="{B369A0EE-3BB6-4E4B-9A31-6C19F32523A8}"/>
    <cellStyle name="style1530704296429" xfId="45819" xr:uid="{07D5D924-C935-482A-83A7-7CBF647432D2}"/>
    <cellStyle name="style1530704296526" xfId="45820" xr:uid="{0EBE32E8-5DB5-48BA-A05B-530CDA457644}"/>
    <cellStyle name="style1530704296619" xfId="45821" xr:uid="{9FDAA902-D1FF-4EA2-A913-247C428BA8B1}"/>
    <cellStyle name="style1530704296714" xfId="45822" xr:uid="{E2658614-FA14-40F1-A2B8-0E2B0C4E5C14}"/>
    <cellStyle name="style1530704296814" xfId="45825" xr:uid="{EB90D5B5-BE6C-49DE-8181-7D2153B24F68}"/>
    <cellStyle name="style1530704296909" xfId="45826" xr:uid="{6CCAB216-A247-4FD3-8FF7-369ABA802B28}"/>
    <cellStyle name="style1530704297008" xfId="45827" xr:uid="{7678BFF2-9EA2-4FE7-B144-4423D7D168A3}"/>
    <cellStyle name="style1530704297104" xfId="45828" xr:uid="{E0C351CF-2EBD-4182-8692-D993A0528E7B}"/>
    <cellStyle name="style1530704297213" xfId="45831" xr:uid="{219BB941-D072-4DBB-A428-6CADB65E3C02}"/>
    <cellStyle name="style1530704297312" xfId="45832" xr:uid="{500232B1-C053-4AEB-AD8F-4B25D7BB8BC3}"/>
    <cellStyle name="style1530704297406" xfId="45833" xr:uid="{8AF68F20-94C0-4966-B060-B051D5770F49}"/>
    <cellStyle name="style1530704297502" xfId="45834" xr:uid="{47ACE032-FE4E-46CB-B46B-E9198C9A00BA}"/>
    <cellStyle name="style1530704340163" xfId="45835" xr:uid="{928834D9-40D6-4AE7-B1BD-23BC20E1D661}"/>
    <cellStyle name="style1530704340268" xfId="45836" xr:uid="{201BE8AA-65FE-47F8-9246-C5A03A9B129D}"/>
    <cellStyle name="style1530704340365" xfId="45841" xr:uid="{047DEA24-FFA2-47F2-9E35-2FF11B2249FD}"/>
    <cellStyle name="style1530704340459" xfId="45842" xr:uid="{612C55AB-E78F-4237-B2E0-7164ACE0A6FA}"/>
    <cellStyle name="style1530704340650" xfId="45838" xr:uid="{60EE04F5-B2B5-4808-85CF-7219F3C6966B}"/>
    <cellStyle name="style1530704340746" xfId="45839" xr:uid="{D75AF362-8989-42F2-A8CE-5DAD6A01D194}"/>
    <cellStyle name="style1530704340844" xfId="45837" xr:uid="{CD34EB18-1228-4AFC-ADE5-7177A1B38738}"/>
    <cellStyle name="style1530704340943" xfId="45840" xr:uid="{1064F5E3-CFE6-49A1-BC9E-839AC1B7FD17}"/>
    <cellStyle name="style1530704341043" xfId="45843" xr:uid="{87E7CC04-6465-497A-AF4D-04C8A3B4F0B3}"/>
    <cellStyle name="style1530704341140" xfId="45844" xr:uid="{7E6A54A1-7462-47D5-89E8-74AEFC6FF0F8}"/>
    <cellStyle name="style1530704341238" xfId="45845" xr:uid="{515D8F7F-5F05-470A-8E46-47FD264AE655}"/>
    <cellStyle name="style1530704341342" xfId="45846" xr:uid="{08A1BAFD-5A3C-4AC8-882D-D51092DCD899}"/>
    <cellStyle name="style1530704341436" xfId="45847" xr:uid="{910E4ECC-0388-4E20-B4AE-7FBCF356F81A}"/>
    <cellStyle name="style1530704341540" xfId="45853" xr:uid="{D8747827-6A8C-46E4-9B01-14AD8DFC87E6}"/>
    <cellStyle name="style1530704341634" xfId="45848" xr:uid="{A2B2687D-7B57-4131-96FB-5AE53D03429F}"/>
    <cellStyle name="style1530704341783" xfId="45854" xr:uid="{A9489E42-CEBD-4AA9-9A23-AA1B5271B91D}"/>
    <cellStyle name="style1530704341923" xfId="45859" xr:uid="{F16C340A-C8AE-40CA-9395-5512344294E9}"/>
    <cellStyle name="style1530704342033" xfId="45860" xr:uid="{6C54C3D8-A198-430F-B204-9C5DADB9EF07}"/>
    <cellStyle name="style1530704342129" xfId="45849" xr:uid="{8F86CA7A-544A-4555-B537-11D674931B7C}"/>
    <cellStyle name="style1530704342223" xfId="45850" xr:uid="{EF8F6A0A-F7D3-4E7C-9995-525EA870CA97}"/>
    <cellStyle name="style1530704342319" xfId="45851" xr:uid="{1C3D67AD-7BE5-4773-84A8-6181E2D9A61F}"/>
    <cellStyle name="style1530704342414" xfId="45852" xr:uid="{DE2A416D-D1F5-435A-9513-07E6135EBD59}"/>
    <cellStyle name="style1530704342508" xfId="45855" xr:uid="{F375DF69-2416-47D9-9C20-7F868B1D5000}"/>
    <cellStyle name="style1530704342602" xfId="45856" xr:uid="{545BF68D-600C-43BC-B2DC-A9F2A5431005}"/>
    <cellStyle name="style1530704342695" xfId="45857" xr:uid="{15B31939-D2CB-487A-81A3-F891547DB22A}"/>
    <cellStyle name="style1530704342789" xfId="45858" xr:uid="{401AAE25-1BB6-4012-83E9-AE63AC517200}"/>
    <cellStyle name="style1530704342949" xfId="45861" xr:uid="{CC5DB5C5-C4A7-4234-A46D-44449F686C03}"/>
    <cellStyle name="style1530704343043" xfId="45862" xr:uid="{961CF333-E029-482F-B176-9E7D60BB1E6A}"/>
    <cellStyle name="style1530704343136" xfId="45863" xr:uid="{3B5F48D2-0C3F-4166-8354-CDB98DB9087F}"/>
    <cellStyle name="style1530704343248" xfId="45864" xr:uid="{1B879B1D-8E70-46DC-8E3E-5B2D1AED752A}"/>
    <cellStyle name="style1530704343366" xfId="45865" xr:uid="{7CAAB38B-EEA9-457D-873B-88A5A71C5D84}"/>
    <cellStyle name="style1530704343458" xfId="45866" xr:uid="{F117AFDA-AD51-4274-A68F-DB10148231B2}"/>
    <cellStyle name="style1530704343559" xfId="45867" xr:uid="{872E4455-550B-4E7C-848E-D02C142094C9}"/>
    <cellStyle name="style1530704343649" xfId="45868" xr:uid="{B206C767-F783-4F4C-8BDE-C38C05A64116}"/>
    <cellStyle name="style1530704343729" xfId="45869" xr:uid="{E1412713-B809-4640-BB41-3A70B74FF2AC}"/>
    <cellStyle name="style1530704343817" xfId="45870" xr:uid="{2D6FE74F-4C67-4104-85BB-1676D24EBA41}"/>
    <cellStyle name="style1530704343899" xfId="45871" xr:uid="{68E329B4-2DDA-4BC1-8836-E7FF5D78549C}"/>
    <cellStyle name="style1530704343986" xfId="45872" xr:uid="{56A22FAC-B19B-4165-8D92-BDD7B267624E}"/>
    <cellStyle name="style1530704344112" xfId="45873" xr:uid="{7383C554-F986-42B6-950E-2CA4E484BCC1}"/>
    <cellStyle name="style1530704344191" xfId="45874" xr:uid="{E420F0A6-201D-4A0E-8AFD-DA92D267A386}"/>
    <cellStyle name="style1530704344272" xfId="45875" xr:uid="{4083073C-8981-4025-9EBF-EE0356AD0F61}"/>
    <cellStyle name="style1530704344357" xfId="45876" xr:uid="{6A041F58-80E4-4421-AC54-F20CD1C53066}"/>
    <cellStyle name="style1530704385875" xfId="45877" xr:uid="{06CDA7A3-E4A7-4843-9D84-8F0033B53964}"/>
    <cellStyle name="style1530704385981" xfId="45878" xr:uid="{AF688AA4-3860-4078-B33F-4A3F47ABDD87}"/>
    <cellStyle name="style1530704386075" xfId="45883" xr:uid="{70DC72FF-1746-4B90-8778-674A71CD005E}"/>
    <cellStyle name="style1530704386167" xfId="45884" xr:uid="{72995DA8-FD1B-4EAA-8B0B-8D0B59A82368}"/>
    <cellStyle name="style1530704386362" xfId="45880" xr:uid="{80E5D9A0-5D01-4774-8D42-36D1A005FED4}"/>
    <cellStyle name="style1530704386456" xfId="45881" xr:uid="{12F134DB-D48D-4175-B7E9-3AD9382DE202}"/>
    <cellStyle name="style1530704386550" xfId="45879" xr:uid="{9FC80D11-4DA8-4185-98C8-958C411B01E9}"/>
    <cellStyle name="style1530704386648" xfId="45882" xr:uid="{C6F545E1-387F-4FA5-82DE-034142F92D03}"/>
    <cellStyle name="style1530704386743" xfId="45885" xr:uid="{260BAE7F-04AB-49B5-8963-7912DB790441}"/>
    <cellStyle name="style1530704386841" xfId="45886" xr:uid="{2BA5FB71-AA99-4830-924C-9112D5754B41}"/>
    <cellStyle name="style1530704386937" xfId="45887" xr:uid="{66CCD360-6094-4371-8C53-E9D664701197}"/>
    <cellStyle name="style1530704387034" xfId="45888" xr:uid="{4D743A93-AA8C-4A27-B9F2-529ADB507781}"/>
    <cellStyle name="style1530704387127" xfId="45889" xr:uid="{E0BD2A40-821B-4820-B1CF-3957AB5477F9}"/>
    <cellStyle name="style1530704387228" xfId="45895" xr:uid="{523F953E-33D9-4C13-B0D9-607DDB19CA2E}"/>
    <cellStyle name="style1530704387325" xfId="45890" xr:uid="{CC021B5D-ECDB-4378-9D67-F19D00779443}"/>
    <cellStyle name="style1530704387454" xfId="45896" xr:uid="{4067A89E-457F-47DD-BAE5-0917CD484C15}"/>
    <cellStyle name="style1530704387586" xfId="45901" xr:uid="{7D58B144-79E8-453B-B07A-4B42683B7568}"/>
    <cellStyle name="style1530704387680" xfId="45916" xr:uid="{0D1CB990-1C81-4972-A1CA-DDC4B7DF9523}"/>
    <cellStyle name="style1530704387775" xfId="45902" xr:uid="{30C284E1-06E0-4908-A17E-34F98437CCB2}"/>
    <cellStyle name="style1530704387857" xfId="45891" xr:uid="{D6215559-06F5-411E-BA21-CCBA8B2C2E7C}"/>
    <cellStyle name="style1530704387959" xfId="45892" xr:uid="{ACFB0958-68AE-42C9-AB5E-26F137ED7529}"/>
    <cellStyle name="style1530704388054" xfId="45893" xr:uid="{766A3DE4-9400-4484-AE82-379F23E0BDC5}"/>
    <cellStyle name="style1530704388148" xfId="45894" xr:uid="{C8397983-365D-4EC5-8908-55D3261F66B6}"/>
    <cellStyle name="style1530704388243" xfId="45897" xr:uid="{B9CE9972-8D9D-43C4-A351-AE5DFD8E14DE}"/>
    <cellStyle name="style1530704388338" xfId="45898" xr:uid="{A74FD230-8910-4A02-BC22-1B74B652373F}"/>
    <cellStyle name="style1530704388433" xfId="45899" xr:uid="{77EE37DC-8446-430C-BEAF-71BDAE10BFE1}"/>
    <cellStyle name="style1530704388528" xfId="45900" xr:uid="{591996E1-1903-491C-847C-87085834DD2A}"/>
    <cellStyle name="style1530704388643" xfId="45903" xr:uid="{F06576C0-067E-4C8B-9A5F-38E0D6C84DD5}"/>
    <cellStyle name="style1530704388737" xfId="45904" xr:uid="{63604D78-DAF4-4A83-9483-6147741CB621}"/>
    <cellStyle name="style1530704388835" xfId="45905" xr:uid="{B8CDE05B-7E18-4242-903A-FDD97E7F1CC6}"/>
    <cellStyle name="style1530704388931" xfId="45906" xr:uid="{6BB4295B-4079-4665-9F31-B086096D965E}"/>
    <cellStyle name="style1530704389041" xfId="45915" xr:uid="{FB25B585-F543-4A3F-B400-1389CB84CD55}"/>
    <cellStyle name="style1530704389128" xfId="45907" xr:uid="{16B64409-C35E-42E4-B075-6E962EADB0E1}"/>
    <cellStyle name="style1530704389207" xfId="45908" xr:uid="{16A4088B-6EBA-49FC-B89C-3133A81D0F03}"/>
    <cellStyle name="style1530704389288" xfId="45909" xr:uid="{AC40214D-04EB-4ECD-935C-5BE7CE1E4925}"/>
    <cellStyle name="style1530704389371" xfId="45910" xr:uid="{C6578381-C6AB-4326-A9FB-76729D87DB5F}"/>
    <cellStyle name="style1530704389451" xfId="45911" xr:uid="{D7F6EBBE-AC80-4F59-A922-3B4BB4992332}"/>
    <cellStyle name="style1530704389531" xfId="45912" xr:uid="{2A3F88CA-1D3D-4698-971C-7DFED272DEBD}"/>
    <cellStyle name="style1530704389610" xfId="45913" xr:uid="{B08D370D-9F03-4149-97AC-D5A78B8C7563}"/>
    <cellStyle name="style1530704389691" xfId="45914" xr:uid="{CDC5FB01-6059-42A9-8E1E-AF413915B75A}"/>
    <cellStyle name="style1530704389789" xfId="45917" xr:uid="{11B107AD-3AC9-440E-B4D2-46D26EC1A8DF}"/>
    <cellStyle name="style1530704389871" xfId="45918" xr:uid="{4CF115A0-E6F3-485A-9A54-B3D0D872B59A}"/>
    <cellStyle name="style1530704389956" xfId="45919" xr:uid="{0295A975-988A-41D6-ADF9-238E01D2DEB1}"/>
    <cellStyle name="style1530704390042" xfId="45920" xr:uid="{FB385415-0AE1-43A9-B689-E09D50B0C408}"/>
    <cellStyle name="style1530704432580" xfId="45922" xr:uid="{9D284BE9-CF5F-45E3-8AA7-A765E6661276}"/>
    <cellStyle name="style1530704432676" xfId="45923" xr:uid="{6DFEDBD8-BACE-4A38-B11B-47EABADB8B3E}"/>
    <cellStyle name="style1530704432774" xfId="45921" xr:uid="{352B7C09-09C1-469B-AB39-B690373884ED}"/>
    <cellStyle name="style1530704432874" xfId="45924" xr:uid="{851059AC-468C-43A6-9503-4ACA963C3124}"/>
    <cellStyle name="style1530704432993" xfId="45925" xr:uid="{389EBC4C-0868-413B-9FAD-E6216A49ADA3}"/>
    <cellStyle name="style1530704433103" xfId="45926" xr:uid="{E89CD613-C942-4807-B907-FA320AE0B71A}"/>
    <cellStyle name="style1530704433205" xfId="45927" xr:uid="{05B78139-2F15-44AC-803B-6BAA29FC90D1}"/>
    <cellStyle name="style1530704433314" xfId="45928" xr:uid="{0FCC48F7-1471-486B-86C8-00B06D8EF5E6}"/>
    <cellStyle name="style1530704433414" xfId="45930" xr:uid="{B99538FD-8670-481A-B723-1E96CFCDD9A7}"/>
    <cellStyle name="style1530704433526" xfId="45931" xr:uid="{CC881150-581C-4589-8C4C-BF92640E62F6}"/>
    <cellStyle name="style1530704433624" xfId="45933" xr:uid="{66487F98-B2B8-4041-86A9-62FE32D5B54D}"/>
    <cellStyle name="style1530704433720" xfId="45934" xr:uid="{C945FDC5-05F3-4DA7-AA8D-A9CDB467454D}"/>
    <cellStyle name="style1530704433819" xfId="45929" xr:uid="{BFEC2AFF-33E9-486F-8165-50FB6592A7A7}"/>
    <cellStyle name="style1530704433920" xfId="45932" xr:uid="{55835902-1780-40B1-A60C-DC9715E02556}"/>
    <cellStyle name="style1530704434123" xfId="45935" xr:uid="{B84D8B80-928F-40F2-924A-CA4723CB9940}"/>
    <cellStyle name="style1530704434405" xfId="45937" xr:uid="{CCD9BFAB-D117-4C92-A472-D131463DC231}"/>
    <cellStyle name="style1530704434516" xfId="45938" xr:uid="{9320A793-3E07-41C5-B227-36B0A1329E5C}"/>
    <cellStyle name="style1530704434629" xfId="45936" xr:uid="{D4C7B044-80B2-4E1C-A405-25F0C7AA90D5}"/>
    <cellStyle name="style1530712855473" xfId="45374" xr:uid="{039E6F35-7A1A-4B31-BC58-C6CA409D8241}"/>
    <cellStyle name="style1530712855585" xfId="45429" xr:uid="{54870FC0-0AE5-4282-9123-8CE53F40BB3A}"/>
    <cellStyle name="style1530712855805" xfId="45377" xr:uid="{0078AA85-9C52-4CC6-B90F-19244178A79B}"/>
    <cellStyle name="style1530712856027" xfId="45380" xr:uid="{0491EF3C-CE4E-448F-9EED-18A1A47A3B81}"/>
    <cellStyle name="style1530712856108" xfId="45383" xr:uid="{9305249E-3C6D-44EB-8D9C-807116565C58}"/>
    <cellStyle name="style1530712856232" xfId="45389" xr:uid="{64ECA6D8-9E06-45E4-BDB7-ADD6536F3229}"/>
    <cellStyle name="style1530712856357" xfId="45399" xr:uid="{FF4F8A91-6FE4-43D4-B17C-BBF87611B7B1}"/>
    <cellStyle name="style1530712856472" xfId="45384" xr:uid="{50DADDDF-C046-4ECB-887C-BB7D9C4DAB5C}"/>
    <cellStyle name="style1530712856553" xfId="45390" xr:uid="{3C587834-9F34-488D-9D61-61537AC37257}"/>
    <cellStyle name="style1530712856644" xfId="45400" xr:uid="{4527418A-4D2B-404C-95FD-3C0309F9B0E6}"/>
    <cellStyle name="style1530712856726" xfId="45446" xr:uid="{F8F2A391-B0DB-41E3-9D0D-94EF77E98DD2}"/>
    <cellStyle name="style1530712856835" xfId="45403" xr:uid="{B42433CC-2EBC-4E44-88C1-E2D658E37D81}"/>
    <cellStyle name="style1530712856960" xfId="45404" xr:uid="{43E2E494-4403-44F8-A3BE-9D1D2CCB23A2}"/>
    <cellStyle name="style1530712857354" xfId="45431" xr:uid="{5DF67EBE-59C9-47C1-9DA6-C09E54E3F500}"/>
    <cellStyle name="style1530712857465" xfId="45432" xr:uid="{86A3667F-4553-4328-8E77-BF78976F3578}"/>
    <cellStyle name="style1530712857573" xfId="45430" xr:uid="{007DD941-3530-412A-9DDB-C77994EBFCBC}"/>
    <cellStyle name="style1530712857681" xfId="45433" xr:uid="{47CBABF1-40E4-402E-B6FB-B2E3483ECBC8}"/>
    <cellStyle name="style1530712857790" xfId="45434" xr:uid="{B38F99AC-AECE-49B1-BC5D-0048FC1D8FB5}"/>
    <cellStyle name="style1530712857936" xfId="45435" xr:uid="{8C0BB71B-BDB4-463B-9A3E-2DA2AB75836D}"/>
    <cellStyle name="style1530712858265" xfId="45436" xr:uid="{E31A249B-C4A5-477C-A091-A94B2101AB72}"/>
    <cellStyle name="style1530712858350" xfId="45437" xr:uid="{B8F64D17-9215-45C9-BE85-2EB9E9B9311B}"/>
    <cellStyle name="style1530712858460" xfId="45438" xr:uid="{9C61807E-5066-4450-8CB6-BE7890689D9E}"/>
    <cellStyle name="style1530712858568" xfId="45439" xr:uid="{C3710D14-ABDC-415B-AA15-76DDFF9D1389}"/>
    <cellStyle name="style1530712858713" xfId="45447" xr:uid="{074E7F29-8A37-4B07-A711-A716ACE839DA}"/>
    <cellStyle name="style1530712858796" xfId="45448" xr:uid="{09187C51-84F3-47A3-8482-B4895F8FD46D}"/>
    <cellStyle name="style1530712902740" xfId="45375" xr:uid="{2E6070E4-510A-4A1F-84EA-368DEFD02548}"/>
    <cellStyle name="style1530712902843" xfId="45407" xr:uid="{2C8FAF41-4ED8-410C-98B0-1BBFE108B767}"/>
    <cellStyle name="style1530712903040" xfId="45378" xr:uid="{6DE983D1-CF3B-493C-989C-1252253E1680}"/>
    <cellStyle name="style1530712903234" xfId="45381" xr:uid="{1DEFB7F9-DD81-4D00-A11C-7DDC47C6A598}"/>
    <cellStyle name="style1530712903314" xfId="45385" xr:uid="{82249EB4-5CBB-4BF8-9F20-DC1C87F0DCA9}"/>
    <cellStyle name="style1530712903416" xfId="45391" xr:uid="{8F13B3DD-367B-4B88-AA15-C2FC5ECAB7CA}"/>
    <cellStyle name="style1530712903531" xfId="45395" xr:uid="{989EFB34-2709-4D09-B48F-0E411F93D987}"/>
    <cellStyle name="style1530712903627" xfId="45386" xr:uid="{2EE4E151-3F75-4E0F-82A4-E744B3BB6551}"/>
    <cellStyle name="style1530712903708" xfId="45392" xr:uid="{EC65EEF3-6856-44D9-B60E-4E7D892288DA}"/>
    <cellStyle name="style1530712903799" xfId="45396" xr:uid="{F766C784-9F31-4519-9CA1-8A679138279A}"/>
    <cellStyle name="style1530712903885" xfId="45440" xr:uid="{F3E4CC94-87C5-46EF-B99F-104C11E096D9}"/>
    <cellStyle name="style1530712903982" xfId="45401" xr:uid="{68B5748D-E017-4565-8732-E7E989AFC07A}"/>
    <cellStyle name="style1530712904087" xfId="45406" xr:uid="{21FD41B2-21A0-42A0-9188-32A0BA9D38EF}"/>
    <cellStyle name="style1530712904373" xfId="45409" xr:uid="{AE1AA7ED-63BF-4981-B44B-CFC0B6E6A1BF}"/>
    <cellStyle name="style1530712904478" xfId="45410" xr:uid="{C6993776-824D-4599-955B-E50F9ED8CEE5}"/>
    <cellStyle name="style1530712904576" xfId="45408" xr:uid="{4E3948B8-8B17-4CD6-AFB4-9CFDA3991C9B}"/>
    <cellStyle name="style1530712904673" xfId="45411" xr:uid="{486FA7DA-CF50-4FBF-B224-94B2FED34BF8}"/>
    <cellStyle name="style1530712904776" xfId="45412" xr:uid="{8307E45C-3BFF-4CE6-B1FB-B85EB6B32E63}"/>
    <cellStyle name="style1530712904875" xfId="45413" xr:uid="{C1CB3645-777F-4EC4-953C-18E3730D9F4A}"/>
    <cellStyle name="style1530712905070" xfId="45414" xr:uid="{2C332556-E062-453F-BC12-E637A1070DAF}"/>
    <cellStyle name="style1530712905153" xfId="45415" xr:uid="{4E99EF77-CC6C-4F82-AC83-6D4904025676}"/>
    <cellStyle name="style1530712905247" xfId="45416" xr:uid="{3947E52F-9540-4CB8-B80E-73E0054B48C8}"/>
    <cellStyle name="style1530712905341" xfId="45417" xr:uid="{B0F9710A-B857-4C85-92D6-CE69797939F2}"/>
    <cellStyle name="style1530712905469" xfId="45441" xr:uid="{66B0D25E-D92C-4CBB-AD57-5E63FF3AA993}"/>
    <cellStyle name="style1530712905551" xfId="45442" xr:uid="{A6446BCB-3B87-4762-930B-D2C08A7BFCF0}"/>
    <cellStyle name="style1530712950217" xfId="45376" xr:uid="{46F54A2E-DFB3-4FCC-BFDA-A2C33B8C9802}"/>
    <cellStyle name="style1530712950314" xfId="45418" xr:uid="{FC2035DD-2F94-40F5-92E7-F3566C28FF67}"/>
    <cellStyle name="style1530712950503" xfId="45379" xr:uid="{801387DB-062C-48C2-A326-13A205D8EAE9}"/>
    <cellStyle name="style1530712950710" xfId="45382" xr:uid="{BF9F8301-1565-4DB0-9067-6D9A90D464AC}"/>
    <cellStyle name="style1530712950790" xfId="45387" xr:uid="{6510FA21-CD4A-4AFA-BA00-7B4B226A8713}"/>
    <cellStyle name="style1530712950897" xfId="45393" xr:uid="{56C56D42-1C0C-4576-B9C8-80AD14637ACB}"/>
    <cellStyle name="style1530712951008" xfId="45397" xr:uid="{511EA2AE-FA3A-4B94-95A9-226FEE50875E}"/>
    <cellStyle name="style1530712951104" xfId="45388" xr:uid="{AFB8EF7B-F740-44A2-8756-159E4B59B762}"/>
    <cellStyle name="style1530712951182" xfId="45394" xr:uid="{D13269C6-A9B8-49D3-A45F-AF3E7A47D653}"/>
    <cellStyle name="style1530712951273" xfId="45398" xr:uid="{654272D8-A91D-43FD-BA85-E5BEB2F597D2}"/>
    <cellStyle name="style1530712951355" xfId="45443" xr:uid="{5F004365-9916-4B79-AF7B-074A0EF60BB7}"/>
    <cellStyle name="style1530712951448" xfId="45402" xr:uid="{68628063-AA87-473F-934D-68C151357B32}"/>
    <cellStyle name="style1530712951550" xfId="45405" xr:uid="{CA2F90FC-711B-4071-8D28-EEC7F6D4D7AA}"/>
    <cellStyle name="style1530712951831" xfId="45420" xr:uid="{853B2F91-534D-4195-84D5-7CB15CADEEEA}"/>
    <cellStyle name="style1530712951930" xfId="45421" xr:uid="{994EA8A4-989C-4361-B099-BB5AA3FBE277}"/>
    <cellStyle name="style1530712952026" xfId="45419" xr:uid="{C74813A8-B0B6-496F-8F16-BAA36BF14B41}"/>
    <cellStyle name="style1530712952120" xfId="45422" xr:uid="{EB893BE4-C705-43F7-B47C-59E9713DAE60}"/>
    <cellStyle name="style1530712952213" xfId="45423" xr:uid="{FD09947A-2426-478B-A75D-9F4E443BDD32}"/>
    <cellStyle name="style1530712952308" xfId="45424" xr:uid="{89A4AFFF-6517-40EF-BBD1-6159E73A14EE}"/>
    <cellStyle name="style1530712952499" xfId="45425" xr:uid="{2C4D6EF4-8B5F-4722-BFBC-5DFE27A959A6}"/>
    <cellStyle name="style1530712952579" xfId="45426" xr:uid="{0F5F0D93-1823-40C7-9CA2-15B3C57892D6}"/>
    <cellStyle name="style1530712952673" xfId="45427" xr:uid="{5BB75EDD-A700-440E-86D3-171DC27B91B5}"/>
    <cellStyle name="style1530712952766" xfId="45428" xr:uid="{208BB462-E864-463B-B59B-FEF463DCA243}"/>
    <cellStyle name="style1530712952897" xfId="45444" xr:uid="{C3F0C5ED-110F-411F-ACA1-4C2B61D1E3BF}"/>
    <cellStyle name="style1530712952977" xfId="45445" xr:uid="{817CF6B9-E041-445B-965B-49C04D9CE498}"/>
    <cellStyle name="style1530719464685" xfId="45180" xr:uid="{524E9764-B057-46CA-87C8-BDC71D008B9D}"/>
    <cellStyle name="style1530719464804" xfId="45181" xr:uid="{1EE486ED-5C55-413D-B588-F618B80D1344}"/>
    <cellStyle name="style1530719464913" xfId="45186" xr:uid="{77CBF1AB-48D4-48C0-B739-D3030A51FA99}"/>
    <cellStyle name="style1530719465026" xfId="45187" xr:uid="{02AB6D08-472F-406F-95C8-487DA8A19384}"/>
    <cellStyle name="style1530719465259" xfId="45183" xr:uid="{A2165618-989D-4AF6-B024-D7B6A8B4FDAB}"/>
    <cellStyle name="style1530719465377" xfId="45184" xr:uid="{D1B00F31-7E1C-4A9C-A7A0-EC9485AA5611}"/>
    <cellStyle name="style1530719465485" xfId="45182" xr:uid="{408893F1-DADE-4335-87EC-B627FA688C46}"/>
    <cellStyle name="style1530719465605" xfId="45185" xr:uid="{B48A4340-80EA-45C1-8066-136EF28A4941}"/>
    <cellStyle name="style1530719465714" xfId="45188" xr:uid="{38220FE5-0730-475D-938A-19C2864A2F58}"/>
    <cellStyle name="style1530719465829" xfId="45189" xr:uid="{DCA32774-DEA7-4F6D-9023-0E4BD770F823}"/>
    <cellStyle name="style1530719465939" xfId="45190" xr:uid="{13228DB6-2CEC-42D1-B0BE-618EA6C4F91C}"/>
    <cellStyle name="style1530719466052" xfId="45191" xr:uid="{47A79903-EA02-47B1-B97D-D455CD027038}"/>
    <cellStyle name="style1530719466161" xfId="45192" xr:uid="{08C0F4D7-BA6B-467F-AC50-9719DE7818CA}"/>
    <cellStyle name="style1530719466279" xfId="45198" xr:uid="{27C7E7C4-3B27-49E8-ABDA-9814F4217CB0}"/>
    <cellStyle name="style1530719466389" xfId="45193" xr:uid="{987B153C-F85F-4534-A6EA-9336C0C9ABB7}"/>
    <cellStyle name="style1530719466500" xfId="45199" xr:uid="{A82BB448-B100-4B8B-88B4-3DC6E716D4CE}"/>
    <cellStyle name="style1530719466618" xfId="45204" xr:uid="{446022D1-98E3-4B21-8812-AAA64D9D4292}"/>
    <cellStyle name="style1530719466726" xfId="45205" xr:uid="{B9B96ECA-6620-491D-A976-7E7BA7A6D865}"/>
    <cellStyle name="style1530719466837" xfId="45194" xr:uid="{255D3151-9544-436C-BD9E-D184633C4918}"/>
    <cellStyle name="style1530719467002" xfId="45195" xr:uid="{F1A4AC62-4725-4912-A21E-8DD41BBF4944}"/>
    <cellStyle name="style1530719467111" xfId="45196" xr:uid="{9B5754D3-E676-4C7A-A1B2-92A60451C2F7}"/>
    <cellStyle name="style1530719467221" xfId="45197" xr:uid="{6CEEC3F3-AF91-426B-9EBB-0D9D35B7001A}"/>
    <cellStyle name="style1530719467330" xfId="45200" xr:uid="{1F0986E9-BE3F-458C-803E-0AA65062AE51}"/>
    <cellStyle name="style1530719467439" xfId="45201" xr:uid="{D953AFCE-6EC2-47A4-8267-8F0D67A1272E}"/>
    <cellStyle name="style1530719467548" xfId="45202" xr:uid="{07A385C0-1A66-49E6-8628-4CC892082AE8}"/>
    <cellStyle name="style1530719467674" xfId="45203" xr:uid="{0621FF67-9BFA-42B7-A6F7-7A32D969E9F1}"/>
    <cellStyle name="style1530719467826" xfId="45206" xr:uid="{D919B686-3B17-491F-B6DE-718ED3B7A5BA}"/>
    <cellStyle name="style1530719467934" xfId="45207" xr:uid="{01D758DA-59AA-4C93-B4A4-AB02D39F82D4}"/>
    <cellStyle name="style1530719468043" xfId="45208" xr:uid="{07D5759F-5E41-4F45-9147-126448A64BAE}"/>
    <cellStyle name="style1530719468152" xfId="45209" xr:uid="{7773D67D-0BBC-4D98-B3EB-E0F6B011B5AA}"/>
    <cellStyle name="style1530719511282" xfId="45210" xr:uid="{A8EA2A32-AADC-4618-892E-085E67189E14}"/>
    <cellStyle name="style1530719511386" xfId="45211" xr:uid="{BE840C0C-87C4-45E6-811C-DA98613A2E66}"/>
    <cellStyle name="style1530719511479" xfId="45216" xr:uid="{02751E79-10B4-4A83-800E-5B5733068C6C}"/>
    <cellStyle name="style1530719511575" xfId="45217" xr:uid="{38B7614B-37B8-4323-9EAE-6DE1767158ED}"/>
    <cellStyle name="style1530719511761" xfId="45213" xr:uid="{32841E57-3FDB-4318-AF9D-9BFED1996A5D}"/>
    <cellStyle name="style1530719511855" xfId="45214" xr:uid="{6F82BA1F-70A3-4221-9241-734DC8DFD88E}"/>
    <cellStyle name="style1530719511948" xfId="45212" xr:uid="{FF48D6EF-7B03-48DE-8A0B-4FEA4EB1DDA1}"/>
    <cellStyle name="style1530719512042" xfId="45215" xr:uid="{5ACB6CB1-AA8F-4048-AB69-126564C06FC6}"/>
    <cellStyle name="style1530719512135" xfId="45218" xr:uid="{ACC84D1C-1953-4706-9863-39B333A85F2C}"/>
    <cellStyle name="style1530719512228" xfId="45219" xr:uid="{8425929B-89DC-413D-94D8-4C503BE19574}"/>
    <cellStyle name="style1530719512322" xfId="45220" xr:uid="{4255529B-DE7B-45B7-B5A9-EBF1877950A6}"/>
    <cellStyle name="style1530719512416" xfId="45221" xr:uid="{914C17B8-7408-4885-B3D4-4E6FF0B625DC}"/>
    <cellStyle name="style1530719512514" xfId="45222" xr:uid="{65BFC50E-A1F2-4BA9-B3D7-1BC20F87FBCF}"/>
    <cellStyle name="style1530719512617" xfId="45228" xr:uid="{F89C7E34-9011-432F-A812-7BF1289836F6}"/>
    <cellStyle name="style1530719512709" xfId="45223" xr:uid="{3D586F3B-A3A8-44C8-8876-069CF39E1333}"/>
    <cellStyle name="style1530719512807" xfId="45229" xr:uid="{87FC8461-7578-4A4E-86E7-1B1948A5D63D}"/>
    <cellStyle name="style1530719512904" xfId="45234" xr:uid="{EF16CF78-8867-44B2-B966-ECE7D6620247}"/>
    <cellStyle name="style1530719512997" xfId="45235" xr:uid="{7C89205A-EF49-4BD6-8853-CFFC75C68E12}"/>
    <cellStyle name="style1530719513092" xfId="45224" xr:uid="{1FFA0871-476E-4FDA-9CF1-6F720251F7B9}"/>
    <cellStyle name="style1530719513185" xfId="45225" xr:uid="{DCA68CA9-9316-4E63-99A7-58EE71E7E1FA}"/>
    <cellStyle name="style1530719513278" xfId="45226" xr:uid="{AC848C75-6630-4EA7-ABA1-81BDEECE8D0B}"/>
    <cellStyle name="style1530719513373" xfId="45227" xr:uid="{2835BE01-297C-41CE-835F-C6A7A36E3A9E}"/>
    <cellStyle name="style1530719513466" xfId="45230" xr:uid="{5677D8A3-1F68-490D-A20E-50B6E88D902E}"/>
    <cellStyle name="style1530719513562" xfId="45231" xr:uid="{33DAB8A3-D6E8-4113-A595-7159FE65FD7D}"/>
    <cellStyle name="style1530719513654" xfId="45232" xr:uid="{0888EA96-2722-4439-B33E-051793F6A98B}"/>
    <cellStyle name="style1530719513748" xfId="45233" xr:uid="{BB0C339E-E5B2-434E-8CFD-B434C41CFF32}"/>
    <cellStyle name="style1530719559118" xfId="45236" xr:uid="{0E4B4FA4-31D6-4CEB-8A11-4978282A95D4}"/>
    <cellStyle name="style1530719559261" xfId="45237" xr:uid="{F0E52D5F-46B4-4C25-B1E5-AD606467AE9A}"/>
    <cellStyle name="style1530719559384" xfId="45242" xr:uid="{6CAAED9C-FBCE-4158-BDB9-BFE28DC98893}"/>
    <cellStyle name="style1530719559481" xfId="45243" xr:uid="{3AC4CFFC-CB3E-4E8A-A0AD-110305E7EE9A}"/>
    <cellStyle name="style1530719559688" xfId="45239" xr:uid="{6C25A1BB-DFCB-47A5-940A-F6C22E8D5260}"/>
    <cellStyle name="style1530719559794" xfId="45240" xr:uid="{23483BE3-F7D6-4E61-BB20-7C77645D423C}"/>
    <cellStyle name="style1530719559893" xfId="45238" xr:uid="{570EB80A-723D-4B57-820F-E9B5160DDA77}"/>
    <cellStyle name="style1530719559989" xfId="45241" xr:uid="{ADFA7846-415E-4D91-9225-728B8E260D71}"/>
    <cellStyle name="style1530719560086" xfId="45244" xr:uid="{818E7DF7-4DB5-424B-8B02-861788310947}"/>
    <cellStyle name="style1530719560182" xfId="45245" xr:uid="{58EEBC32-494E-4F5C-9459-AD2059D9B182}"/>
    <cellStyle name="style1530719560282" xfId="45246" xr:uid="{3D907591-70F9-4AD6-BEB8-8BDBF09E66A3}"/>
    <cellStyle name="style1530719560382" xfId="45247" xr:uid="{78BD3C9E-D72A-4394-A246-7B6EF1A60C52}"/>
    <cellStyle name="style1530719560480" xfId="45248" xr:uid="{B5ED37E1-BDAE-453B-BC95-8A96CAF5DEBD}"/>
    <cellStyle name="style1530719560592" xfId="45254" xr:uid="{6DAD4DC2-E4AD-425F-9C3B-5C2234DCD5D2}"/>
    <cellStyle name="style1530719560694" xfId="45249" xr:uid="{99308A8B-5D21-4818-A379-AC8AC23665FC}"/>
    <cellStyle name="style1530719560800" xfId="45255" xr:uid="{52D8E0B2-EA29-487C-A4E1-1CCF0D5487E2}"/>
    <cellStyle name="style1530719560907" xfId="45260" xr:uid="{306FDAEC-829E-4A1C-AA8E-A204A50FD478}"/>
    <cellStyle name="style1530719561011" xfId="45261" xr:uid="{A29B3805-CCE2-4DAE-B064-C26903339758}"/>
    <cellStyle name="style1530719561111" xfId="45250" xr:uid="{1D2F993A-F64F-49D0-A8CA-CFD1351F26F2}"/>
    <cellStyle name="style1530719561210" xfId="45251" xr:uid="{CA46A7AC-35EE-483D-AD5B-DCB6171BE69C}"/>
    <cellStyle name="style1530719561310" xfId="45252" xr:uid="{E9E1A868-0E7F-4ADA-B943-AC16A6F31462}"/>
    <cellStyle name="style1530719561420" xfId="45253" xr:uid="{1BC3E484-D73F-4003-8734-8DF097D5D02F}"/>
    <cellStyle name="style1530719561529" xfId="45256" xr:uid="{DB6FA2FF-E9E4-4324-B756-F67DD988E86E}"/>
    <cellStyle name="style1530719561633" xfId="45257" xr:uid="{AAAEAF04-F2CD-4A87-A25E-3F6219B2E124}"/>
    <cellStyle name="style1530719561736" xfId="45258" xr:uid="{8DB11EFC-E66E-47B8-A33C-F7749C75E6EB}"/>
    <cellStyle name="style1530719561843" xfId="45259" xr:uid="{0A7E2C62-98FB-4E9A-9FE2-F60DCD6BC89F}"/>
    <cellStyle name="style1530719561983" xfId="45262" xr:uid="{EEEC88C4-4C7E-4DF8-A0AA-667F25C483C9}"/>
    <cellStyle name="style1530719562089" xfId="45263" xr:uid="{5B1E5E31-C75C-4AFF-930B-52E4EB63620C}"/>
    <cellStyle name="style1530719562186" xfId="45264" xr:uid="{B308BD86-8AE0-4EB5-84B6-CB7CEEB6CF61}"/>
    <cellStyle name="style1530719562286" xfId="45265" xr:uid="{CF5591AD-8B67-40CE-8FC7-3E33581A2214}"/>
    <cellStyle name="style1530719617108" xfId="45266" xr:uid="{7DE9BEAB-8198-40A0-A938-F04FB9985153}"/>
    <cellStyle name="style1530719617217" xfId="45267" xr:uid="{B16230FB-9EE4-43E5-86A8-B4EAB208AB7F}"/>
    <cellStyle name="style1530719617325" xfId="45272" xr:uid="{B9204B0F-F8E0-456A-93BC-0BC9E2BBF65E}"/>
    <cellStyle name="style1530719617448" xfId="45273" xr:uid="{34897C85-540E-49CF-94E4-47881C85867F}"/>
    <cellStyle name="style1530719617671" xfId="45269" xr:uid="{33680F9D-FB57-46FA-BF78-ED64FE73FBA0}"/>
    <cellStyle name="style1530719617771" xfId="45270" xr:uid="{3DBDD223-ECF0-45B0-9610-42C441FA4EAC}"/>
    <cellStyle name="style1530719617886" xfId="45268" xr:uid="{E7080DEC-7D27-4068-B22F-D8E49A37BAE5}"/>
    <cellStyle name="style1530719618006" xfId="45271" xr:uid="{699A6035-CDDA-4513-9972-32FE58A83E91}"/>
    <cellStyle name="style1530719618122" xfId="45274" xr:uid="{7E69BAB8-17B4-4BC2-AF92-2A5F94112470}"/>
    <cellStyle name="style1530719618220" xfId="45275" xr:uid="{7834A48A-E2D0-4A15-B5E9-0013FCF122BA}"/>
    <cellStyle name="style1530719618336" xfId="45276" xr:uid="{8635B9A0-0740-4308-A5BF-35D75FD1CCA3}"/>
    <cellStyle name="style1530719618457" xfId="45277" xr:uid="{BE286366-5106-464D-AAFA-3E2D664B2B23}"/>
    <cellStyle name="style1530719618574" xfId="45278" xr:uid="{D0417E81-30A9-4FE7-911D-26319C660BC5}"/>
    <cellStyle name="style1530719618677" xfId="45284" xr:uid="{78628CE1-FFCF-405C-A994-34D2E584D5EC}"/>
    <cellStyle name="style1530719618773" xfId="45279" xr:uid="{9BA6BE1D-A6B0-463A-BCCC-891716A9A135}"/>
    <cellStyle name="style1530719618869" xfId="45285" xr:uid="{0EE9A1BB-3B51-4F50-9699-E16544A8E23F}"/>
    <cellStyle name="style1530719618966" xfId="45290" xr:uid="{E4DAF19A-13FF-4196-9528-9C11C3A36576}"/>
    <cellStyle name="style1530719619068" xfId="45291" xr:uid="{9CB67E13-5D4C-42E6-A8C1-F54CBC67AA0B}"/>
    <cellStyle name="style1530719619164" xfId="45280" xr:uid="{FBEF3249-59AD-4049-A5A4-D102DAB64BBC}"/>
    <cellStyle name="style1530719619258" xfId="45281" xr:uid="{07AA75BE-B806-4106-9F5A-91BC4A9EED6F}"/>
    <cellStyle name="style1530719619354" xfId="45282" xr:uid="{EE5D6ABD-411F-4C7A-AD83-1FD516E151DA}"/>
    <cellStyle name="style1530719619450" xfId="45283" xr:uid="{1E29EB68-C6C9-433D-B4B8-8E9475769434}"/>
    <cellStyle name="style1530719619560" xfId="45286" xr:uid="{E1546EDF-9963-4658-9A73-8045E76B6E75}"/>
    <cellStyle name="style1530719619656" xfId="45287" xr:uid="{9DA12997-F3C4-48E7-A950-201439C58862}"/>
    <cellStyle name="style1530719619761" xfId="45288" xr:uid="{1F45202D-2204-443C-A18D-D5160EB80CF8}"/>
    <cellStyle name="style1530719619873" xfId="45289" xr:uid="{2DEEAE4E-B752-4C08-8B49-678261F5C73E}"/>
    <cellStyle name="style1530719619986" xfId="45292" xr:uid="{6CA900AD-DC89-415F-87A8-868BEEC42748}"/>
    <cellStyle name="style1530719620089" xfId="45293" xr:uid="{ABB48CA3-3DDC-4039-B4CA-52B914098696}"/>
    <cellStyle name="style1530719620238" xfId="45294" xr:uid="{63A96330-C4F5-4457-9A7D-A420D24382C5}"/>
    <cellStyle name="style1530719620338" xfId="45295" xr:uid="{8A675D14-5391-4484-9DB5-21674BE9A159}"/>
    <cellStyle name="style1530719669082" xfId="45296" xr:uid="{A06BF8AC-897A-4E2B-AC54-777170A82C4A}"/>
    <cellStyle name="style1530719669193" xfId="45297" xr:uid="{36979391-DCBE-4ECB-837D-A1D6249C3891}"/>
    <cellStyle name="style1530719669292" xfId="45302" xr:uid="{302836EB-D3A4-4278-BE7B-F6375552DE52}"/>
    <cellStyle name="style1530719669395" xfId="45303" xr:uid="{F2371842-701E-471D-BD6A-04D936E3F082}"/>
    <cellStyle name="style1530719669607" xfId="45299" xr:uid="{344D5760-4F6C-4309-A0EF-665C05FFE045}"/>
    <cellStyle name="style1530719669710" xfId="45300" xr:uid="{9B0C6726-32F8-46E4-B51D-46877B3E8CA4}"/>
    <cellStyle name="style1530719669815" xfId="45298" xr:uid="{4D659B1E-4BB0-400D-98AE-4C4FEE0DB312}"/>
    <cellStyle name="style1530719669929" xfId="45301" xr:uid="{01D841FC-A965-43D6-B5B8-259A43A4C481}"/>
    <cellStyle name="style1530719670037" xfId="45304" xr:uid="{F6FF46DB-6629-4454-B23D-22912A0D81A3}"/>
    <cellStyle name="style1530719670138" xfId="45305" xr:uid="{B6136834-D1A3-483B-BFC8-BB80E15798A2}"/>
    <cellStyle name="style1530719670241" xfId="45306" xr:uid="{B119B52F-7051-4553-96E5-5D3571DD64C1}"/>
    <cellStyle name="style1530719670347" xfId="45307" xr:uid="{1ED1CBAA-1A36-4C74-89C6-A0C88A3A86F4}"/>
    <cellStyle name="style1530719670458" xfId="45308" xr:uid="{13F5B6E6-F358-4F75-BE64-7D7794A2BC3D}"/>
    <cellStyle name="style1530719670580" xfId="45314" xr:uid="{030C535A-AB72-4977-9707-0B7942094A62}"/>
    <cellStyle name="style1530719670691" xfId="45309" xr:uid="{FAD1A1C7-0C52-41FF-BA95-308E4A9DEAC4}"/>
    <cellStyle name="style1530719670795" xfId="45315" xr:uid="{7AB11A12-8AE9-4E52-9056-B1FA60F77253}"/>
    <cellStyle name="style1530719670905" xfId="45320" xr:uid="{9FB59337-359F-45A3-A232-2CF0D7D69113}"/>
    <cellStyle name="style1530719671016" xfId="45321" xr:uid="{75C87156-1A4A-46AF-8C61-FDD8151F38D4}"/>
    <cellStyle name="style1530719671119" xfId="45310" xr:uid="{EFAFB641-8727-431F-958F-FC9898D12E7F}"/>
    <cellStyle name="style1530719671238" xfId="45311" xr:uid="{69B30342-49BA-424B-B8EF-06152546C1E5}"/>
    <cellStyle name="style1530719671339" xfId="45312" xr:uid="{D40584F4-567D-4C65-B79D-85E3D1224D7A}"/>
    <cellStyle name="style1530719671449" xfId="45313" xr:uid="{702D52E7-48D4-43DC-AD9B-B6EA34E40DD1}"/>
    <cellStyle name="style1530719671581" xfId="45316" xr:uid="{6DEBCE57-69AE-4530-BD60-CDA0EE27B499}"/>
    <cellStyle name="style1530719671687" xfId="45317" xr:uid="{E8EA8D42-DA30-430D-83E9-691ACFFFDE1E}"/>
    <cellStyle name="style1530719671808" xfId="45318" xr:uid="{13A7E5F7-9544-4AD7-B23B-254B507116A5}"/>
    <cellStyle name="style1530719671925" xfId="45319" xr:uid="{71D5B146-6CF4-4755-866E-C18ABE7CB158}"/>
    <cellStyle name="style1530719672078" xfId="45322" xr:uid="{E5A42D8C-9E2E-44F6-840A-B71598BFC320}"/>
    <cellStyle name="style1530719672188" xfId="45323" xr:uid="{0D8C2833-B627-4C77-B555-E2FA73CE3FC8}"/>
    <cellStyle name="style1530719672325" xfId="45324" xr:uid="{E71191FB-1E64-4EE4-B4A8-46566A6D57B8}"/>
    <cellStyle name="style1530719672457" xfId="45325" xr:uid="{1A16FA12-8463-4DED-BC26-6ED3182D69DE}"/>
    <cellStyle name="style1530719672613" xfId="45326" xr:uid="{21303D52-90C4-453C-A3FD-4C8378DD9CE9}"/>
    <cellStyle name="style1530719672714" xfId="45327" xr:uid="{C899CC2B-6008-4B87-A2E0-D65F2394AB38}"/>
    <cellStyle name="style1530719672810" xfId="45328" xr:uid="{E6F67D1F-FF6B-48B3-87B5-E724AB38151E}"/>
    <cellStyle name="style1530719672908" xfId="45329" xr:uid="{33C0991E-67C6-4FB4-9A79-2D5F951F3E38}"/>
    <cellStyle name="style1530719673018" xfId="45330" xr:uid="{D653A93F-41C3-407E-B63B-D556A9F89FD1}"/>
    <cellStyle name="style1530719673124" xfId="45331" xr:uid="{C5E33708-D483-4053-8A1C-C168A45FBD1F}"/>
    <cellStyle name="style1530719673245" xfId="45332" xr:uid="{36643659-9F17-435C-944B-C65FA68BD3A6}"/>
    <cellStyle name="style1530719673340" xfId="45333" xr:uid="{E49EC123-6206-4D8C-8B87-7C06D34D716B}"/>
    <cellStyle name="style1530719673458" xfId="45334" xr:uid="{2A37E300-F863-41A5-8CC0-60B4290EB403}"/>
    <cellStyle name="style1530719673546" xfId="45335" xr:uid="{0293288B-0C51-4B5C-942C-0A7EEC61CF97}"/>
    <cellStyle name="style1530719673633" xfId="45336" xr:uid="{5C32F204-E336-4922-B9A9-6A11F709EA80}"/>
    <cellStyle name="style1530719673720" xfId="45337" xr:uid="{6769CBF6-167C-49FE-80C5-3CB7C33C16FA}"/>
    <cellStyle name="style1530719727340" xfId="45338" xr:uid="{FF49E978-F1EF-431F-B1AA-9E4F4E22C389}"/>
    <cellStyle name="style1530719727504" xfId="45339" xr:uid="{0357E4EB-C467-42A7-9A39-FBB7FC1E0B74}"/>
    <cellStyle name="style1530719727651" xfId="45344" xr:uid="{F1C32339-E7CB-4F99-B5FF-5EDD76746C44}"/>
    <cellStyle name="style1530719727787" xfId="45345" xr:uid="{5A3E08BF-0303-4701-B583-8B0777090978}"/>
    <cellStyle name="style1530719728100" xfId="45341" xr:uid="{F04E3430-4670-4ED4-9AC6-902B9D92096F}"/>
    <cellStyle name="style1530719728238" xfId="45342" xr:uid="{4132ED90-A68E-4ED3-9F45-0967EAAC069A}"/>
    <cellStyle name="style1530719728348" xfId="45340" xr:uid="{93D6E736-5327-4FDC-B343-794EE68B876C}"/>
    <cellStyle name="style1530719728515" xfId="45343" xr:uid="{B26B3733-FECA-4840-917B-DE848864CEAC}"/>
    <cellStyle name="style1530719728723" xfId="45346" xr:uid="{5577B673-0E33-4A9F-968E-F01E0ECC78C2}"/>
    <cellStyle name="style1530719728894" xfId="45347" xr:uid="{ABF05235-75E7-425C-8CE7-1F28F10AA2DC}"/>
    <cellStyle name="style1530719729055" xfId="45348" xr:uid="{4631E3B9-F19F-4047-B544-2A30BB715273}"/>
    <cellStyle name="style1530719729214" xfId="45349" xr:uid="{224FB2D7-B332-49C4-A307-AAE10AF61DE3}"/>
    <cellStyle name="style1530719729378" xfId="45350" xr:uid="{452902AA-1398-4973-B2A4-01813F0B7D1C}"/>
    <cellStyle name="style1530719729571" xfId="45352" xr:uid="{4037E945-5643-426D-8DBD-52D0CD15FD26}"/>
    <cellStyle name="style1530719729758" xfId="45354" xr:uid="{793681C4-1123-49D8-BA2D-E21276101460}"/>
    <cellStyle name="style1530719729899" xfId="45351" xr:uid="{32D997D3-20AB-4694-8E30-9EE361A2FC64}"/>
    <cellStyle name="style1530719730087" xfId="45353" xr:uid="{1B326B07-10DD-4C5A-9D86-FC5A920253C5}"/>
    <cellStyle name="style1530719730436" xfId="45355" xr:uid="{EF6C4276-F48D-4A53-8BDA-3E642EC3E96D}"/>
    <cellStyle name="style1530719781934" xfId="45357" xr:uid="{150C7A48-2E20-4F14-99D5-49E4E400F7D8}"/>
    <cellStyle name="style1530719782050" xfId="45358" xr:uid="{97AC17CA-5999-49D2-B9FC-7726154F11EB}"/>
    <cellStyle name="style1530719782147" xfId="45356" xr:uid="{BD6729DA-6F5F-4E2D-9E12-698F28A4D6E0}"/>
    <cellStyle name="style1530719782272" xfId="45359" xr:uid="{51CA3CE8-048E-4816-A0BC-2525555231BE}"/>
    <cellStyle name="style1530719782396" xfId="45360" xr:uid="{E7C664DD-7D1A-4AE1-A17B-FC624AB46D28}"/>
    <cellStyle name="style1530719782511" xfId="45361" xr:uid="{3C4B1D7A-7B89-4D72-B375-A39D0DFCD23B}"/>
    <cellStyle name="style1530719782630" xfId="45362" xr:uid="{309151F9-89FE-4729-9E03-9051B68D96BB}"/>
    <cellStyle name="style1530719782735" xfId="45363" xr:uid="{FE9BCA1D-0C77-42D6-A25D-16371486E71B}"/>
    <cellStyle name="style1530719782835" xfId="45365" xr:uid="{CB68F8DA-C9D4-4503-9F7C-1A23DF922B66}"/>
    <cellStyle name="style1530719782935" xfId="45366" xr:uid="{900D3918-4891-4E32-BB9B-1A6D04893D99}"/>
    <cellStyle name="style1530719783040" xfId="45368" xr:uid="{91FBEF7A-B749-4468-8B96-77B70E00BF2C}"/>
    <cellStyle name="style1530719783139" xfId="45369" xr:uid="{97D2D780-33FE-4703-877F-E894BC19B9D7}"/>
    <cellStyle name="style1530719783236" xfId="45364" xr:uid="{630A28C1-B46A-4BD8-8CB6-1A4001A7FDBC}"/>
    <cellStyle name="style1530719783351" xfId="45367" xr:uid="{E2DBFC82-3459-4442-9F6F-785B7E1A5FA8}"/>
    <cellStyle name="style1530719783461" xfId="45370" xr:uid="{277676A7-43C9-4920-9454-BEFC95FEA0E9}"/>
    <cellStyle name="style1530719783683" xfId="45372" xr:uid="{11A3378A-EA99-43C4-8CDB-8D973F11F1A9}"/>
    <cellStyle name="style1530719783789" xfId="45373" xr:uid="{C2CAEB78-249D-428B-9CDB-460D4F486C3B}"/>
    <cellStyle name="style1530719783899" xfId="45371" xr:uid="{CC53D56D-6F5D-4E61-AA58-1FF7EF2F3961}"/>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19788999854" xfId="46015" xr:uid="{50AECC9E-A48A-4CA3-B6A6-5F69A1294A4D}"/>
    <cellStyle name="style1619788999885" xfId="46016" xr:uid="{79082525-C8CA-4051-85E8-F6ECB9D536E0}"/>
    <cellStyle name="style1619788999907" xfId="46027" xr:uid="{636BCA8C-EF9A-45D9-A5ED-8D870E8DD5DE}"/>
    <cellStyle name="style1619788999938" xfId="46028" xr:uid="{7336AA9E-33C2-4BC4-B0EA-0B769296D16A}"/>
    <cellStyle name="style1619788999985" xfId="46018" xr:uid="{BB0F9B05-5C90-43DF-BDCE-93987D0C6100}"/>
    <cellStyle name="style1619789000007" xfId="46019" xr:uid="{3B1DEF66-354F-4B24-A11B-F804F62D1429}"/>
    <cellStyle name="style1619789000371" xfId="46017" xr:uid="{CCAB24AD-0411-4F2D-B827-861F6D0EED8F}"/>
    <cellStyle name="style1619789000741" xfId="46020" xr:uid="{3401E5A6-4B56-4548-BCBA-A3BA3537E29F}"/>
    <cellStyle name="style1619789000841" xfId="46029" xr:uid="{9C67D7E2-67D0-4882-B3F3-DB9BFEEA7856}"/>
    <cellStyle name="style1619789000910" xfId="46030" xr:uid="{684DA33C-CC7F-4C3D-9401-719C634C75CA}"/>
    <cellStyle name="style1619789000957" xfId="46031" xr:uid="{299B9F02-85C1-445F-89C7-FDB3CD3F7BF8}"/>
    <cellStyle name="style1619789001010" xfId="46032" xr:uid="{65008508-E0EE-42BB-8866-EB5FCC20276B}"/>
    <cellStyle name="style1619789001057" xfId="46039" xr:uid="{B47EBD4E-CEF5-4A3B-8C20-DC307AB9848E}"/>
    <cellStyle name="style1619789001073" xfId="46051" xr:uid="{671DDDE2-A522-4AB3-A283-BC024BEBF1BA}"/>
    <cellStyle name="style1619789001110" xfId="46040" xr:uid="{ABDF089B-3D61-435D-816D-274AD975A3A4}"/>
    <cellStyle name="style1619789001142" xfId="46052" xr:uid="{CE7822CA-F57B-424F-93E8-694EBC0449C7}"/>
    <cellStyle name="style1619789001157" xfId="46063" xr:uid="{1886BD8A-3D89-47C7-B074-1E29EB94DDA0}"/>
    <cellStyle name="style1619789001189" xfId="46064" xr:uid="{934ACCB7-D1F4-4A7D-AAE5-FC86A7AC94E6}"/>
    <cellStyle name="style1619789001211" xfId="46041" xr:uid="{30FDFDB4-869B-48E8-9A4E-1F88B9EE1875}"/>
    <cellStyle name="style1619789001246" xfId="46042" xr:uid="{F43D637E-18FB-44C2-93E7-F14FC41C6994}"/>
    <cellStyle name="style1619789001278" xfId="46043" xr:uid="{5C3DB205-B465-409C-B2DC-9E1F112418CA}"/>
    <cellStyle name="style1619789001293" xfId="46044" xr:uid="{197266BF-227D-4CC8-8D3D-8A0BE6777EE2}"/>
    <cellStyle name="style1619789001327" xfId="46053" xr:uid="{8A01DFB2-F321-4E1F-B911-18838F0C6694}"/>
    <cellStyle name="style1619789001342" xfId="46054" xr:uid="{B03EC807-9952-4719-8A46-63D70459A80A}"/>
    <cellStyle name="style1619789001374" xfId="46055" xr:uid="{0A9BF082-8916-4C9A-A7F8-8B984097B627}"/>
    <cellStyle name="style1619789001389" xfId="46056" xr:uid="{E5188507-EAFF-46FD-B0DC-D713839960F8}"/>
    <cellStyle name="style1619789001427" xfId="46065" xr:uid="{7E66D342-8E42-44E6-A41E-7606D0022759}"/>
    <cellStyle name="style1619789001443" xfId="46066" xr:uid="{96A2F38D-E9B9-4125-A2D8-313A19E0A6E3}"/>
    <cellStyle name="style1619789001474" xfId="46067" xr:uid="{2A4B9BA1-D28F-4F56-B16B-AAFA2C6C021D}"/>
    <cellStyle name="style1619789001505" xfId="46068" xr:uid="{06085A49-05B6-4934-9EF5-E75F5BAD7D8C}"/>
    <cellStyle name="style1619789002729" xfId="46075" xr:uid="{86C8A1AE-7468-4AF9-8363-103B29DE8B37}"/>
    <cellStyle name="style1619789002830" xfId="46076" xr:uid="{791428C7-0B04-4E52-94D8-5E0822C84313}"/>
    <cellStyle name="style1619789002845" xfId="46087" xr:uid="{475610DA-CAF1-4288-9E5A-3CC5D73FDFFA}"/>
    <cellStyle name="style1619789002861" xfId="46088" xr:uid="{EEFC0E99-7B35-4662-93A6-80E75A57A6B2}"/>
    <cellStyle name="style1619789003162" xfId="46078" xr:uid="{F85B519D-FBE9-4AB0-88DA-C55B4E096572}"/>
    <cellStyle name="style1619789003310" xfId="46079" xr:uid="{72CC832D-2174-40DF-931A-B04447272982}"/>
    <cellStyle name="style1619789003447" xfId="46077" xr:uid="{1AAF578A-37AD-4216-877A-31723456CB49}"/>
    <cellStyle name="style1619789003579" xfId="46080" xr:uid="{A75C6168-CD06-48C0-A3E4-B592DAE5BAA1}"/>
    <cellStyle name="style1619789003842" xfId="46089" xr:uid="{82F377E4-447D-4799-AEFE-740E0EBBD6A1}"/>
    <cellStyle name="style1619789003848" xfId="46090" xr:uid="{3A18D41F-FE9C-49E0-B0EB-EAB5F1684605}"/>
    <cellStyle name="style1619789003880" xfId="46091" xr:uid="{508E2008-65AE-4B9C-87B3-88896BDDBAE0}"/>
    <cellStyle name="style1619789003895" xfId="46092" xr:uid="{2D665BD1-A835-4896-8701-D80F18B51B71}"/>
    <cellStyle name="style1619789003926" xfId="46099" xr:uid="{39D3B293-5C3F-4F91-804E-F60B1C6CE44B}"/>
    <cellStyle name="style1619789003949" xfId="46111" xr:uid="{BD3B0ABE-CDE7-4EC3-9896-FFF5DBA123EE}"/>
    <cellStyle name="style1619789003964" xfId="46100" xr:uid="{14049B33-4C99-4FE8-A340-01F4DC1C95F5}"/>
    <cellStyle name="style1619789003980" xfId="46112" xr:uid="{A01DEB10-6EED-47C3-8DBE-668E3B352F68}"/>
    <cellStyle name="style1619789004011" xfId="46123" xr:uid="{C4B61876-467D-4EEF-9D34-9AA5F849FD52}"/>
    <cellStyle name="style1619789004027" xfId="46124" xr:uid="{CEED26CC-241C-4DAC-8EA3-17E6CAD81480}"/>
    <cellStyle name="style1619789004049" xfId="46101" xr:uid="{C5D4B0C4-8ABA-41CD-BEFB-A290C33BF37E}"/>
    <cellStyle name="style1619789004080" xfId="46102" xr:uid="{36494B9E-6095-4156-B0BB-B089C928A8BA}"/>
    <cellStyle name="style1619789004096" xfId="46103" xr:uid="{9E88C549-2242-4CEB-BA73-76A06FE10222}"/>
    <cellStyle name="style1619789004111" xfId="46104" xr:uid="{9BAC8948-B031-4CC0-8D5E-4FA806B3E2CD}"/>
    <cellStyle name="style1619789004143" xfId="46113" xr:uid="{A85D49E7-751B-4CDE-BA4F-936625281F98}"/>
    <cellStyle name="style1619789004165" xfId="46114" xr:uid="{BFF48B33-D998-4F78-B1FF-3B64EED39987}"/>
    <cellStyle name="style1619789004180" xfId="46115" xr:uid="{A2E720A5-24C2-4460-B4C9-BC726B991412}"/>
    <cellStyle name="style1619789004196" xfId="46116" xr:uid="{EE840236-1ED2-4EC5-BE40-F00C2EF611B4}"/>
    <cellStyle name="style1619789004249" xfId="46125" xr:uid="{99A269C3-6683-4B24-82D2-15B8BCE2204B}"/>
    <cellStyle name="style1619789004265" xfId="46126" xr:uid="{47093D3E-3ECE-4A18-88D8-0668566306AA}"/>
    <cellStyle name="style1619789004281" xfId="46127" xr:uid="{40AD15A8-BF50-4511-8A3E-254AED7528BF}"/>
    <cellStyle name="style1619789004312" xfId="46128" xr:uid="{5CFBE7CD-A2EA-4629-AB0E-16ED6DFEDE98}"/>
    <cellStyle name="style1619789005098" xfId="46135" xr:uid="{CD538986-3D13-480A-8E7D-6DD12FF03044}"/>
    <cellStyle name="style1619789005114" xfId="46136" xr:uid="{AF0D2961-3E2F-4436-81CF-D564E7BDF1B5}"/>
    <cellStyle name="style1619789005145" xfId="46147" xr:uid="{29C9E6D8-CC76-4D3B-B84A-0867CD826840}"/>
    <cellStyle name="style1619789005167" xfId="46148" xr:uid="{822F041F-7434-4C63-A729-A53D8F2083FF}"/>
    <cellStyle name="style1619789005199" xfId="46138" xr:uid="{5499A3CD-FA25-4081-B54F-7AD2418A3677}"/>
    <cellStyle name="style1619789005230" xfId="46139" xr:uid="{68B12728-BD2A-4F7B-9EA5-B74156DC1D56}"/>
    <cellStyle name="style1619789005252" xfId="46137" xr:uid="{6676F7BD-64A0-4974-8D7C-D73BB0408FED}"/>
    <cellStyle name="style1619789005268" xfId="46140" xr:uid="{EA4A4179-7A3E-44F1-8FA4-0B4BA0B0BFFB}"/>
    <cellStyle name="style1619789005283" xfId="46149" xr:uid="{4772600C-2CB1-44E4-8647-B20BA3DE0419}"/>
    <cellStyle name="style1619789005314" xfId="46150" xr:uid="{3B1CD458-FA53-4006-9D90-70693A29F79C}"/>
    <cellStyle name="style1619789005330" xfId="46151" xr:uid="{3732199B-7F3C-455E-A0DC-24D37EF47D21}"/>
    <cellStyle name="style1619789005352" xfId="46152" xr:uid="{C403BD84-881D-4258-8AFF-0BF3EB296258}"/>
    <cellStyle name="style1619789005368" xfId="46159" xr:uid="{4D6E119A-60AD-4BCD-B3FA-77227794C74C}"/>
    <cellStyle name="style1619789005399" xfId="46171" xr:uid="{5EF21C1C-3DFD-41CA-BCD4-5192F020A686}"/>
    <cellStyle name="style1619789005415" xfId="46183" xr:uid="{6C4E59F5-4770-4347-B802-846E3E5418B4}"/>
    <cellStyle name="style1619789005430" xfId="46160" xr:uid="{AB81F5A2-5F24-40C7-AD9B-0AE328A11C17}"/>
    <cellStyle name="style1619789005453" xfId="46172" xr:uid="{DB6A338E-F001-4804-B856-37068F0E417C}"/>
    <cellStyle name="style1619789005484" xfId="46184" xr:uid="{94ABD1AB-0348-45B7-A783-636C8932E770}"/>
    <cellStyle name="style1619789005499" xfId="46161" xr:uid="{CCF02ADC-BC47-4978-8414-105964C956E5}"/>
    <cellStyle name="style1619789005515" xfId="46162" xr:uid="{C57D07ED-BE4E-4EAA-B2C9-0E9DC6CF1416}"/>
    <cellStyle name="style1619789005546" xfId="46163" xr:uid="{079ED99F-8517-4DBB-8286-DEA09D387988}"/>
    <cellStyle name="style1619789005569" xfId="46164" xr:uid="{FCDE9C58-F6ED-4583-ABDF-44066FCEE0A2}"/>
    <cellStyle name="style1619789005584" xfId="46173" xr:uid="{D26A9112-84C9-4501-B699-C3ACC7D04FF3}"/>
    <cellStyle name="style1619789005600" xfId="46174" xr:uid="{8B86E61B-644D-4FE5-98D8-0B38AD3338AF}"/>
    <cellStyle name="style1619789005631" xfId="46175" xr:uid="{C1630144-ED51-4CAB-8B60-6B680416CB87}"/>
    <cellStyle name="style1619789005647" xfId="46176" xr:uid="{20D1D96E-EA5C-442B-BD37-69F659567D12}"/>
    <cellStyle name="style1619789005669" xfId="46185" xr:uid="{EC9A3D5E-8181-419C-B6A3-E4FADEDC5B02}"/>
    <cellStyle name="style1619789005700" xfId="46186" xr:uid="{6B44849D-676D-43DF-A587-F26B244A4FFB}"/>
    <cellStyle name="style1619789005716" xfId="46187" xr:uid="{74792490-3D11-404B-BAAC-B17DF4412DDA}"/>
    <cellStyle name="style1619789005747" xfId="46188" xr:uid="{8036550E-F641-4465-83CE-0C44270F7935}"/>
    <cellStyle name="style1619789006555" xfId="46021" xr:uid="{3E2AD6CB-A39E-44B5-A3BC-AFF78A8BAED5}"/>
    <cellStyle name="style1619789006586" xfId="46022" xr:uid="{D0A66C5D-DFC9-4F77-89C8-F9F6D03D3741}"/>
    <cellStyle name="style1619789006602" xfId="46033" xr:uid="{DC938FCC-BF44-446F-B945-6AB7651582CC}"/>
    <cellStyle name="style1619789006618" xfId="46034" xr:uid="{34C6A058-FF70-4036-8173-C863926C074C}"/>
    <cellStyle name="style1619789006655" xfId="46024" xr:uid="{43A44C16-0F29-4A4D-B1E0-F6E9F9CCCFB8}"/>
    <cellStyle name="style1619789006687" xfId="46025" xr:uid="{3CC9139F-EC1B-4990-85DD-CE45B398DE3C}"/>
    <cellStyle name="style1619789006702" xfId="46023" xr:uid="{EDE2B83A-2238-46BD-A8F2-4005F0352308}"/>
    <cellStyle name="style1619789006718" xfId="46026" xr:uid="{677FF86A-C72B-4485-89B2-B7052D884C24}"/>
    <cellStyle name="style1619789006749" xfId="46035" xr:uid="{15D3A0C3-8AE6-4541-BA0D-593FC3DE80CE}"/>
    <cellStyle name="style1619789006771" xfId="46036" xr:uid="{9B21758D-32D5-4BCE-8E20-3C1EA6C83897}"/>
    <cellStyle name="style1619789006787" xfId="46037" xr:uid="{4881A984-89D2-4B0B-A425-7D064EE5D780}"/>
    <cellStyle name="style1619789006803" xfId="46038" xr:uid="{6078CF77-95B1-44BF-A7FE-0DFC4ADE491C}"/>
    <cellStyle name="style1619789006834" xfId="46045" xr:uid="{7B3310C6-55EB-4432-9DDB-EB989A1DC774}"/>
    <cellStyle name="style1619789006856" xfId="46057" xr:uid="{E025B88E-D3C2-4583-9795-580559B6F207}"/>
    <cellStyle name="style1619789006872" xfId="46046" xr:uid="{FDE70E85-6198-4412-BAE4-AA115A3D5C05}"/>
    <cellStyle name="style1619789006887" xfId="46058" xr:uid="{ACF807B5-14FB-4AD5-962E-31F79BF27A1A}"/>
    <cellStyle name="style1619789006919" xfId="46069" xr:uid="{EBE2E35B-5797-46DA-A28A-96138E720661}"/>
    <cellStyle name="style1619789006934" xfId="46070" xr:uid="{081743D1-897C-4977-8EE8-90F828FFB806}"/>
    <cellStyle name="style1619789006956" xfId="46047" xr:uid="{5CBDD7BC-0D67-469A-AB2E-AEBFB2EFDF0B}"/>
    <cellStyle name="style1619789006972" xfId="46048" xr:uid="{893888B6-2793-4F8D-A737-188E2C482B35}"/>
    <cellStyle name="style1619789007003" xfId="46049" xr:uid="{24701984-CFF6-4454-9113-D9BF7CB952A0}"/>
    <cellStyle name="style1619789007019" xfId="46050" xr:uid="{4D97DCEC-6E6C-4D39-8BC4-0FEE9C5C2475}"/>
    <cellStyle name="style1619789007034" xfId="46059" xr:uid="{9800ADA0-5BFB-4DBE-89CA-8FFDAF4D2D82}"/>
    <cellStyle name="style1619789007057" xfId="46060" xr:uid="{9D1C5ABD-A87F-4894-9DB7-D87706981F8A}"/>
    <cellStyle name="style1619789007088" xfId="46061" xr:uid="{A08B596B-017A-415C-AD0B-ECBE9BBA54FF}"/>
    <cellStyle name="style1619789007103" xfId="46062" xr:uid="{52F83CB2-E5DC-4E28-AD66-929F6E5CF3A4}"/>
    <cellStyle name="style1619789007135" xfId="46071" xr:uid="{ADA80A82-C282-48FD-9F7C-E3F12C9AD9C3}"/>
    <cellStyle name="style1619789007157" xfId="46072" xr:uid="{1D4ED24F-AFC2-4CC8-AAEB-1AB1589838D0}"/>
    <cellStyle name="style1619789007172" xfId="46073" xr:uid="{CD04A31E-AE92-496F-8CBE-58F17A8A9756}"/>
    <cellStyle name="style1619789007188" xfId="46074" xr:uid="{A4E45AA5-05F0-4656-9A64-EFB285097C23}"/>
    <cellStyle name="style1619789007920" xfId="46081" xr:uid="{5977CB77-5FBE-43D0-814F-33527B3AF08E}"/>
    <cellStyle name="style1619789007952" xfId="46082" xr:uid="{D486658B-7460-4C5B-BF6D-ECD4F82CD794}"/>
    <cellStyle name="style1619789007974" xfId="46093" xr:uid="{5F810207-90F1-459A-A242-A53394C3F209}"/>
    <cellStyle name="style1619789007990" xfId="46094" xr:uid="{DAA2CC49-CAF6-4A58-BFB6-31CEF21F4DA2}"/>
    <cellStyle name="style1619789008036" xfId="46084" xr:uid="{1A305A51-607E-4B67-8A1A-7C723AA7A5D6}"/>
    <cellStyle name="style1619789008059" xfId="46085" xr:uid="{EC040DC8-267A-4F0E-8BF4-36E3BACD089A}"/>
    <cellStyle name="style1619789008074" xfId="46083" xr:uid="{33BDB5FD-EAA4-4C4D-9DBE-98553A08CA47}"/>
    <cellStyle name="style1619789008090" xfId="46086" xr:uid="{F872A93C-102B-4BFB-97AA-116D43837D1F}"/>
    <cellStyle name="style1619789008121" xfId="46095" xr:uid="{5E7014DC-7EEE-4D51-A248-90CE959587F1}"/>
    <cellStyle name="style1619789008137" xfId="46096" xr:uid="{4823C166-8F00-44DA-9E7B-6806057293F5}"/>
    <cellStyle name="style1619789008159" xfId="46097" xr:uid="{C299E6F7-CF46-4D6D-8CA0-D37E47521FF0}"/>
    <cellStyle name="style1619789008175" xfId="46098" xr:uid="{CE903235-C89D-454C-807B-DD708DF690C8}"/>
    <cellStyle name="style1619789008206" xfId="46105" xr:uid="{22DDBFFC-C64D-4329-9D90-08F9D6201F73}"/>
    <cellStyle name="style1619789008221" xfId="46117" xr:uid="{6BD2AC4E-1363-49B9-A0BF-1E58766A9E2B}"/>
    <cellStyle name="style1619789008237" xfId="46106" xr:uid="{99379D7C-6C15-462C-8CE0-77F7EFC4C7D2}"/>
    <cellStyle name="style1619789008259" xfId="46118" xr:uid="{C41CC14A-41B1-40A3-A8D2-F891660308B9}"/>
    <cellStyle name="style1619789008290" xfId="46129" xr:uid="{140641BC-97DA-4D97-99C2-F71412AF6702}"/>
    <cellStyle name="style1619789008306" xfId="46130" xr:uid="{ADACB7C5-2627-44C5-AD02-2A4B096346BF}"/>
    <cellStyle name="style1619789008322" xfId="46107" xr:uid="{359F6845-7B24-4429-BA9D-E82A79E0A714}"/>
    <cellStyle name="style1619789008353" xfId="46108" xr:uid="{66D76B32-D901-44A2-A723-EE1678BA9DE3}"/>
    <cellStyle name="style1619789008375" xfId="46109" xr:uid="{C45D4F1B-1190-42F2-BF53-763E62CD5A95}"/>
    <cellStyle name="style1619789008391" xfId="46110" xr:uid="{E39360DF-6E67-41CE-91AB-46E86AA4BB3A}"/>
    <cellStyle name="style1619789008422" xfId="46119" xr:uid="{E3DE49C5-D1B6-4D7C-944A-37343FD4BD9C}"/>
    <cellStyle name="style1619789008437" xfId="46120" xr:uid="{D4E72876-2021-48EC-A1BB-5F9CFB92BE74}"/>
    <cellStyle name="style1619789008460" xfId="46121" xr:uid="{BBD6D9BF-333C-41B6-A0EE-82AE018EC5A1}"/>
    <cellStyle name="style1619789008475" xfId="46122" xr:uid="{DCEF90E3-1C30-4347-B80E-32E02B75B63C}"/>
    <cellStyle name="style1619789008522" xfId="46131" xr:uid="{0CE9744D-87AD-4A14-94A4-6EEB8E136C36}"/>
    <cellStyle name="style1619789008538" xfId="46132" xr:uid="{4549BB63-C2AB-451E-AE4B-438552D9795C}"/>
    <cellStyle name="style1619789008560" xfId="46133" xr:uid="{05D6CF1A-005E-424A-8103-BA2A0DA01055}"/>
    <cellStyle name="style1619789008591" xfId="46134" xr:uid="{2B04D140-F1C1-4B56-A290-FA9834FDB140}"/>
    <cellStyle name="style1619789009408" xfId="46141" xr:uid="{1591451E-6D82-4A38-BB58-7D93B9EE4C5E}"/>
    <cellStyle name="style1619789009440" xfId="46142" xr:uid="{CEA22B49-B90E-4E0E-9EF0-7D6468F95E6E}"/>
    <cellStyle name="style1619789009462" xfId="46153" xr:uid="{061F1116-F7F3-40C2-B882-F22D5A06B157}"/>
    <cellStyle name="style1619789009477" xfId="46154" xr:uid="{1759C7C4-603B-4178-A5E0-DF584B40E6F0}"/>
    <cellStyle name="style1619789009524" xfId="46144" xr:uid="{527B2446-6E7F-461B-B900-B099D425A654}"/>
    <cellStyle name="style1619789009540" xfId="46145" xr:uid="{994BD51A-7131-4E46-8F5C-A45948CEE2B5}"/>
    <cellStyle name="style1619789009562" xfId="46143" xr:uid="{B278A397-9E7E-4C4C-9400-85FAE9A6A0B9}"/>
    <cellStyle name="style1619789009578" xfId="46146" xr:uid="{CA520FBB-1B51-47F8-B17A-44609694F5DC}"/>
    <cellStyle name="style1619789009609" xfId="46155" xr:uid="{1212F98F-568C-4CAD-8960-C3E33BEEB627}"/>
    <cellStyle name="style1619789009624" xfId="46156" xr:uid="{F200F4DF-2242-4E61-B10B-E1E269C11595}"/>
    <cellStyle name="style1619789009640" xfId="46157" xr:uid="{A0659A5E-B84F-4416-A4CA-633274DFF557}"/>
    <cellStyle name="style1619789009662" xfId="46158" xr:uid="{E05AB8B7-765B-4860-8C6D-0E712A6EFD0E}"/>
    <cellStyle name="style1619789009694" xfId="46165" xr:uid="{F6884C44-C931-4E68-ADB8-DD7F3FB8882B}"/>
    <cellStyle name="style1619789009709" xfId="46177" xr:uid="{4759C3EB-3216-49BE-83A4-7C0D085C9848}"/>
    <cellStyle name="style1619789009740" xfId="46189" xr:uid="{7733C665-1A04-4113-B9AC-19EBDE86608D}"/>
    <cellStyle name="style1619789009763" xfId="46166" xr:uid="{AC4FE20A-B86D-4299-8DD2-7163720AAF19}"/>
    <cellStyle name="style1619789009778" xfId="46178" xr:uid="{E411DC38-C4E1-431C-88E8-FE5636A14CE8}"/>
    <cellStyle name="style1619789009794" xfId="46190" xr:uid="{90017C3C-38D0-4CB1-9A55-C0107878B2BD}"/>
    <cellStyle name="style1619789009825" xfId="46167" xr:uid="{2FCC6271-6461-4807-8768-D695FDE7BD83}"/>
    <cellStyle name="style1619789009841" xfId="46168" xr:uid="{3492FCDA-5D6C-43A5-B060-4129A0936562}"/>
    <cellStyle name="style1619789009863" xfId="46169" xr:uid="{5FDBD39A-4552-4FDE-B9F9-4581EA90972E}"/>
    <cellStyle name="style1619789009879" xfId="46170" xr:uid="{C0A799A9-CA88-4D98-A25E-0E8A407611AD}"/>
    <cellStyle name="style1619789009910" xfId="46179" xr:uid="{60B05183-E256-4C67-9120-83535939BB94}"/>
    <cellStyle name="style1619789009925" xfId="46180" xr:uid="{225E053D-7F9F-4EF6-BA93-B69BEB4AD081}"/>
    <cellStyle name="style1619789009941" xfId="46181" xr:uid="{3BD0ACB3-3881-4E7A-AE28-33D806A77702}"/>
    <cellStyle name="style1619789009963" xfId="46182" xr:uid="{522210A2-6C20-4297-889E-E84E0A98FBD7}"/>
    <cellStyle name="style1619789009994" xfId="46191" xr:uid="{FBC0F712-A02D-4EC5-8A47-BCB769888DC1}"/>
    <cellStyle name="style1619789010026" xfId="46192" xr:uid="{F51AFF66-73A9-4A79-9851-B21D53BB040B}"/>
    <cellStyle name="style1619789010041" xfId="46193" xr:uid="{070A60E7-C3AA-4038-A6BB-D525DA1083DC}"/>
    <cellStyle name="style1619789010063" xfId="46194" xr:uid="{CF0075B8-70A2-464F-A44E-F72AD15ED8F9}"/>
    <cellStyle name="style1619789010997" xfId="46195" xr:uid="{3B6DAE96-A56F-4F4C-8E89-0DEB35ED50CE}"/>
    <cellStyle name="style1619789011012" xfId="46196" xr:uid="{70E73C81-8C0C-4A0B-95E7-ED504108D570}"/>
    <cellStyle name="style1619789011043" xfId="46207" xr:uid="{FFB7DC4D-9108-42AC-B746-4A1124EC5B72}"/>
    <cellStyle name="style1619789011059" xfId="46208" xr:uid="{05A39736-C713-4930-BDF9-910285AB3888}"/>
    <cellStyle name="style1619789011097" xfId="46198" xr:uid="{B0BB78CE-4B57-46B9-9497-C1CEFF6F5D69}"/>
    <cellStyle name="style1619789011113" xfId="46199" xr:uid="{0711F2E4-3677-48BC-A918-4D6E16EEC4A2}"/>
    <cellStyle name="style1619789011144" xfId="46197" xr:uid="{2476DF85-2EF6-45D1-800B-AA45BD04A939}"/>
    <cellStyle name="style1619789011166" xfId="46200" xr:uid="{671BA867-34B7-4A76-9DB3-9ABC710BBB5A}"/>
    <cellStyle name="style1619789011182" xfId="46209" xr:uid="{2DB58006-4FFF-4C61-93E3-0239AC4862D6}"/>
    <cellStyle name="style1619789011213" xfId="46210" xr:uid="{2A9F4F84-D184-474B-97BC-2125C690CA15}"/>
    <cellStyle name="style1619789011228" xfId="46211" xr:uid="{08C50C0A-93FC-4E06-9E4F-00DB6599E1B5}"/>
    <cellStyle name="style1619789011253" xfId="46212" xr:uid="{67C93069-4E48-4C28-91D2-6C6A7FD07665}"/>
    <cellStyle name="style1619789011266" xfId="46219" xr:uid="{9F0EFE82-F66F-4147-9109-B044E43D2A8C}"/>
    <cellStyle name="style1619789011297" xfId="46231" xr:uid="{F539A7C3-23AE-455F-9C2C-E746B07DC8CF}"/>
    <cellStyle name="style1619789011313" xfId="46220" xr:uid="{160317E3-5D66-49A8-BADD-30953D6A60DF}"/>
    <cellStyle name="style1619789011329" xfId="46232" xr:uid="{9C5FEAF9-4A90-4A10-9F16-DC08629B55FB}"/>
    <cellStyle name="style1619789011360" xfId="46243" xr:uid="{CCFCBEA4-4019-411D-8679-8BECBDC6C962}"/>
    <cellStyle name="style1619789011382" xfId="46244" xr:uid="{006292E4-E516-420A-9CA2-5BBAC4F1BA3D}"/>
    <cellStyle name="style1619789011398" xfId="46221" xr:uid="{DC975774-E2FA-4D88-B8BD-CCC86795A47E}"/>
    <cellStyle name="style1619789011413" xfId="46222" xr:uid="{E2EBEEAC-92C1-47AE-8F41-17B136576C8C}"/>
    <cellStyle name="style1619789011445" xfId="46223" xr:uid="{DB424603-34F1-4A7C-9193-8CC59AC5E7AA}"/>
    <cellStyle name="style1619789011467" xfId="46224" xr:uid="{911EB42F-3155-4440-A38A-F06DF8B54978}"/>
    <cellStyle name="style1619789011482" xfId="46233" xr:uid="{FDC860B4-4DD7-46DF-82B7-9822FD518C46}"/>
    <cellStyle name="style1619789011498" xfId="46234" xr:uid="{0B3D07E6-8455-4804-91BB-FC43C3F91CF0}"/>
    <cellStyle name="style1619789011514" xfId="46235" xr:uid="{1CA3446B-EDBF-4EFB-8010-FB217771623E}"/>
    <cellStyle name="style1619789011545" xfId="46236" xr:uid="{D75EDDDB-AC47-45BB-B054-61BB6C39DDF4}"/>
    <cellStyle name="style1619789011567" xfId="46245" xr:uid="{ED1A2F7E-E246-4845-9D50-562F4197B118}"/>
    <cellStyle name="style1619789011583" xfId="46246" xr:uid="{C5E6C575-3662-4C47-B9A1-7AE8778076F5}"/>
    <cellStyle name="style1619789011614" xfId="46247" xr:uid="{D3FBFA17-AC99-4082-B3EE-58C738900AA6}"/>
    <cellStyle name="style1619789011629" xfId="46248" xr:uid="{B537E6D1-DC10-478C-A6AB-376E0B4D282E}"/>
    <cellStyle name="style1619789012447" xfId="46255" xr:uid="{AEB3584A-9A31-4A89-ADA5-2D44EE7D808F}"/>
    <cellStyle name="style1619789012469" xfId="46256" xr:uid="{02B0C87D-F327-4E3D-9A65-C701B6FCFE28}"/>
    <cellStyle name="style1619789012500" xfId="46267" xr:uid="{E770DD04-15D0-4804-95DB-A2922F3CD3A2}"/>
    <cellStyle name="style1619789012516" xfId="46268" xr:uid="{D31963EF-1456-41AA-B61C-6E56D2D91F61}"/>
    <cellStyle name="style1619789012563" xfId="46258" xr:uid="{5485C3DA-A522-41D4-8D7C-4FFEA57654B6}"/>
    <cellStyle name="style1619789012585" xfId="46259" xr:uid="{8B484F14-BDD3-4FB4-B5E2-4B04186D994C}"/>
    <cellStyle name="style1619789012600" xfId="46257" xr:uid="{C143E30E-1CE0-4756-A401-239A39E84A65}"/>
    <cellStyle name="style1619789012616" xfId="46260" xr:uid="{8260AC2F-2F43-457B-B357-B3DA6E30B260}"/>
    <cellStyle name="style1619789012647" xfId="46269" xr:uid="{1C0C3279-7358-4598-8151-591C1C78745D}"/>
    <cellStyle name="style1619789012669" xfId="46270" xr:uid="{8B8800A5-202B-48F6-94F6-A2E09CD7B2BD}"/>
    <cellStyle name="style1619789012685" xfId="46271" xr:uid="{EEB292ED-99F0-43B9-9D62-34E078BFC3C9}"/>
    <cellStyle name="style1619789012701" xfId="46272" xr:uid="{12D40C67-17BF-4AD7-8F61-D2CF7C797F4A}"/>
    <cellStyle name="style1619789012732" xfId="46279" xr:uid="{9938BC07-6017-462A-B03C-EF7E64D3896E}"/>
    <cellStyle name="style1619789012748" xfId="46291" xr:uid="{3CD5E42E-4195-4883-84E3-5680ED3591A1}"/>
    <cellStyle name="style1619789012770" xfId="46280" xr:uid="{330E3006-3D7D-47F1-8DF8-55F4CD3CB44C}"/>
    <cellStyle name="style1619789012801" xfId="46292" xr:uid="{68AB3B77-3E06-4F2A-B28B-D7FE6DBA90A6}"/>
    <cellStyle name="style1619789012817" xfId="46303" xr:uid="{91DC057D-6C29-4A87-810B-D1C85442A631}"/>
    <cellStyle name="style1619789012832" xfId="46304" xr:uid="{BB109272-37B0-479B-BE45-32B4FA2CED52}"/>
    <cellStyle name="style1619789012863" xfId="46281" xr:uid="{F36A4DBB-2F3D-478F-804F-DA2C15BC9E30}"/>
    <cellStyle name="style1619789012886" xfId="46282" xr:uid="{23C37787-B5B6-4F61-859F-6BBE2794338A}"/>
    <cellStyle name="style1619789012901" xfId="46283" xr:uid="{257038DC-BBFF-4B1C-8B7A-99DC81E74E64}"/>
    <cellStyle name="style1619789012917" xfId="46284" xr:uid="{16D0E1D1-340D-4585-B267-8BBDD0D127EA}"/>
    <cellStyle name="style1619789012948" xfId="46293" xr:uid="{5CD2A402-C4B7-40A8-8A8C-8B9A1D27753A}"/>
    <cellStyle name="style1619789012970" xfId="46294" xr:uid="{1FD7E8F9-F5C2-45E7-9295-43EE52FB22D1}"/>
    <cellStyle name="style1619789012986" xfId="46295" xr:uid="{7A9A1BA0-03AE-429C-B2B0-18227F6F8ED0}"/>
    <cellStyle name="style1619789013002" xfId="46296" xr:uid="{208826DF-8ED2-4068-AD56-2090782BA384}"/>
    <cellStyle name="style1619789013048" xfId="46305" xr:uid="{B02CB99C-6414-46B5-B87E-BE4E2E33AB53}"/>
    <cellStyle name="style1619789013071" xfId="46306" xr:uid="{11F7CBC9-2B00-4D1A-B852-F0B0BC45164C}"/>
    <cellStyle name="style1619789013102" xfId="46307" xr:uid="{A2E22C03-1AD7-4BB4-968E-DAB165FF5CBD}"/>
    <cellStyle name="style1619789013117" xfId="46308" xr:uid="{16911583-F7B7-4928-BCB0-A2952EFF4B9B}"/>
    <cellStyle name="style1619789013772" xfId="46201" xr:uid="{01913A42-9006-4739-A44A-062040799531}"/>
    <cellStyle name="style1619789013803" xfId="46202" xr:uid="{CB01B7EA-F975-4A31-89BC-022862298396}"/>
    <cellStyle name="style1619789013819" xfId="46213" xr:uid="{F4470DA0-6EBC-4E4C-87EE-5CA7D733E1F0}"/>
    <cellStyle name="style1619789013850" xfId="46214" xr:uid="{64D7EDD7-8BA4-452A-B2F8-4F645A09C803}"/>
    <cellStyle name="style1619789013888" xfId="46204" xr:uid="{459CCCE2-38DC-4BEE-953B-72E28C8940D5}"/>
    <cellStyle name="style1619789013904" xfId="46205" xr:uid="{BC05F8E8-C373-4EBB-87D6-683A3CA5158F}"/>
    <cellStyle name="style1619789013935" xfId="46203" xr:uid="{E33BAB33-036C-4B8D-BB22-682CC16E2006}"/>
    <cellStyle name="style1619789013951" xfId="46206" xr:uid="{E740BC9B-A7E2-4734-8663-24F910E284C5}"/>
    <cellStyle name="style1619789013973" xfId="46215" xr:uid="{88B43E17-6566-4949-900C-E39623E190E7}"/>
    <cellStyle name="style1619789013988" xfId="46216" xr:uid="{DC4708B6-4B08-4079-824D-75193501E4E6}"/>
    <cellStyle name="style1619789014020" xfId="46217" xr:uid="{B98B8AB6-F1CC-49CF-917B-823C4A33DF68}"/>
    <cellStyle name="style1619789014035" xfId="46218" xr:uid="{22D4A074-832C-4AAA-89CE-0069841836B6}"/>
    <cellStyle name="style1619789014051" xfId="46225" xr:uid="{BF2D344B-A61F-460B-B178-16A483CF93B3}"/>
    <cellStyle name="style1619789014073" xfId="46237" xr:uid="{B5B06C92-27B0-4983-9AED-84D1324A50BA}"/>
    <cellStyle name="style1619789014104" xfId="46226" xr:uid="{9E4AAD20-CDBE-41FD-9975-D2B4DBEDEFCA}"/>
    <cellStyle name="style1619789014120" xfId="46238" xr:uid="{C9665D7F-B315-4D54-BCCA-7F591A7CF487}"/>
    <cellStyle name="style1619789014135" xfId="46249" xr:uid="{C8EB3766-E93C-415A-8D4D-5DF2D399FAA2}"/>
    <cellStyle name="style1619789014167" xfId="46250" xr:uid="{E3762040-05F8-4327-BA4C-8ADAD410AC7F}"/>
    <cellStyle name="style1619789014189" xfId="46227" xr:uid="{22003F61-803C-44FC-B3E3-52219A4D4797}"/>
    <cellStyle name="style1619789014205" xfId="46228" xr:uid="{657B83B5-4599-4209-81E3-3EEBD19E5DC3}"/>
    <cellStyle name="style1619789014236" xfId="46229" xr:uid="{E8488211-1F23-4B77-8EB3-09B8AFE44D5C}"/>
    <cellStyle name="style1619789014255" xfId="46230" xr:uid="{76153D5C-DD65-4D09-B103-42CBCF5C939C}"/>
    <cellStyle name="style1619789014274" xfId="46239" xr:uid="{F1A2EDBC-4197-4761-B2E1-75890A75777D}"/>
    <cellStyle name="style1619789014289" xfId="46240" xr:uid="{C25B4420-726D-45E0-9CC2-18001D5DA468}"/>
    <cellStyle name="style1619789014305" xfId="46241" xr:uid="{56484FCB-4FEB-45AD-AB71-730EDE1801E1}"/>
    <cellStyle name="style1619789014336" xfId="46242" xr:uid="{7F084EDF-9FAB-4264-A019-F9641C61EB48}"/>
    <cellStyle name="style1619789014352" xfId="46251" xr:uid="{9F4FED7F-6460-472E-8713-22FB46976730}"/>
    <cellStyle name="style1619789014374" xfId="46252" xr:uid="{F2D74CF9-6BA2-4A61-8C8D-0C0463CFCFA1}"/>
    <cellStyle name="style1619789014405" xfId="46253" xr:uid="{ACC42C09-80F2-4ACB-A27B-BE193DBA129D}"/>
    <cellStyle name="style1619789014421" xfId="46254" xr:uid="{807589E2-E56C-4F5F-9654-9687753B42FA}"/>
    <cellStyle name="style1619789015292" xfId="46261" xr:uid="{241AB786-4F44-49DE-A517-6D4B2828882E}"/>
    <cellStyle name="style1619789015307" xfId="46262" xr:uid="{B892B244-8F7B-4EBE-8413-F8EB10586475}"/>
    <cellStyle name="style1619789015339" xfId="46273" xr:uid="{27E88923-22CB-46A1-A483-F8D077AA40D3}"/>
    <cellStyle name="style1619789015354" xfId="46274" xr:uid="{E934BD16-C729-45DC-904F-93D2A9B45024}"/>
    <cellStyle name="style1619789015392" xfId="46264" xr:uid="{35C267A1-40F3-4C6D-9BAD-55F67256B3AD}"/>
    <cellStyle name="style1619789015423" xfId="46265" xr:uid="{D95DD8AE-9544-4C8B-96DA-A9E700C82471}"/>
    <cellStyle name="style1619789015439" xfId="46263" xr:uid="{734CE7A1-BE7F-473E-A013-4B9A4586F734}"/>
    <cellStyle name="style1619789015454" xfId="46266" xr:uid="{1D499160-F1EF-4063-B940-644CF73B64C1}"/>
    <cellStyle name="style1619789015477" xfId="46275" xr:uid="{8B241C2E-524B-4BD0-9150-6D39A21D9B88}"/>
    <cellStyle name="style1619789015508" xfId="46276" xr:uid="{15D7E581-E4E7-4E01-8D45-D7CC895468E9}"/>
    <cellStyle name="style1619789015524" xfId="46277" xr:uid="{38027340-3913-46A7-8FDF-F30A9DCE4F70}"/>
    <cellStyle name="style1619789015539" xfId="46278" xr:uid="{A43718E0-0B05-4DF5-8406-5A6A348FF9CE}"/>
    <cellStyle name="style1619789015570" xfId="46285" xr:uid="{19717B35-D9AB-4FAC-A8CA-C752C5E2130C}"/>
    <cellStyle name="style1619789015593" xfId="46297" xr:uid="{BA8CDCE5-C759-47DE-8E62-2C657667F817}"/>
    <cellStyle name="style1619789015608" xfId="46286" xr:uid="{80780E15-31F6-4B5D-BBC5-80DF2AD6CB46}"/>
    <cellStyle name="style1619789015624" xfId="46298" xr:uid="{3F25E051-C825-4957-A4C9-13FD2D89A970}"/>
    <cellStyle name="style1619789015655" xfId="46309" xr:uid="{7D9ED2BB-42A9-4F28-BF2E-C0D884D394F2}"/>
    <cellStyle name="style1619789015677" xfId="46310" xr:uid="{975E8D93-89F2-48F4-BA30-D7F4D411C27A}"/>
    <cellStyle name="style1619789015693" xfId="46287" xr:uid="{19146411-72E8-4893-895A-94071A8969D6}"/>
    <cellStyle name="style1619789015724" xfId="46288" xr:uid="{1C5498BB-7D31-4641-A837-5A6848C94289}"/>
    <cellStyle name="style1619789015740" xfId="46289" xr:uid="{E1ACC037-7626-4D85-A848-69EF53B035F2}"/>
    <cellStyle name="style1619789015755" xfId="46290" xr:uid="{7FED507A-FC94-4940-A795-4E8F01864509}"/>
    <cellStyle name="style1619789015777" xfId="46299" xr:uid="{B5A71C71-0D2E-4684-8D64-DC597B7B445F}"/>
    <cellStyle name="style1619789015809" xfId="46300" xr:uid="{DED65086-95EE-411D-BE22-4564DC1F5C8A}"/>
    <cellStyle name="style1619789015824" xfId="46301" xr:uid="{1EB83F39-A591-467F-84D8-F17AD17D7B49}"/>
    <cellStyle name="style1619789015840" xfId="46302" xr:uid="{E3C5F4F0-CEB0-4931-9911-E0119B77D6EB}"/>
    <cellStyle name="style1619789015893" xfId="46311" xr:uid="{CF91BE65-5E93-4E22-93B1-6743A2FDE75C}"/>
    <cellStyle name="style1619789015909" xfId="46312" xr:uid="{47C356C4-EC91-4CBA-92A8-54DD8A322DB5}"/>
    <cellStyle name="style1619789015940" xfId="46313" xr:uid="{B7E9D4AF-F0CB-40E3-B6E4-6CFC99B6A0EB}"/>
    <cellStyle name="style1619789015956" xfId="46314" xr:uid="{C5A30DE3-3D0E-4B41-9ECA-EE643DB3D285}"/>
    <cellStyle name="style1619789017011" xfId="46315" xr:uid="{60559918-EFB1-48C2-90D8-F1E79B0FE365}"/>
    <cellStyle name="style1619789017043" xfId="46316" xr:uid="{AD43D082-019C-4B76-94F7-255750FC4F03}"/>
    <cellStyle name="style1619789017058" xfId="46327" xr:uid="{51BA6490-1EFB-4F08-A332-6BF3A08E77F0}"/>
    <cellStyle name="style1619789017080" xfId="46328" xr:uid="{507B72D1-C62E-4EBF-BF86-2544026F7EB3}"/>
    <cellStyle name="style1619789017112" xfId="46318" xr:uid="{DCB6929F-A8A7-4664-A7E3-E02EC7030C36}"/>
    <cellStyle name="style1619789017143" xfId="46319" xr:uid="{FD5BB83D-A080-486A-AB55-FEFA9F228276}"/>
    <cellStyle name="style1619789017158" xfId="46317" xr:uid="{64CF903B-BACE-44F6-9F27-137C1C449135}"/>
    <cellStyle name="style1619789017181" xfId="46320" xr:uid="{16F5359A-F0FF-4AF1-A969-4609537BEB67}"/>
    <cellStyle name="style1619789017206" xfId="46329" xr:uid="{83F4EF8E-3EB7-4057-B992-3E92345CC695}"/>
    <cellStyle name="style1619789017222" xfId="46330" xr:uid="{4D5A7D4D-9642-4EEE-9AFC-99FE261AB912}"/>
    <cellStyle name="style1619789017253" xfId="46331" xr:uid="{9F15883A-DDC6-4D5D-9BC4-9915053103D4}"/>
    <cellStyle name="style1619789017272" xfId="46332" xr:uid="{91158EA8-BCBB-4A77-AFCB-54614D3F23D4}"/>
    <cellStyle name="style1619789017281" xfId="46339" xr:uid="{1DE59AED-CFCB-44E6-9398-B25CEC3E8A3C}"/>
    <cellStyle name="style1619789017312" xfId="46351" xr:uid="{324220B8-E72F-4CA5-B5C6-F3128C7285BB}"/>
    <cellStyle name="style1619789017327" xfId="46340" xr:uid="{06B50B77-50AC-4705-8B9C-490FDAE96FA4}"/>
    <cellStyle name="style1619789017359" xfId="46352" xr:uid="{F499B725-F5D4-4B3A-A95E-1905C9340AD7}"/>
    <cellStyle name="style1619789017381" xfId="46363" xr:uid="{BEA99056-1F8E-4516-BEFE-C1B9B1A0AA43}"/>
    <cellStyle name="style1619789017396" xfId="46364" xr:uid="{D51DD671-64AA-4173-B280-ED259480E649}"/>
    <cellStyle name="style1619789017412" xfId="46341" xr:uid="{977E3352-C80B-4945-A757-6973036F6236}"/>
    <cellStyle name="style1619789017443" xfId="46342" xr:uid="{6592CEF4-8079-4FF9-8D1C-6AA96070D0E2}"/>
    <cellStyle name="style1619789017459" xfId="46343" xr:uid="{F6885008-2B17-45F1-BD03-7340A2EA5B56}"/>
    <cellStyle name="style1619789017481" xfId="46344" xr:uid="{FFB5321A-5818-4C7B-A834-E228791C0FD8}"/>
    <cellStyle name="style1619789017497" xfId="46353" xr:uid="{D4015907-8C56-4B3D-A6FD-F9B4780C1ADD}"/>
    <cellStyle name="style1619789017528" xfId="46354" xr:uid="{1F053688-4E4B-4BF5-81FB-B469ACC99BAF}"/>
    <cellStyle name="style1619789017544" xfId="46355" xr:uid="{C233D52E-F579-4147-A405-8356E2E329A5}"/>
    <cellStyle name="style1619789017559" xfId="46356" xr:uid="{655C185B-659D-474F-ACE8-49539354C5FC}"/>
    <cellStyle name="style1619789017597" xfId="46365" xr:uid="{31639618-B6B5-4A6C-A02C-8F8834F9136D}"/>
    <cellStyle name="style1619789017613" xfId="46366" xr:uid="{E6BDA258-AFA5-45C2-8B42-25B616C0DC65}"/>
    <cellStyle name="style1619789017644" xfId="46367" xr:uid="{91F26114-491C-4AA4-9D75-200FCEE3210A}"/>
    <cellStyle name="style1619789017660" xfId="46368" xr:uid="{A705F40A-1923-4D91-823E-C77638C6008F}"/>
    <cellStyle name="style1619789018377" xfId="46321" xr:uid="{D00CCA86-94EB-406A-8BDB-33C4D0E01769}"/>
    <cellStyle name="style1619789018399" xfId="46322" xr:uid="{C028753F-F75B-45A5-AD89-83819C52A003}"/>
    <cellStyle name="style1619789018415" xfId="46333" xr:uid="{E124193B-BC85-4645-A09E-0FDCB659547E}"/>
    <cellStyle name="style1619789018430" xfId="46334" xr:uid="{5C35D297-C5EB-4FCD-A334-4CE456C21E76}"/>
    <cellStyle name="style1619789018484" xfId="46324" xr:uid="{934BBC0C-FB90-4953-A0A1-284208DE9959}"/>
    <cellStyle name="style1619789018499" xfId="46325" xr:uid="{3DA69DBD-4E26-4DAE-AA96-66C0AE6BBC7F}"/>
    <cellStyle name="style1619789018515" xfId="46323" xr:uid="{7D7F99C6-D33D-4896-BD49-9B8331F3545D}"/>
    <cellStyle name="style1619789018546" xfId="46326" xr:uid="{03E34E4C-C23F-436D-A782-63560ECD632C}"/>
    <cellStyle name="style1619789018562" xfId="46335" xr:uid="{BEB2D314-BECE-4F28-9920-BCE353C64FE9}"/>
    <cellStyle name="style1619789018584" xfId="46336" xr:uid="{1E19173F-8F22-4534-9FD6-6F7DB0A486BA}"/>
    <cellStyle name="style1619789018600" xfId="46337" xr:uid="{FF5C3741-EB72-4DAD-A899-DCA2A256A7B7}"/>
    <cellStyle name="style1619789018631" xfId="46338" xr:uid="{365D27D5-8A26-4637-91FD-A565495985CF}"/>
    <cellStyle name="style1619789018646" xfId="46345" xr:uid="{F2F34F54-3A61-4F56-B867-718CADFBCFB4}"/>
    <cellStyle name="style1619789018662" xfId="46357" xr:uid="{461F898D-AC1F-45CE-8D80-5794C3669007}"/>
    <cellStyle name="style1619789018684" xfId="46346" xr:uid="{DAE05426-03EA-4D2B-9318-01821ED37063}"/>
    <cellStyle name="style1619789018715" xfId="46358" xr:uid="{BBF1F595-6EFE-4C33-AE22-97F246E2AC4A}"/>
    <cellStyle name="style1619789018731" xfId="46369" xr:uid="{EE60A3DC-0A52-4380-8AE2-9BB0B19A352B}"/>
    <cellStyle name="style1619789018762" xfId="46370" xr:uid="{F8CDA33E-C88A-421B-9340-25F75BBD375A}"/>
    <cellStyle name="style1619789018784" xfId="46347" xr:uid="{6B65FC3B-9143-4152-BA46-E754AC06A6AD}"/>
    <cellStyle name="style1619789018800" xfId="46348" xr:uid="{52FBE983-3130-4CC8-A91B-37E157EBF775}"/>
    <cellStyle name="style1619789018816" xfId="46349" xr:uid="{A1C92B61-220B-463C-B51F-BFF95F193597}"/>
    <cellStyle name="style1619789018847" xfId="46350" xr:uid="{0FD834BC-A10A-469F-B331-CC8AA53C047B}"/>
    <cellStyle name="style1619789018863" xfId="46359" xr:uid="{D7D6CB39-9240-47EB-A692-64089D5D963A}"/>
    <cellStyle name="style1619789018885" xfId="46360" xr:uid="{FD6EEA2B-5708-4CCC-8F41-0E8539F8D42D}"/>
    <cellStyle name="style1619789018900" xfId="46361" xr:uid="{20DAF156-AFA9-428C-B0DA-42663E323240}"/>
    <cellStyle name="style1619789018932" xfId="46362" xr:uid="{01227E41-9987-44D2-9339-68E789C9EE71}"/>
    <cellStyle name="style1619789018963" xfId="46371" xr:uid="{80E649CA-1904-4540-9FA7-8028382080F1}"/>
    <cellStyle name="style1619789018985" xfId="46372" xr:uid="{06049CD5-FD0F-440F-B74D-225DE10EFDD6}"/>
    <cellStyle name="style1619789019001" xfId="46373" xr:uid="{BE0FD681-6962-43B3-AFE4-20FCAAB23683}"/>
    <cellStyle name="style1619789019016" xfId="46374" xr:uid="{D1B58DA9-9C24-4AF2-B8F9-71E3529489A2}"/>
    <cellStyle name="style1619789020505" xfId="46436" xr:uid="{BCDC1E89-EFA1-42BF-90EF-A9A13842F0DA}"/>
    <cellStyle name="style1619789020536" xfId="46437" xr:uid="{E4470DDC-D0B8-4C84-9030-122E70DCE648}"/>
    <cellStyle name="style1619789020551" xfId="46435" xr:uid="{DD9B8DAB-E380-4BF2-8868-9566F10D28DD}"/>
    <cellStyle name="style1619789020589" xfId="46438" xr:uid="{EA718F65-E98D-42FA-A78F-3E83BC20231F}"/>
    <cellStyle name="style1619789020605" xfId="46439" xr:uid="{42A03CC9-B899-45D9-A9FC-9250429BCF8A}"/>
    <cellStyle name="style1619789020636" xfId="46440" xr:uid="{E6CEB071-FC6C-4CE4-9C78-9737D0592F4C}"/>
    <cellStyle name="style1619789020652" xfId="46441" xr:uid="{ADF4972E-8067-47E0-A630-844A82F5D0A9}"/>
    <cellStyle name="style1619789020683" xfId="46442" xr:uid="{67ED11FF-E3DF-481D-A305-E6935009203B}"/>
    <cellStyle name="style1619789020705" xfId="46444" xr:uid="{FCF0EBA0-43E5-44E3-AD03-FB6527871AED}"/>
    <cellStyle name="style1619789020721" xfId="46445" xr:uid="{5BF14D1C-9595-474E-9CD8-988E4DDBF4EB}"/>
    <cellStyle name="style1619789020736" xfId="46447" xr:uid="{5EFB2CEE-08DD-4D6C-AA9F-E0ACF6C995A6}"/>
    <cellStyle name="style1619789020768" xfId="46448" xr:uid="{A4B00513-8F2F-4F43-B311-C4EF984E49BA}"/>
    <cellStyle name="style1619789020790" xfId="46443" xr:uid="{18081625-2997-4939-A4B4-ABEFE0C30793}"/>
    <cellStyle name="style1619789020805" xfId="46446" xr:uid="{7DB67524-718B-41EF-980C-A5BD4ECE524B}"/>
    <cellStyle name="style1619789020837" xfId="46449" xr:uid="{8F834C2E-B8AB-4126-9E6E-4FFADC10CCB1}"/>
    <cellStyle name="style1619789020884" xfId="46451" xr:uid="{EC7E0860-7202-4047-A2AC-FD590763A235}"/>
    <cellStyle name="style1619789020906" xfId="46452" xr:uid="{AFED6BB0-D04A-4F15-A0B8-75D2765EB6F5}"/>
    <cellStyle name="style1619789020937" xfId="46450" xr:uid="{B7769226-2BBA-4F95-8A1E-923001F484E6}"/>
    <cellStyle name="style1619789022108" xfId="46375" xr:uid="{85A71FFA-35C5-4870-A186-EC717AA1105B}"/>
    <cellStyle name="style1619789022140" xfId="46376" xr:uid="{20AD650F-D1E0-4B85-91A5-21424C84DFA3}"/>
    <cellStyle name="style1619789022155" xfId="46387" xr:uid="{E7E49CB9-66A3-4929-9EFC-F09E3F64A6E6}"/>
    <cellStyle name="style1619789022171" xfId="46388" xr:uid="{F2BFCF3D-A8FB-4F31-905C-E7A1AA59FDAD}"/>
    <cellStyle name="style1619789022224" xfId="46378" xr:uid="{5B2AA7AE-2667-46F3-B5F0-EA07B0DDD725}"/>
    <cellStyle name="style1619789022240" xfId="46379" xr:uid="{07BF122F-5F58-4AB1-982D-CE2E07D33515}"/>
    <cellStyle name="style1619789022259" xfId="46377" xr:uid="{C92D12C3-1F66-4737-AA8E-AEAEFFE53EB2}"/>
    <cellStyle name="style1619789022290" xfId="46380" xr:uid="{16EC1A00-63AA-46B6-AACA-AEC46FD9E99C}"/>
    <cellStyle name="style1619789022309" xfId="46389" xr:uid="{83D8A732-ED5D-4C17-A72D-DD7BDCFC5E0E}"/>
    <cellStyle name="style1619789022324" xfId="46390" xr:uid="{78788AA7-17F4-4C47-B640-50502E58DDD2}"/>
    <cellStyle name="style1619789022340" xfId="46391" xr:uid="{96B5BB21-7587-4422-9FA8-70842CAC35F2}"/>
    <cellStyle name="style1619789022371" xfId="46392" xr:uid="{05EE0692-B621-4C7C-90C9-22AAD073FD5C}"/>
    <cellStyle name="style1619789022393" xfId="46399" xr:uid="{31CAF39C-8F2E-4FE9-B273-DF484CD30DAB}"/>
    <cellStyle name="style1619789022409" xfId="46411" xr:uid="{CFACC044-5892-44F0-B6B3-46E0C0E0B4C4}"/>
    <cellStyle name="style1619789022425" xfId="46400" xr:uid="{F4A85B73-929F-418F-8AA5-84778660F264}"/>
    <cellStyle name="style1619789022456" xfId="46412" xr:uid="{A56DF060-4B8A-4509-89C5-BF0EF08F3C95}"/>
    <cellStyle name="style1619789022471" xfId="46423" xr:uid="{34134429-5BBD-4B4D-B5CD-B77B489AB0BA}"/>
    <cellStyle name="style1619789022494" xfId="46424" xr:uid="{8A45117B-AED8-4A69-8E7A-26B1D56E4F56}"/>
    <cellStyle name="style1619789022509" xfId="46401" xr:uid="{BEFB91D8-5280-440B-9900-EF9367C90A28}"/>
    <cellStyle name="style1619789022540" xfId="46402" xr:uid="{8F559429-021D-45D7-92B4-103C37CD66E3}"/>
    <cellStyle name="style1619789022556" xfId="46403" xr:uid="{9F5813DB-4FFB-4798-9A08-180645B78485}"/>
    <cellStyle name="style1619789022587" xfId="46404" xr:uid="{AFC119AE-F277-4664-8AEE-911E5BA095FF}"/>
    <cellStyle name="style1619789022594" xfId="46413" xr:uid="{D1B7F30F-A83A-46D9-B5A1-EA9DEE821170}"/>
    <cellStyle name="style1619789022625" xfId="46414" xr:uid="{F1C10C5B-B326-4CD1-A004-20F3DD384805}"/>
    <cellStyle name="style1619789022641" xfId="46415" xr:uid="{DE07665E-1960-457B-9F38-0D52A247415F}"/>
    <cellStyle name="style1619789022672" xfId="46416" xr:uid="{638AEB9F-02F3-4F36-818D-57CFA0FD11A1}"/>
    <cellStyle name="style1619789022694" xfId="46425" xr:uid="{52183758-3015-4589-BA31-834F15E76946}"/>
    <cellStyle name="style1619789022710" xfId="46426" xr:uid="{03743165-7F97-4AFC-817A-712FA900D075}"/>
    <cellStyle name="style1619789022736" xfId="46427" xr:uid="{F4292E7F-8CC4-448F-B2EF-088D495A55F9}"/>
    <cellStyle name="style1619789022751" xfId="46428" xr:uid="{9B840CA5-EC61-41A4-8E92-10D21B447C9F}"/>
    <cellStyle name="style1619789023627" xfId="46381" xr:uid="{CD36B23B-3614-408E-BB35-8B25058CE442}"/>
    <cellStyle name="style1619789023659" xfId="46382" xr:uid="{DEA6FABB-00AC-4153-A722-AA7AFB324F52}"/>
    <cellStyle name="style1619789023674" xfId="46393" xr:uid="{C71A4372-01A9-4F0D-90E3-250CFA4129E2}"/>
    <cellStyle name="style1619789023696" xfId="46394" xr:uid="{4505070D-9E56-4179-9E1A-820EDA476D7D}"/>
    <cellStyle name="style1619789023743" xfId="46384" xr:uid="{2D42746F-5863-4325-9AC6-1044636B6C89}"/>
    <cellStyle name="style1619789023759" xfId="46385" xr:uid="{9178B1AD-BF1C-4551-B43B-D44063638FD9}"/>
    <cellStyle name="style1619789023774" xfId="46383" xr:uid="{437F2257-8DB0-4D77-9616-A56CD4D097B6}"/>
    <cellStyle name="style1619789023797" xfId="46386" xr:uid="{48BD6CA6-4B31-4CA1-9C44-FA47F671EE4B}"/>
    <cellStyle name="style1619789023828" xfId="46395" xr:uid="{D6B3FD5F-88D2-457A-96D7-8986F55BB22B}"/>
    <cellStyle name="style1619789023844" xfId="46396" xr:uid="{B5FE5133-9761-48B0-8A80-DF6E17EEB758}"/>
    <cellStyle name="style1619789023859" xfId="46397" xr:uid="{540CDCC6-EA6F-4BA2-B7DD-65103B014C89}"/>
    <cellStyle name="style1619789023890" xfId="46398" xr:uid="{510E0669-5031-41CE-8978-3B4AFCCDD361}"/>
    <cellStyle name="style1619789023913" xfId="46405" xr:uid="{33B72D76-A7EB-465C-8145-C6A17F95D39D}"/>
    <cellStyle name="style1619789023928" xfId="46417" xr:uid="{DAB189EF-50A1-4AB1-9605-267C547F84B6}"/>
    <cellStyle name="style1619789023959" xfId="46406" xr:uid="{4F695AB7-E5EB-47B0-8C53-B9705443C449}"/>
    <cellStyle name="style1619789023975" xfId="46418" xr:uid="{1A02533E-6976-4C6D-B961-A29B3EABB474}"/>
    <cellStyle name="style1619789023997" xfId="46429" xr:uid="{3E5D597F-A30E-4E6A-8203-8C980E295D94}"/>
    <cellStyle name="style1619789024013" xfId="46430" xr:uid="{BC029B19-1406-479E-83A0-0367D0E76A6D}"/>
    <cellStyle name="style1619789024044" xfId="46407" xr:uid="{57645317-40A9-4743-A5B4-D01102B24650}"/>
    <cellStyle name="style1619789024060" xfId="46408" xr:uid="{148AFB6E-F16E-4576-90C0-C15510B63D3D}"/>
    <cellStyle name="style1619789024075" xfId="46409" xr:uid="{641F47AE-D986-44B4-9F56-81A599348F7A}"/>
    <cellStyle name="style1619789024097" xfId="46410" xr:uid="{A365D588-898F-446D-ACF5-82A702732623}"/>
    <cellStyle name="style1619789024129" xfId="46419" xr:uid="{DFD571B9-31E7-4EB1-B8DB-2E1335D6E35C}"/>
    <cellStyle name="style1619789024144" xfId="46420" xr:uid="{C85DD52B-A972-406C-A5A4-363B6BD9FAB3}"/>
    <cellStyle name="style1619789024160" xfId="46421" xr:uid="{46C3F58E-98CD-451F-B47F-B36012ED2EA4}"/>
    <cellStyle name="style1619789024191" xfId="46422" xr:uid="{3F2BA6A5-636C-47EC-ACED-CE91FEFA4A90}"/>
    <cellStyle name="style1619789024213" xfId="46431" xr:uid="{E6654CB8-0ACF-46C9-BE15-D885DA523E92}"/>
    <cellStyle name="style1619789024245" xfId="46432" xr:uid="{6D5F0FD3-BBFD-45A1-8F70-DAC8DF505817}"/>
    <cellStyle name="style1619789024260" xfId="46433" xr:uid="{4675C6CC-A7D5-40EE-B395-0544BEFEF333}"/>
    <cellStyle name="style1619789024275" xfId="46434" xr:uid="{332299BA-18F8-4000-8D40-4CF827C2952A}"/>
    <cellStyle name="style1619789940402" xfId="46874" xr:uid="{2B7F3BEC-FB85-4E1E-A3E1-87942CB88D92}"/>
    <cellStyle name="style1619789940433" xfId="46873" xr:uid="{FF63D9D0-F9E8-4EF3-BD21-C3F3D5BC4A53}"/>
    <cellStyle name="style1619789940449" xfId="46879" xr:uid="{E329FCA7-560D-4DC9-B3AD-1A2D3BE4E234}"/>
    <cellStyle name="style1619789940480" xfId="46885" xr:uid="{5788A4CE-66C9-4D15-BDD4-54BC4D56B5ED}"/>
    <cellStyle name="style1619789940502" xfId="46880" xr:uid="{40BF5132-E44D-4DD8-9F9B-277A448F01AC}"/>
    <cellStyle name="style1619789940549" xfId="46886" xr:uid="{36C31B24-658B-418C-A880-30BF179CFC78}"/>
    <cellStyle name="style1619789940565" xfId="46891" xr:uid="{4F1033E3-D62E-4952-8A17-A8A392F0A9F8}"/>
    <cellStyle name="style1619789940587" xfId="46897" xr:uid="{66CDB5C8-CCBD-4045-B1B5-AAE797F77851}"/>
    <cellStyle name="style1619789940618" xfId="46907" xr:uid="{57E4408A-96F4-4C11-8A73-DBF916857282}"/>
    <cellStyle name="style1619789940665" xfId="46892" xr:uid="{8B222FDC-7EA4-46C5-8319-A18A0EC36F62}"/>
    <cellStyle name="style1619789940680" xfId="46898" xr:uid="{0627D3DD-282B-41EE-9522-ED11A563C29C}"/>
    <cellStyle name="style1619789940703" xfId="46908" xr:uid="{24C6E5FC-8484-4699-8BF5-4D5638B39606}"/>
    <cellStyle name="style1619789940718" xfId="46909" xr:uid="{560E3BAF-EA88-4BC0-B93B-5089390C49E4}"/>
    <cellStyle name="style1619789940740" xfId="46910" xr:uid="{C5072261-279E-42EB-AC36-4B4AC5551740}"/>
    <cellStyle name="style1619789940772" xfId="46912" xr:uid="{5A2BCBF8-ECA2-4EFE-AD7A-F095967F3D9C}"/>
    <cellStyle name="style1619789940803" xfId="46929" xr:uid="{A12C5398-635C-47B7-AF3C-77B1F9506E10}"/>
    <cellStyle name="style1619789940850" xfId="46931" xr:uid="{09C24D9B-F38E-4397-A7D5-B6755B7553B4}"/>
    <cellStyle name="style1619789940865" xfId="46932" xr:uid="{305628CF-B270-4571-84DE-E0FF02BB5E7E}"/>
    <cellStyle name="style1619789940887" xfId="46930" xr:uid="{2DC29DA6-4D27-4551-B327-AD0BABB198FC}"/>
    <cellStyle name="style1619789940919" xfId="46933" xr:uid="{B2CC1309-8C5A-4406-9F97-9A7FC5C98DAB}"/>
    <cellStyle name="style1619789940934" xfId="46934" xr:uid="{7322E87C-8A20-4E96-9695-393C7DFDF8CD}"/>
    <cellStyle name="style1619789940966" xfId="46935" xr:uid="{644CF3C8-FCFB-4EDB-8381-A3E36A9A594A}"/>
    <cellStyle name="style1619789941019" xfId="46936" xr:uid="{F143FC7F-E31D-4FED-973E-1EB9EE8CF036}"/>
    <cellStyle name="style1619789941035" xfId="46937" xr:uid="{F9A6AFAF-92C2-4B31-9114-72089D57BF22}"/>
    <cellStyle name="style1619789941050" xfId="46938" xr:uid="{55AE1D32-13F8-4352-AC93-4944632DE1D9}"/>
    <cellStyle name="style1619789941081" xfId="46939" xr:uid="{C24F1459-8211-4715-AFFE-FE65CC9B89BF}"/>
    <cellStyle name="style1619789941119" xfId="46953" xr:uid="{9A8C49E7-E5AE-4A64-960E-F3A625AE25EF}"/>
    <cellStyle name="style1619789941135" xfId="46954" xr:uid="{97B5F6BE-DE8F-4AEC-BB80-CBC0E35D5B9F}"/>
    <cellStyle name="style1619789942238" xfId="46876" xr:uid="{96E9F49C-95DA-4DF1-9506-23B30A65D4AC}"/>
    <cellStyle name="style1619789942253" xfId="46875" xr:uid="{3D1860F2-D1C7-494C-98A2-0886FC7F7BEE}"/>
    <cellStyle name="style1619789942276" xfId="46881" xr:uid="{83A7E47D-9296-40FA-B823-B13B9F1F60FA}"/>
    <cellStyle name="style1619789942307" xfId="46887" xr:uid="{D64D05F6-1D4D-4C89-AC49-4BE600B1C0DF}"/>
    <cellStyle name="style1619789942322" xfId="46882" xr:uid="{5BA2E7F2-D355-423A-B3A1-0B27B9699D42}"/>
    <cellStyle name="style1619789942369" xfId="46888" xr:uid="{1D97825B-9485-43CE-8BC0-9CD134279BEA}"/>
    <cellStyle name="style1619789942376" xfId="46893" xr:uid="{98EEF40B-F3E2-48BA-9CFD-60872C8DE8E5}"/>
    <cellStyle name="style1619789942407" xfId="46899" xr:uid="{F7A614FC-5705-4E5C-B84F-D6931B921304}"/>
    <cellStyle name="style1619789942438" xfId="46903" xr:uid="{B707DDC4-9A7E-4B17-9559-89052C29E649}"/>
    <cellStyle name="style1619789942454" xfId="46894" xr:uid="{4CDF91DC-3B58-422D-B9C1-605082147710}"/>
    <cellStyle name="style1619789942476" xfId="46900" xr:uid="{276DDA25-F947-4536-8AE3-5A240F5B77BC}"/>
    <cellStyle name="style1619789942507" xfId="46904" xr:uid="{961272E6-6B18-4A1A-A340-599C527898A4}"/>
    <cellStyle name="style1619789942523" xfId="46905" xr:uid="{1C9849E8-A3F7-43B5-B0EB-C9CF989DF708}"/>
    <cellStyle name="style1619789942539" xfId="46906" xr:uid="{DAA2AB2C-7D9B-4260-852C-EF8D574E4A65}"/>
    <cellStyle name="style1619789942570" xfId="46911" xr:uid="{0DB20B61-162A-40BC-AEE0-A12ACC1EC276}"/>
    <cellStyle name="style1619789942592" xfId="46918" xr:uid="{D0FB625A-E394-400E-A636-5243FB366411}"/>
    <cellStyle name="style1619789942623" xfId="46920" xr:uid="{6C7ED670-4AB7-4B02-8A38-1B5EE52C06CF}"/>
    <cellStyle name="style1619789942655" xfId="46921" xr:uid="{09DD8E1E-CD0D-461E-9B9F-DC48AEAD8638}"/>
    <cellStyle name="style1619789942677" xfId="46919" xr:uid="{47AABBD9-29C8-4C6C-9E79-356177131CEE}"/>
    <cellStyle name="style1619789942692" xfId="46922" xr:uid="{AA28D4FE-48F8-407E-9BC4-D57FD23A5C48}"/>
    <cellStyle name="style1619789942708" xfId="46923" xr:uid="{06C0B121-0E5D-4C88-850F-77B472378894}"/>
    <cellStyle name="style1619789942739" xfId="46924" xr:uid="{E348462B-77DF-4EF1-80D1-05BA5AC3292D}"/>
    <cellStyle name="style1619789942777" xfId="46925" xr:uid="{8A08F59F-BBA7-40A5-AA1B-71214D7D7E55}"/>
    <cellStyle name="style1619789942793" xfId="46926" xr:uid="{E908128A-1722-48CB-98A0-ACAA98FA277F}"/>
    <cellStyle name="style1619789942808" xfId="46927" xr:uid="{1110A4FE-CE00-4E25-99B1-94F8C63BFA92}"/>
    <cellStyle name="style1619789942840" xfId="46928" xr:uid="{053539C2-E638-4427-B2C1-FC84FB68CD8C}"/>
    <cellStyle name="style1619789942877" xfId="46951" xr:uid="{BBF57010-0023-4759-8AA3-B90BF93FF502}"/>
    <cellStyle name="style1619789942882" xfId="46952" xr:uid="{E272DD93-5A4D-4A46-9CAE-E09356330DAC}"/>
    <cellStyle name="style1619789944202" xfId="46878" xr:uid="{33FD3A9A-400C-4B9E-9915-8D133E31CE0E}"/>
    <cellStyle name="style1619789944217" xfId="46877" xr:uid="{958AED86-E1E7-4BAD-9502-41C570648D50}"/>
    <cellStyle name="style1619789944249" xfId="46883" xr:uid="{DCBADDDC-E6F0-41A8-9D2E-D2C5A201179E}"/>
    <cellStyle name="style1619789944264" xfId="46889" xr:uid="{E2EA4E9F-11D4-48EE-A0A0-D4BD2B270C60}"/>
    <cellStyle name="style1619789944280" xfId="46884" xr:uid="{86341888-D135-4B77-8560-2453333BDA93}"/>
    <cellStyle name="style1619789944333" xfId="46890" xr:uid="{91DB19BF-EF23-4CB3-AA60-20E78128DC49}"/>
    <cellStyle name="style1619789944349" xfId="46895" xr:uid="{B012323F-E996-4A0F-925F-7B332B35224A}"/>
    <cellStyle name="style1619789944380" xfId="46901" xr:uid="{51937974-3150-42C0-B362-15212C2C8E18}"/>
    <cellStyle name="style1619789944402" xfId="46913" xr:uid="{5DCF714D-864F-4187-8AA2-0B718307C9C0}"/>
    <cellStyle name="style1619789944418" xfId="46896" xr:uid="{EBC7338D-6102-4729-B734-09DA8DCAD881}"/>
    <cellStyle name="style1619789944449" xfId="46902" xr:uid="{ADEF0C4C-F848-449B-BA32-0498921B353A}"/>
    <cellStyle name="style1619789944465" xfId="46914" xr:uid="{0EE6C4D8-DBAE-4FB6-8519-8448CEAB6446}"/>
    <cellStyle name="style1619789944496" xfId="46915" xr:uid="{266A4BD3-42D3-4ABA-B813-D0CEEE891B1D}"/>
    <cellStyle name="style1619789944503" xfId="46916" xr:uid="{A8BF5E56-05E4-4312-9EAF-C24939096698}"/>
    <cellStyle name="style1619789944534" xfId="46917" xr:uid="{BDFD0DC2-991D-436B-A002-76DAE2BEBD28}"/>
    <cellStyle name="style1619789944565" xfId="46940" xr:uid="{BE2E2670-DC33-4AD9-A5D9-ECDD18A95A4B}"/>
    <cellStyle name="style1619789944618" xfId="46942" xr:uid="{5E02D27F-EFA5-498C-A587-FF917456DA00}"/>
    <cellStyle name="style1619789944634" xfId="46943" xr:uid="{6F9B3769-687A-40E0-9926-3393D13A742D}"/>
    <cellStyle name="style1619789944650" xfId="46941" xr:uid="{1CA8C990-3884-4104-AD09-B1E2D1E05ECF}"/>
    <cellStyle name="style1619789944681" xfId="46944" xr:uid="{E4F5967E-132A-4B1A-91A1-E5F6F7C9C544}"/>
    <cellStyle name="style1619789944703" xfId="46945" xr:uid="{405B4E1E-1424-43BA-9B3A-91CFFA233F5A}"/>
    <cellStyle name="style1619789944719" xfId="46946" xr:uid="{9B591761-8159-4F88-8DA5-31CE9416E084}"/>
    <cellStyle name="style1619789944766" xfId="46947" xr:uid="{1D717418-B417-4759-A1A2-A59DE9BD6444}"/>
    <cellStyle name="style1619789944781" xfId="46948" xr:uid="{333FFBA5-535F-4C5A-8B41-67F89A9F3253}"/>
    <cellStyle name="style1619789944803" xfId="46949" xr:uid="{07BAAD5C-CD6B-4A6A-8748-0C006741AEB9}"/>
    <cellStyle name="style1619789944819" xfId="46950" xr:uid="{04D1F4D7-7DC3-46AB-B6EE-09B1894BF2B6}"/>
    <cellStyle name="style1619789944866" xfId="46955" xr:uid="{1D4E0D52-D007-4BF9-AE2C-013466749C50}"/>
    <cellStyle name="style1619789944883" xfId="46956" xr:uid="{551BA494-AB51-4C0A-8B89-09B3E5194220}"/>
    <cellStyle name="style1619790070311" xfId="46453" xr:uid="{268A7607-F584-4314-889C-746E7E67A3E5}"/>
    <cellStyle name="style1619790070333" xfId="46454" xr:uid="{9F45188F-C920-49A2-A7E2-2ED1AC801F13}"/>
    <cellStyle name="style1619790070349" xfId="46465" xr:uid="{F0DCA0F2-EEA3-45E5-81D2-46D2C3B89080}"/>
    <cellStyle name="style1619790070380" xfId="46466" xr:uid="{BF880A38-B89D-49E1-8D58-731574763BC7}"/>
    <cellStyle name="style1619790070418" xfId="46456" xr:uid="{DFA97445-4628-4CFA-BCF4-7C16DA1FD6E3}"/>
    <cellStyle name="style1619790070434" xfId="46457" xr:uid="{C6200BC5-67AB-470D-8570-21C85781F058}"/>
    <cellStyle name="style1619790070465" xfId="46455" xr:uid="{B6FCFD68-415F-4841-9FDE-561BCCDAE7FB}"/>
    <cellStyle name="style1619790070480" xfId="46458" xr:uid="{0A0A097B-F297-4C3E-9C2F-41B73E3D6F87}"/>
    <cellStyle name="style1619790070512" xfId="46467" xr:uid="{859BC91C-751C-4CAF-BCD2-3B710E96DFC3}"/>
    <cellStyle name="style1619790070534" xfId="46468" xr:uid="{3215CC11-FAC4-491B-B86C-F99BC585BA62}"/>
    <cellStyle name="style1619790070549" xfId="46469" xr:uid="{F1A03288-A1DF-4BB9-9F4F-AFCA432D8199}"/>
    <cellStyle name="style1619790070581" xfId="46470" xr:uid="{E16F69CE-3392-4DD1-9C7C-CE2B7D0A52D6}"/>
    <cellStyle name="style1619790070596" xfId="46477" xr:uid="{C2BA4B11-4BB5-4ABE-8FBE-44A139F21761}"/>
    <cellStyle name="style1619790070618" xfId="46489" xr:uid="{6EAE320C-9D6D-496C-ABA8-DA03F939F1DE}"/>
    <cellStyle name="style1619790070650" xfId="46478" xr:uid="{FB86B9CB-92A0-4671-B124-C10C7952BCE1}"/>
    <cellStyle name="style1619790070665" xfId="46490" xr:uid="{A9541513-E7AA-46EC-807C-271481E8D2D6}"/>
    <cellStyle name="style1619790070697" xfId="46501" xr:uid="{876343D2-74D2-4915-8F85-81D56BC39F5C}"/>
    <cellStyle name="style1619790070719" xfId="46502" xr:uid="{E66C6B3C-AEB0-4AE0-B95A-F4090A108388}"/>
    <cellStyle name="style1619790070734" xfId="46479" xr:uid="{C290E4F6-3BEE-4507-B285-A3A76159CAE0}"/>
    <cellStyle name="style1619790070766" xfId="46480" xr:uid="{4764080E-4035-402E-A760-92CD6D4415B8}"/>
    <cellStyle name="style1619790070797" xfId="46481" xr:uid="{00F4645A-0006-4AAC-9C47-4C1E69189653}"/>
    <cellStyle name="style1619790070819" xfId="46482" xr:uid="{892BABB5-88C1-45DC-BE7C-A1B2CC183502}"/>
    <cellStyle name="style1619790070835" xfId="46491" xr:uid="{1C12C382-2DB6-4AF9-A07A-31B5AF15013E}"/>
    <cellStyle name="style1619790070866" xfId="46492" xr:uid="{2473E874-6984-4F56-BFB7-8BBDEDDBBF86}"/>
    <cellStyle name="style1619790070882" xfId="46493" xr:uid="{87C47254-EDE4-4012-BFC8-4293E109B568}"/>
    <cellStyle name="style1619790070919" xfId="46494" xr:uid="{8508214A-3DB3-4A0D-9A20-73CD9900DF1B}"/>
    <cellStyle name="style1619790070951" xfId="46503" xr:uid="{389A0CAC-97CC-4C48-B3EF-67A8A4361E27}"/>
    <cellStyle name="style1619790070966" xfId="46504" xr:uid="{CBC58570-7F86-40DA-9A62-9BCC41F5974A}"/>
    <cellStyle name="style1619790070992" xfId="46505" xr:uid="{0ECD01A5-AC43-40C9-B810-8D0ED5F6E993}"/>
    <cellStyle name="style1619790071019" xfId="46506" xr:uid="{EBE6C598-FADE-430E-A7AB-ED2EA9DB8218}"/>
    <cellStyle name="style1619790071899" xfId="46513" xr:uid="{82FDD21F-7A3C-4A20-AC6E-530D54963EBA}"/>
    <cellStyle name="style1619790071921" xfId="46514" xr:uid="{FFEBA209-4211-4F8F-ADAB-6F150929B834}"/>
    <cellStyle name="style1619790071937" xfId="46525" xr:uid="{8A0F12C0-823F-4825-94AD-BB5028B98250}"/>
    <cellStyle name="style1619790071968" xfId="46526" xr:uid="{699CF7BC-260C-4B00-B379-595DD9E18D1E}"/>
    <cellStyle name="style1619790072009" xfId="46516" xr:uid="{01BCA80E-821B-478A-85BF-196069B29A04}"/>
    <cellStyle name="style1619790072037" xfId="46517" xr:uid="{9843D330-2CB4-4D1A-8DE1-ADE56BA1F573}"/>
    <cellStyle name="style1619790072053" xfId="46515" xr:uid="{8EF3A9AC-DA09-4A3B-A38E-22F3CAF45C87}"/>
    <cellStyle name="style1619790072068" xfId="46518" xr:uid="{E69719B8-831E-4583-982C-6694B50ED031}"/>
    <cellStyle name="style1619790072100" xfId="46527" xr:uid="{495CA475-8F16-4526-A353-AF5D17CA72B0}"/>
    <cellStyle name="style1619790072122" xfId="46528" xr:uid="{F3022CC3-4901-4DDE-A3EC-9781F439C364}"/>
    <cellStyle name="style1619790072137" xfId="46529" xr:uid="{C62706C8-610E-4891-B5EA-A5AC394AECC1}"/>
    <cellStyle name="style1619790072169" xfId="46530" xr:uid="{4CD7BE2E-A85F-4D84-A324-F20DF971BF73}"/>
    <cellStyle name="style1619790072184" xfId="46537" xr:uid="{5D40288E-030B-4D76-81E5-865714A58336}"/>
    <cellStyle name="style1619790072200" xfId="46549" xr:uid="{0747E397-13D6-4621-8F0C-C6F4F30A204F}"/>
    <cellStyle name="style1619790072222" xfId="46538" xr:uid="{6D150678-7F99-4092-8C08-A965E56672FB}"/>
    <cellStyle name="style1619790072253" xfId="46550" xr:uid="{75CE64F3-5362-4D2B-9632-3A1F22BDCC10}"/>
    <cellStyle name="style1619790072269" xfId="46561" xr:uid="{C79078FA-E08C-4026-9A4A-080D610FC866}"/>
    <cellStyle name="style1619790072285" xfId="46562" xr:uid="{76124A4A-C00E-436F-849D-B2978B71666A}"/>
    <cellStyle name="style1619790072322" xfId="46539" xr:uid="{274846C2-00DB-4163-8CB0-58C8204B7AF5}"/>
    <cellStyle name="style1619790072338" xfId="46540" xr:uid="{31E2CE35-64CB-4AE0-A511-895055CD0936}"/>
    <cellStyle name="style1619790072354" xfId="46541" xr:uid="{65C488C2-804E-4F7D-9B9C-4F778A4B01E1}"/>
    <cellStyle name="style1619790072385" xfId="46542" xr:uid="{C861D1F9-D5CF-448D-8697-27ACC28D861A}"/>
    <cellStyle name="style1619790072401" xfId="46551" xr:uid="{7A44FE17-EF40-41F6-A5D9-1CC56EC10D24}"/>
    <cellStyle name="style1619790072423" xfId="46552" xr:uid="{51057C65-B3A5-482B-BC30-99A9EEA1E73B}"/>
    <cellStyle name="style1619790072438" xfId="46553" xr:uid="{A0EA9923-7D84-41C5-A18B-5DC8EE80A265}"/>
    <cellStyle name="style1619790072454" xfId="46554" xr:uid="{09A4C5E5-1EDD-4F1F-9808-5838D4B5F9BC}"/>
    <cellStyle name="style1619790072501" xfId="46563" xr:uid="{981BD337-A400-42ED-9CF4-B7207951123C}"/>
    <cellStyle name="style1619790072523" xfId="46564" xr:uid="{5593E0DB-3FD3-407D-9770-28CC0749942A}"/>
    <cellStyle name="style1619790072539" xfId="46565" xr:uid="{C316FE9E-35DE-4BB1-825C-28C989A74268}"/>
    <cellStyle name="style1619790072570" xfId="46566" xr:uid="{DE029A08-2ED5-4A54-B340-01E42456EE96}"/>
    <cellStyle name="style1619790073419" xfId="46573" xr:uid="{41CCE546-5C62-466A-A83C-122C5568E3E8}"/>
    <cellStyle name="style1619790073441" xfId="46574" xr:uid="{C058CE16-6A08-4095-A485-AAE08558F65A}"/>
    <cellStyle name="style1619790073457" xfId="46585" xr:uid="{D850EA6B-E018-4E9D-B7D0-5C2670C4617D}"/>
    <cellStyle name="style1619790073472" xfId="46586" xr:uid="{BC46ADCC-1D6A-443D-ADEC-A1ADDA1E2300}"/>
    <cellStyle name="style1619790073526" xfId="46576" xr:uid="{680DFFF7-44F6-4549-9BD4-65145F938BB8}"/>
    <cellStyle name="style1619790073541" xfId="46577" xr:uid="{704CB0F3-1476-4132-840C-E36F39E6ACA7}"/>
    <cellStyle name="style1619790073557" xfId="46575" xr:uid="{7E325752-DCFD-40C4-AD78-7B196FF20D72}"/>
    <cellStyle name="style1619790073588" xfId="46578" xr:uid="{3EBEAF5A-FCB6-403C-AB80-BAB02AE7F4CD}"/>
    <cellStyle name="style1619790073604" xfId="46587" xr:uid="{30E9B957-E70E-4094-9B5D-C02ADCCDE9F2}"/>
    <cellStyle name="style1619790073626" xfId="46588" xr:uid="{B0AB259E-C1CC-4D82-B7A2-85C7E0747B56}"/>
    <cellStyle name="style1619790073641" xfId="46589" xr:uid="{C6D1EEFD-664F-4710-8D49-FBDBA4235137}"/>
    <cellStyle name="style1619790073673" xfId="46590" xr:uid="{6616D34A-2C84-47F4-B044-238832C76509}"/>
    <cellStyle name="style1619790073688" xfId="46597" xr:uid="{A521A1F1-556E-4D0E-B51F-1AB7CBB042F2}"/>
    <cellStyle name="style1619790073720" xfId="46609" xr:uid="{E0091497-242F-4DEB-A584-6325266909B9}"/>
    <cellStyle name="style1619790073742" xfId="46621" xr:uid="{857E9508-85C2-4339-A416-55101D99BEA2}"/>
    <cellStyle name="style1619790073757" xfId="46598" xr:uid="{C5368EC0-FA6D-4591-ACB6-0AD2ADB9A22F}"/>
    <cellStyle name="style1619790073773" xfId="46610" xr:uid="{30E8924E-B441-4C11-A521-677DB55C9FAD}"/>
    <cellStyle name="style1619790073804" xfId="46622" xr:uid="{4DF61CBB-941E-4B95-8DAF-B3CF9330A696}"/>
    <cellStyle name="style1619790073826" xfId="46599" xr:uid="{0ED467B1-28B8-454D-A090-B443C3244F19}"/>
    <cellStyle name="style1619790073842" xfId="46600" xr:uid="{A3FC7EAC-20A4-4575-88A4-6AF9D3234585}"/>
    <cellStyle name="style1619790073873" xfId="46601" xr:uid="{9BAA0B6E-7E8E-4A09-BF55-3EA742B7FA38}"/>
    <cellStyle name="style1619790073889" xfId="46602" xr:uid="{0CE7859F-3E5C-4555-8B09-0361917CAAF5}"/>
    <cellStyle name="style1619790073904" xfId="46611" xr:uid="{952E4BB7-7258-4AB8-B6FC-E51CD3C937C3}"/>
    <cellStyle name="style1619790073927" xfId="46612" xr:uid="{7823E498-69AA-466F-9077-DFDC83BEB2BA}"/>
    <cellStyle name="style1619790073958" xfId="46613" xr:uid="{83C08C9B-B05E-47D7-B521-50FFED5F1556}"/>
    <cellStyle name="style1619790073978" xfId="46614" xr:uid="{EDDD468D-9F88-42A7-8CBD-3ECC16FAB899}"/>
    <cellStyle name="style1619790074009" xfId="46623" xr:uid="{9712746C-17FA-4AD6-974C-410D05484217}"/>
    <cellStyle name="style1619790074027" xfId="46624" xr:uid="{E47FC931-1C43-4F29-9475-549540E502C5}"/>
    <cellStyle name="style1619790074043" xfId="46625" xr:uid="{4E04FD5E-A5F5-4982-B09C-D1A8662256FB}"/>
    <cellStyle name="style1619790074074" xfId="46626" xr:uid="{0B5D4D43-628E-45D3-B989-9A7DCABF142D}"/>
    <cellStyle name="style1619790074907" xfId="46459" xr:uid="{6541AFEC-1AF5-46E2-AF4A-2B49A205CEBC}"/>
    <cellStyle name="style1619790074929" xfId="46460" xr:uid="{518F4B53-897F-4162-8344-5011A887014F}"/>
    <cellStyle name="style1619790074945" xfId="46471" xr:uid="{745BB856-9559-4B76-B499-22AB079BA4B4}"/>
    <cellStyle name="style1619790074979" xfId="46472" xr:uid="{29FF0A7D-ED1E-49A9-BEE3-3E85CF397619}"/>
    <cellStyle name="style1619790075010" xfId="46462" xr:uid="{D85956BF-F3FB-42D0-8782-ACE346737D31}"/>
    <cellStyle name="style1619790075045" xfId="46463" xr:uid="{42AA8BAF-3E87-4CF9-9D58-D560A13D36A7}"/>
    <cellStyle name="style1619790075061" xfId="46461" xr:uid="{E756859A-3C08-4DB3-9751-FFD882C9CFDA}"/>
    <cellStyle name="style1619790075076" xfId="46464" xr:uid="{296C57A1-A655-4DE6-8EDF-08C891F99A5F}"/>
    <cellStyle name="style1619790075108" xfId="46473" xr:uid="{944FE74F-EF9D-460D-9CB6-9197CCB4D431}"/>
    <cellStyle name="style1619790075130" xfId="46474" xr:uid="{8FD6D613-F64E-44BB-A765-9BBB795B7DF8}"/>
    <cellStyle name="style1619790075145" xfId="46475" xr:uid="{3753C5A0-6C9D-4D9E-A13A-14BF4CD1F720}"/>
    <cellStyle name="style1619790075161" xfId="46476" xr:uid="{0A732690-0115-4D4F-BFC8-1A7000A8E837}"/>
    <cellStyle name="style1619790075192" xfId="46483" xr:uid="{B5B58474-0216-45F6-B918-39B96E82C3F2}"/>
    <cellStyle name="style1619790075208" xfId="46495" xr:uid="{E9D5EEE8-15C5-4379-80DB-FAEBD42D9328}"/>
    <cellStyle name="style1619790075230" xfId="46484" xr:uid="{B271B4B2-36DB-45C1-8C6A-D14A7405B3FD}"/>
    <cellStyle name="style1619790075246" xfId="46496" xr:uid="{EF3E8499-8497-46C5-B27A-C7B523C804F0}"/>
    <cellStyle name="style1619790075277" xfId="46507" xr:uid="{6491FCB9-D10B-4564-921D-03B888E05C28}"/>
    <cellStyle name="style1619790075293" xfId="46508" xr:uid="{230F67FC-BDEB-431A-9862-DE0FA68A7955}"/>
    <cellStyle name="style1619790075308" xfId="46485" xr:uid="{87579840-D4FE-4CC6-BAE0-C2422BD18C3E}"/>
    <cellStyle name="style1619790075330" xfId="46486" xr:uid="{2D0AD6D3-F058-4F4D-967E-81F5CD4A165D}"/>
    <cellStyle name="style1619790075362" xfId="46487" xr:uid="{029C81C1-C4B5-4F05-9EA5-C8490FD40AB5}"/>
    <cellStyle name="style1619790075377" xfId="46488" xr:uid="{6F0EC535-9A3C-4988-877F-0320423A0691}"/>
    <cellStyle name="style1619790075408" xfId="46497" xr:uid="{AA641C7C-A577-4A5A-A01D-8F0232E54898}"/>
    <cellStyle name="style1619790075424" xfId="46498" xr:uid="{5CD92943-BFA4-4355-B74F-78930FCBCC6F}"/>
    <cellStyle name="style1619790075446" xfId="46499" xr:uid="{4DB7A39A-695F-4BEE-BC84-60CEC79815E4}"/>
    <cellStyle name="style1619790075462" xfId="46500" xr:uid="{C584CA75-E5E8-439D-921B-84DBE29FE4DB}"/>
    <cellStyle name="style1619790075493" xfId="46509" xr:uid="{829FA9AF-5B07-4C4A-9033-C94073B9108B}"/>
    <cellStyle name="style1619790075509" xfId="46510" xr:uid="{0D5E5102-F306-40B8-B1C9-CF4B0C1C2167}"/>
    <cellStyle name="style1619790075531" xfId="46511" xr:uid="{7634594C-9FC5-4676-B21E-212D3212D6F5}"/>
    <cellStyle name="style1619790075547" xfId="46512" xr:uid="{4B81678A-DE9A-4422-BE75-64E69D199F50}"/>
    <cellStyle name="style1619790076410" xfId="46519" xr:uid="{68EE7DD2-BA6C-4AB6-8CA6-4BA3A2FB29A4}"/>
    <cellStyle name="style1619790076444" xfId="46520" xr:uid="{16C503A1-38CA-48FF-A45F-054F19451B4C}"/>
    <cellStyle name="style1619790076467" xfId="46531" xr:uid="{FD8EC60C-22C9-42AA-9FCD-AB789C82EE0C}"/>
    <cellStyle name="style1619790076482" xfId="46532" xr:uid="{807902E7-4F47-4738-98BD-4D0EFD399F29}"/>
    <cellStyle name="style1619790076529" xfId="46522" xr:uid="{632AD276-7EA2-46CC-9405-17A439F83829}"/>
    <cellStyle name="style1619790076548" xfId="46523" xr:uid="{82ADDF47-0F45-49B3-B41F-B6E51E981D7E}"/>
    <cellStyle name="style1619790076563" xfId="46521" xr:uid="{71E5FB9D-9758-41D7-A2D7-192E985E6CBB}"/>
    <cellStyle name="style1619790076579" xfId="46524" xr:uid="{F1AD4232-592B-4F1D-ABFC-CA9F0723152F}"/>
    <cellStyle name="style1619790076610" xfId="46533" xr:uid="{474481B7-EFCC-4DB3-AD9C-A787DBF8CE54}"/>
    <cellStyle name="style1619790076632" xfId="46534" xr:uid="{962D04AE-743C-4E3B-8667-F97EECCAF2F2}"/>
    <cellStyle name="style1619790076648" xfId="46535" xr:uid="{6B6C67DF-2B7E-4B85-BED0-B4E244AE4BEE}"/>
    <cellStyle name="style1619790076664" xfId="46536" xr:uid="{A25ED112-5BAC-4731-A393-26949CE75242}"/>
    <cellStyle name="style1619790076695" xfId="46543" xr:uid="{086374C7-C335-4590-8B35-27C804891A2B}"/>
    <cellStyle name="style1619790076710" xfId="46555" xr:uid="{D2B29BCF-B2DE-4BF4-BC60-6142C0CFB251}"/>
    <cellStyle name="style1619790076733" xfId="46544" xr:uid="{6784C92E-0DEE-480E-841C-33B176B360EF}"/>
    <cellStyle name="style1619790076748" xfId="46556" xr:uid="{AC983B31-AFFF-4F3E-B3B0-640FCFB6C355}"/>
    <cellStyle name="style1619790076780" xfId="46567" xr:uid="{AD271A67-45B6-45D7-9C78-B088A7D98FB6}"/>
    <cellStyle name="style1619790076795" xfId="46568" xr:uid="{D722DCFE-6C1E-4065-8BD2-4694DAE9E6C7}"/>
    <cellStyle name="style1619790076826" xfId="46545" xr:uid="{4DE048D8-E352-48BC-BE4D-92804AEB3842}"/>
    <cellStyle name="style1619790076849" xfId="46546" xr:uid="{55C76450-BF8C-444A-95F8-C2B7A045645A}"/>
    <cellStyle name="style1619790076864" xfId="46547" xr:uid="{D1EEFC05-1DA1-4150-9F7C-636D5192E53A}"/>
    <cellStyle name="style1619790076895" xfId="46548" xr:uid="{FAC88E74-D35B-4408-A063-8ECC131FC667}"/>
    <cellStyle name="style1619790076911" xfId="46557" xr:uid="{8A64149B-523C-4239-96C0-EA7FF6436CE1}"/>
    <cellStyle name="style1619790076933" xfId="46558" xr:uid="{F76E7A9E-BCE6-4C38-80C9-12C6AB15376A}"/>
    <cellStyle name="style1619790076949" xfId="46559" xr:uid="{1837B4CD-98C3-4BAB-9671-D3D1C951640B}"/>
    <cellStyle name="style1619790076979" xfId="46560" xr:uid="{02D03246-97CC-4519-AAA1-0D00488FF176}"/>
    <cellStyle name="style1619790077026" xfId="46569" xr:uid="{992AF9D7-55F0-46C4-80FE-C3649A47FF95}"/>
    <cellStyle name="style1619790077033" xfId="46570" xr:uid="{93FE68D1-B8C1-48C5-8D76-0D21478C1177}"/>
    <cellStyle name="style1619790077065" xfId="46571" xr:uid="{5DD39CE0-C092-4E0B-B01A-C56F77D3F5FF}"/>
    <cellStyle name="style1619790077080" xfId="46572" xr:uid="{3F2D0EAC-F7E7-4BA8-BA4C-2B525FB24A4F}"/>
    <cellStyle name="style1619790077936" xfId="46579" xr:uid="{07B4A88F-AFA1-4EF9-813A-DC7B6F3283F4}"/>
    <cellStyle name="style1619790077951" xfId="46580" xr:uid="{B4539C9F-CC87-4DD9-A4E3-F08E29218EA6}"/>
    <cellStyle name="style1619790077980" xfId="46591" xr:uid="{87EB257B-1A6E-40E9-B95C-225C8BD82609}"/>
    <cellStyle name="style1619790078011" xfId="46592" xr:uid="{9F2311D0-27CB-47F9-A518-EFF34E019BC8}"/>
    <cellStyle name="style1619790078051" xfId="46582" xr:uid="{3A852AE7-E8E4-437D-A679-CAB444808A90}"/>
    <cellStyle name="style1619790078067" xfId="46583" xr:uid="{553C5E39-A250-4CE1-AD05-B4A0389460EC}"/>
    <cellStyle name="style1619790078098" xfId="46581" xr:uid="{3E9D0874-E28E-4F16-AB7A-7E54463C0670}"/>
    <cellStyle name="style1619790078114" xfId="46584" xr:uid="{E3A3BBB4-C9F4-45C4-AB5A-7F589F1ED85C}"/>
    <cellStyle name="style1619790078136" xfId="46593" xr:uid="{60AD989C-1A4C-4823-ACE7-F996FE07CDD8}"/>
    <cellStyle name="style1619790078152" xfId="46594" xr:uid="{E4F82542-C009-422A-B174-BD1F5B2F9774}"/>
    <cellStyle name="style1619790078183" xfId="46595" xr:uid="{C661B83C-2A9C-4120-89A0-9A2D0D098C65}"/>
    <cellStyle name="style1619790078198" xfId="46596" xr:uid="{7F162A53-412E-493D-8BAD-190B7D174A5E}"/>
    <cellStyle name="style1619790078214" xfId="46603" xr:uid="{496642BB-6C11-4749-92A1-6D1F0A14F30A}"/>
    <cellStyle name="style1619790078236" xfId="46615" xr:uid="{03B49CEC-A331-4F58-98F7-B2627A50C8B5}"/>
    <cellStyle name="style1619790078267" xfId="46627" xr:uid="{558EAD57-FF13-4553-8BCF-5DC22BE23FE5}"/>
    <cellStyle name="style1619790078283" xfId="46604" xr:uid="{F6D125C4-00F2-4F01-8AC0-33B4931F0FA8}"/>
    <cellStyle name="style1619790078299" xfId="46616" xr:uid="{FCDE8185-5059-4FF0-8ADD-91C18576E638}"/>
    <cellStyle name="style1619790078330" xfId="46628" xr:uid="{41E62CAE-9C37-44D2-9B70-04FAB0594056}"/>
    <cellStyle name="style1619790078352" xfId="46605" xr:uid="{FC989FAB-E3E2-4175-939D-B88D1ED104B9}"/>
    <cellStyle name="style1619790078368" xfId="46606" xr:uid="{8B0F7909-C6E1-410E-9D88-C38E28BA2FF8}"/>
    <cellStyle name="style1619790078399" xfId="46607" xr:uid="{6BC5FF21-A979-44F7-942C-AF51B1C02FB1}"/>
    <cellStyle name="style1619790078415" xfId="46608" xr:uid="{E7D0FA5D-AC31-473C-932C-73F0458EFA3F}"/>
    <cellStyle name="style1619790078437" xfId="46617" xr:uid="{4877AA3A-E903-47ED-BF5A-5E51A4E8CF43}"/>
    <cellStyle name="style1619790078452" xfId="46618" xr:uid="{7D827372-DD3A-4104-B01F-FE721A117EDF}"/>
    <cellStyle name="style1619790078468" xfId="46619" xr:uid="{2C1E9D0A-BFA8-4D86-A0D2-F74C5646FFB7}"/>
    <cellStyle name="style1619790078499" xfId="46620" xr:uid="{F7D2E1D4-7BF2-475E-ACB9-1857CE1DA944}"/>
    <cellStyle name="style1619790078531" xfId="46629" xr:uid="{E761AC37-5EA1-4674-9C6C-AF990478F56F}"/>
    <cellStyle name="style1619790078553" xfId="46630" xr:uid="{584767CA-3417-4670-91AC-653445EBA444}"/>
    <cellStyle name="style1619790078568" xfId="46631" xr:uid="{7CAC0397-B01C-48D0-9BF0-5666C923602F}"/>
    <cellStyle name="style1619790078584" xfId="46632" xr:uid="{9619C595-6814-4D4F-BD4F-6E0D26898BC9}"/>
    <cellStyle name="style1619790079555" xfId="46633" xr:uid="{A0D9FB30-76A6-4742-82CA-9D18B41F9B9B}"/>
    <cellStyle name="style1619790079587" xfId="46634" xr:uid="{E32428DC-16C4-4A88-9B94-2D84CFD19201}"/>
    <cellStyle name="style1619790079602" xfId="46645" xr:uid="{9109B6C7-D8B5-47C7-A66A-39A006B4B722}"/>
    <cellStyle name="style1619790079618" xfId="46646" xr:uid="{A23EACB6-03AB-42E4-825F-27ECB116C1C1}"/>
    <cellStyle name="style1619790079671" xfId="46636" xr:uid="{3B6F6240-EFC8-4AC8-B835-3216B708BB23}"/>
    <cellStyle name="style1619790079687" xfId="46637" xr:uid="{2AC89024-FA14-4E00-8ED9-5619FD515E14}"/>
    <cellStyle name="style1619790079703" xfId="46635" xr:uid="{CC6DE3B5-048B-43A5-ABB3-372F37321F0A}"/>
    <cellStyle name="style1619790079734" xfId="46638" xr:uid="{290898E9-0CC2-4EB0-BDE4-FC435140C2DF}"/>
    <cellStyle name="style1619790079756" xfId="46647" xr:uid="{A0AA5B46-E9CC-4F7B-BE7C-EC8DB1AF7FC0}"/>
    <cellStyle name="style1619790079772" xfId="46648" xr:uid="{763D4C14-5E8F-4897-93EE-FC8CEA7BF1FD}"/>
    <cellStyle name="style1619790079787" xfId="46649" xr:uid="{FB5EE2A7-9F39-478D-B27F-DC7A946B7A9F}"/>
    <cellStyle name="style1619790079818" xfId="46650" xr:uid="{C3D845A4-4ECB-4129-AB25-6305194555CD}"/>
    <cellStyle name="style1619790079841" xfId="46657" xr:uid="{81404CCD-A12E-4B9A-95A4-A994577DEDB2}"/>
    <cellStyle name="style1619790079856" xfId="46669" xr:uid="{CF090E81-9AC9-49B9-89C9-BFB5BCA1B37E}"/>
    <cellStyle name="style1619790079872" xfId="46658" xr:uid="{3E0C2772-CD1E-4F72-AC1E-92D7F6758104}"/>
    <cellStyle name="style1619790079903" xfId="46670" xr:uid="{4E4E772A-64AF-47BF-B031-3AA14DFB0250}"/>
    <cellStyle name="style1619790079919" xfId="46681" xr:uid="{7BE3F6BE-0D9A-45F9-98BE-F2FC10A82090}"/>
    <cellStyle name="style1619790079941" xfId="46682" xr:uid="{462331A4-EE27-40B8-9A23-49A40551A881}"/>
    <cellStyle name="style1619790079956" xfId="46659" xr:uid="{8A472C47-92A4-40B7-9934-880E59DDAD9B}"/>
    <cellStyle name="style1619790079981" xfId="46660" xr:uid="{7DD665EA-6DF5-494A-A9B5-9C621D0B43E3}"/>
    <cellStyle name="style1619790080012" xfId="46661" xr:uid="{5509CC66-659F-4BF9-8950-F933F091C995}"/>
    <cellStyle name="style1619790080028" xfId="46662" xr:uid="{E3236E8F-DBC9-48C5-BF0D-B0EC68EB13DE}"/>
    <cellStyle name="style1619790080057" xfId="46671" xr:uid="{A545DB1C-53E8-472C-B92B-8D2818F1FBDA}"/>
    <cellStyle name="style1619790080072" xfId="46672" xr:uid="{3D6B10FE-00D3-413F-B36E-CBC4EDBDA9DF}"/>
    <cellStyle name="style1619790080088" xfId="46673" xr:uid="{92841970-D29F-4755-9272-A1AEFE56D92D}"/>
    <cellStyle name="style1619790080119" xfId="46674" xr:uid="{5BFDA81A-AE47-4CCB-858B-E646A6C677C7}"/>
    <cellStyle name="style1619790080141" xfId="46683" xr:uid="{9DE8252A-21A5-4F8E-9FCA-9656E1412006}"/>
    <cellStyle name="style1619790080157" xfId="46684" xr:uid="{C1D965E0-2537-4E9F-B871-A27F5ED7BD76}"/>
    <cellStyle name="style1619790080173" xfId="46685" xr:uid="{39C458D4-04AE-4385-B11A-D8E1E4AE38E5}"/>
    <cellStyle name="style1619790080204" xfId="46686" xr:uid="{0EB2BCCE-58D0-47C7-BB55-D9F508CDDF78}"/>
    <cellStyle name="style1619790081105" xfId="46693" xr:uid="{EEC1360A-8637-43C7-8D18-E3808AF3257F}"/>
    <cellStyle name="style1619790081136" xfId="46694" xr:uid="{EAF1C1C8-5833-42F6-A71E-C2751540F96F}"/>
    <cellStyle name="style1619790081158" xfId="46705" xr:uid="{F90F5F5A-B1C3-4E47-8090-ADB861A1C6AD}"/>
    <cellStyle name="style1619790081174" xfId="46706" xr:uid="{A7436641-26EB-497A-BF94-4962272D11F1}"/>
    <cellStyle name="style1619790081221" xfId="46696" xr:uid="{321CB7AE-143D-4D63-9A10-67B00B68B3D9}"/>
    <cellStyle name="style1619790081243" xfId="46697" xr:uid="{76A18C08-3428-4DAC-9F32-413A0317EB69}"/>
    <cellStyle name="style1619790081259" xfId="46695" xr:uid="{832DBADD-9160-43C4-8578-0C9D7AD5A5F9}"/>
    <cellStyle name="style1619790081290" xfId="46698" xr:uid="{2D7F343E-E718-4CE0-B027-7E7274F4B624}"/>
    <cellStyle name="style1619790081306" xfId="46707" xr:uid="{A9D2E3FF-FC3B-4860-AB41-1094225DCF02}"/>
    <cellStyle name="style1619790081321" xfId="46708" xr:uid="{DD864A6F-47DF-43B9-A95E-D08830103D4A}"/>
    <cellStyle name="style1619790081343" xfId="46709" xr:uid="{04F757C1-59F1-4995-B2D7-735735FE1FEC}"/>
    <cellStyle name="style1619790081375" xfId="46710" xr:uid="{B764F05A-E032-49FB-BDEE-9EB1A000873A}"/>
    <cellStyle name="style1619790081390" xfId="46717" xr:uid="{E9DD4485-7CFD-4DDF-AEF8-666BA5AFF179}"/>
    <cellStyle name="style1619790081421" xfId="46729" xr:uid="{801C9EB8-D168-40A5-B79C-0A2BAE3BD5D3}"/>
    <cellStyle name="style1619790081444" xfId="46718" xr:uid="{6DB725E5-0ADC-4DAB-A283-CBD2D8D2E1A0}"/>
    <cellStyle name="style1619790081459" xfId="46730" xr:uid="{09FAAB65-3356-4CA2-BC52-26AA54252157}"/>
    <cellStyle name="style1619790081491" xfId="46741" xr:uid="{1E3F550A-D6F9-4005-9F13-79AE0F931B04}"/>
    <cellStyle name="style1619790081506" xfId="46742" xr:uid="{B6934A5E-B6EE-49AD-AF8A-E0E740B4F327}"/>
    <cellStyle name="style1619790081522" xfId="46719" xr:uid="{27E054D5-AB7A-46D6-A66E-69E50734173E}"/>
    <cellStyle name="style1619790081544" xfId="46720" xr:uid="{93754AC6-22FC-43C8-9B5E-85558D8BA95F}"/>
    <cellStyle name="style1619790081575" xfId="46721" xr:uid="{10B820FA-E167-4541-ABF5-CD29C1DAC9F7}"/>
    <cellStyle name="style1619790081591" xfId="46722" xr:uid="{655290A5-2D53-4765-B585-E19B5B35AC5A}"/>
    <cellStyle name="style1619790081606" xfId="46731" xr:uid="{78969426-BC9E-4A80-BB45-74F0659872C2}"/>
    <cellStyle name="style1619790081638" xfId="46732" xr:uid="{2B7162BB-3C0E-419C-B4F3-061AE0ECEEB2}"/>
    <cellStyle name="style1619790081660" xfId="46733" xr:uid="{1EBDE926-811F-4A91-AA78-B7FB3C492A11}"/>
    <cellStyle name="style1619790081675" xfId="46734" xr:uid="{894B1E6B-C861-4E7F-82A7-3198AB21C243}"/>
    <cellStyle name="style1619790081732" xfId="46743" xr:uid="{BB823AEC-C203-433B-BABF-0FB24DE833A6}"/>
    <cellStyle name="style1619790081744" xfId="46744" xr:uid="{7EEE308A-C2E6-43D9-A18E-C56D1EDCA264}"/>
    <cellStyle name="style1619790081760" xfId="46745" xr:uid="{9CF87DD4-1C65-4E08-AA4F-C29F36319B55}"/>
    <cellStyle name="style1619790081791" xfId="46746" xr:uid="{BF9608C0-3BDE-4B0D-8F94-B9C61E397AD9}"/>
    <cellStyle name="style1619790082509" xfId="46639" xr:uid="{75657CAF-A62B-4194-B385-A013D83D1BC9}"/>
    <cellStyle name="style1619790082540" xfId="46640" xr:uid="{4063F8A8-D790-4F5B-9DFE-283868033D81}"/>
    <cellStyle name="style1619790082562" xfId="46651" xr:uid="{4A63FC31-5DB5-4C03-8DF4-F5B94703F811}"/>
    <cellStyle name="style1619790082578" xfId="46652" xr:uid="{118FD9D2-F43C-425C-84EC-01B770DAF111}"/>
    <cellStyle name="style1619790082625" xfId="46642" xr:uid="{C0C9F8B2-7319-4AB6-98CC-E87611B50458}"/>
    <cellStyle name="style1619790082647" xfId="46643" xr:uid="{8698DB8B-433F-48E1-8AAD-36E57DD063BA}"/>
    <cellStyle name="style1619790082662" xfId="46641" xr:uid="{65BFFF52-5F6D-4853-964A-D5E11D8A1376}"/>
    <cellStyle name="style1619790082694" xfId="46644" xr:uid="{78D53B59-B103-4F62-BFDB-7EA2B84B68F6}"/>
    <cellStyle name="style1619790082709" xfId="46653" xr:uid="{BD505CA9-06D1-48E2-825C-F187F16BAF4E}"/>
    <cellStyle name="style1619790082725" xfId="46654" xr:uid="{F7242E5C-CDCC-4C33-BE89-DB79BE2A58DB}"/>
    <cellStyle name="style1619790082747" xfId="46655" xr:uid="{1A2E83D0-8BE6-4DD6-8808-7C031EAC140A}"/>
    <cellStyle name="style1619790082778" xfId="46656" xr:uid="{9B5846E1-344E-4AAF-880B-6CD8BBFE6C56}"/>
    <cellStyle name="style1619790082794" xfId="46663" xr:uid="{71E8ADA0-AA8A-4F16-B29F-267AE3D0653A}"/>
    <cellStyle name="style1619790082825" xfId="46675" xr:uid="{2F62D10E-C6B9-483C-A579-4416F2773550}"/>
    <cellStyle name="style1619790082841" xfId="46664" xr:uid="{1B268A70-883E-43FF-B501-EA69293163AB}"/>
    <cellStyle name="style1619790082863" xfId="46676" xr:uid="{B4DA2E00-5C53-477D-8821-E8640FA5591B}"/>
    <cellStyle name="style1619790082879" xfId="46687" xr:uid="{BC06657A-B7D4-4C32-817D-91707FBCF11C}"/>
    <cellStyle name="style1619790082910" xfId="46688" xr:uid="{DC0A397D-74E9-4A76-B74A-2E10400DCA22}"/>
    <cellStyle name="style1619790082926" xfId="46665" xr:uid="{444D240F-40B4-4990-A8BB-A81A2B8FCC50}"/>
    <cellStyle name="style1619790082948" xfId="46666" xr:uid="{CDF97110-59A7-49BF-BDF7-8ABB22B73409}"/>
    <cellStyle name="style1619790082963" xfId="46667" xr:uid="{BD0FAC66-C35C-489D-8608-4AF28B0328CD}"/>
    <cellStyle name="style1619790082998" xfId="46668" xr:uid="{2C187C91-C92D-4DAA-BF90-3638AB13EAD6}"/>
    <cellStyle name="style1619790083013" xfId="46677" xr:uid="{74A620BF-F9AF-480F-88C8-0E920CCC397F}"/>
    <cellStyle name="style1619790083029" xfId="46678" xr:uid="{358BF86B-B76F-4AFB-BC32-03AC25A118E1}"/>
    <cellStyle name="style1619790083048" xfId="46679" xr:uid="{B81DDD90-684C-4D94-82C6-CDD08E6E6009}"/>
    <cellStyle name="style1619790083079" xfId="46680" xr:uid="{E43DAD08-03A8-433A-8B87-78E20AC7C4A4}"/>
    <cellStyle name="style1619790083095" xfId="46689" xr:uid="{C8A8A8F7-152D-424D-AED5-DF1199EBC13D}"/>
    <cellStyle name="style1619790083126" xfId="46690" xr:uid="{29AA8540-1D4B-4A26-9E25-2A7F845600FA}"/>
    <cellStyle name="style1619790083148" xfId="46691" xr:uid="{23213697-6190-4EFE-B269-B7B937BD3D30}"/>
    <cellStyle name="style1619790083164" xfId="46692" xr:uid="{E3BB4A8C-BA23-40EF-AFFF-9F56F787B2C3}"/>
    <cellStyle name="style1619790084066" xfId="46699" xr:uid="{E04A879A-AFC1-40C8-B855-4242C74AAEE3}"/>
    <cellStyle name="style1619790084082" xfId="46700" xr:uid="{B7B62487-B555-4284-8C3E-BCB9B2A1385A}"/>
    <cellStyle name="style1619790084113" xfId="46711" xr:uid="{B45DECA9-5B93-4954-9972-EF17621F33C7}"/>
    <cellStyle name="style1619790084128" xfId="46712" xr:uid="{03E582F7-7525-4ABE-8F31-1529784C3D78}"/>
    <cellStyle name="style1619790084166" xfId="46702" xr:uid="{26837452-4896-4E38-A57C-1FD9FAC6B6C9}"/>
    <cellStyle name="style1619790084197" xfId="46703" xr:uid="{ADF5E124-EDD2-41A8-9E10-CF69EE88B8ED}"/>
    <cellStyle name="style1619790084213" xfId="46701" xr:uid="{91F2411C-B2BE-4638-8665-68269562F389}"/>
    <cellStyle name="style1619790084229" xfId="46704" xr:uid="{6C23C20A-0DA2-4735-AE23-F24E8B0E67C5}"/>
    <cellStyle name="style1619790084251" xfId="46713" xr:uid="{213DEF1B-B36B-4C86-8AA2-B0D8A45CF507}"/>
    <cellStyle name="style1619790084266" xfId="46714" xr:uid="{E8901D69-6069-4A54-A34E-B45718E42A55}"/>
    <cellStyle name="style1619790084298" xfId="46715" xr:uid="{4B0BD5C4-80F0-4D01-B76F-65A60FBED160}"/>
    <cellStyle name="style1619790084313" xfId="46716" xr:uid="{2660A6C7-EEA1-440E-A34C-52196DD83658}"/>
    <cellStyle name="style1619790084345" xfId="46723" xr:uid="{B981A5B5-CFF7-4238-A72E-B40DCB3C8070}"/>
    <cellStyle name="style1619790084367" xfId="46735" xr:uid="{4AFE210D-DFA4-45AD-981D-1544237D3C99}"/>
    <cellStyle name="style1619790084382" xfId="46724" xr:uid="{75C58DDD-4558-40D5-8E93-E16788E196D1}"/>
    <cellStyle name="style1619790084398" xfId="46736" xr:uid="{A750999A-5034-472A-9CF1-5703019A1478}"/>
    <cellStyle name="style1619790084429" xfId="46747" xr:uid="{22950D03-1B8F-4105-95C6-E97B80D50622}"/>
    <cellStyle name="style1619790084451" xfId="46748" xr:uid="{662AA5E1-76CD-4626-A3EB-07ED5D99250A}"/>
    <cellStyle name="style1619790084467" xfId="46725" xr:uid="{4020F850-9674-40FF-8F92-8194349283AB}"/>
    <cellStyle name="style1619790084498" xfId="46726" xr:uid="{05D3E287-8880-4B1E-AE00-7A49E443FE94}"/>
    <cellStyle name="style1619790084514" xfId="46727" xr:uid="{D4D63302-F74F-4981-8F2B-F9487496EAA7}"/>
    <cellStyle name="style1619790084530" xfId="46728" xr:uid="{75D765B3-2713-4BDD-9B8A-9030EC92EB30}"/>
    <cellStyle name="style1619790084552" xfId="46737" xr:uid="{AFBF428E-8C98-4D99-9970-9280C5528C0B}"/>
    <cellStyle name="style1619790084567" xfId="46738" xr:uid="{97C6A10F-B0C0-466F-9BFD-9B3EBA2858AF}"/>
    <cellStyle name="style1619790084599" xfId="46739" xr:uid="{25EFF5BE-6A42-41DC-BC6C-E03CCC2FEEA6}"/>
    <cellStyle name="style1619790084614" xfId="46740" xr:uid="{3FF22398-9420-4BB3-8E55-C09B9A441CB1}"/>
    <cellStyle name="style1619790084668" xfId="46749" xr:uid="{D828065A-32D0-4D85-8CE2-6258D1E79E7B}"/>
    <cellStyle name="style1619790084683" xfId="46750" xr:uid="{206919C6-DAB0-45D8-A4B5-752043A225E6}"/>
    <cellStyle name="style1619790084699" xfId="46751" xr:uid="{92741D11-3CF6-4632-9D81-A83ECE214D69}"/>
    <cellStyle name="style1619790084730" xfId="46752" xr:uid="{8924273B-87FE-4C79-B1F7-89247D3F03E4}"/>
    <cellStyle name="style1619790085902" xfId="46753" xr:uid="{FA2CC416-7635-46B1-A49C-E327E4B42F3A}"/>
    <cellStyle name="style1619790085933" xfId="46754" xr:uid="{F163350C-1845-41C7-B1A8-C4D0EA2FB5FC}"/>
    <cellStyle name="style1619790085955" xfId="46765" xr:uid="{D22538CE-C73A-4806-8FF5-7E4609ED4655}"/>
    <cellStyle name="style1619790085971" xfId="46766" xr:uid="{A358D04F-9D79-4E68-89D1-9DDE4D92BF6F}"/>
    <cellStyle name="style1619790086030" xfId="46756" xr:uid="{313719A4-DBF5-4BD4-8709-201D1D48CF9A}"/>
    <cellStyle name="style1619790086055" xfId="46757" xr:uid="{E0B8F795-54C9-421A-920C-D1895633CA0A}"/>
    <cellStyle name="style1619790086073" xfId="46755" xr:uid="{D7A7FE79-D8B2-4031-BEFB-B02131516D1E}"/>
    <cellStyle name="style1619790086089" xfId="46758" xr:uid="{83AD71A3-8BDB-414B-ADDB-4B3D3B43C8CB}"/>
    <cellStyle name="style1619790086120" xfId="46767" xr:uid="{31B50142-4495-4C49-B44D-26326C7CD3A6}"/>
    <cellStyle name="style1619790086136" xfId="46768" xr:uid="{037FC0A1-E183-495B-ADF8-7D5C2A330AEA}"/>
    <cellStyle name="style1619790086155" xfId="46769" xr:uid="{E7D0F692-4AD6-445A-B9C3-EF77D4C5FE08}"/>
    <cellStyle name="style1619790086171" xfId="46770" xr:uid="{BCC5C9E4-A092-45B2-AD70-2A4848ECA287}"/>
    <cellStyle name="style1619790086202" xfId="46777" xr:uid="{0344518F-722D-4F76-8414-8F6E647FA350}"/>
    <cellStyle name="style1619790086218" xfId="46789" xr:uid="{ECC8EEF5-B402-44D3-80CA-FE332B4EEDA3}"/>
    <cellStyle name="style1619790086249" xfId="46778" xr:uid="{91EB9E06-8FC5-4BC6-9FB9-335BD54C2C47}"/>
    <cellStyle name="style1619790086256" xfId="46790" xr:uid="{C4D6EF37-72F8-4D40-85D0-FBDEE9ACD5C6}"/>
    <cellStyle name="style1619790086287" xfId="46801" xr:uid="{352CB344-9FD6-4E60-B8CE-18530C19E99A}"/>
    <cellStyle name="style1619790086303" xfId="46802" xr:uid="{B66C58CD-D24A-42A4-BA57-688DE2C8BF0E}"/>
    <cellStyle name="style1619790086334" xfId="46779" xr:uid="{029945BE-AF57-427D-86C0-C33C87360441}"/>
    <cellStyle name="style1619790086356" xfId="46780" xr:uid="{7D077B20-A9CE-43B7-A8B5-085DAF375118}"/>
    <cellStyle name="style1619790086372" xfId="46781" xr:uid="{8DCCD108-9DE4-4F1D-9780-E35E52810DBA}"/>
    <cellStyle name="style1619790086387" xfId="46782" xr:uid="{11AD26DF-6863-409C-BCE5-7EA166AF421A}"/>
    <cellStyle name="style1619790086419" xfId="46791" xr:uid="{A2EDBBA3-C773-4573-88F5-156FBF220A22}"/>
    <cellStyle name="style1619790086434" xfId="46792" xr:uid="{C16757F3-87B3-45F0-A1E2-5D91757AEC13}"/>
    <cellStyle name="style1619790086456" xfId="46793" xr:uid="{FDD931CB-00C4-49D9-8725-34487DA0C8C0}"/>
    <cellStyle name="style1619790086472" xfId="46794" xr:uid="{05CF15AD-FAF2-467F-B666-9A644136DAE4}"/>
    <cellStyle name="style1619790086503" xfId="46803" xr:uid="{EF2969C8-D00D-44FF-BB40-8C3AE44EE2A8}"/>
    <cellStyle name="style1619790086534" xfId="46804" xr:uid="{F3F03892-1010-42E7-9868-38F673B25202}"/>
    <cellStyle name="style1619790086550" xfId="46805" xr:uid="{DE0D504A-C449-4631-A26A-D556BDD245C9}"/>
    <cellStyle name="style1619790086572" xfId="46806" xr:uid="{E00203F2-B2A4-4AD3-BB7B-2B7733069794}"/>
    <cellStyle name="style1619790087359" xfId="46759" xr:uid="{4B2221EA-5DB7-40AF-936A-6D5280C85537}"/>
    <cellStyle name="style1619790087374" xfId="46760" xr:uid="{B9149B75-3B38-410E-9640-8B498B458006}"/>
    <cellStyle name="style1619790087406" xfId="46771" xr:uid="{C8B8CC09-5BDF-41D3-BED3-A20D561CC857}"/>
    <cellStyle name="style1619790087421" xfId="46772" xr:uid="{5B492782-A7F1-4115-84B4-2D6B9841F92E}"/>
    <cellStyle name="style1619790087459" xfId="46762" xr:uid="{133A50F4-A122-4D19-933D-93A47CBEAFB6}"/>
    <cellStyle name="style1619790087490" xfId="46763" xr:uid="{0CE67BB6-8CF4-4A4B-BE6C-C5D80992BD08}"/>
    <cellStyle name="style1619790087506" xfId="46761" xr:uid="{8FBB032B-6A37-4AF7-B9A7-37ADBCE6D435}"/>
    <cellStyle name="style1619790087537" xfId="46764" xr:uid="{5DC8BB05-EF8F-49B7-8D86-BD174EDC3AB7}"/>
    <cellStyle name="style1619790087559" xfId="46773" xr:uid="{3C7C0EBF-B19E-49CC-B192-D4DDC35265D5}"/>
    <cellStyle name="style1619790087575" xfId="46774" xr:uid="{135CCC14-7FAF-4974-B79A-42BF4AAB382B}"/>
    <cellStyle name="style1619790087591" xfId="46775" xr:uid="{0DD5DC6B-8C6B-482F-B38F-E9409E6A7397}"/>
    <cellStyle name="style1619790087622" xfId="46776" xr:uid="{E5B60E99-8743-469D-9B4A-B24B070B66BA}"/>
    <cellStyle name="style1619790087637" xfId="46783" xr:uid="{EBC1D1E5-9DE3-48EC-AAD7-07807C24A6D7}"/>
    <cellStyle name="style1619790087660" xfId="46795" xr:uid="{32170775-1765-4F85-8B7F-AF7FD18AB651}"/>
    <cellStyle name="style1619790087675" xfId="46784" xr:uid="{30D191D0-0DAC-46D4-AFE4-5C968F8CE91F}"/>
    <cellStyle name="style1619790087706" xfId="46796" xr:uid="{AF134780-B13A-4CD8-BCD9-341DD2975038}"/>
    <cellStyle name="style1619790087722" xfId="46807" xr:uid="{9A07E319-75CE-4260-BAC1-7C8A5FB51959}"/>
    <cellStyle name="style1619790087738" xfId="46808" xr:uid="{EFE0B4FD-33AD-4B89-A7E4-8E0F6BDA0B30}"/>
    <cellStyle name="style1619790087760" xfId="46785" xr:uid="{72F38CF7-D896-4F57-803E-65C1CC5E6364}"/>
    <cellStyle name="style1619790087791" xfId="46786" xr:uid="{5F330B47-0D5A-4B62-968A-D5AE237F346C}"/>
    <cellStyle name="style1619790087807" xfId="46787" xr:uid="{19282054-6121-4B34-83B3-ABD2BD4D89E9}"/>
    <cellStyle name="style1619790087822" xfId="46788" xr:uid="{FAEC2DB0-F568-4F73-9A9E-6584E6F7A295}"/>
    <cellStyle name="style1619790087854" xfId="46797" xr:uid="{DF13C8E7-006C-44DC-934D-08E22D63D806}"/>
    <cellStyle name="style1619790087876" xfId="46798" xr:uid="{9C6A2692-1428-4077-B36A-E619D51FFC30}"/>
    <cellStyle name="style1619790087891" xfId="46799" xr:uid="{0D1AFD6D-F8AD-462C-BA10-A259C68885F2}"/>
    <cellStyle name="style1619790087907" xfId="46800" xr:uid="{0E63C88A-59F2-4130-91DD-2F5BD4160C03}"/>
    <cellStyle name="style1619790087938" xfId="46809" xr:uid="{9FCCDE03-D7FE-40D5-AFE7-0E514D42B4BA}"/>
    <cellStyle name="style1619790087960" xfId="46810" xr:uid="{86F08925-985C-4681-90A9-FB10B9863CF5}"/>
    <cellStyle name="style1619790087984" xfId="46811" xr:uid="{0ED9856D-0CB9-495D-A05A-D2CEDE43705F}"/>
    <cellStyle name="style1619790088000" xfId="46812" xr:uid="{CC5C5CB6-0E28-4EE6-83EB-C8D8A494BD3E}"/>
    <cellStyle name="style1619790089495" xfId="46958" xr:uid="{71B1DD17-0307-4601-84B1-2D431AE40FA1}"/>
    <cellStyle name="style1619790089526" xfId="46959" xr:uid="{10BB03E0-BFEA-4E64-982F-5748CE1D7C77}"/>
    <cellStyle name="style1619790089542" xfId="46957" xr:uid="{7DD79EA4-DE06-4978-B4DE-88F6EADFEF95}"/>
    <cellStyle name="style1619790089564" xfId="46960" xr:uid="{357AB95E-F194-44B4-85D6-A9322034DE57}"/>
    <cellStyle name="style1619790089595" xfId="46961" xr:uid="{33B365DC-AA3A-4D18-BB95-41CC741A7010}"/>
    <cellStyle name="style1619790089611" xfId="46962" xr:uid="{528955EA-459E-42D7-AAAD-F44D4BD5AB04}"/>
    <cellStyle name="style1619790089642" xfId="46963" xr:uid="{E74A2AC0-3237-45B9-9234-D012D8AB173B}"/>
    <cellStyle name="style1619790089664" xfId="46964" xr:uid="{0BE56EEF-1300-42B3-BE62-2DCFAFB25932}"/>
    <cellStyle name="style1619790089680" xfId="46966" xr:uid="{E2B687CD-FD11-41EF-8E3E-1A25E0D7EEA8}"/>
    <cellStyle name="style1619790089711" xfId="46967" xr:uid="{A18EF9F1-74EB-4F46-B1D4-562941507C4A}"/>
    <cellStyle name="style1619790089727" xfId="46969" xr:uid="{3A424803-C06D-467E-8902-E66B4C57B9E2}"/>
    <cellStyle name="style1619790089758" xfId="46970" xr:uid="{2DEE01A3-CB2C-4FA7-9743-B125ABBC7A7D}"/>
    <cellStyle name="style1619790089780" xfId="46965" xr:uid="{F89B10F0-A88F-4B37-86AA-EC01815D02D2}"/>
    <cellStyle name="style1619790089796" xfId="46968" xr:uid="{C67DF9B4-D5AC-452C-AAD2-CDDF023AD2CB}"/>
    <cellStyle name="style1619790089827" xfId="46971" xr:uid="{D6B1FAAF-9D0C-4DD0-9FBD-FE01E19FB416}"/>
    <cellStyle name="style1619790089865" xfId="46973" xr:uid="{CEE10026-3C5C-4CBA-BB27-B87A2D3470D9}"/>
    <cellStyle name="style1619790089896" xfId="46974" xr:uid="{3C715112-D5B2-4DA1-932C-E712F08EE1D8}"/>
    <cellStyle name="style1619790089912" xfId="46972" xr:uid="{B32FDDE5-F860-444F-A104-6DE80B761D63}"/>
    <cellStyle name="style1619790091033" xfId="46813" xr:uid="{09C08CBA-D2E7-4821-81F3-282103A162FA}"/>
    <cellStyle name="style1619790091067" xfId="46814" xr:uid="{1BDB4415-4505-4F16-B145-3DA4879E8D07}"/>
    <cellStyle name="style1619790091083" xfId="46825" xr:uid="{6250B6F5-7453-4A30-B895-88DA1AE58B10}"/>
    <cellStyle name="style1619790091099" xfId="46826" xr:uid="{68D0B241-1EBE-4D54-9A63-8C113F1277A5}"/>
    <cellStyle name="style1619790091145" xfId="46816" xr:uid="{64D62A29-A0A6-4CB9-B97D-6EBD06BED78B}"/>
    <cellStyle name="style1619790091168" xfId="46817" xr:uid="{9CE5021D-62D0-4367-A8ED-0C9FFB417E86}"/>
    <cellStyle name="style1619790091183" xfId="46815" xr:uid="{824DD1AB-28D2-40F3-B18F-2AE52D756024}"/>
    <cellStyle name="style1619790091214" xfId="46818" xr:uid="{28D4ECA2-E117-4C95-8D71-FB1423B6EF6D}"/>
    <cellStyle name="style1619790091230" xfId="46827" xr:uid="{AE16ED2D-8008-44E8-9086-54E3719CB46E}"/>
    <cellStyle name="style1619790091261" xfId="46828" xr:uid="{946990E9-A4C0-436F-8BFB-35037B5C2D8C}"/>
    <cellStyle name="style1619790091284" xfId="46829" xr:uid="{C982DF97-A275-4D10-B232-497B79C8172E}"/>
    <cellStyle name="style1619790091299" xfId="46830" xr:uid="{297EA5A0-82A1-44B8-B635-8A8A3CD29BC3}"/>
    <cellStyle name="style1619790091315" xfId="46837" xr:uid="{0580F92F-0908-46D2-ADE0-8C26AB9A299A}"/>
    <cellStyle name="style1619790091346" xfId="46849" xr:uid="{2781D704-86D1-4F80-B509-FFF3C74B086C}"/>
    <cellStyle name="style1619790091368" xfId="46838" xr:uid="{6561F09B-2E1A-43CB-93B0-CBD1184EC85A}"/>
    <cellStyle name="style1619790091384" xfId="46850" xr:uid="{4B15BFD0-4D1D-4AD5-AD39-D1E424268E03}"/>
    <cellStyle name="style1619790091399" xfId="46861" xr:uid="{E9F827DA-B099-4738-9EA8-587B8C00FBFF}"/>
    <cellStyle name="style1619790091431" xfId="46862" xr:uid="{08B0EDC1-3229-4347-B4D5-C7DDEB3C0139}"/>
    <cellStyle name="style1619790091446" xfId="46839" xr:uid="{60E6E05B-0DF3-479B-8F06-3DCA65E92D9B}"/>
    <cellStyle name="style1619790091468" xfId="46840" xr:uid="{02EBC14F-F028-4EE6-8C36-86588DFDF110}"/>
    <cellStyle name="style1619790091484" xfId="46841" xr:uid="{4C43C092-908A-41B9-BEDA-A142BC8CC6E4}"/>
    <cellStyle name="style1619790091515" xfId="46842" xr:uid="{47B620AC-3763-4ED4-A15A-FDB67669268C}"/>
    <cellStyle name="style1619790091531" xfId="46851" xr:uid="{1DCE5CCA-E6D3-45EC-B332-2229B9C2C44D}"/>
    <cellStyle name="style1619790091547" xfId="46852" xr:uid="{A555E90C-9795-4069-9207-9EEF605BF959}"/>
    <cellStyle name="style1619790091569" xfId="46853" xr:uid="{0423C734-4AE3-4F02-85E4-BF734B0D03AF}"/>
    <cellStyle name="style1619790091600" xfId="46854" xr:uid="{029018DB-74F2-4AF9-87FD-A65893F9303F}"/>
    <cellStyle name="style1619790091631" xfId="46863" xr:uid="{9EB3651C-ED52-4B7B-95CE-31E9E4ED0770}"/>
    <cellStyle name="style1619790091647" xfId="46864" xr:uid="{01BB2EE3-DF25-4CD7-B9E6-D809518D3C4F}"/>
    <cellStyle name="style1619790091669" xfId="46865" xr:uid="{43E03437-1335-46A4-9473-549A5451489D}"/>
    <cellStyle name="style1619790091685" xfId="46866" xr:uid="{2371C950-2B30-4B86-8227-C594072B3136}"/>
    <cellStyle name="style1619790092718" xfId="46819" xr:uid="{FEB16AEC-6227-4449-A006-710B6A5B5FDC}"/>
    <cellStyle name="style1619790092734" xfId="46820" xr:uid="{91CE32D2-B2E3-49D6-96AB-938D2E08507A}"/>
    <cellStyle name="style1619790092749" xfId="46831" xr:uid="{F23F847F-E0D8-445F-B49B-B808CFB72027}"/>
    <cellStyle name="style1619790092787" xfId="46832" xr:uid="{280E51B1-A341-4D4D-BA0E-8F11D6210789}"/>
    <cellStyle name="style1619790092818" xfId="46822" xr:uid="{6304E810-EED6-4A22-9E0D-22CF99702349}"/>
    <cellStyle name="style1619790092850" xfId="46823" xr:uid="{AE3A2E86-A2C8-4334-B99A-07C5BB8E2956}"/>
    <cellStyle name="style1619790092865" xfId="46821" xr:uid="{2245EF68-DCAD-482D-8CB3-C517BF905471}"/>
    <cellStyle name="style1619790092887" xfId="46824" xr:uid="{C1CB16B3-490D-45BC-8417-451AB752D4DE}"/>
    <cellStyle name="style1619790092903" xfId="46833" xr:uid="{C3BEB0E3-3712-4A83-8E42-24F7730A4186}"/>
    <cellStyle name="style1619790092934" xfId="46834" xr:uid="{91EE98CF-D3F5-4562-AF62-B43B7A0B1F37}"/>
    <cellStyle name="style1619790092950" xfId="46835" xr:uid="{DAA6EBC5-D4FE-434A-9344-6BFA470DBDC7}"/>
    <cellStyle name="style1619790092972" xfId="46836" xr:uid="{C9A2C5DD-2A17-4E70-8031-0AE9A758742E}"/>
    <cellStyle name="style1619790092987" xfId="46843" xr:uid="{98B43F63-6820-4390-87C1-E44D95CFC3BA}"/>
    <cellStyle name="style1619790093018" xfId="46855" xr:uid="{A67DAC06-B236-4607-8D06-621E772A43C0}"/>
    <cellStyle name="style1619790093033" xfId="46844" xr:uid="{6BD5A6A1-8760-4C97-A2FC-3A104ABC2B7C}"/>
    <cellStyle name="style1619790093065" xfId="46856" xr:uid="{05ABC6D9-3DE2-4B2B-8038-F46325260705}"/>
    <cellStyle name="style1619790093072" xfId="46867" xr:uid="{F2C1965B-515B-456B-A455-5DA81B386F15}"/>
    <cellStyle name="style1619790093104" xfId="46868" xr:uid="{1B9756D8-D174-4CFD-9A32-5CD99C79FBE2}"/>
    <cellStyle name="style1619790093119" xfId="46845" xr:uid="{C64A6393-688D-450E-9BD5-67DB0F930508}"/>
    <cellStyle name="style1619790093150" xfId="46846" xr:uid="{7EEFCEB2-41BF-4510-8297-5A9CACEA7A82}"/>
    <cellStyle name="style1619790093166" xfId="46847" xr:uid="{B96489C7-E838-4D61-A5E8-AC0F4CF4579E}"/>
    <cellStyle name="style1619790093188" xfId="46848" xr:uid="{DA976F66-F620-460A-B25B-E1F4B049B991}"/>
    <cellStyle name="style1619790093204" xfId="46857" xr:uid="{21E9862A-26CC-49D0-B36A-975EF6EF0837}"/>
    <cellStyle name="style1619790093219" xfId="46858" xr:uid="{B8AEE4B1-E7A5-4392-AC47-4FFDFCC120AF}"/>
    <cellStyle name="style1619790093251" xfId="46859" xr:uid="{F4CC985D-1E5A-4B1F-A225-2252EF066705}"/>
    <cellStyle name="style1619790093273" xfId="46860" xr:uid="{91FF778A-3B3C-41FC-88C1-24B4871A51BF}"/>
    <cellStyle name="style1619790093304" xfId="46869" xr:uid="{265B6464-F818-47FA-8610-13ABCE31CAAF}"/>
    <cellStyle name="style1619790093330" xfId="46870" xr:uid="{73F008E4-973F-4229-8F3F-3AA62DE36F84}"/>
    <cellStyle name="style1619790093348" xfId="46871" xr:uid="{3071EEA8-62C1-4CFA-A9C9-B72C9C901BB1}"/>
    <cellStyle name="style1619790093364" xfId="46872" xr:uid="{06E2BFFC-5514-454C-BF90-BAD13C4B8DE8}"/>
    <cellStyle name="style1619870575666" xfId="47396" xr:uid="{BD83F982-6428-4C2A-9AB1-536CED1A5A89}"/>
    <cellStyle name="style1619870575697" xfId="47395" xr:uid="{AB723651-28A9-4764-8841-EDA322BFD4B3}"/>
    <cellStyle name="style1619870575713" xfId="47401" xr:uid="{A875A361-690B-452B-8CE7-EC6CDA5E02F4}"/>
    <cellStyle name="style1619870575747" xfId="47407" xr:uid="{ABFBDFAD-1207-49B7-A7E9-82AEBC3B95CC}"/>
    <cellStyle name="style1619870575777" xfId="47402" xr:uid="{CEFCAFAC-98AE-4157-A117-AE9AB8872845}"/>
    <cellStyle name="style1619870575818" xfId="47408" xr:uid="{FD9732FB-F258-40E4-8C93-EA3CA4369D52}"/>
    <cellStyle name="style1619870575839" xfId="47413" xr:uid="{D4F8612E-B4E4-4370-9F73-9BEC29CC58D2}"/>
    <cellStyle name="style1619870575869" xfId="47419" xr:uid="{2B134CEE-18A9-467D-B36C-A514358A2728}"/>
    <cellStyle name="style1619870575897" xfId="47429" xr:uid="{43D27116-9D31-4706-A1DF-7D74F597589D}"/>
    <cellStyle name="style1619870575919" xfId="47414" xr:uid="{FFA4C7B6-075F-40B8-B969-DDDE406AAAA4}"/>
    <cellStyle name="style1619870575940" xfId="47420" xr:uid="{9B2B5D9C-6B31-4AA5-865B-9B602A3700F0}"/>
    <cellStyle name="style1619870575960" xfId="47430" xr:uid="{5CB813C9-0AAE-40B6-8ACD-D5C74DBCDBB7}"/>
    <cellStyle name="style1619870575991" xfId="47431" xr:uid="{672FCB3D-7FDE-4F3A-B94B-F8B97F76C8FD}"/>
    <cellStyle name="style1619870576011" xfId="47432" xr:uid="{B86704F3-F9AE-414C-8FD2-77DC9D0B11CF}"/>
    <cellStyle name="style1619870576039" xfId="47434" xr:uid="{980CD9B0-C636-44F1-B823-90FF1BAE08B1}"/>
    <cellStyle name="style1619870576059" xfId="47451" xr:uid="{93101905-CC0A-4C3C-BE5C-149697445182}"/>
    <cellStyle name="style1619870576110" xfId="47453" xr:uid="{FA2CA7DE-5AAE-48A5-A054-738CB74E773A}"/>
    <cellStyle name="style1619870576132" xfId="47454" xr:uid="{96034279-9DAB-41F1-8657-7341598E9BAC}"/>
    <cellStyle name="style1619870576153" xfId="47452" xr:uid="{7BCE5516-4A28-47E6-A23A-C86529AE179C}"/>
    <cellStyle name="style1619870576173" xfId="47455" xr:uid="{8B1CA487-CA33-418C-9F1F-8D966C55F242}"/>
    <cellStyle name="style1619870576203" xfId="47456" xr:uid="{CA82C9BE-C31B-420A-8D9B-53699274F570}"/>
    <cellStyle name="style1619870576223" xfId="47457" xr:uid="{D9BAF2B0-7394-439B-9CA3-37BAD1601BCF}"/>
    <cellStyle name="style1619870576274" xfId="47458" xr:uid="{5A8887EC-6C15-44D8-9095-0F360E24AD41}"/>
    <cellStyle name="style1619870576293" xfId="47459" xr:uid="{26B706F2-1AAD-4B88-8FA2-F45569654C11}"/>
    <cellStyle name="style1619870576315" xfId="47460" xr:uid="{82895B86-2427-4EA4-A966-6B8B31BF804A}"/>
    <cellStyle name="style1619870576335" xfId="47461" xr:uid="{2C5B56A0-3260-44FE-B0B0-03F968178BB4}"/>
    <cellStyle name="style1619870576376" xfId="47475" xr:uid="{6D192E47-CF9A-4C31-AA77-7053BF7F0274}"/>
    <cellStyle name="style1619870576396" xfId="47476" xr:uid="{C089F94B-3BBB-4A4A-BA89-07E84061BD2B}"/>
    <cellStyle name="style1619870577500" xfId="47398" xr:uid="{0D2A3EDA-39C6-4566-AA98-D2E9E4113EA9}"/>
    <cellStyle name="style1619870577531" xfId="47397" xr:uid="{8F6795D5-EF99-439E-9A51-5FABF24AC82A}"/>
    <cellStyle name="style1619870577547" xfId="47403" xr:uid="{24433C4C-E937-411C-A712-89DF18680515}"/>
    <cellStyle name="style1619870577578" xfId="47409" xr:uid="{A1D3B26A-85E2-4233-82B2-DFA4A2FF89E3}"/>
    <cellStyle name="style1619870577600" xfId="47404" xr:uid="{C612BEAC-5F3B-4FAB-86E4-5F1A89EF1D59}"/>
    <cellStyle name="style1619870577632" xfId="47410" xr:uid="{268233EA-E790-4253-B331-B0C55DF9CA40}"/>
    <cellStyle name="style1619870577648" xfId="47415" xr:uid="{4F9D4476-13B9-43AC-8BEB-B67C86476334}"/>
    <cellStyle name="style1619870577679" xfId="47421" xr:uid="{AAB78780-A421-4C35-869A-2A2B705A18B8}"/>
    <cellStyle name="style1619870577716" xfId="47425" xr:uid="{1325C003-C128-40A6-8BAE-1EF23C45C146}"/>
    <cellStyle name="style1619870577732" xfId="47416" xr:uid="{1ECBEAF2-769C-44FF-B22C-C8D96931E2E9}"/>
    <cellStyle name="style1619870577747" xfId="47422" xr:uid="{CCD83DC2-72E2-4F12-A0E9-9673C4825ACA}"/>
    <cellStyle name="style1619870577801" xfId="47426" xr:uid="{CAB4A66D-453E-406C-B9E0-946F2D679B4D}"/>
    <cellStyle name="style1619870577832" xfId="47427" xr:uid="{D1572500-C727-4F2B-AD54-922C90403887}"/>
    <cellStyle name="style1619870577847" xfId="47428" xr:uid="{D6882A2F-C82D-48E3-9A24-3CF962D7C0A6}"/>
    <cellStyle name="style1619870577879" xfId="47433" xr:uid="{73957B3A-DD9C-458E-9AD5-B49162CCA76D}"/>
    <cellStyle name="style1619870577901" xfId="47440" xr:uid="{89526BFC-D1AC-49D9-A6E7-30B0AB3D9F2A}"/>
    <cellStyle name="style1619870577932" xfId="47442" xr:uid="{C52B12D4-A9A1-419B-940C-274D3B45EF12}"/>
    <cellStyle name="style1619870577967" xfId="47443" xr:uid="{4CF2FD30-1228-4E9A-8853-96DAF9787DC3}"/>
    <cellStyle name="style1619870577985" xfId="47441" xr:uid="{864195D9-4311-4120-ABEC-E66F7997A738}"/>
    <cellStyle name="style1619870578001" xfId="47444" xr:uid="{3F6B66AC-8162-4147-BFB3-AD0043492370}"/>
    <cellStyle name="style1619870578017" xfId="47445" xr:uid="{CDBD0A2F-A100-4477-977F-1BD194BCF545}"/>
    <cellStyle name="style1619870578048" xfId="47446" xr:uid="{DE26A278-00B8-43A6-87D9-5DF21A991E2D}"/>
    <cellStyle name="style1619870578079" xfId="47447" xr:uid="{B918843B-2A5D-467C-8A9C-E555733FCB44}"/>
    <cellStyle name="style1619870578101" xfId="47448" xr:uid="{5BAE6E09-23FB-447C-A7DE-3C76A134BDFB}"/>
    <cellStyle name="style1619870578117" xfId="47449" xr:uid="{2B3F0FAE-13ED-4FB1-BF48-DEAA890D025C}"/>
    <cellStyle name="style1619870578133" xfId="47450" xr:uid="{DF516B13-31AB-4CA6-9569-CCFC84E48C7D}"/>
    <cellStyle name="style1619870578179" xfId="47473" xr:uid="{7565A085-71BF-491E-A437-035BB447DCDA}"/>
    <cellStyle name="style1619870578202" xfId="47474" xr:uid="{4C341E20-5A6C-4817-8132-CFE70A91CB28}"/>
    <cellStyle name="style1619870579514" xfId="47400" xr:uid="{2474605A-728B-4C45-92BE-64892C77F887}"/>
    <cellStyle name="style1619870579545" xfId="47399" xr:uid="{196A9E08-C46F-42B6-A56A-6B74738ECE21}"/>
    <cellStyle name="style1619870579561" xfId="47405" xr:uid="{36F192E3-054E-4998-ABD1-57B7D9D2E155}"/>
    <cellStyle name="style1619870579574" xfId="47411" xr:uid="{5B377D96-AE65-4AD5-BFBE-21AB8D725711}"/>
    <cellStyle name="style1619870579605" xfId="47406" xr:uid="{A3FC4884-4E67-444A-A091-3DF26CCBFC8A}"/>
    <cellStyle name="style1619870579649" xfId="47412" xr:uid="{2766A3DD-7067-44BE-9EF1-A1952E287F44}"/>
    <cellStyle name="style1619870579665" xfId="47417" xr:uid="{86FE4FD7-AE48-4E7E-9993-75CAA69563BD}"/>
    <cellStyle name="style1619870579690" xfId="47423" xr:uid="{636E4D25-5C1A-4071-B09A-917DF863F47F}"/>
    <cellStyle name="style1619870579721" xfId="47435" xr:uid="{5AF1EA2F-92E4-4653-AE7A-5E878FDFB0BA}"/>
    <cellStyle name="style1619870579752" xfId="47418" xr:uid="{31235D97-DB90-43B4-BF99-096061A4F18B}"/>
    <cellStyle name="style1619870579775" xfId="47424" xr:uid="{37F59060-3436-4CD4-A627-759D5A5E414F}"/>
    <cellStyle name="style1619870579790" xfId="47436" xr:uid="{9D022E9A-F297-42C2-8E1D-B89E1F95271B}"/>
    <cellStyle name="style1619870579806" xfId="47437" xr:uid="{6CC8F167-944D-490E-B2F7-4C0353B7C897}"/>
    <cellStyle name="style1619870579837" xfId="47438" xr:uid="{43EF0F12-009B-428D-80FA-1A45C0104C2E}"/>
    <cellStyle name="style1619870579868" xfId="47439" xr:uid="{FFC71447-F232-4114-9FC1-5BACFF1C3584}"/>
    <cellStyle name="style1619870579890" xfId="47462" xr:uid="{0CAEAA03-6308-4A29-A57F-992F1C27CF6C}"/>
    <cellStyle name="style1619870579937" xfId="47464" xr:uid="{8CCB50D4-1034-4B33-86B5-1EE166B7B577}"/>
    <cellStyle name="style1619870579953" xfId="47465" xr:uid="{8F0361E2-3E21-48FD-99E8-3129E21036F4}"/>
    <cellStyle name="style1619870579975" xfId="47463" xr:uid="{48ACF9B7-0953-4FB9-8D1C-7DB359E7A626}"/>
    <cellStyle name="style1619870580006" xfId="47466" xr:uid="{01795C3C-6D18-4827-B6F6-9286688FF255}"/>
    <cellStyle name="style1619870580022" xfId="47467" xr:uid="{C36F9093-F23E-451B-B318-8ECFEDDA6B79}"/>
    <cellStyle name="style1619870580038" xfId="47468" xr:uid="{D202137E-1212-444E-8A7D-B9E8BDD0251A}"/>
    <cellStyle name="style1619870580075" xfId="47469" xr:uid="{F3CAB2CA-D1E1-4C3C-9C9C-F7E815606D4B}"/>
    <cellStyle name="style1619870580107" xfId="47470" xr:uid="{C583DE27-0B91-4C50-833F-08910010C632}"/>
    <cellStyle name="style1619870580122" xfId="47471" xr:uid="{06059010-E765-4459-8552-9F159700C496}"/>
    <cellStyle name="style1619870580138" xfId="47472" xr:uid="{595A2231-3CED-45DD-B6F8-870D58B222A0}"/>
    <cellStyle name="style1619870580176" xfId="47477" xr:uid="{103F943C-9DE0-430B-A64E-2F2BCDF33026}"/>
    <cellStyle name="style1619870580207" xfId="47478" xr:uid="{9E264FA7-B977-40EC-B183-F5EAAC5984A5}"/>
    <cellStyle name="style1619870652684" xfId="46975" xr:uid="{94123F2D-91F2-4874-967F-A6B2F463030C}"/>
    <cellStyle name="style1619870652710" xfId="46976" xr:uid="{B159A01D-9B63-4CA8-A516-605AD2F06839}"/>
    <cellStyle name="style1619870652731" xfId="46987" xr:uid="{E3F36EB3-0211-4B4A-A9AB-5F3CA43A2EA4}"/>
    <cellStyle name="style1619870652751" xfId="46988" xr:uid="{5FF5F7DD-0D97-4853-9FE8-B0585BC6FE18}"/>
    <cellStyle name="style1619870652800" xfId="46978" xr:uid="{A89AC57C-4CC0-42D6-AA19-E7A3C9D25DB5}"/>
    <cellStyle name="style1619870652820" xfId="46979" xr:uid="{A3948E05-B945-4F86-8307-2332CF5C5DEF}"/>
    <cellStyle name="style1619870652846" xfId="46977" xr:uid="{0538F256-D1A6-4372-8CDF-9DA24A6527AF}"/>
    <cellStyle name="style1619870652861" xfId="46980" xr:uid="{BF9846AF-FFA3-4A0D-B0CC-748E9B1A2396}"/>
    <cellStyle name="style1619870652877" xfId="46989" xr:uid="{2CFC07D3-1DA7-438F-859C-2BA721DC6E6D}"/>
    <cellStyle name="style1619870652908" xfId="46990" xr:uid="{DC44F955-7AD2-4823-A29B-5D5B08197CF9}"/>
    <cellStyle name="style1619870652924" xfId="46991" xr:uid="{6CF5A58F-6417-477B-91D7-4FB9B249380D}"/>
    <cellStyle name="style1619870652961" xfId="46992" xr:uid="{F89EA571-CCF6-4F1D-966B-7F1AB0A257D6}"/>
    <cellStyle name="style1619870652976" xfId="46999" xr:uid="{17306912-F650-4E42-A690-324CA521B838}"/>
    <cellStyle name="style1619870652992" xfId="47011" xr:uid="{20AB9A93-108C-40FA-A17F-077FF91C9B3A}"/>
    <cellStyle name="style1619870653042" xfId="47000" xr:uid="{88054330-3F4C-4819-8D59-7E2C537274F5}"/>
    <cellStyle name="style1619870653061" xfId="47012" xr:uid="{43F65AA9-93AA-4653-A75A-87B7F02300D9}"/>
    <cellStyle name="style1619870653076" xfId="47023" xr:uid="{42478841-FCAD-4E6D-A5AC-E9E88D92C253}"/>
    <cellStyle name="style1619870653108" xfId="47024" xr:uid="{9734814C-5569-48C3-A5F2-3CFFC5047765}"/>
    <cellStyle name="style1619870653139" xfId="47001" xr:uid="{A797F7CA-5E5A-4B52-B99D-4BDA1D58E7BF}"/>
    <cellStyle name="style1619870653161" xfId="47002" xr:uid="{594E5041-8A77-4B8B-B258-F793983C7FD3}"/>
    <cellStyle name="style1619870653177" xfId="47003" xr:uid="{8716C10D-61AE-4204-9F0F-561F7BAC0679}"/>
    <cellStyle name="style1619870653208" xfId="47004" xr:uid="{4C3B8226-2110-45FD-B622-C35E8DB07324}"/>
    <cellStyle name="style1619870653239" xfId="47013" xr:uid="{F1C5227C-9940-4580-BC47-64EA8DE4376D}"/>
    <cellStyle name="style1619870653261" xfId="47014" xr:uid="{A3B4AC86-0485-4FBA-9F7C-804268981685}"/>
    <cellStyle name="style1619870653277" xfId="47015" xr:uid="{558E52DA-CF20-4237-9268-E50AEF2D57CC}"/>
    <cellStyle name="style1619870653308" xfId="47016" xr:uid="{26E18970-65BA-4EBB-AAB9-BC6A491D323A}"/>
    <cellStyle name="style1619870653339" xfId="47025" xr:uid="{A2FBFCE7-42FB-498C-A49E-A2F757663B92}"/>
    <cellStyle name="style1619870653362" xfId="47026" xr:uid="{E1C9FEB6-AF6C-4671-A6D3-EF4289A35368}"/>
    <cellStyle name="style1619870653393" xfId="47027" xr:uid="{200604A4-935B-40A8-B250-456A94E4EF76}"/>
    <cellStyle name="style1619870653409" xfId="47028" xr:uid="{C80B3BBE-CCA0-426E-8DA5-BA511247AADE}"/>
    <cellStyle name="style1619870654295" xfId="47035" xr:uid="{B425177D-2972-4ECF-BAA1-EC2345AEF300}"/>
    <cellStyle name="style1619870654326" xfId="47036" xr:uid="{7EAADE69-9885-4E16-9C50-571EE559D257}"/>
    <cellStyle name="style1619870654342" xfId="47047" xr:uid="{D55E0EEE-C278-4306-A596-D06BD966D332}"/>
    <cellStyle name="style1619870654364" xfId="47048" xr:uid="{4E3C8B08-8C73-4BC4-8A99-93D81C13A68B}"/>
    <cellStyle name="style1619870654411" xfId="47038" xr:uid="{C19AF749-7940-4502-BA8B-335550EF5D5D}"/>
    <cellStyle name="style1619870654426" xfId="47039" xr:uid="{EA7CC6AC-FAF6-4277-854E-2E2364FDC784}"/>
    <cellStyle name="style1619870654457" xfId="47037" xr:uid="{0449F991-A007-409A-9A0D-95A6C9D3C6A7}"/>
    <cellStyle name="style1619870654480" xfId="47040" xr:uid="{B8CD0E66-B0C2-42F5-B1C5-70625499DF38}"/>
    <cellStyle name="style1619870654495" xfId="47049" xr:uid="{DAF4A99F-846F-4A2B-A987-84A25C799273}"/>
    <cellStyle name="style1619870654511" xfId="47050" xr:uid="{5D030BBF-790A-45A4-B8BF-979B0CE0C004}"/>
    <cellStyle name="style1619870654542" xfId="47051" xr:uid="{EFD35A05-737C-4583-81DD-AB40B2D57075}"/>
    <cellStyle name="style1619870654564" xfId="47052" xr:uid="{9406C480-C696-47BF-A5B5-C408EC7C9211}"/>
    <cellStyle name="style1619870654580" xfId="47059" xr:uid="{15C9B08B-0A52-4527-8917-A3A1ED706740}"/>
    <cellStyle name="style1619870654611" xfId="47071" xr:uid="{E3F00C02-4E15-4F86-91C7-068CC000BF1F}"/>
    <cellStyle name="style1619870654627" xfId="47060" xr:uid="{34AA7A25-09A3-4633-820E-0E75608B0CFB}"/>
    <cellStyle name="style1619870654642" xfId="47072" xr:uid="{F5A6D7C7-CED5-4AE0-BFF3-E3B2E2E7538B}"/>
    <cellStyle name="style1619870654687" xfId="47083" xr:uid="{DD3BB0CD-D8AA-40D5-BCD4-CE8C3DC6413C}"/>
    <cellStyle name="style1619870654707" xfId="47084" xr:uid="{6C50B831-9779-489B-8513-20F9692882B7}"/>
    <cellStyle name="style1619870654728" xfId="47061" xr:uid="{189E69CE-432A-4AB7-BF27-CB8D7DE6E7AE}"/>
    <cellStyle name="style1619870654748" xfId="47062" xr:uid="{3303253E-C3A8-49E6-BA5D-C9C0DB64F2D8}"/>
    <cellStyle name="style1619870654768" xfId="47063" xr:uid="{A61CA95F-9146-4670-8A79-207A155C6F90}"/>
    <cellStyle name="style1619870654789" xfId="47064" xr:uid="{1BFB7226-3B32-43C9-B20B-A1B8C3B0BB22}"/>
    <cellStyle name="style1619870654817" xfId="47073" xr:uid="{684A311D-77D0-4801-BCC9-5183AEC047AD}"/>
    <cellStyle name="style1619870654839" xfId="47074" xr:uid="{CC0E1669-FEA8-4A6B-906D-C89046101B86}"/>
    <cellStyle name="style1619870654860" xfId="47075" xr:uid="{4B0B8677-7922-426B-B328-17F6CFFC10E5}"/>
    <cellStyle name="style1619870654880" xfId="47076" xr:uid="{4DD490E2-6272-48DB-B355-CDFE7C1BE38D}"/>
    <cellStyle name="style1619870654921" xfId="47085" xr:uid="{48594D7A-5262-4EF9-A65F-93ED8AE1291B}"/>
    <cellStyle name="style1619870654941" xfId="47086" xr:uid="{0F12BAA6-19A7-4EFB-B8C6-5C5A90364D7F}"/>
    <cellStyle name="style1619870654959" xfId="47087" xr:uid="{D9D6EC4D-F366-49FC-9B53-027BCA21C71C}"/>
    <cellStyle name="style1619870654982" xfId="47088" xr:uid="{DCE2820D-3C6C-41DF-BF09-6C2564081B64}"/>
    <cellStyle name="style1619870655801" xfId="47095" xr:uid="{BC2BD18C-89DE-4433-9A0F-CC9425160616}"/>
    <cellStyle name="style1619870655817" xfId="47096" xr:uid="{D36DCE1A-092B-48CD-8E60-A7B6E6301B95}"/>
    <cellStyle name="style1619870655832" xfId="47107" xr:uid="{E4F69105-247B-4F9A-B00C-0D841B9F8ABE}"/>
    <cellStyle name="style1619870655863" xfId="47108" xr:uid="{13483A77-FECD-4320-BEBE-51745F6741DB}"/>
    <cellStyle name="style1619870655901" xfId="47098" xr:uid="{21B63229-A994-47C3-B5AE-216021BF07F8}"/>
    <cellStyle name="style1619870655917" xfId="47099" xr:uid="{2DDF2F7C-6DBC-4AAA-B3FF-C62EE62F3F54}"/>
    <cellStyle name="style1619870655948" xfId="47097" xr:uid="{43570552-17DC-48BE-9552-DDF19CF17E90}"/>
    <cellStyle name="style1619870655964" xfId="47100" xr:uid="{4C81D8DE-A976-47F1-873D-C8978DBB0FC3}"/>
    <cellStyle name="style1619870655986" xfId="47109" xr:uid="{F6057A71-1499-45B1-879F-C97C48A7CEF1}"/>
    <cellStyle name="style1619870656002" xfId="47110" xr:uid="{130AC15F-E594-41F9-BD18-1BA4AC0F5F1C}"/>
    <cellStyle name="style1619870656033" xfId="47111" xr:uid="{0DF068D0-05C7-4C0E-8259-A824E658CC94}"/>
    <cellStyle name="style1619870656048" xfId="47112" xr:uid="{9CD2AFEC-8055-4660-B811-7E5AE4CF81A3}"/>
    <cellStyle name="style1619870656064" xfId="47119" xr:uid="{6658AB28-F388-4EBF-8A6B-21D7F54B9E16}"/>
    <cellStyle name="style1619870656086" xfId="47131" xr:uid="{03E544D9-84C1-4A9B-824F-716B1D318BD2}"/>
    <cellStyle name="style1619870656117" xfId="47143" xr:uid="{C63948C4-69AC-4F20-8F09-97E320A8E1D7}"/>
    <cellStyle name="style1619870656133" xfId="47120" xr:uid="{71A55617-C2C1-460B-B8B4-111F3A591A3E}"/>
    <cellStyle name="style1619870656149" xfId="47132" xr:uid="{E7D2E891-E214-4E8B-8E18-8FFC8DAF92BC}"/>
    <cellStyle name="style1619870656180" xfId="47144" xr:uid="{F2763957-E81A-41B9-895C-87F849DEC4B8}"/>
    <cellStyle name="style1619870656202" xfId="47121" xr:uid="{EE2A8048-3CEB-4E12-AA8B-6C44FC9825EE}"/>
    <cellStyle name="style1619870656218" xfId="47122" xr:uid="{BA140C63-8CE7-4F8A-A675-03D2D61635D3}"/>
    <cellStyle name="style1619870656233" xfId="47123" xr:uid="{C8EF6851-CCA0-48F7-B310-A39712E0062D}"/>
    <cellStyle name="style1619870656265" xfId="47124" xr:uid="{678ED43D-FBD7-46DD-A3DF-D91EADB165F3}"/>
    <cellStyle name="style1619870656287" xfId="47133" xr:uid="{EEA6DD67-FCEA-4A1F-9FBD-1FEC25563FA6}"/>
    <cellStyle name="style1619870656302" xfId="47134" xr:uid="{9E14E845-7A7A-429B-A001-37A116DCF516}"/>
    <cellStyle name="style1619870656318" xfId="47135" xr:uid="{B42B31A9-5096-46D4-BBC7-D95E27D82CDE}"/>
    <cellStyle name="style1619870656349" xfId="47136" xr:uid="{6AF589E4-B558-4872-92F3-E691CB96CDBE}"/>
    <cellStyle name="style1619870656381" xfId="47145" xr:uid="{454D1404-6255-4196-A63D-EC601F700990}"/>
    <cellStyle name="style1619870656387" xfId="47146" xr:uid="{44B455A8-A27F-4113-9106-002502046261}"/>
    <cellStyle name="style1619870656418" xfId="47147" xr:uid="{7AEFC64D-470F-4EDB-90EA-701AA3FBD436}"/>
    <cellStyle name="style1619870656434" xfId="47148" xr:uid="{E27D333A-424E-4B09-BE9D-0C4453150497}"/>
    <cellStyle name="style1619870657221" xfId="46981" xr:uid="{73A746E7-5DFF-4C99-9882-BD82437AD976}"/>
    <cellStyle name="style1619870657249" xfId="46982" xr:uid="{A0F296A9-355A-4140-89FD-FAC292FF75DC}"/>
    <cellStyle name="style1619870657272" xfId="46993" xr:uid="{EBE7DE26-8741-4C2B-929A-D7E97A2ED59E}"/>
    <cellStyle name="style1619870657292" xfId="46994" xr:uid="{AF730F20-022A-464D-ABDA-45557FF00AF6}"/>
    <cellStyle name="style1619870657340" xfId="46984" xr:uid="{1615D7A3-4112-4F74-9295-9FBC1385A39C}"/>
    <cellStyle name="style1619870657362" xfId="46985" xr:uid="{C9CE53DC-2614-456C-BC27-35A3908562E3}"/>
    <cellStyle name="style1619870657380" xfId="46983" xr:uid="{7BFBE1AF-3A92-4381-8F87-63A7111DDE5D}"/>
    <cellStyle name="style1619870657406" xfId="46986" xr:uid="{BB81F426-834A-4682-946D-0FB1DB32094A}"/>
    <cellStyle name="style1619870657422" xfId="46995" xr:uid="{97D7DC2B-C9B5-47EA-9E89-4A5CE22EA9BA}"/>
    <cellStyle name="style1619870657437" xfId="46996" xr:uid="{CE3727E6-F39D-4463-B6E4-B796BB987E8C}"/>
    <cellStyle name="style1619870657468" xfId="46997" xr:uid="{B075C238-0702-4FF6-942D-6F6216535731}"/>
    <cellStyle name="style1619870657491" xfId="46998" xr:uid="{9FE29FE1-085F-42CA-A48B-3165FD7247ED}"/>
    <cellStyle name="style1619870657506" xfId="47005" xr:uid="{A6BB0062-BDA6-4912-AB89-A560C27978BE}"/>
    <cellStyle name="style1619870657537" xfId="47017" xr:uid="{78412486-07B4-4CC3-8512-96FA006FB797}"/>
    <cellStyle name="style1619870657553" xfId="47006" xr:uid="{A7F6C20C-68E9-4AE5-8DB1-2C9DD81EC7D3}"/>
    <cellStyle name="style1619870657569" xfId="47018" xr:uid="{99DFC09D-BD71-4C26-9D4E-3FD9BDAF9209}"/>
    <cellStyle name="style1619870657591" xfId="47029" xr:uid="{FB7D3B58-9FF4-475A-B757-EBFD23606D79}"/>
    <cellStyle name="style1619870657622" xfId="47030" xr:uid="{8ADD388C-943D-4762-A84C-AF2ECE3B3E16}"/>
    <cellStyle name="style1619870657638" xfId="47007" xr:uid="{24A326B5-CBAE-455A-84DC-BF30E764C7AF}"/>
    <cellStyle name="style1619870657669" xfId="47008" xr:uid="{9B40BC38-642C-46F9-B521-DC5F30325DE1}"/>
    <cellStyle name="style1619870657691" xfId="47009" xr:uid="{F546F682-B821-4ACC-B48C-BBA864E78960}"/>
    <cellStyle name="style1619870657707" xfId="47010" xr:uid="{B335BE66-50B4-4EB6-90A2-1121234E378E}"/>
    <cellStyle name="style1619870657722" xfId="47019" xr:uid="{7D79B05A-7EBE-4747-8387-B47AC3B8CA54}"/>
    <cellStyle name="style1619870657738" xfId="47020" xr:uid="{4047017D-0A28-40A8-86BA-169578C9794A}"/>
    <cellStyle name="style1619870657769" xfId="47021" xr:uid="{83E8FB60-CDE7-4B4F-A636-ECA8D04D1DBC}"/>
    <cellStyle name="style1619870657791" xfId="47022" xr:uid="{4162578A-5AFC-4097-9D72-433E6011DA04}"/>
    <cellStyle name="style1619870657807" xfId="47031" xr:uid="{233799FB-2591-4357-A1E4-34C3E501F943}"/>
    <cellStyle name="style1619870657838" xfId="47032" xr:uid="{175BCDC9-5E02-4CEF-A438-3ACACAA6D560}"/>
    <cellStyle name="style1619870657854" xfId="47033" xr:uid="{D82E0DB2-7DEB-4436-B998-1CF67A38D9C5}"/>
    <cellStyle name="style1619870657870" xfId="47034" xr:uid="{65D1E1B7-6CBF-4F14-AECE-52452B73152B}"/>
    <cellStyle name="style1619870658760" xfId="47041" xr:uid="{DCE5C7AB-EABA-4588-811F-BAB7777FFC32}"/>
    <cellStyle name="style1619870658781" xfId="47042" xr:uid="{2B6D1FC8-6AFF-42C0-B2F1-9AC0D47C573B}"/>
    <cellStyle name="style1619870658799" xfId="47053" xr:uid="{9FC8102E-407D-4AEF-800A-3EA5BA4462B7}"/>
    <cellStyle name="style1619870658830" xfId="47054" xr:uid="{D059363E-A6B3-4A95-8F84-FBADA04F51FC}"/>
    <cellStyle name="style1619870658861" xfId="47044" xr:uid="{7726C98D-EAF8-443A-8EC3-C5EB121CA7CC}"/>
    <cellStyle name="style1619870658877" xfId="47045" xr:uid="{E01FAE20-0AA7-45BE-9FE0-5CA3ADE9F132}"/>
    <cellStyle name="style1619870658911" xfId="47043" xr:uid="{1261C41A-D4C8-4EAB-A94E-8EBEDC4B7109}"/>
    <cellStyle name="style1619870658929" xfId="47046" xr:uid="{6FCABE81-8DA0-46B8-B5D4-BEAA5155CB54}"/>
    <cellStyle name="style1619870658945" xfId="47055" xr:uid="{70E057AA-651E-4785-BA04-149D9BE810D2}"/>
    <cellStyle name="style1619870658976" xfId="47056" xr:uid="{2D13F63D-DD35-4FCD-A1DA-019E8B31BD39}"/>
    <cellStyle name="style1619870658992" xfId="47057" xr:uid="{FA50748D-2B9C-4296-9DC8-B09767726445}"/>
    <cellStyle name="style1619870659007" xfId="47058" xr:uid="{0EA6A4D7-A0B2-49E4-8F11-299BB13B6C16}"/>
    <cellStyle name="style1619870659040" xfId="47065" xr:uid="{66CC5DE5-5C4E-4A68-9C5D-4EE5CA1F78E3}"/>
    <cellStyle name="style1619870659060" xfId="47077" xr:uid="{79E361EC-6629-48D6-B994-25CAB9C01B05}"/>
    <cellStyle name="style1619870659083" xfId="47066" xr:uid="{B0460168-0904-4FEF-9E49-F47E45C54CBF}"/>
    <cellStyle name="style1619870659103" xfId="47078" xr:uid="{27B6BA60-AF7E-415B-BD5F-76A544B15F6E}"/>
    <cellStyle name="style1619870659123" xfId="47089" xr:uid="{344A62BF-EDF8-41B3-897B-C19AFBD53855}"/>
    <cellStyle name="style1619870659144" xfId="47090" xr:uid="{5AFC1534-5317-4675-A95A-295724808606}"/>
    <cellStyle name="style1619870659164" xfId="47067" xr:uid="{B1ADA386-6F9E-4587-AD3D-C473B7A27B64}"/>
    <cellStyle name="style1619870659192" xfId="47068" xr:uid="{706923FF-1814-4AFA-8809-1E9FC9C28F53}"/>
    <cellStyle name="style1619870659215" xfId="47069" xr:uid="{5BC7BE03-E00B-47AA-9364-E15A1EB3B302}"/>
    <cellStyle name="style1619870659235" xfId="47070" xr:uid="{FD3FD586-0FF7-4657-B243-CF7E3AE94A46}"/>
    <cellStyle name="style1619870659255" xfId="47079" xr:uid="{D01D295A-0D70-4DC8-B23A-3DFE610B101C}"/>
    <cellStyle name="style1619870659275" xfId="47080" xr:uid="{FF55A9B0-FC56-41D2-9D4D-23C43CAAB033}"/>
    <cellStyle name="style1619870659296" xfId="47081" xr:uid="{7CBC197B-D90F-43E9-BDA4-1395FB3A2044}"/>
    <cellStyle name="style1619870659316" xfId="47082" xr:uid="{DE8AACB6-899E-4EE5-8317-08A37B2BE10C}"/>
    <cellStyle name="style1619870659364" xfId="47091" xr:uid="{0114AB4E-6D0D-4C4E-A0B1-51B951932733}"/>
    <cellStyle name="style1619870659386" xfId="47092" xr:uid="{BB7A786F-6E97-41B2-A4E5-A27BDC905F80}"/>
    <cellStyle name="style1619870659407" xfId="47093" xr:uid="{7302954B-98C0-4696-B3FE-658DE51F225B}"/>
    <cellStyle name="style1619870659427" xfId="47094" xr:uid="{313711CB-9008-4813-9F78-CC425ED6F520}"/>
    <cellStyle name="style1619870660224" xfId="47101" xr:uid="{C4F5621E-59DE-41CC-970B-EEFD802F7916}"/>
    <cellStyle name="style1619870660255" xfId="47102" xr:uid="{0ACFE3DF-00E8-4B28-A055-29A14FA3F97A}"/>
    <cellStyle name="style1619870660271" xfId="47113" xr:uid="{0C64DEDC-7F79-4A5A-AE93-07F2A9125846}"/>
    <cellStyle name="style1619870660302" xfId="47114" xr:uid="{9E4F9D03-7F54-4DA4-B192-6963698CC45F}"/>
    <cellStyle name="style1619870660340" xfId="47104" xr:uid="{93EE4069-EDA2-4A01-B1E9-55897C27ECFF}"/>
    <cellStyle name="style1619870660356" xfId="47105" xr:uid="{498D1243-BF1E-4DED-AFB6-41AC0D21FC6A}"/>
    <cellStyle name="style1619870660387" xfId="47103" xr:uid="{3CC3F8D0-ACAC-4B6F-8620-53968D6C7DEE}"/>
    <cellStyle name="style1619870660409" xfId="47106" xr:uid="{D901BDFB-BE5C-4E5A-9C98-B6BDD53E2799}"/>
    <cellStyle name="style1619870660425" xfId="47115" xr:uid="{C89FC74E-B925-4BE2-A19E-EE4D046B8351}"/>
    <cellStyle name="style1619870660440" xfId="47116" xr:uid="{7CF82A9C-2210-4743-9F05-27595327B946}"/>
    <cellStyle name="style1619870660471" xfId="47117" xr:uid="{D798E56F-0AC5-450D-8C9B-A25691735FE7}"/>
    <cellStyle name="style1619870660487" xfId="47118" xr:uid="{664BB40B-6724-49B2-8C1B-494A73839A2C}"/>
    <cellStyle name="style1619870660511" xfId="47125" xr:uid="{4E466330-8D9C-48AE-8CB2-A40DB0E54DA3}"/>
    <cellStyle name="style1619870660532" xfId="47137" xr:uid="{500BC618-E976-453A-AB3E-160DCD4002E6}"/>
    <cellStyle name="style1619870660552" xfId="47149" xr:uid="{B1D1A7D1-6C68-483B-9F5C-D6DBA86589ED}"/>
    <cellStyle name="style1619870660572" xfId="47126" xr:uid="{540D7BFB-25F3-44BD-B47F-26A5377BC0F3}"/>
    <cellStyle name="style1619870660593" xfId="47138" xr:uid="{EA0E1CFF-7598-4E36-889A-6DA8AA7C9B60}"/>
    <cellStyle name="style1619870660613" xfId="47150" xr:uid="{7848C831-BBD9-45AB-A343-E1A88187478B}"/>
    <cellStyle name="style1619870660634" xfId="47127" xr:uid="{1A96B116-BD47-465F-9E94-80F1F8891BAD}"/>
    <cellStyle name="style1619870660662" xfId="47128" xr:uid="{159FC5E3-67C0-44B6-AD62-1D90151A6BEE}"/>
    <cellStyle name="style1619870660684" xfId="47129" xr:uid="{7EF2FF45-8FE5-4596-A201-75F030EF7F9D}"/>
    <cellStyle name="style1619870660705" xfId="47130" xr:uid="{DEFB95B4-A0A8-4D82-8CBE-D64CA60D0AC7}"/>
    <cellStyle name="style1619870660725" xfId="47139" xr:uid="{229219BD-56A1-4BD8-9494-1B9A75DFF95C}"/>
    <cellStyle name="style1619870660745" xfId="47140" xr:uid="{6217F8A7-61B0-4A92-BFBF-CD89B9BEBAB5}"/>
    <cellStyle name="style1619870660766" xfId="47141" xr:uid="{28AFF22E-5FE1-4AD5-A645-171F9FC13B36}"/>
    <cellStyle name="style1619870660786" xfId="47142" xr:uid="{20FBBE6E-04FE-406E-AEDF-7C7CA289B63F}"/>
    <cellStyle name="style1619870660817" xfId="47151" xr:uid="{0A78A032-1172-43BB-8F8C-B3261E36292C}"/>
    <cellStyle name="style1619870660837" xfId="47152" xr:uid="{1AE409A9-C65E-4DB2-AFDC-A98169FD4EF7}"/>
    <cellStyle name="style1619870660857" xfId="47153" xr:uid="{16E25965-9823-4E87-B741-E7967A4073B5}"/>
    <cellStyle name="style1619870660878" xfId="47154" xr:uid="{C101D996-D480-4EA5-BF9E-406B4D32DA6B}"/>
    <cellStyle name="style1619870661911" xfId="47155" xr:uid="{27727FA7-181F-4C0D-B852-5DFED05E43D5}"/>
    <cellStyle name="style1619870661927" xfId="47156" xr:uid="{97AF5C47-CF29-45B3-BD78-80A7B6AA698A}"/>
    <cellStyle name="style1619870661959" xfId="47167" xr:uid="{9B053E48-AABB-4865-A1EE-BA733B9BBFCF}"/>
    <cellStyle name="style1619870661981" xfId="47168" xr:uid="{5BA4E9AB-486B-45B0-9F3E-B2F910107FC6}"/>
    <cellStyle name="style1619870662022" xfId="47158" xr:uid="{3692A47C-9F01-4CC5-BD15-6C61F882DA05}"/>
    <cellStyle name="style1619870662042" xfId="47159" xr:uid="{99FF91C9-78EE-4E40-87BE-2B063C84B9C9}"/>
    <cellStyle name="style1619870662062" xfId="47157" xr:uid="{F8971E45-4643-4B7F-85DD-2F921AD95171}"/>
    <cellStyle name="style1619870662083" xfId="47160" xr:uid="{B650F69E-1CD8-43BA-8D7D-4801376DF169}"/>
    <cellStyle name="style1619870662111" xfId="47169" xr:uid="{694FF47D-2806-48E6-83A3-20BAE97EC2C9}"/>
    <cellStyle name="style1619870662131" xfId="47170" xr:uid="{CEC18E9F-33C4-4AD5-AB84-21AF37FEAE77}"/>
    <cellStyle name="style1619870662143" xfId="47171" xr:uid="{B26733EF-B1FF-40B7-B89F-736FDE5E4322}"/>
    <cellStyle name="style1619870662172" xfId="47172" xr:uid="{501B3FB9-21A3-4DC9-A354-ECC4FFC18436}"/>
    <cellStyle name="style1619870662184" xfId="47179" xr:uid="{1EAAD8FB-A5BA-4EFA-A9BE-F041F7405F61}"/>
    <cellStyle name="style1619870662212" xfId="47191" xr:uid="{61E35254-81C7-4589-AAB1-9DCBC43D0295}"/>
    <cellStyle name="style1619870662232" xfId="47180" xr:uid="{7776B2C8-3741-468B-86CD-B649FDC016BB}"/>
    <cellStyle name="style1619870662248" xfId="47192" xr:uid="{02DB36F2-4D60-4671-A4BE-883EF3A26585}"/>
    <cellStyle name="style1619870662264" xfId="47203" xr:uid="{B87FCC8B-6333-4862-805D-E7E3EFC9915C}"/>
    <cellStyle name="style1619870662295" xfId="47204" xr:uid="{245D3CEE-7EC9-43DF-BDE8-C57268457071}"/>
    <cellStyle name="style1619870662311" xfId="47181" xr:uid="{E8391E0A-E8DD-417D-95B8-C8BF3001AAD8}"/>
    <cellStyle name="style1619870662333" xfId="47182" xr:uid="{4549D781-8805-4D10-83BA-0398A4F26A00}"/>
    <cellStyle name="style1619870662364" xfId="47183" xr:uid="{C9CC6E7E-70C4-4FF4-83DA-F4EC4A5CC688}"/>
    <cellStyle name="style1619870662380" xfId="47184" xr:uid="{D8C5CBF2-762F-4C8B-BEDF-B5FFC65D873E}"/>
    <cellStyle name="style1619870662395" xfId="47193" xr:uid="{08AA76BD-F2AB-4307-9961-0087A10A3FE4}"/>
    <cellStyle name="style1619870662411" xfId="47194" xr:uid="{CA4ECE13-3ED7-4DEE-BB4D-DE8E396BD4C6}"/>
    <cellStyle name="style1619870662433" xfId="47195" xr:uid="{5F8E5284-E45C-4C91-8EB0-519DF4BF6987}"/>
    <cellStyle name="style1619870662464" xfId="47196" xr:uid="{DE751BFC-48A2-4247-921F-BDF14412BDF5}"/>
    <cellStyle name="style1619870662480" xfId="47205" xr:uid="{8F846757-B499-4EB1-88DE-89B1B917DF5F}"/>
    <cellStyle name="style1619870662511" xfId="47206" xr:uid="{F0622860-CC77-4F5D-8661-B7498D626D3B}"/>
    <cellStyle name="style1619870662533" xfId="47207" xr:uid="{22FD8EDD-512D-44F1-B860-C9C5E0636327}"/>
    <cellStyle name="style1619870662549" xfId="47208" xr:uid="{D393E144-DD42-4ABA-B2DD-A69D4184D723}"/>
    <cellStyle name="style1619870663436" xfId="47215" xr:uid="{0F423D2F-C27D-4AF5-96D5-1955A2438729}"/>
    <cellStyle name="style1619870663459" xfId="47216" xr:uid="{639AE8D5-FB5A-46A8-B7AC-312D7C5C4F5E}"/>
    <cellStyle name="style1619870663477" xfId="47227" xr:uid="{575806E5-C139-45F5-B96A-8129372C1C7B}"/>
    <cellStyle name="style1619870663503" xfId="47228" xr:uid="{987E7063-52F3-4C68-8ADE-80DC41B6151D}"/>
    <cellStyle name="style1619870663534" xfId="47218" xr:uid="{73A5170A-6044-4839-B8F5-1E80AB8E2465}"/>
    <cellStyle name="style1619870663565" xfId="47219" xr:uid="{2A531867-BEDC-4309-A08E-CBE3C01DEC2C}"/>
    <cellStyle name="style1619870663587" xfId="47217" xr:uid="{A7E71440-87F5-4F97-87D7-E67ED69F77DF}"/>
    <cellStyle name="style1619870663603" xfId="47220" xr:uid="{A9F061D0-D261-4F79-93C8-9ED2397A6F50}"/>
    <cellStyle name="style1619870663634" xfId="47229" xr:uid="{BC91125C-3A25-4BDB-BB94-C60E72C48BE7}"/>
    <cellStyle name="style1619870663650" xfId="47230" xr:uid="{2962F4BF-2292-43B0-B0B1-E083C3DDC320}"/>
    <cellStyle name="style1619870663665" xfId="47231" xr:uid="{47FB2518-A52F-4256-862F-691730111E2A}"/>
    <cellStyle name="style1619870663690" xfId="47232" xr:uid="{0D381530-7EEF-40F3-96C0-2680B5D4E156}"/>
    <cellStyle name="style1619870663721" xfId="47239" xr:uid="{C2F650B0-E758-4D3A-B512-0BDFA9704F00}"/>
    <cellStyle name="style1619870663737" xfId="47251" xr:uid="{8DAAE376-8A75-4FC3-9DFC-DFEBFA446E05}"/>
    <cellStyle name="style1619870663752" xfId="47240" xr:uid="{AFD05B0A-6CFD-46AA-92D8-7D8A9F70C9B0}"/>
    <cellStyle name="style1619870663784" xfId="47252" xr:uid="{E09A9F9B-38D8-458F-B6F4-634FB32E3CB5}"/>
    <cellStyle name="style1619870663803" xfId="47263" xr:uid="{423C9210-E722-488E-8B6A-60112177CAE5}"/>
    <cellStyle name="style1619870663819" xfId="47264" xr:uid="{821B0FE7-D4E0-4B73-A200-54D9DF3FEFA0}"/>
    <cellStyle name="style1619870663850" xfId="47241" xr:uid="{D37EA8AC-4039-49DD-ACD0-52FCFF781322}"/>
    <cellStyle name="style1619870663866" xfId="47242" xr:uid="{3888C11B-FDF7-4C98-961E-F152B2796651}"/>
    <cellStyle name="style1619870663888" xfId="47243" xr:uid="{078695B4-6335-43D1-8F46-1F29732DAEB3}"/>
    <cellStyle name="style1619870663904" xfId="47244" xr:uid="{F0BADA50-8373-4383-89B2-76980DA12D7D}"/>
    <cellStyle name="style1619870663935" xfId="47253" xr:uid="{A95C11B6-6154-4A8D-BA48-BAB6D178B2BF}"/>
    <cellStyle name="style1619870663951" xfId="47254" xr:uid="{20301586-ECB6-429C-BF19-027F431CC8D5}"/>
    <cellStyle name="style1619870663966" xfId="47255" xr:uid="{B9ED1B1A-420A-4B63-8BB8-C398E8AC868B}"/>
    <cellStyle name="style1619870663988" xfId="47256" xr:uid="{EEAF356D-2FF6-417E-9F83-115AA2F5A77D}"/>
    <cellStyle name="style1619870664035" xfId="47265" xr:uid="{F2497105-EAA5-4222-B2A8-3BC30C8B9FAE}"/>
    <cellStyle name="style1619870664066" xfId="47266" xr:uid="{F0F11069-2C62-4F87-97A4-5048C6C3BF37}"/>
    <cellStyle name="style1619870664082" xfId="47267" xr:uid="{3B758A5E-7AF5-49DA-94ED-CE02FE0492F7}"/>
    <cellStyle name="style1619870664104" xfId="47268" xr:uid="{AF6A574E-D41E-4141-9A11-9C2F669B62F1}"/>
    <cellStyle name="style1619870664837" xfId="47161" xr:uid="{5CC8F2EA-CFD0-4750-8E2A-31D47FCEB4AA}"/>
    <cellStyle name="style1619870664852" xfId="47162" xr:uid="{E3C6F1A8-9102-4BF4-AFC0-FC912F7E1237}"/>
    <cellStyle name="style1619870664883" xfId="47173" xr:uid="{08A24EF9-CA25-4F68-8B3A-1F9EFEB52E36}"/>
    <cellStyle name="style1619870664890" xfId="47174" xr:uid="{C8277DE9-9968-4C8F-BCDE-381B6F557A43}"/>
    <cellStyle name="style1619870664937" xfId="47164" xr:uid="{B3A33A69-985E-4C42-8D0C-980AF43AF800}"/>
    <cellStyle name="style1619870664953" xfId="47165" xr:uid="{0E4D0912-608C-4506-B51D-43D9F99AA3AC}"/>
    <cellStyle name="style1619870664984" xfId="47163" xr:uid="{5C47A053-91D4-408D-8959-FB0F6152883D}"/>
    <cellStyle name="style1619870665000" xfId="47166" xr:uid="{B027F616-CEF3-4B44-AB66-58D473832E81}"/>
    <cellStyle name="style1619870665023" xfId="47175" xr:uid="{12156D0D-A095-48D9-9B65-DD153FAD74C0}"/>
    <cellStyle name="style1619870665043" xfId="47176" xr:uid="{3F17D411-B7BE-4719-91B7-69C62AEEF22C}"/>
    <cellStyle name="style1619870665063" xfId="47177" xr:uid="{A896CFD7-8884-42B7-BB74-E122D48832A2}"/>
    <cellStyle name="style1619870665092" xfId="47178" xr:uid="{5E5F8018-599D-4256-B835-88618C6C0A2A}"/>
    <cellStyle name="style1619870665112" xfId="47185" xr:uid="{16D3CAF2-EDAD-430A-8D5E-8D1980BAEA2F}"/>
    <cellStyle name="style1619870665132" xfId="47197" xr:uid="{BB5A5EF5-84B9-45A9-AC22-B37002F7732B}"/>
    <cellStyle name="style1619870665155" xfId="47186" xr:uid="{7EC97166-CB32-480B-A077-29F585C7B818}"/>
    <cellStyle name="style1619870665175" xfId="47198" xr:uid="{801F413E-C8AE-4529-8156-C83E2B88EA5B}"/>
    <cellStyle name="style1619870665195" xfId="47209" xr:uid="{58297A23-B275-48D4-A54C-9A67524E720C}"/>
    <cellStyle name="style1619870665216" xfId="47210" xr:uid="{17BD1159-FC43-48B1-A17B-C05680FA4043}"/>
    <cellStyle name="style1619870665236" xfId="47187" xr:uid="{15C46598-464F-46FA-97B5-75297710D227}"/>
    <cellStyle name="style1619870665274" xfId="47188" xr:uid="{8F0EA8E5-D5FD-4793-A74F-6C9604CFAF23}"/>
    <cellStyle name="style1619870665290" xfId="47189" xr:uid="{CF57E913-3F80-4ACB-A86C-29BB5C463B87}"/>
    <cellStyle name="style1619870665321" xfId="47190" xr:uid="{7F62617F-307D-449D-90A4-91F3F34EB036}"/>
    <cellStyle name="style1619870665331" xfId="47199" xr:uid="{212237F9-4985-484D-851B-E4A0CB8BAB15}"/>
    <cellStyle name="style1619870665362" xfId="47200" xr:uid="{E144C51A-0645-4796-93A2-9EFAAF6D965A}"/>
    <cellStyle name="style1619870665390" xfId="47201" xr:uid="{4437CF45-DEFD-4B5B-B4D5-39C597BD5503}"/>
    <cellStyle name="style1619870665405" xfId="47202" xr:uid="{06FF4859-634B-4F7B-80FB-5F0CEA4280E1}"/>
    <cellStyle name="style1619870665436" xfId="47211" xr:uid="{904C073C-368E-48BE-8FB9-9B446F374C8D}"/>
    <cellStyle name="style1619870665452" xfId="47212" xr:uid="{C3814836-53F6-4713-9E44-6DE6274D839A}"/>
    <cellStyle name="style1619870665474" xfId="47213" xr:uid="{FD82F088-D3C7-4E61-B40D-AE5B90BD22F3}"/>
    <cellStyle name="style1619870665490" xfId="47214" xr:uid="{1D9DD7F9-F1CC-4249-9127-A0DE796AF8A6}"/>
    <cellStyle name="style1619870666479" xfId="47221" xr:uid="{CD998A85-D367-4478-B7FE-1E74542F66DD}"/>
    <cellStyle name="style1619870666509" xfId="47222" xr:uid="{11E81CF5-8061-4D49-9590-E576DCE65ABC}"/>
    <cellStyle name="style1619870666530" xfId="47233" xr:uid="{70B15FD6-1862-45ED-B2F0-4578FA458109}"/>
    <cellStyle name="style1619870666550" xfId="47234" xr:uid="{03B84A65-47DA-433A-BAF0-C36885AECB63}"/>
    <cellStyle name="style1619870666591" xfId="47224" xr:uid="{BBBBC997-8A87-4DBF-A3FB-3D4CF82A13F4}"/>
    <cellStyle name="style1619870666611" xfId="47225" xr:uid="{5B12E292-F00F-4E3C-A2E1-1AC547BFC268}"/>
    <cellStyle name="style1619870666631" xfId="47223" xr:uid="{365042ED-988B-4FA3-B5B2-C37B186749EC}"/>
    <cellStyle name="style1619870666660" xfId="47226" xr:uid="{4CF6870A-2F2E-459D-94E0-F9F5C005291B}"/>
    <cellStyle name="style1619870666682" xfId="47235" xr:uid="{11455DA5-0578-46C1-8B9C-3B7722325DE0}"/>
    <cellStyle name="style1619870666702" xfId="47236" xr:uid="{A1DBE2DE-37EC-48B9-B2D8-1470E41C2398}"/>
    <cellStyle name="style1619870666722" xfId="47237" xr:uid="{5BC92406-BCE9-4090-BAE5-28096E4584DB}"/>
    <cellStyle name="style1619870666750" xfId="47238" xr:uid="{A5F4884E-A59A-4251-8AD6-FC5958BC99AB}"/>
    <cellStyle name="style1619870666760" xfId="47245" xr:uid="{921D6238-806E-4B3B-BBD5-67CDEBA9AA83}"/>
    <cellStyle name="style1619870666792" xfId="47257" xr:uid="{8F2919AE-FA5F-4A88-8389-1461E2DE6CEE}"/>
    <cellStyle name="style1619870666807" xfId="47246" xr:uid="{761D4A87-8DE8-46A3-941F-8519CA4EF0FD}"/>
    <cellStyle name="style1619870666831" xfId="47258" xr:uid="{79C2D584-277E-499F-81DA-D913231A3C7C}"/>
    <cellStyle name="style1619870666860" xfId="47269" xr:uid="{71E63E41-8654-4905-846E-3CB53D781221}"/>
    <cellStyle name="style1619870666876" xfId="47270" xr:uid="{C8901785-A437-427A-968F-991DD2F3204F}"/>
    <cellStyle name="style1619870666892" xfId="47247" xr:uid="{78E07985-D859-44B6-AF2A-B18C092A8228}"/>
    <cellStyle name="style1619870666923" xfId="47248" xr:uid="{FBB52B21-C12F-4D43-A967-1EDA2C893ADC}"/>
    <cellStyle name="style1619870666938" xfId="47249" xr:uid="{F94E2CB1-5829-4AF6-9F83-A3C7D36B1C40}"/>
    <cellStyle name="style1619870666961" xfId="47250" xr:uid="{FFDF87CE-C6C0-42EC-8C4E-C8F258AE09BC}"/>
    <cellStyle name="style1619870666976" xfId="47259" xr:uid="{9795E29A-346A-4519-9CA2-A3265B9E7C74}"/>
    <cellStyle name="style1619870667007" xfId="47260" xr:uid="{64C764F8-66AD-4323-884F-4A07CDAC0673}"/>
    <cellStyle name="style1619870667023" xfId="47261" xr:uid="{F186D98B-3CD6-438C-B90A-E3B194C6836D}"/>
    <cellStyle name="style1619870667039" xfId="47262" xr:uid="{FE1B2FEF-E7D4-44D5-A700-BA9C2552F200}"/>
    <cellStyle name="style1619870667092" xfId="47271" xr:uid="{847AA41E-D116-4960-8491-80DAB57D3792}"/>
    <cellStyle name="style1619870667108" xfId="47272" xr:uid="{9CC20751-3DA4-478A-A2E2-F1C53BB80F3E}"/>
    <cellStyle name="style1619870667123" xfId="47273" xr:uid="{ACD88CE2-91D5-40B0-9729-3E43EA19AE20}"/>
    <cellStyle name="style1619870667155" xfId="47274" xr:uid="{AF8BBFD2-3611-472B-AD1C-3F6E9884CE7B}"/>
    <cellStyle name="style1619870668329" xfId="47275" xr:uid="{FF591BF3-D5C3-4CBC-B014-1EE408F890A1}"/>
    <cellStyle name="style1619870668349" xfId="47276" xr:uid="{6D64F860-F192-4DDB-8D3D-5F42B3C2978F}"/>
    <cellStyle name="style1619870668369" xfId="47287" xr:uid="{57397A87-864E-448E-8373-6AF4D891D033}"/>
    <cellStyle name="style1619870668397" xfId="47288" xr:uid="{4DB6F789-B819-44D5-9979-15E8199F31FD}"/>
    <cellStyle name="style1619870668439" xfId="47278" xr:uid="{8157B84D-2B7D-4B15-9B3D-A502197BE927}"/>
    <cellStyle name="style1619870668460" xfId="47279" xr:uid="{F63B1F78-CB33-41D3-9BDC-3C563B134462}"/>
    <cellStyle name="style1619870668480" xfId="47277" xr:uid="{F7D83B6C-382E-410A-B33E-FBCA7C4D0F55}"/>
    <cellStyle name="style1619870668500" xfId="47280" xr:uid="{C52B5488-B264-40D9-99D3-F2A2326CBFCD}"/>
    <cellStyle name="style1619870668528" xfId="47289" xr:uid="{1D2A9396-5A7C-4EE3-A3BE-B26CEDBE9805}"/>
    <cellStyle name="style1619870668551" xfId="47290" xr:uid="{098306DD-58EF-4B8A-BD2F-70F572A33BCA}"/>
    <cellStyle name="style1619870668571" xfId="47291" xr:uid="{6FD64BA1-E8FA-4847-BAAF-8C8C73A05311}"/>
    <cellStyle name="style1619870668591" xfId="47292" xr:uid="{21369690-4454-4BC0-981E-F010AFF46AF6}"/>
    <cellStyle name="style1619870668612" xfId="47299" xr:uid="{CC70BAC1-CD83-44EC-A914-EF4DF3604DD0}"/>
    <cellStyle name="style1619870668632" xfId="47311" xr:uid="{46B3FBB4-30FF-4666-B283-EAA35596E8DF}"/>
    <cellStyle name="style1619870668653" xfId="47300" xr:uid="{2071B6FF-35A2-4942-9561-B60756FE3ED0}"/>
    <cellStyle name="style1619870668681" xfId="47312" xr:uid="{3ACD94F9-21F5-403E-A1CB-D7D9CD82498B}"/>
    <cellStyle name="style1619870668701" xfId="47323" xr:uid="{0327C657-648E-45B1-BFC2-D20F0D0F11CD}"/>
    <cellStyle name="style1619870668722" xfId="47324" xr:uid="{247FFCE1-8BBC-432C-A0EA-F669D51B0569}"/>
    <cellStyle name="style1619870668742" xfId="47301" xr:uid="{530F938F-8AE2-4DB9-8EE6-DA1E90708A09}"/>
    <cellStyle name="style1619870668765" xfId="47302" xr:uid="{8A600515-AF34-43AD-9AF2-C06D60261D81}"/>
    <cellStyle name="style1619870668785" xfId="47303" xr:uid="{781FC62F-283F-4B7D-9C8D-0CF4A27B10C0}"/>
    <cellStyle name="style1619870668805" xfId="47304" xr:uid="{AD5CA64C-104A-4309-B236-55F847449516}"/>
    <cellStyle name="style1619870668825" xfId="47313" xr:uid="{3C3BBFD3-B502-4624-BC23-1CD00661D514}"/>
    <cellStyle name="style1619870668846" xfId="47314" xr:uid="{B2C1756D-BEA0-49E0-AFF3-453FAEDEAC99}"/>
    <cellStyle name="style1619870668866" xfId="47315" xr:uid="{33C575A5-6C02-45D3-B907-763BF19938BB}"/>
    <cellStyle name="style1619870668886" xfId="47316" xr:uid="{D4C32064-21C0-49BB-ADC0-1C4176BE4CF0}"/>
    <cellStyle name="style1619870668917" xfId="47325" xr:uid="{3AEFB450-6C87-4D5E-9A26-E88BFD0CB105}"/>
    <cellStyle name="style1619870668935" xfId="47326" xr:uid="{17249D9F-318A-4A7C-BF65-C2DD1118CA1D}"/>
    <cellStyle name="style1619870668951" xfId="47327" xr:uid="{BCA67321-91F5-4162-B9C7-66A8A6DAF71D}"/>
    <cellStyle name="style1619870668982" xfId="47328" xr:uid="{18C3DE6E-4E46-4E3A-BDF0-2473BB31DE6E}"/>
    <cellStyle name="style1619870669740" xfId="47281" xr:uid="{5C7F8E94-AB53-48C9-9B0F-2C96CDA46A13}"/>
    <cellStyle name="style1619870669755" xfId="47282" xr:uid="{D45CC3E7-E5F5-4995-9303-1898A6E6C71F}"/>
    <cellStyle name="style1619870669778" xfId="47293" xr:uid="{2AACB510-EEE1-4A9E-A3F4-72D011D2F005}"/>
    <cellStyle name="style1619870669809" xfId="47294" xr:uid="{C1B3316D-72DE-414F-A252-0510DC584373}"/>
    <cellStyle name="style1619870669847" xfId="47284" xr:uid="{77E1EB4F-7762-4500-8985-811A05ADD734}"/>
    <cellStyle name="style1619870669863" xfId="47285" xr:uid="{D7319227-79FB-4876-9D3C-49C1DBD6D526}"/>
    <cellStyle name="style1619870669888" xfId="47283" xr:uid="{A9880746-09A0-4B1A-87D8-32A63DD364C4}"/>
    <cellStyle name="style1619870669908" xfId="47286" xr:uid="{E778F310-E277-47D4-9EC0-091CCE9BDE53}"/>
    <cellStyle name="style1619870669924" xfId="47295" xr:uid="{59A4F584-4603-4F5E-972B-BF646C5B203C}"/>
    <cellStyle name="style1619870669955" xfId="47296" xr:uid="{DCE998E4-2736-43F1-BF79-6D2A854BDDA3}"/>
    <cellStyle name="style1619870669971" xfId="47297" xr:uid="{D5D3948D-8B40-4427-9330-93DDCAD8D1A9}"/>
    <cellStyle name="style1619870669986" xfId="47298" xr:uid="{86D6E95D-D6A0-44A0-BACD-9FFEFA38783E}"/>
    <cellStyle name="style1619870670019" xfId="47305" xr:uid="{0CCBC2DC-0B17-4D60-B81F-503955CD52E2}"/>
    <cellStyle name="style1619870670039" xfId="47317" xr:uid="{18275A44-9C08-473D-ADF9-EA454151F3BF}"/>
    <cellStyle name="style1619870670061" xfId="47306" xr:uid="{283D02E0-DF34-4C97-BA77-58E34B9C4DD4}"/>
    <cellStyle name="style1619870670081" xfId="47318" xr:uid="{2693FE56-D323-46D6-A513-FB8087425676}"/>
    <cellStyle name="style1619870670102" xfId="47329" xr:uid="{2A8AF8F9-F990-48A0-9883-794B4CC6198B}"/>
    <cellStyle name="style1619870670122" xfId="47330" xr:uid="{D37D79FB-96E0-42F9-B005-65089E295AB8}"/>
    <cellStyle name="style1619870670152" xfId="47307" xr:uid="{F99E3EB6-B574-4594-8195-97FA8A7B710F}"/>
    <cellStyle name="style1619870670180" xfId="47308" xr:uid="{E451F024-D908-4A8F-8F9D-6406FE484167}"/>
    <cellStyle name="style1619870670202" xfId="47309" xr:uid="{4F07C1A8-93B9-4EBF-8F50-FA0D2051D3C9}"/>
    <cellStyle name="style1619870670232" xfId="47310" xr:uid="{D95B100B-5014-4C7C-BBB8-CDF44AC1E69D}"/>
    <cellStyle name="style1619870670253" xfId="47319" xr:uid="{5F2AA5AA-49D9-4AC9-97AB-D34A979AF03E}"/>
    <cellStyle name="style1619870670273" xfId="47320" xr:uid="{9446A4BC-5C4B-4852-B624-98BB3440C7D3}"/>
    <cellStyle name="style1619870670293" xfId="47321" xr:uid="{687127D5-E059-4B96-9B89-FC91CA4B5AA6}"/>
    <cellStyle name="style1619870670313" xfId="47322" xr:uid="{464DDA5F-808D-4A54-846A-0B39CD1CDE24}"/>
    <cellStyle name="style1619870670351" xfId="47331" xr:uid="{D5F0CE83-7506-4557-AAE5-AE23A36A3574}"/>
    <cellStyle name="style1619870670373" xfId="47332" xr:uid="{8306426A-3AE1-450F-83B1-1C56C1A0AF5C}"/>
    <cellStyle name="style1619870670393" xfId="47333" xr:uid="{DC8A05DD-8979-4C14-9EF1-9DA8AB6AAB23}"/>
    <cellStyle name="style1619870670413" xfId="47334" xr:uid="{C5212FD6-06F2-4EC7-B537-F83C4A661509}"/>
    <cellStyle name="style1619870671894" xfId="47480" xr:uid="{A1C9A4FF-0D54-4E91-B38B-3C6FD542D3CB}"/>
    <cellStyle name="style1619870671926" xfId="47481" xr:uid="{085F8739-4B75-4EAD-8960-826CD76483AA}"/>
    <cellStyle name="style1619870671941" xfId="47479" xr:uid="{E66307C8-6DFB-40F6-B598-EC98D061CF22}"/>
    <cellStyle name="style1619870671957" xfId="47482" xr:uid="{406D1A9E-8424-4EAC-8970-567FE349A010}"/>
    <cellStyle name="style1619870671988" xfId="47483" xr:uid="{BC596655-24F8-4E07-B4A0-B6D1F1F82286}"/>
    <cellStyle name="style1619870672015" xfId="47484" xr:uid="{356377C9-3687-4FB9-AA00-46BF97517382}"/>
    <cellStyle name="style1619870672037" xfId="47485" xr:uid="{1CF55B09-951F-4ED3-A21F-27F36110FAE8}"/>
    <cellStyle name="style1619870672058" xfId="47486" xr:uid="{1DC2F646-FA07-4086-A725-A984F30C9584}"/>
    <cellStyle name="style1619870672078" xfId="47488" xr:uid="{49657F91-0FEE-47EF-9036-4ACFCCA9572D}"/>
    <cellStyle name="style1619870672098" xfId="47489" xr:uid="{131338EA-F283-4F7E-9F4B-51F95FBA8A2C}"/>
    <cellStyle name="style1619870672118" xfId="47491" xr:uid="{9CCB0C94-1951-4734-B8B3-435017138DCA}"/>
    <cellStyle name="style1619870672137" xfId="47492" xr:uid="{EA81DF13-E170-429E-85A0-11B563367D5D}"/>
    <cellStyle name="style1619870672162" xfId="47487" xr:uid="{55AF53BA-8FA1-443E-99B2-8C1BEE03E60F}"/>
    <cellStyle name="style1619870672178" xfId="47490" xr:uid="{7EC6C860-2774-490E-804F-7B17A2D7F211}"/>
    <cellStyle name="style1619870672209" xfId="47493" xr:uid="{EDADD572-ED0D-473A-A5B7-0AA6C918E178}"/>
    <cellStyle name="style1619870672247" xfId="47495" xr:uid="{354A89E9-6728-4F43-84D7-07F9E7EF8BD0}"/>
    <cellStyle name="style1619870672278" xfId="47496" xr:uid="{34B3FD21-EEC1-41A1-B124-9669D7AB22F1}"/>
    <cellStyle name="style1619870672294" xfId="47494" xr:uid="{B6F1520E-06A6-49E8-A507-4D64E63694DD}"/>
    <cellStyle name="style1619870673311" xfId="47335" xr:uid="{8792BDA4-B71D-4096-950C-245B346BC60F}"/>
    <cellStyle name="style1619870673349" xfId="47336" xr:uid="{0DD1A61D-A3CD-4C0E-AA13-D14263262B49}"/>
    <cellStyle name="style1619870673365" xfId="47347" xr:uid="{CB3EAD78-DA45-4502-A57E-FD0A8D8E9E63}"/>
    <cellStyle name="style1619870673380" xfId="47348" xr:uid="{C1D43991-6AC9-400B-9E83-84A014454FA2}"/>
    <cellStyle name="style1619870673427" xfId="47338" xr:uid="{ECAF0787-7AEF-4BAC-8C6E-12A9D973CED0}"/>
    <cellStyle name="style1619870673449" xfId="47339" xr:uid="{2B1C1CB2-AA80-4353-850F-EE1868867F9B}"/>
    <cellStyle name="style1619870673481" xfId="47337" xr:uid="{0139E245-8F88-44C3-A136-4AF932232CBD}"/>
    <cellStyle name="style1619870673496" xfId="47340" xr:uid="{1B05872D-F419-4501-9D0B-C75EDCE2A121}"/>
    <cellStyle name="style1619870673512" xfId="47349" xr:uid="{14BA4CB4-FBB2-419B-B359-070C646F1468}"/>
    <cellStyle name="style1619870673543" xfId="47350" xr:uid="{5E81207D-D3F5-48EC-8856-4B1CDFDD6906}"/>
    <cellStyle name="style1619870673565" xfId="47351" xr:uid="{7FC332B8-D9A1-481C-8BCE-893B3124AF1C}"/>
    <cellStyle name="style1619870673581" xfId="47352" xr:uid="{A88AE476-87D3-4BE0-AB4F-69153A42CD40}"/>
    <cellStyle name="style1619870673612" xfId="47359" xr:uid="{004A561F-96D7-4AD6-A0AB-030B3C1A4CAC}"/>
    <cellStyle name="style1619870673621" xfId="47371" xr:uid="{CA57148A-ADB3-4438-8E42-67C9A0F80DF3}"/>
    <cellStyle name="style1619870673650" xfId="47360" xr:uid="{E2546E9D-92E7-4FDB-BEE8-151B619CAF78}"/>
    <cellStyle name="style1619870673665" xfId="47372" xr:uid="{B90540E8-8E6F-48D2-8386-39F0E08CBB02}"/>
    <cellStyle name="style1619870673695" xfId="47383" xr:uid="{7A090EB9-955C-4D6B-86C3-FFBE6BCDFFAA}"/>
    <cellStyle name="style1619870673711" xfId="47384" xr:uid="{3038583C-FD0D-4149-85DA-6430F175CF26}"/>
    <cellStyle name="style1619870673726" xfId="47361" xr:uid="{E6A28E1A-05B3-4BC3-945B-8CAA46C63727}"/>
    <cellStyle name="style1619870673750" xfId="47362" xr:uid="{88828B84-D9D6-43E3-9594-0CC39ADC299F}"/>
    <cellStyle name="style1619870673781" xfId="47363" xr:uid="{807AAC38-E4C7-4511-9D2F-AD1BC70F91CD}"/>
    <cellStyle name="style1619870673797" xfId="47364" xr:uid="{9D188F72-AFD9-4EA7-9BD5-6312D4513951}"/>
    <cellStyle name="style1619870673812" xfId="47373" xr:uid="{7BE9E955-2E6D-4B9D-8A29-BD01644BB181}"/>
    <cellStyle name="style1619870673844" xfId="47374" xr:uid="{94FE777F-444C-4E4D-90A1-2D3D40EACF41}"/>
    <cellStyle name="style1619870673866" xfId="47375" xr:uid="{C9B0513E-C927-44A3-873C-223DAC501FB4}"/>
    <cellStyle name="style1619870673881" xfId="47376" xr:uid="{686692A6-B5CE-4EE7-AF69-18F422B740C6}"/>
    <cellStyle name="style1619870673913" xfId="47385" xr:uid="{3EAE402C-BA75-47C9-A54D-98F871F83E71}"/>
    <cellStyle name="style1619870673928" xfId="47386" xr:uid="{9745B33F-F591-409E-8A8D-D600925C3BB0}"/>
    <cellStyle name="style1619870673950" xfId="47387" xr:uid="{8F5022E0-7F6A-4710-8B5B-49A773D6A4D4}"/>
    <cellStyle name="style1619870673982" xfId="47388" xr:uid="{91705AB5-9226-46FB-A28B-91DF003D367D}"/>
    <cellStyle name="style1619870675254" xfId="47341" xr:uid="{934FF05D-7F4E-4928-A91E-C9467E09FE45}"/>
    <cellStyle name="style1619870675270" xfId="47342" xr:uid="{B86CB635-DD91-43C4-A703-A759ACC36BAB}"/>
    <cellStyle name="style1619870675301" xfId="47353" xr:uid="{396FA54C-6113-49EB-83F4-F888A0D7EE0D}"/>
    <cellStyle name="style1619870675317" xfId="47354" xr:uid="{588E858D-86A5-405A-82D5-EC7FDA0DAC14}"/>
    <cellStyle name="style1619870675370" xfId="47344" xr:uid="{65DD0760-1274-4131-AEB8-7B3EC679DB36}"/>
    <cellStyle name="style1619870675401" xfId="47345" xr:uid="{E04C3EB3-E5D0-40E4-9290-082A4B08A7BD}"/>
    <cellStyle name="style1619870675413" xfId="47343" xr:uid="{F57E34AD-7E9A-4285-9813-E4559407D259}"/>
    <cellStyle name="style1619870675444" xfId="47346" xr:uid="{8E6BFA32-2372-4EC2-9926-3CF60FA7D850}"/>
    <cellStyle name="style1619870675470" xfId="47355" xr:uid="{44000A8C-36F2-450A-ADE5-6A67793EBD31}"/>
    <cellStyle name="style1619870675486" xfId="47356" xr:uid="{23D7E4FF-1F3F-423D-B8A7-39BA2B73A54A}"/>
    <cellStyle name="style1619870675517" xfId="47357" xr:uid="{A309F1B5-0D22-4321-BBFD-97634F45A698}"/>
    <cellStyle name="style1619870675533" xfId="47358" xr:uid="{B74CE65F-ABB8-4ADA-9F67-59837C35A81D}"/>
    <cellStyle name="style1619870675555" xfId="47365" xr:uid="{63AD9B09-67B0-47B9-A8E5-DC0021EAE963}"/>
    <cellStyle name="style1619870675571" xfId="47377" xr:uid="{F80D825C-B3F7-4E7F-81DD-77D2361533E4}"/>
    <cellStyle name="style1619870675602" xfId="47366" xr:uid="{62DE4675-5012-4F2E-A425-13F9CA2C6C0C}"/>
    <cellStyle name="style1619870675618" xfId="47378" xr:uid="{BC4D87FB-3315-491B-9CC8-F975196C5E25}"/>
    <cellStyle name="style1619870675633" xfId="47389" xr:uid="{ECC0DBF8-B037-4990-8F51-D4F7720689D6}"/>
    <cellStyle name="style1619870675655" xfId="47390" xr:uid="{9B03C761-5EE2-4CC0-8906-2F054859A520}"/>
    <cellStyle name="style1619870675687" xfId="47367" xr:uid="{EDF65CD8-3C1F-4A12-9240-6F7E2917023F}"/>
    <cellStyle name="style1619870675712" xfId="47368" xr:uid="{6032B667-4192-46E3-A7A0-A6273BDDB19E}"/>
    <cellStyle name="style1619870675727" xfId="47369" xr:uid="{4912D5A6-816C-44F8-B9B6-2B13D4C7B618}"/>
    <cellStyle name="style1619870675756" xfId="47370" xr:uid="{A5B42DE7-A2C0-4CB2-AA48-077024563435}"/>
    <cellStyle name="style1619870675771" xfId="47379" xr:uid="{77515EEF-1246-4677-B260-2E441A292675}"/>
    <cellStyle name="style1619870675787" xfId="47380" xr:uid="{0E295B07-AB65-46F7-94AC-5BEEC73C7A46}"/>
    <cellStyle name="style1619870675818" xfId="47381" xr:uid="{84A662AF-0CA8-4D62-B82B-606A14561813}"/>
    <cellStyle name="style1619870675834" xfId="47382" xr:uid="{B903A4BD-423E-4B19-A84A-FA7002912778}"/>
    <cellStyle name="style1619870675878" xfId="47391" xr:uid="{5814E277-AEF9-46EF-A70C-01825424CF7E}"/>
    <cellStyle name="style1619870675895" xfId="47392" xr:uid="{A8830FC6-E54A-43F3-976A-C701EBCCE5C9}"/>
    <cellStyle name="style1619870675910" xfId="47393" xr:uid="{C7E01866-5D1F-421A-B89E-22CCD635A41F}"/>
    <cellStyle name="style1619870675941" xfId="47394" xr:uid="{65C6994C-5461-4246-98A7-A430A56B4886}"/>
    <cellStyle name="text heading" xfId="34382" xr:uid="{00000000-0005-0000-0000-000018000000}"/>
    <cellStyle name="third level head" xfId="34383" xr:uid="{00000000-0005-0000-0000-000019000000}"/>
    <cellStyle name="use of" xfId="34384" xr:uid="{00000000-0005-0000-0000-00001A000000}"/>
  </cellStyles>
  <dxfs count="7">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2002</c:v>
                </c:pt>
                <c:pt idx="1">
                  <c:v>2003</c:v>
                </c:pt>
                <c:pt idx="3">
                  <c:v>2014</c:v>
                </c:pt>
                <c:pt idx="4">
                  <c:v>2018</c:v>
                </c:pt>
              </c:numCache>
            </c:numRef>
          </c:xVal>
          <c:yVal>
            <c:numRef>
              <c:f>Water!$AB$105:$AB$116</c:f>
              <c:numCache>
                <c:formatCode>0.0</c:formatCode>
                <c:ptCount val="12"/>
                <c:pt idx="0">
                  <c:v>0.12743153036847207</c:v>
                </c:pt>
                <c:pt idx="1">
                  <c:v>1.217334534713765</c:v>
                </c:pt>
                <c:pt idx="2">
                  <c:v>0.14658810085028365</c:v>
                </c:pt>
                <c:pt idx="3">
                  <c:v>0.7</c:v>
                </c:pt>
                <c:pt idx="4">
                  <c:v>0.18808957738888218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2002</c:v>
                </c:pt>
                <c:pt idx="1">
                  <c:v>2003</c:v>
                </c:pt>
                <c:pt idx="3">
                  <c:v>2014</c:v>
                </c:pt>
                <c:pt idx="4">
                  <c:v>2018</c:v>
                </c:pt>
              </c:numCache>
            </c:numRef>
          </c:xVal>
          <c:yVal>
            <c:numRef>
              <c:f>Water!$W$105:$W$116</c:f>
              <c:numCache>
                <c:formatCode>0.0</c:formatCode>
                <c:ptCount val="12"/>
                <c:pt idx="0">
                  <c:v>4.3842295480189977</c:v>
                </c:pt>
                <c:pt idx="1">
                  <c:v>4.5691819939800773</c:v>
                </c:pt>
                <c:pt idx="2">
                  <c:v>5.4722667491979911</c:v>
                </c:pt>
                <c:pt idx="3">
                  <c:v>3.8</c:v>
                </c:pt>
                <c:pt idx="4">
                  <c:v>1.405100394737627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2002</c:v>
                </c:pt>
                <c:pt idx="1">
                  <c:v>2003</c:v>
                </c:pt>
                <c:pt idx="3">
                  <c:v>2014</c:v>
                </c:pt>
                <c:pt idx="4">
                  <c:v>2018</c:v>
                </c:pt>
              </c:numCache>
            </c:numRef>
          </c:xVal>
          <c:yVal>
            <c:numRef>
              <c:f>Water!$R$105:$R$116</c:f>
              <c:numCache>
                <c:formatCode>0.0</c:formatCode>
                <c:ptCount val="12"/>
                <c:pt idx="0">
                  <c:v>22.784218541975381</c:v>
                </c:pt>
                <c:pt idx="1">
                  <c:v>17.216132307377201</c:v>
                </c:pt>
                <c:pt idx="2">
                  <c:v>28.519996115081081</c:v>
                </c:pt>
                <c:pt idx="3">
                  <c:v>10.8</c:v>
                </c:pt>
                <c:pt idx="4">
                  <c:v>8.5796751859934233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2002</c:v>
                </c:pt>
                <c:pt idx="1">
                  <c:v>2003</c:v>
                </c:pt>
                <c:pt idx="3">
                  <c:v>2014</c:v>
                </c:pt>
                <c:pt idx="4">
                  <c:v>2018</c:v>
                </c:pt>
              </c:numCache>
            </c:numRef>
          </c:xVal>
          <c:yVal>
            <c:numRef>
              <c:f>Water!$M$105:$M$116</c:f>
              <c:numCache>
                <c:formatCode>0.0</c:formatCode>
                <c:ptCount val="12"/>
                <c:pt idx="0">
                  <c:v>30.50276786317151</c:v>
                </c:pt>
                <c:pt idx="1">
                  <c:v>19.513883140861758</c:v>
                </c:pt>
                <c:pt idx="2">
                  <c:v>34.906297692029689</c:v>
                </c:pt>
                <c:pt idx="3">
                  <c:v>17.2</c:v>
                </c:pt>
                <c:pt idx="4">
                  <c:v>14.27837493911146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2002</c:v>
                </c:pt>
                <c:pt idx="1">
                  <c:v>2003</c:v>
                </c:pt>
                <c:pt idx="3">
                  <c:v>2014</c:v>
                </c:pt>
                <c:pt idx="4">
                  <c:v>2018</c:v>
                </c:pt>
              </c:numCache>
            </c:numRef>
          </c:xVal>
          <c:yVal>
            <c:numRef>
              <c:f>Water!$H$105:$H$116</c:f>
              <c:numCache>
                <c:formatCode>0.0</c:formatCode>
                <c:ptCount val="12"/>
                <c:pt idx="0">
                  <c:v>30.28010075886349</c:v>
                </c:pt>
                <c:pt idx="1">
                  <c:v>20.462791916536982</c:v>
                </c:pt>
                <c:pt idx="2">
                  <c:v>31.300195504745709</c:v>
                </c:pt>
                <c:pt idx="3">
                  <c:v>20.8</c:v>
                </c:pt>
                <c:pt idx="4">
                  <c:v>15.347819892358711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2002</c:v>
                </c:pt>
                <c:pt idx="1">
                  <c:v>2003</c:v>
                </c:pt>
                <c:pt idx="3">
                  <c:v>2014</c:v>
                </c:pt>
                <c:pt idx="4">
                  <c:v>2018</c:v>
                </c:pt>
              </c:numCache>
            </c:numRef>
          </c:xVal>
          <c:yVal>
            <c:numRef>
              <c:f>Water!$X$105:$X$116</c:f>
              <c:numCache>
                <c:formatCode>0.0</c:formatCode>
                <c:ptCount val="12"/>
                <c:pt idx="0">
                  <c:v>95.167297767682243</c:v>
                </c:pt>
                <c:pt idx="1">
                  <c:v>94.202388809996577</c:v>
                </c:pt>
                <c:pt idx="2">
                  <c:v>89.629642897068223</c:v>
                </c:pt>
                <c:pt idx="3">
                  <c:v>94.9</c:v>
                </c:pt>
                <c:pt idx="4">
                  <c:v>96.49341910543302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2002</c:v>
                </c:pt>
                <c:pt idx="1">
                  <c:v>2003</c:v>
                </c:pt>
                <c:pt idx="3">
                  <c:v>2014</c:v>
                </c:pt>
                <c:pt idx="4">
                  <c:v>2018</c:v>
                </c:pt>
              </c:numCache>
            </c:numRef>
          </c:xVal>
          <c:yVal>
            <c:numRef>
              <c:f>Water!$S$105:$S$116</c:f>
              <c:numCache>
                <c:formatCode>0.0</c:formatCode>
                <c:ptCount val="12"/>
                <c:pt idx="0">
                  <c:v>79.58077768565775</c:v>
                </c:pt>
                <c:pt idx="1">
                  <c:v>65.191982552463728</c:v>
                </c:pt>
                <c:pt idx="2">
                  <c:v>65.245403120536608</c:v>
                </c:pt>
                <c:pt idx="3">
                  <c:v>80</c:v>
                </c:pt>
                <c:pt idx="4">
                  <c:v>86.536223215230549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2002</c:v>
                </c:pt>
                <c:pt idx="1">
                  <c:v>2003</c:v>
                </c:pt>
                <c:pt idx="3">
                  <c:v>2014</c:v>
                </c:pt>
                <c:pt idx="4">
                  <c:v>2018</c:v>
                </c:pt>
              </c:numCache>
            </c:numRef>
          </c:xVal>
          <c:yVal>
            <c:numRef>
              <c:f>Water!$N$105:$N$116</c:f>
              <c:numCache>
                <c:formatCode>0.0</c:formatCode>
                <c:ptCount val="12"/>
                <c:pt idx="0">
                  <c:v>42.089156670922044</c:v>
                </c:pt>
                <c:pt idx="1">
                  <c:v>48.999986105535569</c:v>
                </c:pt>
                <c:pt idx="2">
                  <c:v>25.169215341052158</c:v>
                </c:pt>
                <c:pt idx="3">
                  <c:v>60</c:v>
                </c:pt>
                <c:pt idx="4">
                  <c:v>67.564562768058067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2002</c:v>
                </c:pt>
                <c:pt idx="1">
                  <c:v>2003</c:v>
                </c:pt>
                <c:pt idx="3">
                  <c:v>2014</c:v>
                </c:pt>
                <c:pt idx="4">
                  <c:v>2018</c:v>
                </c:pt>
              </c:numCache>
            </c:numRef>
          </c:xVal>
          <c:yVal>
            <c:numRef>
              <c:f>Water!$I$105:$I$116</c:f>
              <c:numCache>
                <c:formatCode>0.0</c:formatCode>
                <c:ptCount val="12"/>
                <c:pt idx="0">
                  <c:v>27.612032643138747</c:v>
                </c:pt>
                <c:pt idx="1">
                  <c:v>38.469685409491689</c:v>
                </c:pt>
                <c:pt idx="2">
                  <c:v>15.64006458808892</c:v>
                </c:pt>
                <c:pt idx="3">
                  <c:v>45.7</c:v>
                </c:pt>
                <c:pt idx="4">
                  <c:v>55.067228989675307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2002</c:v>
                </c:pt>
                <c:pt idx="1">
                  <c:v>2003</c:v>
                </c:pt>
                <c:pt idx="3">
                  <c:v>2014</c:v>
                </c:pt>
                <c:pt idx="4">
                  <c:v>2018</c:v>
                </c:pt>
              </c:numCache>
            </c:numRef>
          </c:xVal>
          <c:yVal>
            <c:numRef>
              <c:f>Water!$D$105:$D$116</c:f>
              <c:numCache>
                <c:formatCode>0.0</c:formatCode>
                <c:ptCount val="12"/>
                <c:pt idx="0">
                  <c:v>23.946467745521812</c:v>
                </c:pt>
                <c:pt idx="1">
                  <c:v>37.665654607440999</c:v>
                </c:pt>
                <c:pt idx="2">
                  <c:v>14.732171907514754</c:v>
                </c:pt>
                <c:pt idx="3">
                  <c:v>37.5</c:v>
                </c:pt>
                <c:pt idx="4">
                  <c:v>48.38852618873058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23.561145697361784</c:v>
                </c:pt>
                <c:pt idx="1">
                  <c:v>40.828710291233477</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3.9790390423936448</c:v>
                </c:pt>
                <c:pt idx="1">
                  <c:v>6.8952093580741378</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45.192968089322903</c:v>
                </c:pt>
                <c:pt idx="1">
                  <c:v>36.996625674866891</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27.266847170921665</c:v>
                </c:pt>
                <c:pt idx="1">
                  <c:v>15.279454675825491</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24.838094287513513</c:v>
                </c:pt>
                <c:pt idx="1">
                  <c:v>47.884463515676707</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4.34891589647009</c:v>
                </c:pt>
                <c:pt idx="1">
                  <c:v>8.3841176447243235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43.821370854368297</c:v>
                </c:pt>
                <c:pt idx="1">
                  <c:v>31.048691717652446</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26.991618961648101</c:v>
                </c:pt>
                <c:pt idx="1">
                  <c:v>12.682727121946527</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35.818669100739683</c:v>
                </c:pt>
                <c:pt idx="1">
                  <c:v>59.596314950408541</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6.0041751985229901</c:v>
                </c:pt>
                <c:pt idx="1">
                  <c:v>9.9899500772131837</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36.232113309200258</c:v>
                </c:pt>
                <c:pt idx="1">
                  <c:v>23.820121516409699</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21.945042391537072</c:v>
                </c:pt>
                <c:pt idx="1">
                  <c:v>6.5936134559685797</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66.050190045161969</c:v>
                </c:pt>
                <c:pt idx="1">
                  <c:v>81.075506381543178</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4.3682580639218118</c:v>
                </c:pt>
                <c:pt idx="1">
                  <c:v>5.3619638989011769</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24.58721662027375</c:v>
                </c:pt>
                <c:pt idx="1">
                  <c:v>11.713507500714911</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4.9943352706424662</c:v>
                </c:pt>
                <c:pt idx="1">
                  <c:v>1.8490222188407301</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92.148548827078955</c:v>
                </c:pt>
                <c:pt idx="1">
                  <c:v>93.823490153956186</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2.2486635086512177</c:v>
                </c:pt>
                <c:pt idx="1">
                  <c:v>2.2895364197151618</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4.8718697975652105</c:v>
                </c:pt>
                <c:pt idx="1">
                  <c:v>3.529469518730707</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0.73091786670460834</c:v>
                </c:pt>
                <c:pt idx="1">
                  <c:v>0.35750390759795181</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2002</c:v>
                </c:pt>
                <c:pt idx="1">
                  <c:v>2003</c:v>
                </c:pt>
                <c:pt idx="3">
                  <c:v>2014</c:v>
                </c:pt>
                <c:pt idx="4">
                  <c:v>2018</c:v>
                </c:pt>
              </c:numCache>
            </c:numRef>
          </c:xVal>
          <c:yVal>
            <c:numRef>
              <c:f>Water!$AB$205:$AB$216</c:f>
              <c:numCache>
                <c:formatCode>0.0</c:formatCode>
                <c:ptCount val="12"/>
                <c:pt idx="0">
                  <c:v>0</c:v>
                </c:pt>
                <c:pt idx="1">
                  <c:v>0.23774196902209641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2002</c:v>
                </c:pt>
                <c:pt idx="1">
                  <c:v>2003</c:v>
                </c:pt>
                <c:pt idx="3">
                  <c:v>2014</c:v>
                </c:pt>
                <c:pt idx="4">
                  <c:v>2018</c:v>
                </c:pt>
              </c:numCache>
            </c:numRef>
          </c:xVal>
          <c:yVal>
            <c:numRef>
              <c:f>Water!$W$205:$W$216</c:f>
              <c:numCache>
                <c:formatCode>0.0</c:formatCode>
                <c:ptCount val="12"/>
                <c:pt idx="0">
                  <c:v>0</c:v>
                </c:pt>
                <c:pt idx="1">
                  <c:v>1.1867206802242702</c:v>
                </c:pt>
                <c:pt idx="2">
                  <c:v>0</c:v>
                </c:pt>
                <c:pt idx="3">
                  <c:v>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2002</c:v>
                </c:pt>
                <c:pt idx="1">
                  <c:v>2003</c:v>
                </c:pt>
                <c:pt idx="3">
                  <c:v>2014</c:v>
                </c:pt>
                <c:pt idx="4">
                  <c:v>2018</c:v>
                </c:pt>
              </c:numCache>
            </c:numRef>
          </c:xVal>
          <c:yVal>
            <c:numRef>
              <c:f>Water!$R$205:$R$216</c:f>
              <c:numCache>
                <c:formatCode>0.0</c:formatCode>
                <c:ptCount val="12"/>
                <c:pt idx="0">
                  <c:v>0</c:v>
                </c:pt>
                <c:pt idx="1">
                  <c:v>1.5913510746120425</c:v>
                </c:pt>
                <c:pt idx="2">
                  <c:v>0</c:v>
                </c:pt>
                <c:pt idx="3">
                  <c:v>0.1</c:v>
                </c:pt>
                <c:pt idx="4">
                  <c:v>7.0600713313051178E-2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2002</c:v>
                </c:pt>
                <c:pt idx="1">
                  <c:v>2003</c:v>
                </c:pt>
                <c:pt idx="3">
                  <c:v>2014</c:v>
                </c:pt>
                <c:pt idx="4">
                  <c:v>2018</c:v>
                </c:pt>
              </c:numCache>
            </c:numRef>
          </c:xVal>
          <c:yVal>
            <c:numRef>
              <c:f>Water!$M$205:$M$216</c:f>
              <c:numCache>
                <c:formatCode>0.0</c:formatCode>
                <c:ptCount val="12"/>
                <c:pt idx="0">
                  <c:v>2.7513486166949717</c:v>
                </c:pt>
                <c:pt idx="1">
                  <c:v>1.1225864838834188</c:v>
                </c:pt>
                <c:pt idx="2">
                  <c:v>0.38189120346698258</c:v>
                </c:pt>
                <c:pt idx="3">
                  <c:v>0.8</c:v>
                </c:pt>
                <c:pt idx="4">
                  <c:v>0.1435768462593702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2002</c:v>
                </c:pt>
                <c:pt idx="1">
                  <c:v>2003</c:v>
                </c:pt>
                <c:pt idx="3">
                  <c:v>2014</c:v>
                </c:pt>
                <c:pt idx="4">
                  <c:v>2018</c:v>
                </c:pt>
              </c:numCache>
            </c:numRef>
          </c:xVal>
          <c:yVal>
            <c:numRef>
              <c:f>Water!$H$205:$H$216</c:f>
              <c:numCache>
                <c:formatCode>0.0</c:formatCode>
                <c:ptCount val="12"/>
                <c:pt idx="0">
                  <c:v>3.9524842349877316</c:v>
                </c:pt>
                <c:pt idx="1">
                  <c:v>3.9734330264045594</c:v>
                </c:pt>
                <c:pt idx="2">
                  <c:v>4.4878141290811486</c:v>
                </c:pt>
                <c:pt idx="3">
                  <c:v>3.1</c:v>
                </c:pt>
                <c:pt idx="4">
                  <c:v>2.888761752122289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2002</c:v>
                </c:pt>
                <c:pt idx="1">
                  <c:v>2003</c:v>
                </c:pt>
                <c:pt idx="3">
                  <c:v>2014</c:v>
                </c:pt>
                <c:pt idx="4">
                  <c:v>2018</c:v>
                </c:pt>
              </c:numCache>
            </c:numRef>
          </c:xVal>
          <c:yVal>
            <c:numRef>
              <c:f>Water!$X$205:$X$216</c:f>
              <c:numCache>
                <c:formatCode>0.0</c:formatCode>
                <c:ptCount val="12"/>
                <c:pt idx="0">
                  <c:v>95.4980797308571</c:v>
                </c:pt>
                <c:pt idx="1">
                  <c:v>97.441417171427915</c:v>
                </c:pt>
                <c:pt idx="2">
                  <c:v>91.516273540083418</c:v>
                </c:pt>
                <c:pt idx="3">
                  <c:v>98.8</c:v>
                </c:pt>
                <c:pt idx="4">
                  <c:v>98.802192249376688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2002</c:v>
                </c:pt>
                <c:pt idx="1">
                  <c:v>2003</c:v>
                </c:pt>
                <c:pt idx="3">
                  <c:v>2014</c:v>
                </c:pt>
                <c:pt idx="4">
                  <c:v>2018</c:v>
                </c:pt>
              </c:numCache>
            </c:numRef>
          </c:xVal>
          <c:yVal>
            <c:numRef>
              <c:f>Water!$S$205:$S$216</c:f>
              <c:numCache>
                <c:formatCode>0.0</c:formatCode>
                <c:ptCount val="12"/>
                <c:pt idx="0">
                  <c:v>96.352156789706711</c:v>
                </c:pt>
                <c:pt idx="1">
                  <c:v>94.241313956875231</c:v>
                </c:pt>
                <c:pt idx="2">
                  <c:v>91.452500593558696</c:v>
                </c:pt>
                <c:pt idx="3">
                  <c:v>94.7</c:v>
                </c:pt>
                <c:pt idx="4">
                  <c:v>95.676924551922468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2002</c:v>
                </c:pt>
                <c:pt idx="1">
                  <c:v>2003</c:v>
                </c:pt>
                <c:pt idx="3">
                  <c:v>2014</c:v>
                </c:pt>
                <c:pt idx="4">
                  <c:v>2018</c:v>
                </c:pt>
              </c:numCache>
            </c:numRef>
          </c:xVal>
          <c:yVal>
            <c:numRef>
              <c:f>Water!$N$205:$N$216</c:f>
              <c:numCache>
                <c:formatCode>0.0</c:formatCode>
                <c:ptCount val="12"/>
                <c:pt idx="0">
                  <c:v>92.747049240970142</c:v>
                </c:pt>
                <c:pt idx="1">
                  <c:v>85.908163863290994</c:v>
                </c:pt>
                <c:pt idx="2">
                  <c:v>88.539693769743522</c:v>
                </c:pt>
                <c:pt idx="3">
                  <c:v>93</c:v>
                </c:pt>
                <c:pt idx="4">
                  <c:v>92.778517867637362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2002</c:v>
                </c:pt>
                <c:pt idx="1">
                  <c:v>2003</c:v>
                </c:pt>
                <c:pt idx="3">
                  <c:v>2014</c:v>
                </c:pt>
                <c:pt idx="4">
                  <c:v>2018</c:v>
                </c:pt>
              </c:numCache>
            </c:numRef>
          </c:xVal>
          <c:yVal>
            <c:numRef>
              <c:f>Water!$I$205:$I$216</c:f>
              <c:numCache>
                <c:formatCode>0.0</c:formatCode>
                <c:ptCount val="12"/>
                <c:pt idx="0">
                  <c:v>86.970334469285248</c:v>
                </c:pt>
                <c:pt idx="1">
                  <c:v>88.706963861413541</c:v>
                </c:pt>
                <c:pt idx="2">
                  <c:v>78.437751544884676</c:v>
                </c:pt>
                <c:pt idx="3">
                  <c:v>85.6</c:v>
                </c:pt>
                <c:pt idx="4">
                  <c:v>91.025670248393354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2002</c:v>
                </c:pt>
                <c:pt idx="1">
                  <c:v>2003</c:v>
                </c:pt>
                <c:pt idx="3">
                  <c:v>2014</c:v>
                </c:pt>
                <c:pt idx="4">
                  <c:v>2018</c:v>
                </c:pt>
              </c:numCache>
            </c:numRef>
          </c:xVal>
          <c:yVal>
            <c:numRef>
              <c:f>Water!$D$205:$D$216</c:f>
              <c:numCache>
                <c:formatCode>0.0</c:formatCode>
                <c:ptCount val="12"/>
                <c:pt idx="0">
                  <c:v>81.730434865978182</c:v>
                </c:pt>
                <c:pt idx="1">
                  <c:v>74.977428424722717</c:v>
                </c:pt>
                <c:pt idx="2">
                  <c:v>61.152782694470297</c:v>
                </c:pt>
                <c:pt idx="3">
                  <c:v>74.2</c:v>
                </c:pt>
                <c:pt idx="4">
                  <c:v>77.280027672852384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72.809318598399258</c:v>
                </c:pt>
                <c:pt idx="1">
                  <c:v>69.653274698122729</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5.8138802459357191</c:v>
                </c:pt>
                <c:pt idx="1">
                  <c:v>5.561867706327539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17.244070240894615</c:v>
                </c:pt>
                <c:pt idx="1">
                  <c:v>22.066312975680461</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4.1327309147704057</c:v>
                </c:pt>
                <c:pt idx="1">
                  <c:v>2.7185446198692773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82.927447653762684</c:v>
                </c:pt>
                <c:pt idx="1">
                  <c:v>84.734406881947962</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4.2695485819937158</c:v>
                </c:pt>
                <c:pt idx="1">
                  <c:v>4.3625805084389864</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10.536287131597064</c:v>
                </c:pt>
                <c:pt idx="1">
                  <c:v>10.903012609613057</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2.2667166326465349</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85.113487509158901</c:v>
                </c:pt>
                <c:pt idx="1">
                  <c:v>89.549235558421117</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3.8505988283487409</c:v>
                </c:pt>
                <c:pt idx="1">
                  <c:v>4.0512754395556465</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10.166109915944972</c:v>
                </c:pt>
                <c:pt idx="1">
                  <c:v>6.3994890020232305</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0.86980374654739023</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93.077742344958878</c:v>
                </c:pt>
                <c:pt idx="1">
                  <c:v>93.02004394641385</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2.1921704871132524</c:v>
                </c:pt>
                <c:pt idx="1">
                  <c:v>2.1908115722614574</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4.0658720603857432</c:v>
                </c:pt>
                <c:pt idx="1">
                  <c:v>4.7033832926713472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0.66421510754212676</c:v>
                </c:pt>
                <c:pt idx="1">
                  <c:v>8.5761188653350473E-2</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95.020400081692202</c:v>
                </c:pt>
                <c:pt idx="1">
                  <c:v>98.385793942116493</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1.041467642605193</c:v>
                </c:pt>
                <c:pt idx="1">
                  <c:v>1.0783539197334806</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3.8066419599393981</c:v>
                </c:pt>
                <c:pt idx="1">
                  <c:v>0.53585213815001964</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0.13149031576320347</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2002</c:v>
                </c:pt>
                <c:pt idx="1">
                  <c:v>2003</c:v>
                </c:pt>
                <c:pt idx="3">
                  <c:v>2014</c:v>
                </c:pt>
                <c:pt idx="4">
                  <c:v>2018</c:v>
                </c:pt>
              </c:numCache>
            </c:numRef>
          </c:xVal>
          <c:yVal>
            <c:numRef>
              <c:f>Water!$AB$305:$AB$316</c:f>
              <c:numCache>
                <c:formatCode>0.0</c:formatCode>
                <c:ptCount val="12"/>
                <c:pt idx="0">
                  <c:v>14.721264453651287</c:v>
                </c:pt>
                <c:pt idx="1">
                  <c:v>7.8814181693617948</c:v>
                </c:pt>
                <c:pt idx="2">
                  <c:v>21.543610992891214</c:v>
                </c:pt>
                <c:pt idx="3">
                  <c:v>10.3</c:v>
                </c:pt>
                <c:pt idx="4">
                  <c:v>6.6487267086369011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2002</c:v>
                </c:pt>
                <c:pt idx="1">
                  <c:v>2003</c:v>
                </c:pt>
                <c:pt idx="3">
                  <c:v>2014</c:v>
                </c:pt>
                <c:pt idx="4">
                  <c:v>2018</c:v>
                </c:pt>
              </c:numCache>
            </c:numRef>
          </c:xVal>
          <c:yVal>
            <c:numRef>
              <c:f>Water!$W$305:$W$316</c:f>
              <c:numCache>
                <c:formatCode>0.0</c:formatCode>
                <c:ptCount val="12"/>
                <c:pt idx="0">
                  <c:v>28.103194573712475</c:v>
                </c:pt>
                <c:pt idx="1">
                  <c:v>20.436270920966969</c:v>
                </c:pt>
                <c:pt idx="2">
                  <c:v>34.162520828383961</c:v>
                </c:pt>
                <c:pt idx="3">
                  <c:v>15.4</c:v>
                </c:pt>
                <c:pt idx="4">
                  <c:v>11.7229198199952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2002</c:v>
                </c:pt>
                <c:pt idx="1">
                  <c:v>2003</c:v>
                </c:pt>
                <c:pt idx="3">
                  <c:v>2014</c:v>
                </c:pt>
                <c:pt idx="4">
                  <c:v>2018</c:v>
                </c:pt>
              </c:numCache>
            </c:numRef>
          </c:xVal>
          <c:yVal>
            <c:numRef>
              <c:f>Water!$R$305:$R$316</c:f>
              <c:numCache>
                <c:formatCode>0.0</c:formatCode>
                <c:ptCount val="12"/>
                <c:pt idx="0">
                  <c:v>30.50276786317151</c:v>
                </c:pt>
                <c:pt idx="1">
                  <c:v>21.337276286029898</c:v>
                </c:pt>
                <c:pt idx="2">
                  <c:v>34.194166354056904</c:v>
                </c:pt>
                <c:pt idx="3">
                  <c:v>18.2</c:v>
                </c:pt>
                <c:pt idx="4">
                  <c:v>14.060603390417532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2002</c:v>
                </c:pt>
                <c:pt idx="1">
                  <c:v>2003</c:v>
                </c:pt>
                <c:pt idx="3">
                  <c:v>2014</c:v>
                </c:pt>
                <c:pt idx="4">
                  <c:v>2018</c:v>
                </c:pt>
              </c:numCache>
            </c:numRef>
          </c:xVal>
          <c:yVal>
            <c:numRef>
              <c:f>Water!$M$305:$M$316</c:f>
              <c:numCache>
                <c:formatCode>0.0</c:formatCode>
                <c:ptCount val="12"/>
                <c:pt idx="0">
                  <c:v>30.28010075886349</c:v>
                </c:pt>
                <c:pt idx="1">
                  <c:v>19.646240296458348</c:v>
                </c:pt>
                <c:pt idx="2">
                  <c:v>33.87134724963051</c:v>
                </c:pt>
                <c:pt idx="3">
                  <c:v>18.399999999999999</c:v>
                </c:pt>
                <c:pt idx="4">
                  <c:v>15.771788556491579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2002</c:v>
                </c:pt>
                <c:pt idx="1">
                  <c:v>2003</c:v>
                </c:pt>
                <c:pt idx="3">
                  <c:v>2014</c:v>
                </c:pt>
                <c:pt idx="4">
                  <c:v>2018</c:v>
                </c:pt>
              </c:numCache>
            </c:numRef>
          </c:xVal>
          <c:yVal>
            <c:numRef>
              <c:f>Water!$H$305:$H$316</c:f>
              <c:numCache>
                <c:formatCode>0.0</c:formatCode>
                <c:ptCount val="12"/>
                <c:pt idx="0">
                  <c:v>30.28010075886349</c:v>
                </c:pt>
                <c:pt idx="1">
                  <c:v>20.614167650979596</c:v>
                </c:pt>
                <c:pt idx="2">
                  <c:v>29.982406001370421</c:v>
                </c:pt>
                <c:pt idx="3">
                  <c:v>22.5</c:v>
                </c:pt>
                <c:pt idx="4">
                  <c:v>15.877671971435511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2002</c:v>
                </c:pt>
                <c:pt idx="1">
                  <c:v>2003</c:v>
                </c:pt>
                <c:pt idx="3">
                  <c:v>2014</c:v>
                </c:pt>
                <c:pt idx="4">
                  <c:v>2018</c:v>
                </c:pt>
              </c:numCache>
            </c:numRef>
          </c:xVal>
          <c:yVal>
            <c:numRef>
              <c:f>Water!$X$305:$X$316</c:f>
              <c:numCache>
                <c:formatCode>0.0</c:formatCode>
                <c:ptCount val="12"/>
                <c:pt idx="0">
                  <c:v>55.486977720786662</c:v>
                </c:pt>
                <c:pt idx="1">
                  <c:v>51.898213919443201</c:v>
                </c:pt>
                <c:pt idx="2">
                  <c:v>34.25452576643378</c:v>
                </c:pt>
                <c:pt idx="3">
                  <c:v>63.4</c:v>
                </c:pt>
                <c:pt idx="4">
                  <c:v>72.304022525088001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2002</c:v>
                </c:pt>
                <c:pt idx="1">
                  <c:v>2003</c:v>
                </c:pt>
                <c:pt idx="3">
                  <c:v>2014</c:v>
                </c:pt>
                <c:pt idx="4">
                  <c:v>2018</c:v>
                </c:pt>
              </c:numCache>
            </c:numRef>
          </c:xVal>
          <c:yVal>
            <c:numRef>
              <c:f>Water!$S$305:$S$316</c:f>
              <c:numCache>
                <c:formatCode>0.0</c:formatCode>
                <c:ptCount val="12"/>
                <c:pt idx="0">
                  <c:v>31.967378834606738</c:v>
                </c:pt>
                <c:pt idx="1">
                  <c:v>41.942433374069232</c:v>
                </c:pt>
                <c:pt idx="2">
                  <c:v>18.491200869125258</c:v>
                </c:pt>
                <c:pt idx="3">
                  <c:v>50.9</c:v>
                </c:pt>
                <c:pt idx="4">
                  <c:v>62.315848076369271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2002</c:v>
                </c:pt>
                <c:pt idx="1">
                  <c:v>2003</c:v>
                </c:pt>
                <c:pt idx="3">
                  <c:v>2014</c:v>
                </c:pt>
                <c:pt idx="4">
                  <c:v>2018</c:v>
                </c:pt>
              </c:numCache>
            </c:numRef>
          </c:xVal>
          <c:yVal>
            <c:numRef>
              <c:f>Water!$N$305:$N$316</c:f>
              <c:numCache>
                <c:formatCode>0.0</c:formatCode>
                <c:ptCount val="12"/>
                <c:pt idx="0">
                  <c:v>27.586951404130808</c:v>
                </c:pt>
                <c:pt idx="1">
                  <c:v>38.567493189427665</c:v>
                </c:pt>
                <c:pt idx="2">
                  <c:v>16.051323683076085</c:v>
                </c:pt>
                <c:pt idx="3">
                  <c:v>44.9</c:v>
                </c:pt>
                <c:pt idx="4">
                  <c:v>55.23104979983556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2002</c:v>
                </c:pt>
                <c:pt idx="1">
                  <c:v>2003</c:v>
                </c:pt>
                <c:pt idx="3">
                  <c:v>2014</c:v>
                </c:pt>
                <c:pt idx="4">
                  <c:v>2018</c:v>
                </c:pt>
              </c:numCache>
            </c:numRef>
          </c:xVal>
          <c:yVal>
            <c:numRef>
              <c:f>Water!$I$305:$I$316</c:f>
              <c:numCache>
                <c:formatCode>0.0</c:formatCode>
                <c:ptCount val="12"/>
                <c:pt idx="0">
                  <c:v>23.991344247165202</c:v>
                </c:pt>
                <c:pt idx="1">
                  <c:v>38.306450088795977</c:v>
                </c:pt>
                <c:pt idx="2">
                  <c:v>14.242055450718874</c:v>
                </c:pt>
                <c:pt idx="3">
                  <c:v>41.8</c:v>
                </c:pt>
                <c:pt idx="4">
                  <c:v>50.069146661234662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2002</c:v>
                </c:pt>
                <c:pt idx="1">
                  <c:v>2003</c:v>
                </c:pt>
                <c:pt idx="3">
                  <c:v>2014</c:v>
                </c:pt>
                <c:pt idx="4">
                  <c:v>2018</c:v>
                </c:pt>
              </c:numCache>
            </c:numRef>
          </c:xVal>
          <c:yVal>
            <c:numRef>
              <c:f>Water!$D$305:$D$316</c:f>
              <c:numCache>
                <c:formatCode>0.0</c:formatCode>
                <c:ptCount val="12"/>
                <c:pt idx="0">
                  <c:v>23.943300988820905</c:v>
                </c:pt>
                <c:pt idx="1">
                  <c:v>36.879799685491555</c:v>
                </c:pt>
                <c:pt idx="2">
                  <c:v>15.163232859991158</c:v>
                </c:pt>
                <c:pt idx="3">
                  <c:v>34.200000000000003</c:v>
                </c:pt>
                <c:pt idx="4">
                  <c:v>46.914991533926894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23.402342994368414</c:v>
                </c:pt>
                <c:pt idx="1">
                  <c:v>38.582647662995967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3.89327528496821</c:v>
                </c:pt>
                <c:pt idx="1">
                  <c:v>6.4187106654716661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45.412750495459022</c:v>
                </c:pt>
                <c:pt idx="1">
                  <c:v>38.460839916348732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27.291631225204355</c:v>
                </c:pt>
                <c:pt idx="1">
                  <c:v>16.537801755183636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23.551853558389702</c:v>
                </c:pt>
                <c:pt idx="1">
                  <c:v>43.449320618570916</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4.1613213314880904</c:v>
                </c:pt>
                <c:pt idx="1">
                  <c:v>7.6769577511370475</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45.592681236714043</c:v>
                </c:pt>
                <c:pt idx="1">
                  <c:v>34.438197152461726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26.694143873408166</c:v>
                </c:pt>
                <c:pt idx="1">
                  <c:v>14.435524477830313</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24.607331777849719</c:v>
                </c:pt>
                <c:pt idx="1">
                  <c:v>47.196506082920934</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4.5744024253698292</c:v>
                </c:pt>
                <c:pt idx="1">
                  <c:v>8.7736376232807949</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42.760545231938067</c:v>
                </c:pt>
                <c:pt idx="1">
                  <c:v>31.177668009902391</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28.057720564842384</c:v>
                </c:pt>
                <c:pt idx="1">
                  <c:v>12.852188283895885</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27.099590197948942</c:v>
                </c:pt>
                <c:pt idx="1">
                  <c:v>52.675138155691755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5.4668920756872703</c:v>
                </c:pt>
                <c:pt idx="1">
                  <c:v>10.626333950646924</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40.965202782821507</c:v>
                </c:pt>
                <c:pt idx="1">
                  <c:v>26.560415360656407</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26.468314943542282</c:v>
                </c:pt>
                <c:pt idx="1">
                  <c:v>10.138112533004914</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45.176668514282625</c:v>
                </c:pt>
                <c:pt idx="1">
                  <c:v>64.521494841123328</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5.5495884346158526</c:v>
                </c:pt>
                <c:pt idx="1">
                  <c:v>7.9259439292479286</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37.015239513161873</c:v>
                </c:pt>
                <c:pt idx="1">
                  <c:v>20.419790026882765</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12.258503537939646</c:v>
                </c:pt>
                <c:pt idx="1">
                  <c:v>7.1327712027459711</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23.402342994368414</c:v>
                </c:pt>
                <c:pt idx="1">
                  <c:v>38.582647662995967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3.89327528496821</c:v>
                </c:pt>
                <c:pt idx="1">
                  <c:v>6.4187106654716661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45.412750495459022</c:v>
                </c:pt>
                <c:pt idx="1">
                  <c:v>38.460839916348732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27.291631225204355</c:v>
                </c:pt>
                <c:pt idx="1">
                  <c:v>16.537801755183636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23.551853558389702</c:v>
                </c:pt>
                <c:pt idx="1">
                  <c:v>43.449320618570916</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4.1613213314880904</c:v>
                </c:pt>
                <c:pt idx="1">
                  <c:v>7.6769577511370475</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45.592681236714043</c:v>
                </c:pt>
                <c:pt idx="1">
                  <c:v>34.438197152461726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26.694143873408166</c:v>
                </c:pt>
                <c:pt idx="1">
                  <c:v>14.435524477830313</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24.607331777849719</c:v>
                </c:pt>
                <c:pt idx="1">
                  <c:v>47.196506082920934</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4.5744024253698292</c:v>
                </c:pt>
                <c:pt idx="1">
                  <c:v>8.7736376232807949</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42.760545231938067</c:v>
                </c:pt>
                <c:pt idx="1">
                  <c:v>31.177668009902391</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28.057720564842384</c:v>
                </c:pt>
                <c:pt idx="1">
                  <c:v>12.852188283895885</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27.099590197948942</c:v>
                </c:pt>
                <c:pt idx="1">
                  <c:v>52.675138155691755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5.4668920756872703</c:v>
                </c:pt>
                <c:pt idx="1">
                  <c:v>10.626333950646924</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40.965202782821507</c:v>
                </c:pt>
                <c:pt idx="1">
                  <c:v>26.560415360656407</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26.468314943542282</c:v>
                </c:pt>
                <c:pt idx="1">
                  <c:v>10.138112533004914</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45.176668514282625</c:v>
                </c:pt>
                <c:pt idx="1">
                  <c:v>64.521494841123328</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5.5495884346158526</c:v>
                </c:pt>
                <c:pt idx="1">
                  <c:v>7.9259439292479286</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37.015239513161873</c:v>
                </c:pt>
                <c:pt idx="1">
                  <c:v>20.419790026882765</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12.258503537939646</c:v>
                </c:pt>
                <c:pt idx="1">
                  <c:v>7.1327712027459711</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23.561145697361784</c:v>
                </c:pt>
                <c:pt idx="1">
                  <c:v>40.828710291233477</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3.9790390423936448</c:v>
                </c:pt>
                <c:pt idx="1">
                  <c:v>6.8952093580741378</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45.192968089322903</c:v>
                </c:pt>
                <c:pt idx="1">
                  <c:v>36.996625674866891</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27.266847170921665</c:v>
                </c:pt>
                <c:pt idx="1">
                  <c:v>15.279454675825491</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24.838094287513513</c:v>
                </c:pt>
                <c:pt idx="1">
                  <c:v>47.884463515676707</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4.34891589647009</c:v>
                </c:pt>
                <c:pt idx="1">
                  <c:v>8.3841176447243235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43.821370854368297</c:v>
                </c:pt>
                <c:pt idx="1">
                  <c:v>31.048691717652446</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26.991618961648101</c:v>
                </c:pt>
                <c:pt idx="1">
                  <c:v>12.682727121946527</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35.818669100739683</c:v>
                </c:pt>
                <c:pt idx="1">
                  <c:v>59.596314950408541</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6.0041751985229901</c:v>
                </c:pt>
                <c:pt idx="1">
                  <c:v>9.9899500772131837</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36.232113309200258</c:v>
                </c:pt>
                <c:pt idx="1">
                  <c:v>23.820121516409699</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21.945042391537072</c:v>
                </c:pt>
                <c:pt idx="1">
                  <c:v>6.5936134559685797</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66.050190045161969</c:v>
                </c:pt>
                <c:pt idx="1">
                  <c:v>81.075506381543178</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4.3682580639218118</c:v>
                </c:pt>
                <c:pt idx="1">
                  <c:v>5.3619638989011769</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24.58721662027375</c:v>
                </c:pt>
                <c:pt idx="1">
                  <c:v>11.713507500714911</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4.9943352706424662</c:v>
                </c:pt>
                <c:pt idx="1">
                  <c:v>1.8490222188407301</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92.148548827078955</c:v>
                </c:pt>
                <c:pt idx="1">
                  <c:v>93.823490153956186</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2.2486635086512177</c:v>
                </c:pt>
                <c:pt idx="1">
                  <c:v>2.2895364197151618</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4.8718697975652105</c:v>
                </c:pt>
                <c:pt idx="1">
                  <c:v>3.529469518730707</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0.73091786670460834</c:v>
                </c:pt>
                <c:pt idx="1">
                  <c:v>0.35750390759795181</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72.809318598399258</c:v>
                </c:pt>
                <c:pt idx="1">
                  <c:v>69.653274698122729</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5.8138802459357191</c:v>
                </c:pt>
                <c:pt idx="1">
                  <c:v>5.561867706327539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17.244070240894615</c:v>
                </c:pt>
                <c:pt idx="1">
                  <c:v>22.066312975680461</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4.1327309147704057</c:v>
                </c:pt>
                <c:pt idx="1">
                  <c:v>2.7185446198692773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82.927447653762684</c:v>
                </c:pt>
                <c:pt idx="1">
                  <c:v>84.734406881947962</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4.2695485819937158</c:v>
                </c:pt>
                <c:pt idx="1">
                  <c:v>4.3625805084389864</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10.536287131597064</c:v>
                </c:pt>
                <c:pt idx="1">
                  <c:v>10.903012609613057</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2.2667166326465349</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85.113487509158901</c:v>
                </c:pt>
                <c:pt idx="1">
                  <c:v>89.549235558421117</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3.8505988283487409</c:v>
                </c:pt>
                <c:pt idx="1">
                  <c:v>4.0512754395556465</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10.166109915944972</c:v>
                </c:pt>
                <c:pt idx="1">
                  <c:v>6.3994890020232305</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0.86980374654739023</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93.077742344958878</c:v>
                </c:pt>
                <c:pt idx="1">
                  <c:v>93.02004394641385</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2.1921704871132524</c:v>
                </c:pt>
                <c:pt idx="1">
                  <c:v>2.1908115722614574</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4.0658720603857432</c:v>
                </c:pt>
                <c:pt idx="1">
                  <c:v>4.7033832926713472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0.66421510754212676</c:v>
                </c:pt>
                <c:pt idx="1">
                  <c:v>8.5761188653350473E-2</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95.020400081692202</c:v>
                </c:pt>
                <c:pt idx="1">
                  <c:v>98.385793942116493</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1.041467642605193</c:v>
                </c:pt>
                <c:pt idx="1">
                  <c:v>1.0783539197334806</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3.8066419599393981</c:v>
                </c:pt>
                <c:pt idx="1">
                  <c:v>0.53585213815001964</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0.13149031576320347</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2002</c:v>
                </c:pt>
                <c:pt idx="2">
                  <c:v>2007</c:v>
                </c:pt>
                <c:pt idx="3">
                  <c:v>2014</c:v>
                </c:pt>
                <c:pt idx="4">
                  <c:v>2018</c:v>
                </c:pt>
              </c:numCache>
            </c:numRef>
          </c:xVal>
          <c:yVal>
            <c:numRef>
              <c:f>Sanitation!$AB$105:$AB$116</c:f>
              <c:numCache>
                <c:formatCode>0.0</c:formatCode>
                <c:ptCount val="12"/>
                <c:pt idx="0">
                  <c:v>0.22404169031484084</c:v>
                </c:pt>
                <c:pt idx="1">
                  <c:v>6.1447977625812583E-2</c:v>
                </c:pt>
                <c:pt idx="2">
                  <c:v>0.21571745146811799</c:v>
                </c:pt>
                <c:pt idx="3">
                  <c:v>0.31418557535501945</c:v>
                </c:pt>
                <c:pt idx="4">
                  <c:v>0.1360839080301974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2002</c:v>
                </c:pt>
                <c:pt idx="2">
                  <c:v>2007</c:v>
                </c:pt>
                <c:pt idx="3">
                  <c:v>2014</c:v>
                </c:pt>
                <c:pt idx="4">
                  <c:v>2018</c:v>
                </c:pt>
              </c:numCache>
            </c:numRef>
          </c:xVal>
          <c:yVal>
            <c:numRef>
              <c:f>Sanitation!$W$105:$W$116</c:f>
              <c:numCache>
                <c:formatCode>0.0</c:formatCode>
                <c:ptCount val="12"/>
                <c:pt idx="0">
                  <c:v>6.0569434258426735</c:v>
                </c:pt>
                <c:pt idx="1">
                  <c:v>3.8556698642239007</c:v>
                </c:pt>
                <c:pt idx="2">
                  <c:v>5.5661638839417362</c:v>
                </c:pt>
                <c:pt idx="3">
                  <c:v>4.3416572017412909</c:v>
                </c:pt>
                <c:pt idx="4">
                  <c:v>1.3603673245452437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2002</c:v>
                </c:pt>
                <c:pt idx="2">
                  <c:v>2007</c:v>
                </c:pt>
                <c:pt idx="3">
                  <c:v>2014</c:v>
                </c:pt>
                <c:pt idx="4">
                  <c:v>2018</c:v>
                </c:pt>
              </c:numCache>
            </c:numRef>
          </c:xVal>
          <c:yVal>
            <c:numRef>
              <c:f>Sanitation!$R$105:$R$116</c:f>
              <c:numCache>
                <c:formatCode>0.0</c:formatCode>
                <c:ptCount val="12"/>
                <c:pt idx="0">
                  <c:v>26.251042954964092</c:v>
                </c:pt>
                <c:pt idx="1">
                  <c:v>20.541638270549448</c:v>
                </c:pt>
                <c:pt idx="2">
                  <c:v>24.849251024871862</c:v>
                </c:pt>
                <c:pt idx="3">
                  <c:v>15.710326064192625</c:v>
                </c:pt>
                <c:pt idx="4">
                  <c:v>8.7306408907813946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2002</c:v>
                </c:pt>
                <c:pt idx="2">
                  <c:v>2007</c:v>
                </c:pt>
                <c:pt idx="3">
                  <c:v>2014</c:v>
                </c:pt>
                <c:pt idx="4">
                  <c:v>2018</c:v>
                </c:pt>
              </c:numCache>
            </c:numRef>
          </c:xVal>
          <c:yVal>
            <c:numRef>
              <c:f>Sanitation!$M$105:$M$116</c:f>
              <c:numCache>
                <c:formatCode>0.0</c:formatCode>
                <c:ptCount val="12"/>
                <c:pt idx="0">
                  <c:v>41.874701344339094</c:v>
                </c:pt>
                <c:pt idx="1">
                  <c:v>37.533778982234828</c:v>
                </c:pt>
                <c:pt idx="2">
                  <c:v>34.618502431457244</c:v>
                </c:pt>
                <c:pt idx="3">
                  <c:v>25.906392672749686</c:v>
                </c:pt>
                <c:pt idx="4">
                  <c:v>16.001728063769782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2002</c:v>
                </c:pt>
                <c:pt idx="2">
                  <c:v>2007</c:v>
                </c:pt>
                <c:pt idx="3">
                  <c:v>2014</c:v>
                </c:pt>
                <c:pt idx="4">
                  <c:v>2018</c:v>
                </c:pt>
              </c:numCache>
            </c:numRef>
          </c:xVal>
          <c:yVal>
            <c:numRef>
              <c:f>Sanitation!$H$105:$H$116</c:f>
              <c:numCache>
                <c:formatCode>0.0</c:formatCode>
                <c:ptCount val="12"/>
                <c:pt idx="0">
                  <c:v>56.24691741543829</c:v>
                </c:pt>
                <c:pt idx="1">
                  <c:v>54.690399995656072</c:v>
                </c:pt>
                <c:pt idx="2">
                  <c:v>51.441360193183009</c:v>
                </c:pt>
                <c:pt idx="3">
                  <c:v>34.284831651276292</c:v>
                </c:pt>
                <c:pt idx="4">
                  <c:v>22.21872146486432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2002</c:v>
                </c:pt>
                <c:pt idx="2">
                  <c:v>2007</c:v>
                </c:pt>
                <c:pt idx="3">
                  <c:v>2014</c:v>
                </c:pt>
                <c:pt idx="4">
                  <c:v>2018</c:v>
                </c:pt>
              </c:numCache>
            </c:numRef>
          </c:xVal>
          <c:yVal>
            <c:numRef>
              <c:f>Sanitation!$X$105:$X$116</c:f>
              <c:numCache>
                <c:formatCode>0.0</c:formatCode>
                <c:ptCount val="12"/>
                <c:pt idx="0">
                  <c:v>94.187917975095999</c:v>
                </c:pt>
                <c:pt idx="1">
                  <c:v>96.590773814506662</c:v>
                </c:pt>
                <c:pt idx="2">
                  <c:v>92.204307402086883</c:v>
                </c:pt>
                <c:pt idx="3">
                  <c:v>90.763619915608786</c:v>
                </c:pt>
                <c:pt idx="4">
                  <c:v>91.903809975923892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2002</c:v>
                </c:pt>
                <c:pt idx="2">
                  <c:v>2007</c:v>
                </c:pt>
                <c:pt idx="3">
                  <c:v>2014</c:v>
                </c:pt>
                <c:pt idx="4">
                  <c:v>2018</c:v>
                </c:pt>
              </c:numCache>
            </c:numRef>
          </c:xVal>
          <c:yVal>
            <c:numRef>
              <c:f>Sanitation!$S$105:$S$116</c:f>
              <c:numCache>
                <c:formatCode>0.0</c:formatCode>
                <c:ptCount val="12"/>
                <c:pt idx="0">
                  <c:v>52.525274620637902</c:v>
                </c:pt>
                <c:pt idx="1">
                  <c:v>75.725274346457439</c:v>
                </c:pt>
                <c:pt idx="2">
                  <c:v>53.311953751181704</c:v>
                </c:pt>
                <c:pt idx="3">
                  <c:v>59.087011589353722</c:v>
                </c:pt>
                <c:pt idx="4">
                  <c:v>72.917839326647254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2002</c:v>
                </c:pt>
                <c:pt idx="2">
                  <c:v>2007</c:v>
                </c:pt>
                <c:pt idx="3">
                  <c:v>2014</c:v>
                </c:pt>
                <c:pt idx="4">
                  <c:v>2018</c:v>
                </c:pt>
              </c:numCache>
            </c:numRef>
          </c:xVal>
          <c:yVal>
            <c:numRef>
              <c:f>Sanitation!$N$105:$N$116</c:f>
              <c:numCache>
                <c:formatCode>0.0</c:formatCode>
                <c:ptCount val="12"/>
                <c:pt idx="0">
                  <c:v>13.292146988553089</c:v>
                </c:pt>
                <c:pt idx="1">
                  <c:v>66.755957959322515</c:v>
                </c:pt>
                <c:pt idx="2">
                  <c:v>18.962814338855658</c:v>
                </c:pt>
                <c:pt idx="3">
                  <c:v>32.821790237890866</c:v>
                </c:pt>
                <c:pt idx="4">
                  <c:v>43.131023664063662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2002</c:v>
                </c:pt>
                <c:pt idx="2">
                  <c:v>2007</c:v>
                </c:pt>
                <c:pt idx="3">
                  <c:v>2014</c:v>
                </c:pt>
                <c:pt idx="4">
                  <c:v>2018</c:v>
                </c:pt>
              </c:numCache>
            </c:numRef>
          </c:xVal>
          <c:yVal>
            <c:numRef>
              <c:f>Sanitation!$I$105:$I$116</c:f>
              <c:numCache>
                <c:formatCode>0.0</c:formatCode>
                <c:ptCount val="12"/>
                <c:pt idx="0">
                  <c:v>5.1313364523304266</c:v>
                </c:pt>
                <c:pt idx="1">
                  <c:v>56.766067277082357</c:v>
                </c:pt>
                <c:pt idx="2">
                  <c:v>12.680244279654056</c:v>
                </c:pt>
                <c:pt idx="3">
                  <c:v>22.778430495151941</c:v>
                </c:pt>
                <c:pt idx="4">
                  <c:v>33.027508554140155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2002</c:v>
                </c:pt>
                <c:pt idx="2">
                  <c:v>2007</c:v>
                </c:pt>
                <c:pt idx="3">
                  <c:v>2014</c:v>
                </c:pt>
                <c:pt idx="4">
                  <c:v>2018</c:v>
                </c:pt>
              </c:numCache>
            </c:numRef>
          </c:xVal>
          <c:yVal>
            <c:numRef>
              <c:f>Sanitation!$D$105:$D$116</c:f>
              <c:numCache>
                <c:formatCode>0.0</c:formatCode>
                <c:ptCount val="12"/>
                <c:pt idx="0">
                  <c:v>6.4233342579411286</c:v>
                </c:pt>
                <c:pt idx="1">
                  <c:v>39.846020591963345</c:v>
                </c:pt>
                <c:pt idx="2">
                  <c:v>11.464898749548453</c:v>
                </c:pt>
                <c:pt idx="3">
                  <c:v>18.203812824799677</c:v>
                </c:pt>
                <c:pt idx="4">
                  <c:v>30.748914461198684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1.5888931601589042</c:v>
                </c:pt>
                <c:pt idx="1">
                  <c:v>22.092410857447724</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0.60594065996795565</c:v>
                </c:pt>
                <c:pt idx="1">
                  <c:v>8.4251668714505055</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34.582430348651087</c:v>
                </c:pt>
                <c:pt idx="1">
                  <c:v>49.527546244819405</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63.222735831222053</c:v>
                </c:pt>
                <c:pt idx="1">
                  <c:v>19.954876026282363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0.83331395933879704</c:v>
                </c:pt>
                <c:pt idx="1">
                  <c:v>26.346631201723667</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0.26933533713775959</c:v>
                </c:pt>
                <c:pt idx="1">
                  <c:v>8.515492531519488</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53.406060143339346</c:v>
                </c:pt>
                <c:pt idx="1">
                  <c:v>50.653335817997231</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45.491290560184098</c:v>
                </c:pt>
                <c:pt idx="1">
                  <c:v>14.484540448759617</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5.2890985141896065</c:v>
                </c:pt>
                <c:pt idx="1">
                  <c:v>30.503627067509001</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2.567478208369959</c:v>
                </c:pt>
                <c:pt idx="1">
                  <c:v>14.807324454623654</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61.799917858524623</c:v>
                </c:pt>
                <c:pt idx="1">
                  <c:v>46.702987322782519</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30.343505418915811</c:v>
                </c:pt>
                <c:pt idx="1">
                  <c:v>7.9860611550848262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22.178050393868894</c:v>
                </c:pt>
                <c:pt idx="1">
                  <c:v>33.216566196618466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25.197723928692589</c:v>
                </c:pt>
                <c:pt idx="1">
                  <c:v>37.739199344272286</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45.525895354780005</c:v>
                </c:pt>
                <c:pt idx="1">
                  <c:v>27.3450209435548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7.0983303226585122</c:v>
                </c:pt>
                <c:pt idx="1">
                  <c:v>1.6992135155544474</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66.062325728902067</c:v>
                </c:pt>
                <c:pt idx="1">
                  <c:v>63.842238976852265</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27.819519405019268</c:v>
                </c:pt>
                <c:pt idx="1">
                  <c:v>26.884618221961844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5.8744042430604537</c:v>
                </c:pt>
                <c:pt idx="1">
                  <c:v>9.0708428449504481</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0.24375062301821782</c:v>
                </c:pt>
                <c:pt idx="1">
                  <c:v>0.20229995623543928</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2002</c:v>
                </c:pt>
                <c:pt idx="2">
                  <c:v>2007</c:v>
                </c:pt>
                <c:pt idx="3">
                  <c:v>2014</c:v>
                </c:pt>
                <c:pt idx="4">
                  <c:v>2018</c:v>
                </c:pt>
              </c:numCache>
            </c:numRef>
          </c:xVal>
          <c:yVal>
            <c:numRef>
              <c:f>Sanitation!$AB$205:$AB$216</c:f>
              <c:numCache>
                <c:formatCode>0.0</c:formatCode>
                <c:ptCount val="12"/>
                <c:pt idx="0">
                  <c:v>0</c:v>
                </c:pt>
                <c:pt idx="1">
                  <c:v>0</c:v>
                </c:pt>
                <c:pt idx="2">
                  <c:v>0.28510783716078358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2002</c:v>
                </c:pt>
                <c:pt idx="2">
                  <c:v>2007</c:v>
                </c:pt>
                <c:pt idx="3">
                  <c:v>2014</c:v>
                </c:pt>
                <c:pt idx="4">
                  <c:v>2018</c:v>
                </c:pt>
              </c:numCache>
            </c:numRef>
          </c:xVal>
          <c:yVal>
            <c:numRef>
              <c:f>Sanitation!$W$205:$W$216</c:f>
              <c:numCache>
                <c:formatCode>0.0</c:formatCode>
                <c:ptCount val="12"/>
                <c:pt idx="0">
                  <c:v>0.42352717075320023</c:v>
                </c:pt>
                <c:pt idx="1">
                  <c:v>0.18692858054710151</c:v>
                </c:pt>
                <c:pt idx="2">
                  <c:v>0.23535055841707994</c:v>
                </c:pt>
                <c:pt idx="3">
                  <c:v>2.2370734088704488E-2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2002</c:v>
                </c:pt>
                <c:pt idx="2">
                  <c:v>2007</c:v>
                </c:pt>
                <c:pt idx="3">
                  <c:v>2014</c:v>
                </c:pt>
                <c:pt idx="4">
                  <c:v>2018</c:v>
                </c:pt>
              </c:numCache>
            </c:numRef>
          </c:xVal>
          <c:yVal>
            <c:numRef>
              <c:f>Sanitation!$R$205:$R$216</c:f>
              <c:numCache>
                <c:formatCode>0.0</c:formatCode>
                <c:ptCount val="12"/>
                <c:pt idx="0">
                  <c:v>0.49204660927734001</c:v>
                </c:pt>
                <c:pt idx="1">
                  <c:v>0</c:v>
                </c:pt>
                <c:pt idx="2">
                  <c:v>0.64663828494765518</c:v>
                </c:pt>
                <c:pt idx="3">
                  <c:v>0.59485329800303011</c:v>
                </c:pt>
                <c:pt idx="4">
                  <c:v>0.27689427474842387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2002</c:v>
                </c:pt>
                <c:pt idx="2">
                  <c:v>2007</c:v>
                </c:pt>
                <c:pt idx="3">
                  <c:v>2014</c:v>
                </c:pt>
                <c:pt idx="4">
                  <c:v>2018</c:v>
                </c:pt>
              </c:numCache>
            </c:numRef>
          </c:xVal>
          <c:yVal>
            <c:numRef>
              <c:f>Sanitation!$M$205:$M$216</c:f>
              <c:numCache>
                <c:formatCode>0.0</c:formatCode>
                <c:ptCount val="12"/>
                <c:pt idx="0">
                  <c:v>5.9905745811448341</c:v>
                </c:pt>
                <c:pt idx="1">
                  <c:v>2.2788285953903884</c:v>
                </c:pt>
                <c:pt idx="2">
                  <c:v>2.4485184001017521</c:v>
                </c:pt>
                <c:pt idx="3">
                  <c:v>1.3877551065327092</c:v>
                </c:pt>
                <c:pt idx="4">
                  <c:v>1.2482795480499964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2002</c:v>
                </c:pt>
                <c:pt idx="2">
                  <c:v>2007</c:v>
                </c:pt>
                <c:pt idx="3">
                  <c:v>2014</c:v>
                </c:pt>
                <c:pt idx="4">
                  <c:v>2018</c:v>
                </c:pt>
              </c:numCache>
            </c:numRef>
          </c:xVal>
          <c:yVal>
            <c:numRef>
              <c:f>Sanitation!$H$205:$H$216</c:f>
              <c:numCache>
                <c:formatCode>0.0</c:formatCode>
                <c:ptCount val="12"/>
                <c:pt idx="0">
                  <c:v>10.696734443872504</c:v>
                </c:pt>
                <c:pt idx="1">
                  <c:v>13.559445794819361</c:v>
                </c:pt>
                <c:pt idx="2">
                  <c:v>5.3694239286826404</c:v>
                </c:pt>
                <c:pt idx="3">
                  <c:v>4.9307796293112718</c:v>
                </c:pt>
                <c:pt idx="4">
                  <c:v>3.5977440240401051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2002</c:v>
                </c:pt>
                <c:pt idx="2">
                  <c:v>2007</c:v>
                </c:pt>
                <c:pt idx="3">
                  <c:v>2014</c:v>
                </c:pt>
                <c:pt idx="4">
                  <c:v>2018</c:v>
                </c:pt>
              </c:numCache>
            </c:numRef>
          </c:xVal>
          <c:yVal>
            <c:numRef>
              <c:f>Sanitation!$X$205:$X$216</c:f>
              <c:numCache>
                <c:formatCode>0.0</c:formatCode>
                <c:ptCount val="12"/>
                <c:pt idx="0">
                  <c:v>99.247265844711819</c:v>
                </c:pt>
                <c:pt idx="1">
                  <c:v>98.871526942798511</c:v>
                </c:pt>
                <c:pt idx="2">
                  <c:v>98.447314340238407</c:v>
                </c:pt>
                <c:pt idx="3">
                  <c:v>97.379316022901236</c:v>
                </c:pt>
                <c:pt idx="4">
                  <c:v>96.503153709902577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2002</c:v>
                </c:pt>
                <c:pt idx="2">
                  <c:v>2007</c:v>
                </c:pt>
                <c:pt idx="3">
                  <c:v>2014</c:v>
                </c:pt>
                <c:pt idx="4">
                  <c:v>2018</c:v>
                </c:pt>
              </c:numCache>
            </c:numRef>
          </c:xVal>
          <c:yVal>
            <c:numRef>
              <c:f>Sanitation!$S$205:$S$216</c:f>
              <c:numCache>
                <c:formatCode>0.0</c:formatCode>
                <c:ptCount val="12"/>
                <c:pt idx="0">
                  <c:v>93.660327151775761</c:v>
                </c:pt>
                <c:pt idx="1">
                  <c:v>95.915084912206211</c:v>
                </c:pt>
                <c:pt idx="2">
                  <c:v>92.159936692746001</c:v>
                </c:pt>
                <c:pt idx="3">
                  <c:v>88.807797322455968</c:v>
                </c:pt>
                <c:pt idx="4">
                  <c:v>89.071694906381097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2002</c:v>
                </c:pt>
                <c:pt idx="2">
                  <c:v>2007</c:v>
                </c:pt>
                <c:pt idx="3">
                  <c:v>2014</c:v>
                </c:pt>
                <c:pt idx="4">
                  <c:v>2018</c:v>
                </c:pt>
              </c:numCache>
            </c:numRef>
          </c:xVal>
          <c:yVal>
            <c:numRef>
              <c:f>Sanitation!$N$205:$N$216</c:f>
              <c:numCache>
                <c:formatCode>0.0</c:formatCode>
                <c:ptCount val="12"/>
                <c:pt idx="0">
                  <c:v>83.305562517062413</c:v>
                </c:pt>
                <c:pt idx="1">
                  <c:v>94.629157236106494</c:v>
                </c:pt>
                <c:pt idx="2">
                  <c:v>81.23154945443433</c:v>
                </c:pt>
                <c:pt idx="3">
                  <c:v>81.147048386944121</c:v>
                </c:pt>
                <c:pt idx="4">
                  <c:v>84.592393506993957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2002</c:v>
                </c:pt>
                <c:pt idx="2">
                  <c:v>2007</c:v>
                </c:pt>
                <c:pt idx="3">
                  <c:v>2014</c:v>
                </c:pt>
                <c:pt idx="4">
                  <c:v>2018</c:v>
                </c:pt>
              </c:numCache>
            </c:numRef>
          </c:xVal>
          <c:yVal>
            <c:numRef>
              <c:f>Sanitation!$I$205:$I$216</c:f>
              <c:numCache>
                <c:formatCode>0.0</c:formatCode>
                <c:ptCount val="12"/>
                <c:pt idx="0">
                  <c:v>56.588428866104707</c:v>
                </c:pt>
                <c:pt idx="1">
                  <c:v>88.269698484279076</c:v>
                </c:pt>
                <c:pt idx="2">
                  <c:v>59.391727892276968</c:v>
                </c:pt>
                <c:pt idx="3">
                  <c:v>59.980801872989289</c:v>
                </c:pt>
                <c:pt idx="4">
                  <c:v>74.610503878910833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2002</c:v>
                </c:pt>
                <c:pt idx="2">
                  <c:v>2007</c:v>
                </c:pt>
                <c:pt idx="3">
                  <c:v>2014</c:v>
                </c:pt>
                <c:pt idx="4">
                  <c:v>2018</c:v>
                </c:pt>
              </c:numCache>
            </c:numRef>
          </c:xVal>
          <c:yVal>
            <c:numRef>
              <c:f>Sanitation!$D$205:$D$216</c:f>
              <c:numCache>
                <c:formatCode>0.0</c:formatCode>
                <c:ptCount val="12"/>
                <c:pt idx="0">
                  <c:v>30.642544238219596</c:v>
                </c:pt>
                <c:pt idx="1">
                  <c:v>79.70094325805745</c:v>
                </c:pt>
                <c:pt idx="2">
                  <c:v>28.717652171060553</c:v>
                </c:pt>
                <c:pt idx="3">
                  <c:v>39.130005673743192</c:v>
                </c:pt>
                <c:pt idx="4">
                  <c:v>51.164847074637251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11.123863175780054</c:v>
                </c:pt>
                <c:pt idx="1">
                  <c:v>22.995316457641533</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13.061747247951706</c:v>
                </c:pt>
                <c:pt idx="1">
                  <c:v>27.001321996691619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65.684776954420954</c:v>
                </c:pt>
                <c:pt idx="1">
                  <c:v>47.641440856250142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10.129612621847286</c:v>
                </c:pt>
                <c:pt idx="1">
                  <c:v>2.3619206894167064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19.622688070741944</c:v>
                </c:pt>
                <c:pt idx="1">
                  <c:v>26.564793073770012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33.405526018546723</c:v>
                </c:pt>
                <c:pt idx="1">
                  <c:v>45.223716699970986</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41.351009312943006</c:v>
                </c:pt>
                <c:pt idx="1">
                  <c:v>28.155581313975517</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5.6207765977683266</c:v>
                </c:pt>
                <c:pt idx="1">
                  <c:v>5.5908912283484824E-2</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30.790874096586691</c:v>
                </c:pt>
                <c:pt idx="1">
                  <c:v>31.214678482629655</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51.199899001293709</c:v>
                </c:pt>
                <c:pt idx="1">
                  <c:v>51.904612407403555</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17.386884797342645</c:v>
                </c:pt>
                <c:pt idx="1">
                  <c:v>16.491994298912431</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0.62234210477694418</c:v>
                </c:pt>
                <c:pt idx="1">
                  <c:v>0.38871481105435279</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56.888409269554813</c:v>
                </c:pt>
                <c:pt idx="1">
                  <c:v>53.023382203946454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37.316705409286328</c:v>
                </c:pt>
                <c:pt idx="1">
                  <c:v>34.781389722696844</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5.3444111316121905</c:v>
                </c:pt>
                <c:pt idx="1">
                  <c:v>12.195228073356702</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0.45047418954666796</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85.769744498999898</c:v>
                </c:pt>
                <c:pt idx="1">
                  <c:v>82.875689746157363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13.847178173512136</c:v>
                </c:pt>
                <c:pt idx="1">
                  <c:v>13.379944744747784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0.24962259519993779</c:v>
                </c:pt>
                <c:pt idx="1">
                  <c:v>3.7322332607050299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0.13345473228802796</c:v>
                </c:pt>
                <c:pt idx="1">
                  <c:v>1.2132248389821854E-2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2002</c:v>
                </c:pt>
                <c:pt idx="2">
                  <c:v>2007</c:v>
                </c:pt>
                <c:pt idx="3">
                  <c:v>2014</c:v>
                </c:pt>
                <c:pt idx="4">
                  <c:v>2018</c:v>
                </c:pt>
              </c:numCache>
            </c:numRef>
          </c:xVal>
          <c:yVal>
            <c:numRef>
              <c:f>Sanitation!$AB$305:$AB$316</c:f>
              <c:numCache>
                <c:formatCode>0.0</c:formatCode>
                <c:ptCount val="12"/>
                <c:pt idx="0">
                  <c:v>11.352564082810126</c:v>
                </c:pt>
                <c:pt idx="1">
                  <c:v>5.7976982198356</c:v>
                </c:pt>
                <c:pt idx="2">
                  <c:v>14.668176385713085</c:v>
                </c:pt>
                <c:pt idx="3">
                  <c:v>11.416979693766551</c:v>
                </c:pt>
                <c:pt idx="4">
                  <c:v>5.3813770309505617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2002</c:v>
                </c:pt>
                <c:pt idx="2">
                  <c:v>2007</c:v>
                </c:pt>
                <c:pt idx="3">
                  <c:v>2014</c:v>
                </c:pt>
                <c:pt idx="4">
                  <c:v>2018</c:v>
                </c:pt>
              </c:numCache>
            </c:numRef>
          </c:xVal>
          <c:yVal>
            <c:numRef>
              <c:f>Sanitation!$W$305:$W$316</c:f>
              <c:numCache>
                <c:formatCode>0.0</c:formatCode>
                <c:ptCount val="12"/>
                <c:pt idx="0">
                  <c:v>34.051534305909463</c:v>
                </c:pt>
                <c:pt idx="1">
                  <c:v>22.613039855709488</c:v>
                </c:pt>
                <c:pt idx="2">
                  <c:v>30.758849639934404</c:v>
                </c:pt>
                <c:pt idx="3">
                  <c:v>22.702025511801338</c:v>
                </c:pt>
                <c:pt idx="4">
                  <c:v>11.96349742481396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2002</c:v>
                </c:pt>
                <c:pt idx="2">
                  <c:v>2007</c:v>
                </c:pt>
                <c:pt idx="3">
                  <c:v>2014</c:v>
                </c:pt>
                <c:pt idx="4">
                  <c:v>2018</c:v>
                </c:pt>
              </c:numCache>
            </c:numRef>
          </c:xVal>
          <c:yVal>
            <c:numRef>
              <c:f>Sanitation!$R$305:$R$316</c:f>
              <c:numCache>
                <c:formatCode>0.0</c:formatCode>
                <c:ptCount val="12"/>
                <c:pt idx="0">
                  <c:v>41.874701344339094</c:v>
                </c:pt>
                <c:pt idx="1">
                  <c:v>32.905776840840659</c:v>
                </c:pt>
                <c:pt idx="2">
                  <c:v>32.438549589213636</c:v>
                </c:pt>
                <c:pt idx="3">
                  <c:v>26.480308333355929</c:v>
                </c:pt>
                <c:pt idx="4">
                  <c:v>15.878369216097257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2002</c:v>
                </c:pt>
                <c:pt idx="2">
                  <c:v>2007</c:v>
                </c:pt>
                <c:pt idx="3">
                  <c:v>2014</c:v>
                </c:pt>
                <c:pt idx="4">
                  <c:v>2018</c:v>
                </c:pt>
              </c:numCache>
            </c:numRef>
          </c:xVal>
          <c:yVal>
            <c:numRef>
              <c:f>Sanitation!$M$305:$M$316</c:f>
              <c:numCache>
                <c:formatCode>0.0</c:formatCode>
                <c:ptCount val="12"/>
                <c:pt idx="0">
                  <c:v>56.24691741543829</c:v>
                </c:pt>
                <c:pt idx="1">
                  <c:v>49.103108074285629</c:v>
                </c:pt>
                <c:pt idx="2">
                  <c:v>40.373029540725931</c:v>
                </c:pt>
                <c:pt idx="3">
                  <c:v>29.477088750745285</c:v>
                </c:pt>
                <c:pt idx="4">
                  <c:v>18.613213963747103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2002</c:v>
                </c:pt>
                <c:pt idx="2">
                  <c:v>2007</c:v>
                </c:pt>
                <c:pt idx="3">
                  <c:v>2014</c:v>
                </c:pt>
                <c:pt idx="4">
                  <c:v>2018</c:v>
                </c:pt>
              </c:numCache>
            </c:numRef>
          </c:xVal>
          <c:yVal>
            <c:numRef>
              <c:f>Sanitation!$H$305:$H$316</c:f>
              <c:numCache>
                <c:formatCode>0.0</c:formatCode>
                <c:ptCount val="12"/>
                <c:pt idx="0">
                  <c:v>56.24691741543829</c:v>
                </c:pt>
                <c:pt idx="1">
                  <c:v>56.281051031049024</c:v>
                </c:pt>
                <c:pt idx="2">
                  <c:v>58.682648088556043</c:v>
                </c:pt>
                <c:pt idx="3">
                  <c:v>38.124878216447485</c:v>
                </c:pt>
                <c:pt idx="4">
                  <c:v>25.291894215622058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2002</c:v>
                </c:pt>
                <c:pt idx="2">
                  <c:v>2007</c:v>
                </c:pt>
                <c:pt idx="3">
                  <c:v>2014</c:v>
                </c:pt>
                <c:pt idx="4">
                  <c:v>2018</c:v>
                </c:pt>
              </c:numCache>
            </c:numRef>
          </c:xVal>
          <c:yVal>
            <c:numRef>
              <c:f>Sanitation!$X$305:$X$316</c:f>
              <c:numCache>
                <c:formatCode>0.0</c:formatCode>
                <c:ptCount val="12"/>
                <c:pt idx="0">
                  <c:v>36.406058068491717</c:v>
                </c:pt>
                <c:pt idx="1">
                  <c:v>66.274918797256944</c:v>
                </c:pt>
                <c:pt idx="2">
                  <c:v>39.671876720064986</c:v>
                </c:pt>
                <c:pt idx="3">
                  <c:v>42.507736637252989</c:v>
                </c:pt>
                <c:pt idx="4">
                  <c:v>59.213326001601231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2002</c:v>
                </c:pt>
                <c:pt idx="2">
                  <c:v>2007</c:v>
                </c:pt>
                <c:pt idx="3">
                  <c:v>2014</c:v>
                </c:pt>
                <c:pt idx="4">
                  <c:v>2018</c:v>
                </c:pt>
              </c:numCache>
            </c:numRef>
          </c:xVal>
          <c:yVal>
            <c:numRef>
              <c:f>Sanitation!$S$305:$S$316</c:f>
              <c:numCache>
                <c:formatCode>0.0</c:formatCode>
                <c:ptCount val="12"/>
                <c:pt idx="0">
                  <c:v>10.667059339657991</c:v>
                </c:pt>
                <c:pt idx="1">
                  <c:v>62.605941132422835</c:v>
                </c:pt>
                <c:pt idx="2">
                  <c:v>17.228791830779862</c:v>
                </c:pt>
                <c:pt idx="3">
                  <c:v>28.633773738797018</c:v>
                </c:pt>
                <c:pt idx="4">
                  <c:v>35.812725705061979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2002</c:v>
                </c:pt>
                <c:pt idx="2">
                  <c:v>2007</c:v>
                </c:pt>
                <c:pt idx="3">
                  <c:v>2014</c:v>
                </c:pt>
                <c:pt idx="4">
                  <c:v>2018</c:v>
                </c:pt>
              </c:numCache>
            </c:numRef>
          </c:xVal>
          <c:yVal>
            <c:numRef>
              <c:f>Sanitation!$N$305:$N$316</c:f>
              <c:numCache>
                <c:formatCode>0.0</c:formatCode>
                <c:ptCount val="12"/>
                <c:pt idx="0">
                  <c:v>5.327951901241093</c:v>
                </c:pt>
                <c:pt idx="1">
                  <c:v>63.391256871041335</c:v>
                </c:pt>
                <c:pt idx="2">
                  <c:v>13.369392107181199</c:v>
                </c:pt>
                <c:pt idx="3">
                  <c:v>23.129168179690751</c:v>
                </c:pt>
                <c:pt idx="4">
                  <c:v>33.503605765573688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2002</c:v>
                </c:pt>
                <c:pt idx="2">
                  <c:v>2007</c:v>
                </c:pt>
                <c:pt idx="3">
                  <c:v>2014</c:v>
                </c:pt>
                <c:pt idx="4">
                  <c:v>2018</c:v>
                </c:pt>
              </c:numCache>
            </c:numRef>
          </c:xVal>
          <c:yVal>
            <c:numRef>
              <c:f>Sanitation!$I$305:$I$316</c:f>
              <c:numCache>
                <c:formatCode>0.0</c:formatCode>
                <c:ptCount val="12"/>
                <c:pt idx="0">
                  <c:v>6.6089694994730461</c:v>
                </c:pt>
                <c:pt idx="1">
                  <c:v>44.733070453395193</c:v>
                </c:pt>
                <c:pt idx="2">
                  <c:v>14.256319434695678</c:v>
                </c:pt>
                <c:pt idx="3">
                  <c:v>20.947835035063108</c:v>
                </c:pt>
                <c:pt idx="4">
                  <c:v>32.243761190242957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2002</c:v>
                </c:pt>
                <c:pt idx="2">
                  <c:v>2007</c:v>
                </c:pt>
                <c:pt idx="3">
                  <c:v>2014</c:v>
                </c:pt>
                <c:pt idx="4">
                  <c:v>2018</c:v>
                </c:pt>
              </c:numCache>
            </c:numRef>
          </c:xVal>
          <c:yVal>
            <c:numRef>
              <c:f>Sanitation!$D$305:$D$316</c:f>
              <c:numCache>
                <c:formatCode>0.0</c:formatCode>
                <c:ptCount val="12"/>
                <c:pt idx="0">
                  <c:v>4.6830427475161818</c:v>
                </c:pt>
                <c:pt idx="1">
                  <c:v>38.909408443006463</c:v>
                </c:pt>
                <c:pt idx="2">
                  <c:v>8.3231805833061383</c:v>
                </c:pt>
                <c:pt idx="3">
                  <c:v>16.012451224067821</c:v>
                </c:pt>
                <c:pt idx="4">
                  <c:v>28.711426284712683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19.278558279315408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8.9970396689272416</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34.223917544167307</c:v>
                </c:pt>
                <c:pt idx="1">
                  <c:v>47.293681492150426</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65.776082455832693</c:v>
                </c:pt>
                <c:pt idx="1">
                  <c:v>24.430720559606925</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2.4743518361945704</c:v>
                </c:pt>
                <c:pt idx="1">
                  <c:v>25.213914740626123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0.76810798563717342</c:v>
                </c:pt>
                <c:pt idx="1">
                  <c:v>7.8271040432290571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37.734192376435658</c:v>
                </c:pt>
                <c:pt idx="1">
                  <c:v>52.51277562722953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59.023347801732598</c:v>
                </c:pt>
                <c:pt idx="1">
                  <c:v>14.446205588915291</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1.1259403743757312</c:v>
                </c:pt>
                <c:pt idx="1">
                  <c:v>27.382775645155871</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0.32814539757821043</c:v>
                </c:pt>
                <c:pt idx="1">
                  <c:v>7.9804685979544594</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54.042653485662868</c:v>
                </c:pt>
                <c:pt idx="1">
                  <c:v>50.055989885983308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44.503260742383191</c:v>
                </c:pt>
                <c:pt idx="1">
                  <c:v>14.580765870906362</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5.210396785636207</c:v>
                </c:pt>
                <c:pt idx="1">
                  <c:v>28.96749074355056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1.7081418138744049</c:v>
                </c:pt>
                <c:pt idx="1">
                  <c:v>9.4965094248646071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54.587753969038204</c:v>
                </c:pt>
                <c:pt idx="1">
                  <c:v>49.627132811522188</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38.493707431451185</c:v>
                </c:pt>
                <c:pt idx="1">
                  <c:v>11.908867020062644</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25.195313580185438</c:v>
                </c:pt>
                <c:pt idx="1">
                  <c:v>44.825607437245992</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6.5703570035571355</c:v>
                </c:pt>
                <c:pt idx="1">
                  <c:v>11.689485142809813</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53.717368334141042</c:v>
                </c:pt>
                <c:pt idx="1">
                  <c:v>36.40635957452298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14.516961082116381</c:v>
                </c:pt>
                <c:pt idx="1">
                  <c:v>7.0785478454212125</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19.278558279315408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8.9970396689272416</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34.223917544167307</c:v>
                </c:pt>
                <c:pt idx="1">
                  <c:v>47.293681492150426</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65.776082455832693</c:v>
                </c:pt>
                <c:pt idx="1">
                  <c:v>24.430720559606925</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2.4743518361945704</c:v>
                </c:pt>
                <c:pt idx="1">
                  <c:v>25.213914740626123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0.76810798563717342</c:v>
                </c:pt>
                <c:pt idx="1">
                  <c:v>7.8271040432290571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37.734192376435658</c:v>
                </c:pt>
                <c:pt idx="1">
                  <c:v>52.51277562722953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59.023347801732598</c:v>
                </c:pt>
                <c:pt idx="1">
                  <c:v>14.446205588915291</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1.1259403743757312</c:v>
                </c:pt>
                <c:pt idx="1">
                  <c:v>27.382775645155871</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0.32814539757821043</c:v>
                </c:pt>
                <c:pt idx="1">
                  <c:v>7.9804685979544594</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54.042653485662868</c:v>
                </c:pt>
                <c:pt idx="1">
                  <c:v>50.055989885983308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44.503260742383191</c:v>
                </c:pt>
                <c:pt idx="1">
                  <c:v>14.580765870906362</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5.210396785636207</c:v>
                </c:pt>
                <c:pt idx="1">
                  <c:v>28.96749074355056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1.7081418138744049</c:v>
                </c:pt>
                <c:pt idx="1">
                  <c:v>9.4965094248646071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54.587753969038204</c:v>
                </c:pt>
                <c:pt idx="1">
                  <c:v>49.627132811522188</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38.493707431451185</c:v>
                </c:pt>
                <c:pt idx="1">
                  <c:v>11.908867020062644</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25.195313580185438</c:v>
                </c:pt>
                <c:pt idx="1">
                  <c:v>44.825607437245992</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6.5703570035571355</c:v>
                </c:pt>
                <c:pt idx="1">
                  <c:v>11.689485142809813</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53.717368334141042</c:v>
                </c:pt>
                <c:pt idx="1">
                  <c:v>36.40635957452298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14.516961082116381</c:v>
                </c:pt>
                <c:pt idx="1">
                  <c:v>7.0785478454212125</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1.5888931601589042</c:v>
                </c:pt>
                <c:pt idx="1">
                  <c:v>22.092410857447724</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0.60594065996795565</c:v>
                </c:pt>
                <c:pt idx="1">
                  <c:v>8.4251668714505055</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34.582430348651087</c:v>
                </c:pt>
                <c:pt idx="1">
                  <c:v>49.527546244819405</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63.222735831222053</c:v>
                </c:pt>
                <c:pt idx="1">
                  <c:v>19.954876026282363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0.83331395933879704</c:v>
                </c:pt>
                <c:pt idx="1">
                  <c:v>26.346631201723667</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0.26933533713775959</c:v>
                </c:pt>
                <c:pt idx="1">
                  <c:v>8.515492531519488</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53.406060143339346</c:v>
                </c:pt>
                <c:pt idx="1">
                  <c:v>50.653335817997231</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45.491290560184098</c:v>
                </c:pt>
                <c:pt idx="1">
                  <c:v>14.484540448759617</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5.2890985141896065</c:v>
                </c:pt>
                <c:pt idx="1">
                  <c:v>30.503627067509001</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2.567478208369959</c:v>
                </c:pt>
                <c:pt idx="1">
                  <c:v>14.807324454623654</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61.799917858524623</c:v>
                </c:pt>
                <c:pt idx="1">
                  <c:v>46.702987322782519</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30.343505418915811</c:v>
                </c:pt>
                <c:pt idx="1">
                  <c:v>7.9860611550848262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22.178050393868894</c:v>
                </c:pt>
                <c:pt idx="1">
                  <c:v>33.216566196618466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25.197723928692589</c:v>
                </c:pt>
                <c:pt idx="1">
                  <c:v>37.739199344272286</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45.525895354780005</c:v>
                </c:pt>
                <c:pt idx="1">
                  <c:v>27.3450209435548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7.0983303226585122</c:v>
                </c:pt>
                <c:pt idx="1">
                  <c:v>1.6992135155544474</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66.062325728902067</c:v>
                </c:pt>
                <c:pt idx="1">
                  <c:v>63.842238976852265</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27.819519405019268</c:v>
                </c:pt>
                <c:pt idx="1">
                  <c:v>26.884618221961844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5.8744042430604537</c:v>
                </c:pt>
                <c:pt idx="1">
                  <c:v>9.0708428449504481</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0.24375062301821782</c:v>
                </c:pt>
                <c:pt idx="1">
                  <c:v>0.20229995623543928</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11.123863175780054</c:v>
                </c:pt>
                <c:pt idx="1">
                  <c:v>22.995316457641533</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13.061747247951706</c:v>
                </c:pt>
                <c:pt idx="1">
                  <c:v>27.001321996691619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65.684776954420954</c:v>
                </c:pt>
                <c:pt idx="1">
                  <c:v>47.641440856250142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10.129612621847286</c:v>
                </c:pt>
                <c:pt idx="1">
                  <c:v>2.3619206894167064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19.622688070741944</c:v>
                </c:pt>
                <c:pt idx="1">
                  <c:v>26.564793073770012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33.405526018546723</c:v>
                </c:pt>
                <c:pt idx="1">
                  <c:v>45.223716699970986</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41.351009312943006</c:v>
                </c:pt>
                <c:pt idx="1">
                  <c:v>28.155581313975517</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5.6207765977683266</c:v>
                </c:pt>
                <c:pt idx="1">
                  <c:v>5.5908912283484824E-2</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30.790874096586691</c:v>
                </c:pt>
                <c:pt idx="1">
                  <c:v>31.214678482629655</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51.199899001293709</c:v>
                </c:pt>
                <c:pt idx="1">
                  <c:v>51.904612407403555</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17.386884797342645</c:v>
                </c:pt>
                <c:pt idx="1">
                  <c:v>16.491994298912431</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0.62234210477694418</c:v>
                </c:pt>
                <c:pt idx="1">
                  <c:v>0.38871481105435279</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56.888409269554813</c:v>
                </c:pt>
                <c:pt idx="1">
                  <c:v>53.023382203946454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37.316705409286328</c:v>
                </c:pt>
                <c:pt idx="1">
                  <c:v>34.781389722696844</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5.3444111316121905</c:v>
                </c:pt>
                <c:pt idx="1">
                  <c:v>12.195228073356702</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0.45047418954666796</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85.769744498999898</c:v>
                </c:pt>
                <c:pt idx="1">
                  <c:v>82.875689746157363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13.847178173512136</c:v>
                </c:pt>
                <c:pt idx="1">
                  <c:v>13.379944744747784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0.24962259519993779</c:v>
                </c:pt>
                <c:pt idx="1">
                  <c:v>3.7322332607050299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0.13345473228802796</c:v>
                </c:pt>
                <c:pt idx="1">
                  <c:v>1.2132248389821854E-2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11.520124309529477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32.211110244609451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56.268765445860979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10.414116924763016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32.025642926920305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57.560240148316879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11.552074873345031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35.345254679084235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53.102670447570752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12.900944085608614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30.904252269794807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56.194803644596583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20.137056213106959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34.543598925142604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45.31934486175053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11.288930467776053</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32.274588621182943</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56.436480911040817</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11.330289167952664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34.216940316800923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54.452770515246215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13.812697428946269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33.745247807005953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52.442054764048116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21.202138571325428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41.33718495571069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37.46067647296401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46.208114584612623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30.040579345982099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23.751306069405487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13.506465455657256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40.722241277104189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45.771293267238654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20.009000718183113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44.227598414441069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35.763400867375729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27.060085078643976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40.872945436880023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32.066969484476068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36.274042653813815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35.827352227633106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27.898605118553142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63.567344182313313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19.994995478387246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16.437660339299192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'DHS02'!$M$18:$Q$18</c:f>
              <c:numCache>
                <c:formatCode>###0.0</c:formatCode>
                <c:ptCount val="5"/>
                <c:pt idx="0">
                  <c:v>20.345793145942832</c:v>
                </c:pt>
                <c:pt idx="1">
                  <c:v>21.373534485504425</c:v>
                </c:pt>
                <c:pt idx="2">
                  <c:v>24.472536926007297</c:v>
                </c:pt>
                <c:pt idx="3">
                  <c:v>26.228612005862214</c:v>
                </c:pt>
                <c:pt idx="4">
                  <c:v>49.966173400817631</c:v>
                </c:pt>
              </c:numCache>
            </c:numRef>
          </c:val>
          <c:extLst>
            <c:ext xmlns:c16="http://schemas.microsoft.com/office/drawing/2014/chart" uri="{C3380CC4-5D6E-409C-BE32-E72D297353CC}">
              <c16:uniqueId val="{00000000-EE1B-4086-9FAD-960BADB81811}"/>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'DHS02'!$M$19:$Q$19</c:f>
              <c:numCache>
                <c:formatCode>###0.0</c:formatCode>
                <c:ptCount val="5"/>
                <c:pt idx="0">
                  <c:v>3.5975078428780964</c:v>
                </c:pt>
                <c:pt idx="1">
                  <c:v>2.6178097616607818</c:v>
                </c:pt>
                <c:pt idx="2">
                  <c:v>3.1144144781235177</c:v>
                </c:pt>
                <c:pt idx="3">
                  <c:v>5.7387668287445299</c:v>
                </c:pt>
                <c:pt idx="4">
                  <c:v>5.5208043199690318</c:v>
                </c:pt>
              </c:numCache>
            </c:numRef>
          </c:val>
          <c:extLst>
            <c:ext xmlns:c16="http://schemas.microsoft.com/office/drawing/2014/chart" uri="{C3380CC4-5D6E-409C-BE32-E72D297353CC}">
              <c16:uniqueId val="{00000001-EE1B-4086-9FAD-960BADB81811}"/>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'DHS02'!$M$20:$Q$20</c:f>
              <c:numCache>
                <c:formatCode>###0.0</c:formatCode>
                <c:ptCount val="5"/>
                <c:pt idx="0">
                  <c:v>45.77659825231558</c:v>
                </c:pt>
                <c:pt idx="1">
                  <c:v>45.728554993971301</c:v>
                </c:pt>
                <c:pt idx="2">
                  <c:v>41.910280732697672</c:v>
                </c:pt>
                <c:pt idx="3">
                  <c:v>39.92942659168078</c:v>
                </c:pt>
                <c:pt idx="4">
                  <c:v>29.791757825562058</c:v>
                </c:pt>
              </c:numCache>
            </c:numRef>
          </c:val>
          <c:extLst>
            <c:ext xmlns:c16="http://schemas.microsoft.com/office/drawing/2014/chart" uri="{C3380CC4-5D6E-409C-BE32-E72D297353CC}">
              <c16:uniqueId val="{00000002-EE1B-4086-9FAD-960BADB81811}"/>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'DHS02'!$M$21:$Q$21</c:f>
              <c:numCache>
                <c:formatCode>###0.0</c:formatCode>
                <c:ptCount val="5"/>
                <c:pt idx="0">
                  <c:v>30.28010075886349</c:v>
                </c:pt>
                <c:pt idx="1">
                  <c:v>30.28010075886349</c:v>
                </c:pt>
                <c:pt idx="2">
                  <c:v>30.50276786317151</c:v>
                </c:pt>
                <c:pt idx="3">
                  <c:v>28.103194573712475</c:v>
                </c:pt>
                <c:pt idx="4">
                  <c:v>14.721264453651287</c:v>
                </c:pt>
              </c:numCache>
            </c:numRef>
          </c:val>
          <c:extLst>
            <c:ext xmlns:c16="http://schemas.microsoft.com/office/drawing/2014/chart" uri="{C3380CC4-5D6E-409C-BE32-E72D297353CC}">
              <c16:uniqueId val="{00000003-EE1B-4086-9FAD-960BADB81811}"/>
            </c:ext>
          </c:extLst>
        </c:ser>
        <c:dLbls>
          <c:showLegendKey val="0"/>
          <c:showVal val="0"/>
          <c:showCatName val="0"/>
          <c:showSerName val="0"/>
          <c:showPercent val="0"/>
          <c:showBubbleSize val="0"/>
        </c:dLbls>
        <c:gapWidth val="50"/>
        <c:overlap val="100"/>
        <c:axId val="190500224"/>
        <c:axId val="188822656"/>
      </c:barChart>
      <c:catAx>
        <c:axId val="190500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8822656"/>
        <c:crosses val="autoZero"/>
        <c:auto val="1"/>
        <c:lblAlgn val="ctr"/>
        <c:lblOffset val="100"/>
        <c:tickLblSkip val="1"/>
        <c:tickMarkSkip val="1"/>
        <c:noMultiLvlLbl val="0"/>
      </c:catAx>
      <c:valAx>
        <c:axId val="188822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500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'DHS02'!$R$15:$Z$15</c:f>
              <c:strCache>
                <c:ptCount val="9"/>
                <c:pt idx="0">
                  <c:v>Central</c:v>
                </c:pt>
                <c:pt idx="1">
                  <c:v>Copperbelt</c:v>
                </c:pt>
                <c:pt idx="2">
                  <c:v>Eastern</c:v>
                </c:pt>
                <c:pt idx="3">
                  <c:v>Luapula</c:v>
                </c:pt>
                <c:pt idx="4">
                  <c:v>Lusaka</c:v>
                </c:pt>
                <c:pt idx="5">
                  <c:v>North-Western</c:v>
                </c:pt>
                <c:pt idx="6">
                  <c:v>Northern</c:v>
                </c:pt>
                <c:pt idx="7">
                  <c:v>Southern</c:v>
                </c:pt>
                <c:pt idx="8">
                  <c:v>Western</c:v>
                </c:pt>
              </c:strCache>
            </c:strRef>
          </c:cat>
          <c:val>
            <c:numRef>
              <c:f>'DHS02'!$R$18:$Z$18</c:f>
              <c:numCache>
                <c:formatCode>###0.0</c:formatCode>
                <c:ptCount val="9"/>
                <c:pt idx="0">
                  <c:v>26.775694856871318</c:v>
                </c:pt>
                <c:pt idx="1">
                  <c:v>77.990236673350793</c:v>
                </c:pt>
                <c:pt idx="2">
                  <c:v>42.595976824521166</c:v>
                </c:pt>
                <c:pt idx="3">
                  <c:v>26.076650267935211</c:v>
                </c:pt>
                <c:pt idx="4">
                  <c:v>91.63693809731754</c:v>
                </c:pt>
                <c:pt idx="5">
                  <c:v>36.336738457035331</c:v>
                </c:pt>
                <c:pt idx="6">
                  <c:v>26.752388125119793</c:v>
                </c:pt>
                <c:pt idx="7">
                  <c:v>50.750274284717918</c:v>
                </c:pt>
                <c:pt idx="8">
                  <c:v>26.194118936393171</c:v>
                </c:pt>
              </c:numCache>
            </c:numRef>
          </c:val>
          <c:extLst>
            <c:ext xmlns:c16="http://schemas.microsoft.com/office/drawing/2014/chart" uri="{C3380CC4-5D6E-409C-BE32-E72D297353CC}">
              <c16:uniqueId val="{00000000-C469-4EEB-8333-DB1E1601F7A2}"/>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'DHS02'!$R$15:$Z$15</c:f>
              <c:strCache>
                <c:ptCount val="9"/>
                <c:pt idx="0">
                  <c:v>Central</c:v>
                </c:pt>
                <c:pt idx="1">
                  <c:v>Copperbelt</c:v>
                </c:pt>
                <c:pt idx="2">
                  <c:v>Eastern</c:v>
                </c:pt>
                <c:pt idx="3">
                  <c:v>Luapula</c:v>
                </c:pt>
                <c:pt idx="4">
                  <c:v>Lusaka</c:v>
                </c:pt>
                <c:pt idx="5">
                  <c:v>North-Western</c:v>
                </c:pt>
                <c:pt idx="6">
                  <c:v>Northern</c:v>
                </c:pt>
                <c:pt idx="7">
                  <c:v>Southern</c:v>
                </c:pt>
                <c:pt idx="8">
                  <c:v>Western</c:v>
                </c:pt>
              </c:strCache>
            </c:strRef>
          </c:cat>
          <c:val>
            <c:numRef>
              <c:f>'DHS02'!$R$19:$Z$19</c:f>
              <c:numCache>
                <c:formatCode>###0.0</c:formatCode>
                <c:ptCount val="9"/>
                <c:pt idx="0">
                  <c:v>4.43453473806942</c:v>
                </c:pt>
                <c:pt idx="1">
                  <c:v>2.1573307695821451</c:v>
                </c:pt>
                <c:pt idx="2">
                  <c:v>1.2847157218470422</c:v>
                </c:pt>
                <c:pt idx="3">
                  <c:v>2.5787468355396355</c:v>
                </c:pt>
                <c:pt idx="4">
                  <c:v>1.0259019326301206</c:v>
                </c:pt>
                <c:pt idx="5">
                  <c:v>1.2566306433846908</c:v>
                </c:pt>
                <c:pt idx="6">
                  <c:v>4.1397886929657384</c:v>
                </c:pt>
                <c:pt idx="7">
                  <c:v>9.9471642346761602</c:v>
                </c:pt>
                <c:pt idx="8">
                  <c:v>1.2855946685546678</c:v>
                </c:pt>
              </c:numCache>
            </c:numRef>
          </c:val>
          <c:extLst>
            <c:ext xmlns:c16="http://schemas.microsoft.com/office/drawing/2014/chart" uri="{C3380CC4-5D6E-409C-BE32-E72D297353CC}">
              <c16:uniqueId val="{00000001-C469-4EEB-8333-DB1E1601F7A2}"/>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'DHS02'!$R$15:$Z$15</c:f>
              <c:strCache>
                <c:ptCount val="9"/>
                <c:pt idx="0">
                  <c:v>Central</c:v>
                </c:pt>
                <c:pt idx="1">
                  <c:v>Copperbelt</c:v>
                </c:pt>
                <c:pt idx="2">
                  <c:v>Eastern</c:v>
                </c:pt>
                <c:pt idx="3">
                  <c:v>Luapula</c:v>
                </c:pt>
                <c:pt idx="4">
                  <c:v>Lusaka</c:v>
                </c:pt>
                <c:pt idx="5">
                  <c:v>North-Western</c:v>
                </c:pt>
                <c:pt idx="6">
                  <c:v>Northern</c:v>
                </c:pt>
                <c:pt idx="7">
                  <c:v>Southern</c:v>
                </c:pt>
                <c:pt idx="8">
                  <c:v>Western</c:v>
                </c:pt>
              </c:strCache>
            </c:strRef>
          </c:cat>
          <c:val>
            <c:numRef>
              <c:f>'DHS02'!$R$20:$Z$20</c:f>
              <c:numCache>
                <c:formatCode>###0.0</c:formatCode>
                <c:ptCount val="9"/>
                <c:pt idx="0">
                  <c:v>61.335667330518241</c:v>
                </c:pt>
                <c:pt idx="1">
                  <c:v>15.95572976712009</c:v>
                </c:pt>
                <c:pt idx="2">
                  <c:v>27.538957745055583</c:v>
                </c:pt>
                <c:pt idx="3">
                  <c:v>32.875001219376372</c:v>
                </c:pt>
                <c:pt idx="4">
                  <c:v>3.8682305964561436</c:v>
                </c:pt>
                <c:pt idx="5">
                  <c:v>56.095648960613879</c:v>
                </c:pt>
                <c:pt idx="6">
                  <c:v>35.751763867102795</c:v>
                </c:pt>
                <c:pt idx="7">
                  <c:v>14.498092206862992</c:v>
                </c:pt>
                <c:pt idx="8">
                  <c:v>56.943772856871469</c:v>
                </c:pt>
              </c:numCache>
            </c:numRef>
          </c:val>
          <c:extLst>
            <c:ext xmlns:c16="http://schemas.microsoft.com/office/drawing/2014/chart" uri="{C3380CC4-5D6E-409C-BE32-E72D297353CC}">
              <c16:uniqueId val="{00000002-C469-4EEB-8333-DB1E1601F7A2}"/>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'DHS02'!$R$15:$Z$15</c:f>
              <c:strCache>
                <c:ptCount val="9"/>
                <c:pt idx="0">
                  <c:v>Central</c:v>
                </c:pt>
                <c:pt idx="1">
                  <c:v>Copperbelt</c:v>
                </c:pt>
                <c:pt idx="2">
                  <c:v>Eastern</c:v>
                </c:pt>
                <c:pt idx="3">
                  <c:v>Luapula</c:v>
                </c:pt>
                <c:pt idx="4">
                  <c:v>Lusaka</c:v>
                </c:pt>
                <c:pt idx="5">
                  <c:v>North-Western</c:v>
                </c:pt>
                <c:pt idx="6">
                  <c:v>Northern</c:v>
                </c:pt>
                <c:pt idx="7">
                  <c:v>Southern</c:v>
                </c:pt>
                <c:pt idx="8">
                  <c:v>Western</c:v>
                </c:pt>
              </c:strCache>
            </c:strRef>
          </c:cat>
          <c:val>
            <c:numRef>
              <c:f>'DHS02'!$R$21:$Z$21</c:f>
              <c:numCache>
                <c:formatCode>###0.0</c:formatCode>
                <c:ptCount val="9"/>
                <c:pt idx="0">
                  <c:v>7.4541030745410195</c:v>
                </c:pt>
                <c:pt idx="1">
                  <c:v>3.8967027899469677</c:v>
                </c:pt>
                <c:pt idx="2">
                  <c:v>28.580349708576204</c:v>
                </c:pt>
                <c:pt idx="3">
                  <c:v>38.469601677148773</c:v>
                </c:pt>
                <c:pt idx="4">
                  <c:v>3.4689293735961981</c:v>
                </c:pt>
                <c:pt idx="5">
                  <c:v>6.3109819389660986</c:v>
                </c:pt>
                <c:pt idx="6">
                  <c:v>33.356059314811674</c:v>
                </c:pt>
                <c:pt idx="7">
                  <c:v>24.804469273742932</c:v>
                </c:pt>
                <c:pt idx="8">
                  <c:v>15.576513538180693</c:v>
                </c:pt>
              </c:numCache>
            </c:numRef>
          </c:val>
          <c:extLst>
            <c:ext xmlns:c16="http://schemas.microsoft.com/office/drawing/2014/chart" uri="{C3380CC4-5D6E-409C-BE32-E72D297353CC}">
              <c16:uniqueId val="{00000003-C469-4EEB-8333-DB1E1601F7A2}"/>
            </c:ext>
          </c:extLst>
        </c:ser>
        <c:dLbls>
          <c:showLegendKey val="0"/>
          <c:showVal val="0"/>
          <c:showCatName val="0"/>
          <c:showSerName val="0"/>
          <c:showPercent val="0"/>
          <c:showBubbleSize val="0"/>
        </c:dLbls>
        <c:gapWidth val="50"/>
        <c:overlap val="100"/>
        <c:axId val="188695680"/>
        <c:axId val="188697216"/>
      </c:barChart>
      <c:catAx>
        <c:axId val="188695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8697216"/>
        <c:crosses val="autoZero"/>
        <c:auto val="1"/>
        <c:lblAlgn val="ctr"/>
        <c:lblOffset val="100"/>
        <c:tickLblSkip val="1"/>
        <c:tickMarkSkip val="1"/>
        <c:noMultiLvlLbl val="0"/>
      </c:catAx>
      <c:valAx>
        <c:axId val="18869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8695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'DHS02'!$C$18:$G$18</c:f>
              <c:numCache>
                <c:formatCode>###0.0</c:formatCode>
                <c:ptCount val="5"/>
                <c:pt idx="0">
                  <c:v>20.982541809709552</c:v>
                </c:pt>
                <c:pt idx="1">
                  <c:v>24.219124266660138</c:v>
                </c:pt>
                <c:pt idx="2">
                  <c:v>34.964797310756168</c:v>
                </c:pt>
                <c:pt idx="3">
                  <c:v>76.067279927678825</c:v>
                </c:pt>
                <c:pt idx="4">
                  <c:v>94.211948217742062</c:v>
                </c:pt>
              </c:numCache>
            </c:numRef>
          </c:val>
          <c:extLst>
            <c:ext xmlns:c16="http://schemas.microsoft.com/office/drawing/2014/chart" uri="{C3380CC4-5D6E-409C-BE32-E72D297353CC}">
              <c16:uniqueId val="{00000000-7030-475A-BF07-B7F916C75C8F}"/>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'DHS02'!$C$19:$G$19</c:f>
              <c:numCache>
                <c:formatCode>###0.0</c:formatCode>
                <c:ptCount val="5"/>
                <c:pt idx="0">
                  <c:v>2.9639259358122572</c:v>
                </c:pt>
                <c:pt idx="1">
                  <c:v>3.3929083764786201</c:v>
                </c:pt>
                <c:pt idx="2">
                  <c:v>7.1243593601658883</c:v>
                </c:pt>
                <c:pt idx="3">
                  <c:v>3.5134977579789233</c:v>
                </c:pt>
                <c:pt idx="4">
                  <c:v>0.95534954994018872</c:v>
                </c:pt>
              </c:numCache>
            </c:numRef>
          </c:val>
          <c:extLst>
            <c:ext xmlns:c16="http://schemas.microsoft.com/office/drawing/2014/chart" uri="{C3380CC4-5D6E-409C-BE32-E72D297353CC}">
              <c16:uniqueId val="{00000001-7030-475A-BF07-B7F916C75C8F}"/>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'DHS02'!$C$20:$G$20</c:f>
              <c:numCache>
                <c:formatCode>###0.0</c:formatCode>
                <c:ptCount val="5"/>
                <c:pt idx="0">
                  <c:v>45.773431495614702</c:v>
                </c:pt>
                <c:pt idx="1">
                  <c:v>41.885199493689733</c:v>
                </c:pt>
                <c:pt idx="2">
                  <c:v>35.126624787102557</c:v>
                </c:pt>
                <c:pt idx="3">
                  <c:v>16.034992766323256</c:v>
                </c:pt>
                <c:pt idx="4">
                  <c:v>4.7052707019492743</c:v>
                </c:pt>
              </c:numCache>
            </c:numRef>
          </c:val>
          <c:extLst>
            <c:ext xmlns:c16="http://schemas.microsoft.com/office/drawing/2014/chart" uri="{C3380CC4-5D6E-409C-BE32-E72D297353CC}">
              <c16:uniqueId val="{00000002-7030-475A-BF07-B7F916C75C8F}"/>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'DHS02'!$C$21:$G$21</c:f>
              <c:numCache>
                <c:formatCode>###0.0</c:formatCode>
                <c:ptCount val="5"/>
                <c:pt idx="0">
                  <c:v>30.28010075886349</c:v>
                </c:pt>
                <c:pt idx="1">
                  <c:v>30.50276786317151</c:v>
                </c:pt>
                <c:pt idx="2">
                  <c:v>22.784218541975381</c:v>
                </c:pt>
                <c:pt idx="3">
                  <c:v>4.3842295480189977</c:v>
                </c:pt>
                <c:pt idx="4">
                  <c:v>0.12743153036847207</c:v>
                </c:pt>
              </c:numCache>
            </c:numRef>
          </c:val>
          <c:extLst>
            <c:ext xmlns:c16="http://schemas.microsoft.com/office/drawing/2014/chart" uri="{C3380CC4-5D6E-409C-BE32-E72D297353CC}">
              <c16:uniqueId val="{00000003-7030-475A-BF07-B7F916C75C8F}"/>
            </c:ext>
          </c:extLst>
        </c:ser>
        <c:dLbls>
          <c:showLegendKey val="0"/>
          <c:showVal val="0"/>
          <c:showCatName val="0"/>
          <c:showSerName val="0"/>
          <c:showPercent val="0"/>
          <c:showBubbleSize val="0"/>
        </c:dLbls>
        <c:gapWidth val="50"/>
        <c:overlap val="100"/>
        <c:axId val="188758656"/>
        <c:axId val="188768640"/>
      </c:barChart>
      <c:catAx>
        <c:axId val="188758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8768640"/>
        <c:crosses val="autoZero"/>
        <c:auto val="1"/>
        <c:lblAlgn val="ctr"/>
        <c:lblOffset val="100"/>
        <c:tickLblSkip val="1"/>
        <c:tickMarkSkip val="1"/>
        <c:noMultiLvlLbl val="0"/>
      </c:catAx>
      <c:valAx>
        <c:axId val="188768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8758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'DHS02'!$R$121:$Z$121</c:f>
              <c:strCache>
                <c:ptCount val="9"/>
                <c:pt idx="0">
                  <c:v>Central</c:v>
                </c:pt>
                <c:pt idx="1">
                  <c:v>Copperbelt</c:v>
                </c:pt>
                <c:pt idx="2">
                  <c:v>Eastern</c:v>
                </c:pt>
                <c:pt idx="3">
                  <c:v>Luapula</c:v>
                </c:pt>
                <c:pt idx="4">
                  <c:v>Lusaka</c:v>
                </c:pt>
                <c:pt idx="5">
                  <c:v>North-Western</c:v>
                </c:pt>
                <c:pt idx="6">
                  <c:v>Northern</c:v>
                </c:pt>
                <c:pt idx="7">
                  <c:v>Southern</c:v>
                </c:pt>
                <c:pt idx="8">
                  <c:v>Western</c:v>
                </c:pt>
              </c:strCache>
            </c:strRef>
          </c:cat>
          <c:val>
            <c:numRef>
              <c:f>'DHS02'!$R$124:$Z$124</c:f>
              <c:numCache>
                <c:formatCode>###0.0</c:formatCode>
                <c:ptCount val="9"/>
                <c:pt idx="0">
                  <c:v>19.04361243138867</c:v>
                </c:pt>
                <c:pt idx="1">
                  <c:v>54.307167376348133</c:v>
                </c:pt>
                <c:pt idx="2">
                  <c:v>8.5246388767222463</c:v>
                </c:pt>
                <c:pt idx="3">
                  <c:v>8.6302814491800195</c:v>
                </c:pt>
                <c:pt idx="4">
                  <c:v>33.21907643092824</c:v>
                </c:pt>
                <c:pt idx="5">
                  <c:v>12.821902600301739</c:v>
                </c:pt>
                <c:pt idx="6">
                  <c:v>8.8359753818723181</c:v>
                </c:pt>
                <c:pt idx="7">
                  <c:v>21.578955390389709</c:v>
                </c:pt>
                <c:pt idx="8">
                  <c:v>1.6800353105702157</c:v>
                </c:pt>
              </c:numCache>
            </c:numRef>
          </c:val>
          <c:extLst>
            <c:ext xmlns:c16="http://schemas.microsoft.com/office/drawing/2014/chart" uri="{C3380CC4-5D6E-409C-BE32-E72D297353CC}">
              <c16:uniqueId val="{00000000-3DA8-435E-B7B9-A9F45895ADAE}"/>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'DHS02'!$R$121:$Z$121</c:f>
              <c:strCache>
                <c:ptCount val="9"/>
                <c:pt idx="0">
                  <c:v>Central</c:v>
                </c:pt>
                <c:pt idx="1">
                  <c:v>Copperbelt</c:v>
                </c:pt>
                <c:pt idx="2">
                  <c:v>Eastern</c:v>
                </c:pt>
                <c:pt idx="3">
                  <c:v>Luapula</c:v>
                </c:pt>
                <c:pt idx="4">
                  <c:v>Lusaka</c:v>
                </c:pt>
                <c:pt idx="5">
                  <c:v>North-Western</c:v>
                </c:pt>
                <c:pt idx="6">
                  <c:v>Northern</c:v>
                </c:pt>
                <c:pt idx="7">
                  <c:v>Southern</c:v>
                </c:pt>
                <c:pt idx="8">
                  <c:v>Western</c:v>
                </c:pt>
              </c:strCache>
            </c:strRef>
          </c:cat>
          <c:val>
            <c:numRef>
              <c:f>'DHS02'!$R$125:$Z$125</c:f>
              <c:numCache>
                <c:formatCode>###0.0</c:formatCode>
                <c:ptCount val="9"/>
                <c:pt idx="0">
                  <c:v>4.6194213289819901</c:v>
                </c:pt>
                <c:pt idx="1">
                  <c:v>20.163374383396732</c:v>
                </c:pt>
                <c:pt idx="2">
                  <c:v>5.7166602671579678</c:v>
                </c:pt>
                <c:pt idx="3">
                  <c:v>3.5483523519908551</c:v>
                </c:pt>
                <c:pt idx="4">
                  <c:v>42.608723843973493</c:v>
                </c:pt>
                <c:pt idx="5">
                  <c:v>3.1106039112214621</c:v>
                </c:pt>
                <c:pt idx="6">
                  <c:v>3.4942059973210586</c:v>
                </c:pt>
                <c:pt idx="7">
                  <c:v>10.572427239081119</c:v>
                </c:pt>
                <c:pt idx="8">
                  <c:v>0.2677387014542536</c:v>
                </c:pt>
              </c:numCache>
            </c:numRef>
          </c:val>
          <c:extLst>
            <c:ext xmlns:c16="http://schemas.microsoft.com/office/drawing/2014/chart" uri="{C3380CC4-5D6E-409C-BE32-E72D297353CC}">
              <c16:uniqueId val="{00000001-3DA8-435E-B7B9-A9F45895ADAE}"/>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'DHS02'!$R$121:$Z$121</c:f>
              <c:strCache>
                <c:ptCount val="9"/>
                <c:pt idx="0">
                  <c:v>Central</c:v>
                </c:pt>
                <c:pt idx="1">
                  <c:v>Copperbelt</c:v>
                </c:pt>
                <c:pt idx="2">
                  <c:v>Eastern</c:v>
                </c:pt>
                <c:pt idx="3">
                  <c:v>Luapula</c:v>
                </c:pt>
                <c:pt idx="4">
                  <c:v>Lusaka</c:v>
                </c:pt>
                <c:pt idx="5">
                  <c:v>North-Western</c:v>
                </c:pt>
                <c:pt idx="6">
                  <c:v>Northern</c:v>
                </c:pt>
                <c:pt idx="7">
                  <c:v>Southern</c:v>
                </c:pt>
                <c:pt idx="8">
                  <c:v>Western</c:v>
                </c:pt>
              </c:strCache>
            </c:strRef>
          </c:cat>
          <c:val>
            <c:numRef>
              <c:f>'DHS02'!$R$126:$Z$126</c:f>
              <c:numCache>
                <c:formatCode>###0.0</c:formatCode>
                <c:ptCount val="9"/>
                <c:pt idx="0">
                  <c:v>52.006065996320373</c:v>
                </c:pt>
                <c:pt idx="1">
                  <c:v>21.863564968793426</c:v>
                </c:pt>
                <c:pt idx="2">
                  <c:v>31.976662931552141</c:v>
                </c:pt>
                <c:pt idx="3">
                  <c:v>67.646234850317768</c:v>
                </c:pt>
                <c:pt idx="4">
                  <c:v>20.551725318107017</c:v>
                </c:pt>
                <c:pt idx="5">
                  <c:v>62.441375792490319</c:v>
                </c:pt>
                <c:pt idx="6">
                  <c:v>74.767142636487506</c:v>
                </c:pt>
                <c:pt idx="7">
                  <c:v>11.759231895668904</c:v>
                </c:pt>
                <c:pt idx="8">
                  <c:v>28.459273375581901</c:v>
                </c:pt>
              </c:numCache>
            </c:numRef>
          </c:val>
          <c:extLst>
            <c:ext xmlns:c16="http://schemas.microsoft.com/office/drawing/2014/chart" uri="{C3380CC4-5D6E-409C-BE32-E72D297353CC}">
              <c16:uniqueId val="{00000002-3DA8-435E-B7B9-A9F45895ADAE}"/>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'DHS02'!$R$121:$Z$121</c:f>
              <c:strCache>
                <c:ptCount val="9"/>
                <c:pt idx="0">
                  <c:v>Central</c:v>
                </c:pt>
                <c:pt idx="1">
                  <c:v>Copperbelt</c:v>
                </c:pt>
                <c:pt idx="2">
                  <c:v>Eastern</c:v>
                </c:pt>
                <c:pt idx="3">
                  <c:v>Luapula</c:v>
                </c:pt>
                <c:pt idx="4">
                  <c:v>Lusaka</c:v>
                </c:pt>
                <c:pt idx="5">
                  <c:v>North-Western</c:v>
                </c:pt>
                <c:pt idx="6">
                  <c:v>Northern</c:v>
                </c:pt>
                <c:pt idx="7">
                  <c:v>Southern</c:v>
                </c:pt>
                <c:pt idx="8">
                  <c:v>Western</c:v>
                </c:pt>
              </c:strCache>
            </c:strRef>
          </c:cat>
          <c:val>
            <c:numRef>
              <c:f>'DHS02'!$R$127:$Z$127</c:f>
              <c:numCache>
                <c:formatCode>###0.0</c:formatCode>
                <c:ptCount val="9"/>
                <c:pt idx="0">
                  <c:v>24.330900243308964</c:v>
                </c:pt>
                <c:pt idx="1">
                  <c:v>3.6658932714617167</c:v>
                </c:pt>
                <c:pt idx="2">
                  <c:v>53.782037924567646</c:v>
                </c:pt>
                <c:pt idx="3">
                  <c:v>20.175131348511357</c:v>
                </c:pt>
                <c:pt idx="4">
                  <c:v>3.6204744069912516</c:v>
                </c:pt>
                <c:pt idx="5">
                  <c:v>21.626117695986476</c:v>
                </c:pt>
                <c:pt idx="6">
                  <c:v>12.902675984319117</c:v>
                </c:pt>
                <c:pt idx="7">
                  <c:v>56.089385474860265</c:v>
                </c:pt>
                <c:pt idx="8">
                  <c:v>69.592952612393631</c:v>
                </c:pt>
              </c:numCache>
            </c:numRef>
          </c:val>
          <c:extLst>
            <c:ext xmlns:c16="http://schemas.microsoft.com/office/drawing/2014/chart" uri="{C3380CC4-5D6E-409C-BE32-E72D297353CC}">
              <c16:uniqueId val="{00000003-3DA8-435E-B7B9-A9F45895ADAE}"/>
            </c:ext>
          </c:extLst>
        </c:ser>
        <c:dLbls>
          <c:showLegendKey val="0"/>
          <c:showVal val="0"/>
          <c:showCatName val="0"/>
          <c:showSerName val="0"/>
          <c:showPercent val="0"/>
          <c:showBubbleSize val="0"/>
        </c:dLbls>
        <c:gapWidth val="50"/>
        <c:overlap val="100"/>
        <c:axId val="189818752"/>
        <c:axId val="189820288"/>
      </c:barChart>
      <c:catAx>
        <c:axId val="189818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820288"/>
        <c:crosses val="autoZero"/>
        <c:auto val="1"/>
        <c:lblAlgn val="ctr"/>
        <c:lblOffset val="100"/>
        <c:tickLblSkip val="1"/>
        <c:tickMarkSkip val="1"/>
        <c:noMultiLvlLbl val="0"/>
      </c:catAx>
      <c:valAx>
        <c:axId val="189820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818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3F5-4864-9564-9ED8ADB0F96B}"/>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3F5-4864-9564-9ED8ADB0F96B}"/>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33F5-4864-9564-9ED8ADB0F96B}"/>
            </c:ext>
          </c:extLst>
        </c:ser>
        <c:dLbls>
          <c:showLegendKey val="0"/>
          <c:showVal val="0"/>
          <c:showCatName val="0"/>
          <c:showSerName val="0"/>
          <c:showPercent val="0"/>
          <c:showBubbleSize val="0"/>
        </c:dLbls>
        <c:gapWidth val="50"/>
        <c:overlap val="100"/>
        <c:axId val="190005248"/>
        <c:axId val="190006784"/>
      </c:barChart>
      <c:catAx>
        <c:axId val="190005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006784"/>
        <c:crosses val="autoZero"/>
        <c:auto val="1"/>
        <c:lblAlgn val="ctr"/>
        <c:lblOffset val="100"/>
        <c:tickLblSkip val="1"/>
        <c:tickMarkSkip val="1"/>
        <c:noMultiLvlLbl val="0"/>
      </c:catAx>
      <c:valAx>
        <c:axId val="190006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0052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'DHS02'!$R$221:$Z$221</c:f>
              <c:strCache>
                <c:ptCount val="9"/>
                <c:pt idx="0">
                  <c:v>Central</c:v>
                </c:pt>
                <c:pt idx="1">
                  <c:v>Copperbelt</c:v>
                </c:pt>
                <c:pt idx="2">
                  <c:v>Eastern</c:v>
                </c:pt>
                <c:pt idx="3">
                  <c:v>Luapula</c:v>
                </c:pt>
                <c:pt idx="4">
                  <c:v>Lusaka</c:v>
                </c:pt>
                <c:pt idx="5">
                  <c:v>North-Western</c:v>
                </c:pt>
                <c:pt idx="6">
                  <c:v>Northern</c:v>
                </c:pt>
                <c:pt idx="7">
                  <c:v>Southern</c:v>
                </c:pt>
                <c:pt idx="8">
                  <c:v>Western</c:v>
                </c:pt>
              </c:strCache>
            </c:strRef>
          </c:cat>
          <c:val>
            <c:numRef>
              <c:f>'DHS02'!$R$222:$Z$222</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CF1C-47FF-B2AB-048AFA328FF5}"/>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'DHS02'!$R$221:$Z$221</c:f>
              <c:strCache>
                <c:ptCount val="9"/>
                <c:pt idx="0">
                  <c:v>Central</c:v>
                </c:pt>
                <c:pt idx="1">
                  <c:v>Copperbelt</c:v>
                </c:pt>
                <c:pt idx="2">
                  <c:v>Eastern</c:v>
                </c:pt>
                <c:pt idx="3">
                  <c:v>Luapula</c:v>
                </c:pt>
                <c:pt idx="4">
                  <c:v>Lusaka</c:v>
                </c:pt>
                <c:pt idx="5">
                  <c:v>North-Western</c:v>
                </c:pt>
                <c:pt idx="6">
                  <c:v>Northern</c:v>
                </c:pt>
                <c:pt idx="7">
                  <c:v>Southern</c:v>
                </c:pt>
                <c:pt idx="8">
                  <c:v>Western</c:v>
                </c:pt>
              </c:strCache>
            </c:strRef>
          </c:cat>
          <c:val>
            <c:numRef>
              <c:f>'DHS02'!$R$223:$Z$223</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CF1C-47FF-B2AB-048AFA328FF5}"/>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'DHS02'!$R$221:$Z$221</c:f>
              <c:strCache>
                <c:ptCount val="9"/>
                <c:pt idx="0">
                  <c:v>Central</c:v>
                </c:pt>
                <c:pt idx="1">
                  <c:v>Copperbelt</c:v>
                </c:pt>
                <c:pt idx="2">
                  <c:v>Eastern</c:v>
                </c:pt>
                <c:pt idx="3">
                  <c:v>Luapula</c:v>
                </c:pt>
                <c:pt idx="4">
                  <c:v>Lusaka</c:v>
                </c:pt>
                <c:pt idx="5">
                  <c:v>North-Western</c:v>
                </c:pt>
                <c:pt idx="6">
                  <c:v>Northern</c:v>
                </c:pt>
                <c:pt idx="7">
                  <c:v>Southern</c:v>
                </c:pt>
                <c:pt idx="8">
                  <c:v>Western</c:v>
                </c:pt>
              </c:strCache>
            </c:strRef>
          </c:cat>
          <c:val>
            <c:numRef>
              <c:f>'DHS02'!$R$224:$Z$224</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CF1C-47FF-B2AB-048AFA328FF5}"/>
            </c:ext>
          </c:extLst>
        </c:ser>
        <c:dLbls>
          <c:showLegendKey val="0"/>
          <c:showVal val="0"/>
          <c:showCatName val="0"/>
          <c:showSerName val="0"/>
          <c:showPercent val="0"/>
          <c:showBubbleSize val="0"/>
        </c:dLbls>
        <c:gapWidth val="50"/>
        <c:overlap val="100"/>
        <c:axId val="191713664"/>
        <c:axId val="191715200"/>
      </c:barChart>
      <c:catAx>
        <c:axId val="191713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1715200"/>
        <c:crosses val="autoZero"/>
        <c:auto val="1"/>
        <c:lblAlgn val="ctr"/>
        <c:lblOffset val="100"/>
        <c:tickLblSkip val="1"/>
        <c:tickMarkSkip val="1"/>
        <c:noMultiLvlLbl val="0"/>
      </c:catAx>
      <c:valAx>
        <c:axId val="191715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1713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DC93-4152-99CB-82FA6E92C61B}"/>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C93-4152-99CB-82FA6E92C61B}"/>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DC93-4152-99CB-82FA6E92C61B}"/>
            </c:ext>
          </c:extLst>
        </c:ser>
        <c:dLbls>
          <c:showLegendKey val="0"/>
          <c:showVal val="0"/>
          <c:showCatName val="0"/>
          <c:showSerName val="0"/>
          <c:showPercent val="0"/>
          <c:showBubbleSize val="0"/>
        </c:dLbls>
        <c:gapWidth val="50"/>
        <c:overlap val="100"/>
        <c:axId val="191783680"/>
        <c:axId val="191785216"/>
      </c:barChart>
      <c:catAx>
        <c:axId val="191783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1785216"/>
        <c:crosses val="autoZero"/>
        <c:auto val="1"/>
        <c:lblAlgn val="ctr"/>
        <c:lblOffset val="100"/>
        <c:tickLblSkip val="1"/>
        <c:tickMarkSkip val="1"/>
        <c:noMultiLvlLbl val="0"/>
      </c:catAx>
      <c:valAx>
        <c:axId val="191785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1783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'DHS02'!$H$18:$L$18</c:f>
              <c:numCache>
                <c:formatCode>###0.0</c:formatCode>
                <c:ptCount val="5"/>
                <c:pt idx="0">
                  <c:v>74.9921159224712</c:v>
                </c:pt>
                <c:pt idx="1">
                  <c:v>84.064424903965971</c:v>
                </c:pt>
                <c:pt idx="2">
                  <c:v>90.258105228895403</c:v>
                </c:pt>
                <c:pt idx="3">
                  <c:v>95.699516374525672</c:v>
                </c:pt>
                <c:pt idx="4">
                  <c:v>95.397636492454865</c:v>
                </c:pt>
              </c:numCache>
            </c:numRef>
          </c:val>
          <c:extLst>
            <c:ext xmlns:c16="http://schemas.microsoft.com/office/drawing/2014/chart" uri="{C3380CC4-5D6E-409C-BE32-E72D297353CC}">
              <c16:uniqueId val="{00000000-199E-4CF4-A902-32A1E534F2AE}"/>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'DHS02'!$H$19:$L$19</c:f>
              <c:numCache>
                <c:formatCode>###0.0</c:formatCode>
                <c:ptCount val="5"/>
                <c:pt idx="0">
                  <c:v>6.7383189435070241</c:v>
                </c:pt>
                <c:pt idx="1">
                  <c:v>2.9059095653192908</c:v>
                </c:pt>
                <c:pt idx="2">
                  <c:v>2.4889440120747413</c:v>
                </c:pt>
                <c:pt idx="3">
                  <c:v>0.65264041518103566</c:v>
                </c:pt>
                <c:pt idx="4">
                  <c:v>0.10044323840226051</c:v>
                </c:pt>
              </c:numCache>
            </c:numRef>
          </c:val>
          <c:extLst>
            <c:ext xmlns:c16="http://schemas.microsoft.com/office/drawing/2014/chart" uri="{C3380CC4-5D6E-409C-BE32-E72D297353CC}">
              <c16:uniqueId val="{00000001-199E-4CF4-A902-32A1E534F2AE}"/>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'DHS02'!$H$20:$L$20</c:f>
              <c:numCache>
                <c:formatCode>###0.0</c:formatCode>
                <c:ptCount val="5"/>
                <c:pt idx="0">
                  <c:v>14.317080899034039</c:v>
                </c:pt>
                <c:pt idx="1">
                  <c:v>10.278316914019769</c:v>
                </c:pt>
                <c:pt idx="2">
                  <c:v>7.2529507590298579</c:v>
                </c:pt>
                <c:pt idx="3">
                  <c:v>3.6478432102932885</c:v>
                </c:pt>
                <c:pt idx="4">
                  <c:v>4.5019202691428717</c:v>
                </c:pt>
              </c:numCache>
            </c:numRef>
          </c:val>
          <c:extLst>
            <c:ext xmlns:c16="http://schemas.microsoft.com/office/drawing/2014/chart" uri="{C3380CC4-5D6E-409C-BE32-E72D297353CC}">
              <c16:uniqueId val="{00000002-199E-4CF4-A902-32A1E534F2AE}"/>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'DHS02'!$H$21:$L$21</c:f>
              <c:numCache>
                <c:formatCode>###0.0</c:formatCode>
                <c:ptCount val="5"/>
                <c:pt idx="0">
                  <c:v>3.9524842349877316</c:v>
                </c:pt>
                <c:pt idx="1">
                  <c:v>2.7513486166949717</c:v>
                </c:pt>
                <c:pt idx="2">
                  <c:v>0</c:v>
                </c:pt>
                <c:pt idx="3">
                  <c:v>0</c:v>
                </c:pt>
                <c:pt idx="4">
                  <c:v>0</c:v>
                </c:pt>
              </c:numCache>
            </c:numRef>
          </c:val>
          <c:extLst>
            <c:ext xmlns:c16="http://schemas.microsoft.com/office/drawing/2014/chart" uri="{C3380CC4-5D6E-409C-BE32-E72D297353CC}">
              <c16:uniqueId val="{00000003-199E-4CF4-A902-32A1E534F2AE}"/>
            </c:ext>
          </c:extLst>
        </c:ser>
        <c:dLbls>
          <c:showLegendKey val="0"/>
          <c:showVal val="0"/>
          <c:showCatName val="0"/>
          <c:showSerName val="0"/>
          <c:showPercent val="0"/>
          <c:showBubbleSize val="0"/>
        </c:dLbls>
        <c:gapWidth val="50"/>
        <c:overlap val="100"/>
        <c:axId val="190617856"/>
        <c:axId val="190631936"/>
      </c:barChart>
      <c:catAx>
        <c:axId val="190617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631936"/>
        <c:crosses val="autoZero"/>
        <c:auto val="1"/>
        <c:lblAlgn val="ctr"/>
        <c:lblOffset val="100"/>
        <c:tickLblSkip val="1"/>
        <c:tickMarkSkip val="1"/>
        <c:noMultiLvlLbl val="0"/>
      </c:catAx>
      <c:valAx>
        <c:axId val="190631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617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'DHS02'!$H$124:$L$124</c:f>
              <c:numCache>
                <c:formatCode>###0.0</c:formatCode>
                <c:ptCount val="5"/>
                <c:pt idx="0">
                  <c:v>11.061238745525941</c:v>
                </c:pt>
                <c:pt idx="1">
                  <c:v>20.65683368826306</c:v>
                </c:pt>
                <c:pt idx="2">
                  <c:v>40.806890960491089</c:v>
                </c:pt>
                <c:pt idx="3">
                  <c:v>65.872202152549804</c:v>
                </c:pt>
                <c:pt idx="4">
                  <c:v>85.556864759540971</c:v>
                </c:pt>
              </c:numCache>
            </c:numRef>
          </c:val>
          <c:extLst>
            <c:ext xmlns:c16="http://schemas.microsoft.com/office/drawing/2014/chart" uri="{C3380CC4-5D6E-409C-BE32-E72D297353CC}">
              <c16:uniqueId val="{00000000-B1B1-4417-B347-2BEC48368D96}"/>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'DHS02'!$H$125:$L$125</c:f>
              <c:numCache>
                <c:formatCode>###0.0</c:formatCode>
                <c:ptCount val="5"/>
                <c:pt idx="0">
                  <c:v>19.581305492693637</c:v>
                </c:pt>
                <c:pt idx="1">
                  <c:v>35.931595177841672</c:v>
                </c:pt>
                <c:pt idx="2">
                  <c:v>42.498671556571381</c:v>
                </c:pt>
                <c:pt idx="3">
                  <c:v>27.788124999226014</c:v>
                </c:pt>
                <c:pt idx="4">
                  <c:v>13.690401085170839</c:v>
                </c:pt>
              </c:numCache>
            </c:numRef>
          </c:val>
          <c:extLst>
            <c:ext xmlns:c16="http://schemas.microsoft.com/office/drawing/2014/chart" uri="{C3380CC4-5D6E-409C-BE32-E72D297353CC}">
              <c16:uniqueId val="{00000001-B1B1-4417-B347-2BEC48368D96}"/>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'DHS02'!$H$126:$L$126</c:f>
              <c:numCache>
                <c:formatCode>###0.0</c:formatCode>
                <c:ptCount val="5"/>
                <c:pt idx="0">
                  <c:v>58.660721317907914</c:v>
                </c:pt>
                <c:pt idx="1">
                  <c:v>37.420996552750431</c:v>
                </c:pt>
                <c:pt idx="2">
                  <c:v>16.202390873660192</c:v>
                </c:pt>
                <c:pt idx="3">
                  <c:v>5.9161456774709791</c:v>
                </c:pt>
                <c:pt idx="4">
                  <c:v>0.75273415528819498</c:v>
                </c:pt>
              </c:numCache>
            </c:numRef>
          </c:val>
          <c:extLst>
            <c:ext xmlns:c16="http://schemas.microsoft.com/office/drawing/2014/chart" uri="{C3380CC4-5D6E-409C-BE32-E72D297353CC}">
              <c16:uniqueId val="{00000002-B1B1-4417-B347-2BEC48368D96}"/>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'DHS02'!$H$127:$L$127</c:f>
              <c:numCache>
                <c:formatCode>###0.0</c:formatCode>
                <c:ptCount val="5"/>
                <c:pt idx="0">
                  <c:v>10.696734443872504</c:v>
                </c:pt>
                <c:pt idx="1">
                  <c:v>5.9905745811448341</c:v>
                </c:pt>
                <c:pt idx="2">
                  <c:v>0.49204660927734001</c:v>
                </c:pt>
                <c:pt idx="3">
                  <c:v>0.42352717075320023</c:v>
                </c:pt>
                <c:pt idx="4">
                  <c:v>0</c:v>
                </c:pt>
              </c:numCache>
            </c:numRef>
          </c:val>
          <c:extLst>
            <c:ext xmlns:c16="http://schemas.microsoft.com/office/drawing/2014/chart" uri="{C3380CC4-5D6E-409C-BE32-E72D297353CC}">
              <c16:uniqueId val="{00000003-B1B1-4417-B347-2BEC48368D96}"/>
            </c:ext>
          </c:extLst>
        </c:ser>
        <c:dLbls>
          <c:showLegendKey val="0"/>
          <c:showVal val="0"/>
          <c:showCatName val="0"/>
          <c:showSerName val="0"/>
          <c:showPercent val="0"/>
          <c:showBubbleSize val="0"/>
        </c:dLbls>
        <c:gapWidth val="50"/>
        <c:overlap val="100"/>
        <c:axId val="190713856"/>
        <c:axId val="190715392"/>
      </c:barChart>
      <c:catAx>
        <c:axId val="19071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715392"/>
        <c:crosses val="autoZero"/>
        <c:auto val="1"/>
        <c:lblAlgn val="ctr"/>
        <c:lblOffset val="100"/>
        <c:tickLblSkip val="1"/>
        <c:tickMarkSkip val="1"/>
        <c:noMultiLvlLbl val="0"/>
      </c:catAx>
      <c:valAx>
        <c:axId val="190715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713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BB5-4B24-A276-FFADD8D89936}"/>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ABB5-4B24-A276-FFADD8D89936}"/>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ABB5-4B24-A276-FFADD8D89936}"/>
            </c:ext>
          </c:extLst>
        </c:ser>
        <c:dLbls>
          <c:showLegendKey val="0"/>
          <c:showVal val="0"/>
          <c:showCatName val="0"/>
          <c:showSerName val="0"/>
          <c:showPercent val="0"/>
          <c:showBubbleSize val="0"/>
        </c:dLbls>
        <c:gapWidth val="50"/>
        <c:overlap val="100"/>
        <c:axId val="190767488"/>
        <c:axId val="190769024"/>
      </c:barChart>
      <c:catAx>
        <c:axId val="190767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769024"/>
        <c:crosses val="autoZero"/>
        <c:auto val="1"/>
        <c:lblAlgn val="ctr"/>
        <c:lblOffset val="100"/>
        <c:tickLblSkip val="1"/>
        <c:tickMarkSkip val="1"/>
        <c:noMultiLvlLbl val="0"/>
      </c:catAx>
      <c:valAx>
        <c:axId val="190769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767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'DHS02'!$C$124:$G$124</c:f>
              <c:numCache>
                <c:formatCode>###0.0</c:formatCode>
                <c:ptCount val="5"/>
                <c:pt idx="0">
                  <c:v>4.1609970371044902</c:v>
                </c:pt>
                <c:pt idx="1">
                  <c:v>3.5324592813498401</c:v>
                </c:pt>
                <c:pt idx="2">
                  <c:v>8.8359892606039825</c:v>
                </c:pt>
                <c:pt idx="3">
                  <c:v>24.311758393510061</c:v>
                </c:pt>
                <c:pt idx="4">
                  <c:v>69.38731083292069</c:v>
                </c:pt>
              </c:numCache>
            </c:numRef>
          </c:val>
          <c:extLst>
            <c:ext xmlns:c16="http://schemas.microsoft.com/office/drawing/2014/chart" uri="{C3380CC4-5D6E-409C-BE32-E72D297353CC}">
              <c16:uniqueId val="{00000000-F2A4-4866-A73D-3DB92907B82B}"/>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'DHS02'!$C$125:$G$125</c:f>
              <c:numCache>
                <c:formatCode>###0.0</c:formatCode>
                <c:ptCount val="5"/>
                <c:pt idx="0">
                  <c:v>2.2623372208366406</c:v>
                </c:pt>
                <c:pt idx="1">
                  <c:v>1.5988771709805834</c:v>
                </c:pt>
                <c:pt idx="2">
                  <c:v>4.4561577279491136</c:v>
                </c:pt>
                <c:pt idx="3">
                  <c:v>28.213516227127819</c:v>
                </c:pt>
                <c:pt idx="4">
                  <c:v>24.800607142175242</c:v>
                </c:pt>
              </c:numCache>
            </c:numRef>
          </c:val>
          <c:extLst>
            <c:ext xmlns:c16="http://schemas.microsoft.com/office/drawing/2014/chart" uri="{C3380CC4-5D6E-409C-BE32-E72D297353CC}">
              <c16:uniqueId val="{00000001-F2A4-4866-A73D-3DB92907B82B}"/>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'DHS02'!$C$126:$G$126</c:f>
              <c:numCache>
                <c:formatCode>###0.0</c:formatCode>
                <c:ptCount val="5"/>
                <c:pt idx="0">
                  <c:v>37.329748326620582</c:v>
                </c:pt>
                <c:pt idx="1">
                  <c:v>52.993962203330483</c:v>
                </c:pt>
                <c:pt idx="2">
                  <c:v>60.456810056482809</c:v>
                </c:pt>
                <c:pt idx="3">
                  <c:v>41.417781953519444</c:v>
                </c:pt>
                <c:pt idx="4">
                  <c:v>5.5880403345892375</c:v>
                </c:pt>
              </c:numCache>
            </c:numRef>
          </c:val>
          <c:extLst>
            <c:ext xmlns:c16="http://schemas.microsoft.com/office/drawing/2014/chart" uri="{C3380CC4-5D6E-409C-BE32-E72D297353CC}">
              <c16:uniqueId val="{00000002-F2A4-4866-A73D-3DB92907B82B}"/>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'DHS02'!$C$127:$G$127</c:f>
              <c:numCache>
                <c:formatCode>###0.0</c:formatCode>
                <c:ptCount val="5"/>
                <c:pt idx="0">
                  <c:v>56.24691741543829</c:v>
                </c:pt>
                <c:pt idx="1">
                  <c:v>41.874701344339094</c:v>
                </c:pt>
                <c:pt idx="2">
                  <c:v>26.251042954964092</c:v>
                </c:pt>
                <c:pt idx="3">
                  <c:v>6.0569434258426735</c:v>
                </c:pt>
                <c:pt idx="4">
                  <c:v>0.22404169031484084</c:v>
                </c:pt>
              </c:numCache>
            </c:numRef>
          </c:val>
          <c:extLst>
            <c:ext xmlns:c16="http://schemas.microsoft.com/office/drawing/2014/chart" uri="{C3380CC4-5D6E-409C-BE32-E72D297353CC}">
              <c16:uniqueId val="{00000003-F2A4-4866-A73D-3DB92907B82B}"/>
            </c:ext>
          </c:extLst>
        </c:ser>
        <c:dLbls>
          <c:showLegendKey val="0"/>
          <c:showVal val="0"/>
          <c:showCatName val="0"/>
          <c:showSerName val="0"/>
          <c:showPercent val="0"/>
          <c:showBubbleSize val="0"/>
        </c:dLbls>
        <c:gapWidth val="50"/>
        <c:overlap val="100"/>
        <c:axId val="189955456"/>
        <c:axId val="189961344"/>
      </c:barChart>
      <c:catAx>
        <c:axId val="189955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961344"/>
        <c:crosses val="autoZero"/>
        <c:auto val="1"/>
        <c:lblAlgn val="ctr"/>
        <c:lblOffset val="100"/>
        <c:tickLblSkip val="1"/>
        <c:tickMarkSkip val="1"/>
        <c:noMultiLvlLbl val="0"/>
      </c:catAx>
      <c:valAx>
        <c:axId val="189961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955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'DHS02'!$M$124:$Q$124</c:f>
              <c:numCache>
                <c:formatCode>###0.0</c:formatCode>
                <c:ptCount val="5"/>
                <c:pt idx="0">
                  <c:v>2.4806529935640844</c:v>
                </c:pt>
                <c:pt idx="1">
                  <c:v>4.9802325750729501</c:v>
                </c:pt>
                <c:pt idx="2">
                  <c:v>3.5598114242367078</c:v>
                </c:pt>
                <c:pt idx="3">
                  <c:v>7.5158891535181214</c:v>
                </c:pt>
                <c:pt idx="4">
                  <c:v>26.778986788904085</c:v>
                </c:pt>
              </c:numCache>
            </c:numRef>
          </c:val>
          <c:extLst>
            <c:ext xmlns:c16="http://schemas.microsoft.com/office/drawing/2014/chart" uri="{C3380CC4-5D6E-409C-BE32-E72D297353CC}">
              <c16:uniqueId val="{00000000-6BC6-4A47-B6AD-2ACCC17ED173}"/>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'DHS02'!$M$125:$Q$125</c:f>
              <c:numCache>
                <c:formatCode>###0.0</c:formatCode>
                <c:ptCount val="5"/>
                <c:pt idx="0">
                  <c:v>2.2023897539520969</c:v>
                </c:pt>
                <c:pt idx="1">
                  <c:v>1.628736924400096</c:v>
                </c:pt>
                <c:pt idx="2">
                  <c:v>1.7681404770043838</c:v>
                </c:pt>
                <c:pt idx="3">
                  <c:v>3.1511701861398702</c:v>
                </c:pt>
                <c:pt idx="4">
                  <c:v>9.6270712795876765</c:v>
                </c:pt>
              </c:numCache>
            </c:numRef>
          </c:val>
          <c:extLst>
            <c:ext xmlns:c16="http://schemas.microsoft.com/office/drawing/2014/chart" uri="{C3380CC4-5D6E-409C-BE32-E72D297353CC}">
              <c16:uniqueId val="{00000001-6BC6-4A47-B6AD-2ACCC17ED173}"/>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'DHS02'!$M$126:$Q$126</c:f>
              <c:numCache>
                <c:formatCode>###0.0</c:formatCode>
                <c:ptCount val="5"/>
                <c:pt idx="0">
                  <c:v>39.070039837045528</c:v>
                </c:pt>
                <c:pt idx="1">
                  <c:v>37.144113085088662</c:v>
                </c:pt>
                <c:pt idx="2">
                  <c:v>52.797346754419813</c:v>
                </c:pt>
                <c:pt idx="3">
                  <c:v>55.281406354432548</c:v>
                </c:pt>
                <c:pt idx="4">
                  <c:v>52.241377848698114</c:v>
                </c:pt>
              </c:numCache>
            </c:numRef>
          </c:val>
          <c:extLst>
            <c:ext xmlns:c16="http://schemas.microsoft.com/office/drawing/2014/chart" uri="{C3380CC4-5D6E-409C-BE32-E72D297353CC}">
              <c16:uniqueId val="{00000002-6BC6-4A47-B6AD-2ACCC17ED173}"/>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'DHS02'!$M$127:$Q$127</c:f>
              <c:numCache>
                <c:formatCode>###0.0</c:formatCode>
                <c:ptCount val="5"/>
                <c:pt idx="0">
                  <c:v>56.24691741543829</c:v>
                </c:pt>
                <c:pt idx="1">
                  <c:v>56.24691741543829</c:v>
                </c:pt>
                <c:pt idx="2">
                  <c:v>41.874701344339094</c:v>
                </c:pt>
                <c:pt idx="3">
                  <c:v>34.051534305909463</c:v>
                </c:pt>
                <c:pt idx="4">
                  <c:v>11.352564082810126</c:v>
                </c:pt>
              </c:numCache>
            </c:numRef>
          </c:val>
          <c:extLst>
            <c:ext xmlns:c16="http://schemas.microsoft.com/office/drawing/2014/chart" uri="{C3380CC4-5D6E-409C-BE32-E72D297353CC}">
              <c16:uniqueId val="{00000003-6BC6-4A47-B6AD-2ACCC17ED173}"/>
            </c:ext>
          </c:extLst>
        </c:ser>
        <c:dLbls>
          <c:showLegendKey val="0"/>
          <c:showVal val="0"/>
          <c:showCatName val="0"/>
          <c:showSerName val="0"/>
          <c:showPercent val="0"/>
          <c:showBubbleSize val="0"/>
        </c:dLbls>
        <c:gapWidth val="50"/>
        <c:overlap val="100"/>
        <c:axId val="189673856"/>
        <c:axId val="189675392"/>
      </c:barChart>
      <c:catAx>
        <c:axId val="18967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675392"/>
        <c:crosses val="autoZero"/>
        <c:auto val="1"/>
        <c:lblAlgn val="ctr"/>
        <c:lblOffset val="100"/>
        <c:tickLblSkip val="1"/>
        <c:tickMarkSkip val="1"/>
        <c:noMultiLvlLbl val="0"/>
      </c:catAx>
      <c:valAx>
        <c:axId val="189675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673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33.242431919990025</c:v>
                </c:pt>
                <c:pt idx="1">
                  <c:v>32.823893329118796</c:v>
                </c:pt>
                <c:pt idx="2">
                  <c:v>31.669597844970816</c:v>
                </c:pt>
                <c:pt idx="3">
                  <c:v>37.93309199441255</c:v>
                </c:pt>
                <c:pt idx="4">
                  <c:v>45.4221276192199</c:v>
                </c:pt>
              </c:numCache>
            </c:numRef>
          </c:val>
          <c:extLst>
            <c:ext xmlns:c16="http://schemas.microsoft.com/office/drawing/2014/chart" uri="{C3380CC4-5D6E-409C-BE32-E72D297353CC}">
              <c16:uniqueId val="{00000000-118F-437C-870F-4AD0D5294AEF}"/>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3.6373677655015308</c:v>
                </c:pt>
                <c:pt idx="1">
                  <c:v>5.4825567596771769</c:v>
                </c:pt>
                <c:pt idx="2">
                  <c:v>6.897895344456848</c:v>
                </c:pt>
                <c:pt idx="3">
                  <c:v>4.0093413796566786</c:v>
                </c:pt>
                <c:pt idx="4">
                  <c:v>6.4760863002232938</c:v>
                </c:pt>
              </c:numCache>
            </c:numRef>
          </c:val>
          <c:extLst>
            <c:ext xmlns:c16="http://schemas.microsoft.com/office/drawing/2014/chart" uri="{C3380CC4-5D6E-409C-BE32-E72D297353CC}">
              <c16:uniqueId val="{00000001-118F-437C-870F-4AD0D5294AEF}"/>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42.506032663528849</c:v>
                </c:pt>
                <c:pt idx="1">
                  <c:v>42.047309614745686</c:v>
                </c:pt>
                <c:pt idx="2">
                  <c:v>40.095230524542444</c:v>
                </c:pt>
                <c:pt idx="3">
                  <c:v>37.621295704963806</c:v>
                </c:pt>
                <c:pt idx="4">
                  <c:v>40.220367911195012</c:v>
                </c:pt>
              </c:numCache>
            </c:numRef>
          </c:val>
          <c:extLst>
            <c:ext xmlns:c16="http://schemas.microsoft.com/office/drawing/2014/chart" uri="{C3380CC4-5D6E-409C-BE32-E72D297353CC}">
              <c16:uniqueId val="{00000002-118F-437C-870F-4AD0D5294AEF}"/>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20.614167650979596</c:v>
                </c:pt>
                <c:pt idx="1">
                  <c:v>19.646240296458348</c:v>
                </c:pt>
                <c:pt idx="2">
                  <c:v>21.337276286029898</c:v>
                </c:pt>
                <c:pt idx="3">
                  <c:v>20.436270920966969</c:v>
                </c:pt>
                <c:pt idx="4">
                  <c:v>7.8814181693617948</c:v>
                </c:pt>
              </c:numCache>
            </c:numRef>
          </c:val>
          <c:extLst>
            <c:ext xmlns:c16="http://schemas.microsoft.com/office/drawing/2014/chart" uri="{C3380CC4-5D6E-409C-BE32-E72D297353CC}">
              <c16:uniqueId val="{00000003-118F-437C-870F-4AD0D5294AEF}"/>
            </c:ext>
          </c:extLst>
        </c:ser>
        <c:dLbls>
          <c:showLegendKey val="0"/>
          <c:showVal val="0"/>
          <c:showCatName val="0"/>
          <c:showSerName val="0"/>
          <c:showPercent val="0"/>
          <c:showBubbleSize val="0"/>
        </c:dLbls>
        <c:gapWidth val="50"/>
        <c:overlap val="100"/>
        <c:axId val="189641088"/>
        <c:axId val="189642624"/>
      </c:barChart>
      <c:catAx>
        <c:axId val="189641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642624"/>
        <c:crosses val="autoZero"/>
        <c:auto val="1"/>
        <c:lblAlgn val="ctr"/>
        <c:lblOffset val="100"/>
        <c:tickLblSkip val="1"/>
        <c:tickMarkSkip val="1"/>
        <c:noMultiLvlLbl val="0"/>
      </c:catAx>
      <c:valAx>
        <c:axId val="189642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641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32.963419937173178</c:v>
                </c:pt>
                <c:pt idx="1">
                  <c:v>33.261689289744702</c:v>
                </c:pt>
                <c:pt idx="2">
                  <c:v>44.218847591777056</c:v>
                </c:pt>
                <c:pt idx="3">
                  <c:v>61.4311048165115</c:v>
                </c:pt>
                <c:pt idx="4">
                  <c:v>92.091727624125525</c:v>
                </c:pt>
              </c:numCache>
            </c:numRef>
          </c:val>
          <c:extLst>
            <c:ext xmlns:c16="http://schemas.microsoft.com/office/drawing/2014/chart" uri="{C3380CC4-5D6E-409C-BE32-E72D297353CC}">
              <c16:uniqueId val="{00000000-53F9-4E99-B277-5D3020AE185B}"/>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4.7022346702678188</c:v>
                </c:pt>
                <c:pt idx="1">
                  <c:v>5.207996119746988</c:v>
                </c:pt>
                <c:pt idx="2">
                  <c:v>4.7811385137585098</c:v>
                </c:pt>
                <c:pt idx="3">
                  <c:v>3.7608777359522412</c:v>
                </c:pt>
                <c:pt idx="4">
                  <c:v>2.1106611858710607</c:v>
                </c:pt>
              </c:numCache>
            </c:numRef>
          </c:val>
          <c:extLst>
            <c:ext xmlns:c16="http://schemas.microsoft.com/office/drawing/2014/chart" uri="{C3380CC4-5D6E-409C-BE32-E72D297353CC}">
              <c16:uniqueId val="{00000001-53F9-4E99-B277-5D3020AE185B}"/>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41.871553476022029</c:v>
                </c:pt>
                <c:pt idx="1">
                  <c:v>42.016431449646547</c:v>
                </c:pt>
                <c:pt idx="2">
                  <c:v>33.78388158708723</c:v>
                </c:pt>
                <c:pt idx="3">
                  <c:v>30.238835453556181</c:v>
                </c:pt>
                <c:pt idx="4">
                  <c:v>4.5802766552896488</c:v>
                </c:pt>
              </c:numCache>
            </c:numRef>
          </c:val>
          <c:extLst>
            <c:ext xmlns:c16="http://schemas.microsoft.com/office/drawing/2014/chart" uri="{C3380CC4-5D6E-409C-BE32-E72D297353CC}">
              <c16:uniqueId val="{00000002-53F9-4E99-B277-5D3020AE185B}"/>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20.462791916536982</c:v>
                </c:pt>
                <c:pt idx="1">
                  <c:v>19.513883140861758</c:v>
                </c:pt>
                <c:pt idx="2">
                  <c:v>17.216132307377201</c:v>
                </c:pt>
                <c:pt idx="3">
                  <c:v>4.5691819939800773</c:v>
                </c:pt>
                <c:pt idx="4">
                  <c:v>1.217334534713765</c:v>
                </c:pt>
              </c:numCache>
            </c:numRef>
          </c:val>
          <c:extLst>
            <c:ext xmlns:c16="http://schemas.microsoft.com/office/drawing/2014/chart" uri="{C3380CC4-5D6E-409C-BE32-E72D297353CC}">
              <c16:uniqueId val="{00000003-53F9-4E99-B277-5D3020AE185B}"/>
            </c:ext>
          </c:extLst>
        </c:ser>
        <c:dLbls>
          <c:showLegendKey val="0"/>
          <c:showVal val="0"/>
          <c:showCatName val="0"/>
          <c:showSerName val="0"/>
          <c:showPercent val="0"/>
          <c:showBubbleSize val="0"/>
        </c:dLbls>
        <c:gapWidth val="50"/>
        <c:overlap val="100"/>
        <c:axId val="186120064"/>
        <c:axId val="186121600"/>
      </c:barChart>
      <c:catAx>
        <c:axId val="186120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121600"/>
        <c:crosses val="autoZero"/>
        <c:auto val="1"/>
        <c:lblAlgn val="ctr"/>
        <c:lblOffset val="100"/>
        <c:tickLblSkip val="1"/>
        <c:tickMarkSkip val="1"/>
        <c:noMultiLvlLbl val="0"/>
      </c:catAx>
      <c:valAx>
        <c:axId val="18612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120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C620-4FF3-AE8E-F97268CB1C34}"/>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C620-4FF3-AE8E-F97268CB1C34}"/>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C620-4FF3-AE8E-F97268CB1C34}"/>
            </c:ext>
          </c:extLst>
        </c:ser>
        <c:dLbls>
          <c:showLegendKey val="0"/>
          <c:showVal val="0"/>
          <c:showCatName val="0"/>
          <c:showSerName val="0"/>
          <c:showPercent val="0"/>
          <c:showBubbleSize val="0"/>
        </c:dLbls>
        <c:gapWidth val="50"/>
        <c:overlap val="100"/>
        <c:axId val="186271232"/>
        <c:axId val="186272768"/>
      </c:barChart>
      <c:catAx>
        <c:axId val="186271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272768"/>
        <c:crosses val="autoZero"/>
        <c:auto val="1"/>
        <c:lblAlgn val="ctr"/>
        <c:lblOffset val="100"/>
        <c:tickLblSkip val="1"/>
        <c:tickMarkSkip val="1"/>
        <c:noMultiLvlLbl val="0"/>
      </c:catAx>
      <c:valAx>
        <c:axId val="186272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271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DFEA-4D60-BC95-D984B9E95952}"/>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FEA-4D60-BC95-D984B9E95952}"/>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DFEA-4D60-BC95-D984B9E95952}"/>
            </c:ext>
          </c:extLst>
        </c:ser>
        <c:dLbls>
          <c:showLegendKey val="0"/>
          <c:showVal val="0"/>
          <c:showCatName val="0"/>
          <c:showSerName val="0"/>
          <c:showPercent val="0"/>
          <c:showBubbleSize val="0"/>
        </c:dLbls>
        <c:gapWidth val="50"/>
        <c:overlap val="100"/>
        <c:axId val="186316672"/>
        <c:axId val="186318208"/>
      </c:barChart>
      <c:catAx>
        <c:axId val="18631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318208"/>
        <c:crosses val="autoZero"/>
        <c:auto val="1"/>
        <c:lblAlgn val="ctr"/>
        <c:lblOffset val="100"/>
        <c:tickLblSkip val="1"/>
        <c:tickMarkSkip val="1"/>
        <c:noMultiLvlLbl val="0"/>
      </c:catAx>
      <c:valAx>
        <c:axId val="186318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31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72.547080753297863</c:v>
                </c:pt>
                <c:pt idx="1">
                  <c:v>86.347111510895189</c:v>
                </c:pt>
                <c:pt idx="2">
                  <c:v>84.236068712286666</c:v>
                </c:pt>
                <c:pt idx="3">
                  <c:v>92.946727378921338</c:v>
                </c:pt>
                <c:pt idx="4">
                  <c:v>96.746917400011341</c:v>
                </c:pt>
              </c:numCache>
            </c:numRef>
          </c:val>
          <c:extLst>
            <c:ext xmlns:c16="http://schemas.microsoft.com/office/drawing/2014/chart" uri="{C3380CC4-5D6E-409C-BE32-E72D297353CC}">
              <c16:uniqueId val="{00000000-0189-43A2-9A71-D55FE4E12BA4}"/>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2.4303476714248489</c:v>
                </c:pt>
                <c:pt idx="1">
                  <c:v>2.3598523505183375</c:v>
                </c:pt>
                <c:pt idx="2">
                  <c:v>1.6720951510043323</c:v>
                </c:pt>
                <c:pt idx="3">
                  <c:v>1.2945865779539103</c:v>
                </c:pt>
                <c:pt idx="4">
                  <c:v>0.6944997714165807</c:v>
                </c:pt>
              </c:numCache>
            </c:numRef>
          </c:val>
          <c:extLst>
            <c:ext xmlns:c16="http://schemas.microsoft.com/office/drawing/2014/chart" uri="{C3380CC4-5D6E-409C-BE32-E72D297353CC}">
              <c16:uniqueId val="{00000001-0189-43A2-9A71-D55FE4E12BA4}"/>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21.04913854887273</c:v>
                </c:pt>
                <c:pt idx="1">
                  <c:v>10.170449654703054</c:v>
                </c:pt>
                <c:pt idx="2">
                  <c:v>12.50048506209696</c:v>
                </c:pt>
                <c:pt idx="3">
                  <c:v>4.5719653629004817</c:v>
                </c:pt>
                <c:pt idx="4">
                  <c:v>2.3208408595499814</c:v>
                </c:pt>
              </c:numCache>
            </c:numRef>
          </c:val>
          <c:extLst>
            <c:ext xmlns:c16="http://schemas.microsoft.com/office/drawing/2014/chart" uri="{C3380CC4-5D6E-409C-BE32-E72D297353CC}">
              <c16:uniqueId val="{00000002-0189-43A2-9A71-D55FE4E12BA4}"/>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3.9734330264045594</c:v>
                </c:pt>
                <c:pt idx="1">
                  <c:v>1.1225864838834188</c:v>
                </c:pt>
                <c:pt idx="2">
                  <c:v>1.5913510746120425</c:v>
                </c:pt>
                <c:pt idx="3">
                  <c:v>1.1867206802242702</c:v>
                </c:pt>
                <c:pt idx="4">
                  <c:v>0.23774196902209641</c:v>
                </c:pt>
              </c:numCache>
            </c:numRef>
          </c:val>
          <c:extLst>
            <c:ext xmlns:c16="http://schemas.microsoft.com/office/drawing/2014/chart" uri="{C3380CC4-5D6E-409C-BE32-E72D297353CC}">
              <c16:uniqueId val="{00000003-0189-43A2-9A71-D55FE4E12BA4}"/>
            </c:ext>
          </c:extLst>
        </c:ser>
        <c:dLbls>
          <c:showLegendKey val="0"/>
          <c:showVal val="0"/>
          <c:showCatName val="0"/>
          <c:showSerName val="0"/>
          <c:showPercent val="0"/>
          <c:showBubbleSize val="0"/>
        </c:dLbls>
        <c:gapWidth val="50"/>
        <c:overlap val="100"/>
        <c:axId val="190160256"/>
        <c:axId val="190170240"/>
      </c:barChart>
      <c:catAx>
        <c:axId val="190160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170240"/>
        <c:crosses val="autoZero"/>
        <c:auto val="1"/>
        <c:lblAlgn val="ctr"/>
        <c:lblOffset val="100"/>
        <c:tickLblSkip val="1"/>
        <c:tickMarkSkip val="1"/>
        <c:noMultiLvlLbl val="0"/>
      </c:catAx>
      <c:valAx>
        <c:axId val="190170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160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55.718450566378714</c:v>
                </c:pt>
                <c:pt idx="1">
                  <c:v>42.536544171560607</c:v>
                </c:pt>
                <c:pt idx="2">
                  <c:v>28.097983214942175</c:v>
                </c:pt>
                <c:pt idx="3">
                  <c:v>59.464267519689571</c:v>
                </c:pt>
                <c:pt idx="4">
                  <c:v>85.03871334130929</c:v>
                </c:pt>
              </c:numCache>
            </c:numRef>
          </c:val>
          <c:extLst>
            <c:ext xmlns:c16="http://schemas.microsoft.com/office/drawing/2014/chart" uri="{C3380CC4-5D6E-409C-BE32-E72D297353CC}">
              <c16:uniqueId val="{00000000-B334-4664-8794-82A6E709AFBB}"/>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23.982492691678729</c:v>
                </c:pt>
                <c:pt idx="1">
                  <c:v>45.733154312718469</c:v>
                </c:pt>
                <c:pt idx="2">
                  <c:v>66.531174021164318</c:v>
                </c:pt>
                <c:pt idx="3">
                  <c:v>36.45081739251664</c:v>
                </c:pt>
                <c:pt idx="4">
                  <c:v>13.832813601489232</c:v>
                </c:pt>
              </c:numCache>
            </c:numRef>
          </c:val>
          <c:extLst>
            <c:ext xmlns:c16="http://schemas.microsoft.com/office/drawing/2014/chart" uri="{C3380CC4-5D6E-409C-BE32-E72D297353CC}">
              <c16:uniqueId val="{00000001-B334-4664-8794-82A6E709AFBB}"/>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6.7396109471231966</c:v>
                </c:pt>
                <c:pt idx="1">
                  <c:v>9.4514729203305361</c:v>
                </c:pt>
                <c:pt idx="2">
                  <c:v>5.3708427638935063</c:v>
                </c:pt>
                <c:pt idx="3">
                  <c:v>3.8979865072466873</c:v>
                </c:pt>
                <c:pt idx="4">
                  <c:v>1.1284730572014787</c:v>
                </c:pt>
              </c:numCache>
            </c:numRef>
          </c:val>
          <c:extLst>
            <c:ext xmlns:c16="http://schemas.microsoft.com/office/drawing/2014/chart" uri="{C3380CC4-5D6E-409C-BE32-E72D297353CC}">
              <c16:uniqueId val="{00000002-B334-4664-8794-82A6E709AFBB}"/>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13.559445794819361</c:v>
                </c:pt>
                <c:pt idx="1">
                  <c:v>2.2788285953903884</c:v>
                </c:pt>
                <c:pt idx="2">
                  <c:v>0</c:v>
                </c:pt>
                <c:pt idx="3">
                  <c:v>0.18692858054710151</c:v>
                </c:pt>
                <c:pt idx="4">
                  <c:v>0</c:v>
                </c:pt>
              </c:numCache>
            </c:numRef>
          </c:val>
          <c:extLst>
            <c:ext xmlns:c16="http://schemas.microsoft.com/office/drawing/2014/chart" uri="{C3380CC4-5D6E-409C-BE32-E72D297353CC}">
              <c16:uniqueId val="{00000003-B334-4664-8794-82A6E709AFBB}"/>
            </c:ext>
          </c:extLst>
        </c:ser>
        <c:dLbls>
          <c:showLegendKey val="0"/>
          <c:showVal val="0"/>
          <c:showCatName val="0"/>
          <c:showSerName val="0"/>
          <c:showPercent val="0"/>
          <c:showBubbleSize val="0"/>
        </c:dLbls>
        <c:gapWidth val="50"/>
        <c:overlap val="100"/>
        <c:axId val="190231680"/>
        <c:axId val="190233216"/>
      </c:barChart>
      <c:catAx>
        <c:axId val="190231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233216"/>
        <c:crosses val="autoZero"/>
        <c:auto val="1"/>
        <c:lblAlgn val="ctr"/>
        <c:lblOffset val="100"/>
        <c:tickLblSkip val="1"/>
        <c:tickMarkSkip val="1"/>
        <c:noMultiLvlLbl val="0"/>
      </c:catAx>
      <c:valAx>
        <c:axId val="190233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231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DC20-434C-93C0-00B69C8D4EA7}"/>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C20-434C-93C0-00B69C8D4EA7}"/>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DC20-434C-93C0-00B69C8D4EA7}"/>
            </c:ext>
          </c:extLst>
        </c:ser>
        <c:dLbls>
          <c:showLegendKey val="0"/>
          <c:showVal val="0"/>
          <c:showCatName val="0"/>
          <c:showSerName val="0"/>
          <c:showPercent val="0"/>
          <c:showBubbleSize val="0"/>
        </c:dLbls>
        <c:gapWidth val="50"/>
        <c:overlap val="100"/>
        <c:axId val="190297600"/>
        <c:axId val="190299136"/>
      </c:barChart>
      <c:catAx>
        <c:axId val="190297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299136"/>
        <c:crosses val="autoZero"/>
        <c:auto val="1"/>
        <c:lblAlgn val="ctr"/>
        <c:lblOffset val="100"/>
        <c:tickLblSkip val="1"/>
        <c:tickMarkSkip val="1"/>
        <c:noMultiLvlLbl val="0"/>
      </c:catAx>
      <c:valAx>
        <c:axId val="190299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0297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32.772531855196689</c:v>
                </c:pt>
                <c:pt idx="1">
                  <c:v>48.033105801679312</c:v>
                </c:pt>
                <c:pt idx="2">
                  <c:v>56.156079359494882</c:v>
                </c:pt>
                <c:pt idx="3">
                  <c:v>42.848885257025074</c:v>
                </c:pt>
                <c:pt idx="4">
                  <c:v>67.25713714478735</c:v>
                </c:pt>
              </c:numCache>
            </c:numRef>
          </c:val>
          <c:extLst>
            <c:ext xmlns:c16="http://schemas.microsoft.com/office/drawing/2014/chart" uri="{C3380CC4-5D6E-409C-BE32-E72D297353CC}">
              <c16:uniqueId val="{00000000-A1A6-418B-A8FB-DE0235F0999F}"/>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7.0734887367666541</c:v>
                </c:pt>
                <c:pt idx="1">
                  <c:v>8.7329614754030427</c:v>
                </c:pt>
                <c:pt idx="2">
                  <c:v>10.599878599827631</c:v>
                </c:pt>
                <c:pt idx="3">
                  <c:v>32.876389089432365</c:v>
                </c:pt>
                <c:pt idx="4">
                  <c:v>29.333636669719311</c:v>
                </c:pt>
              </c:numCache>
            </c:numRef>
          </c:val>
          <c:extLst>
            <c:ext xmlns:c16="http://schemas.microsoft.com/office/drawing/2014/chart" uri="{C3380CC4-5D6E-409C-BE32-E72D297353CC}">
              <c16:uniqueId val="{00000001-A1A6-418B-A8FB-DE0235F0999F}"/>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5.4635794123805823</c:v>
                </c:pt>
                <c:pt idx="1">
                  <c:v>5.7001537406828149</c:v>
                </c:pt>
                <c:pt idx="2">
                  <c:v>12.702403770128036</c:v>
                </c:pt>
                <c:pt idx="3">
                  <c:v>20.419055789318659</c:v>
                </c:pt>
                <c:pt idx="4">
                  <c:v>3.3477782078675258</c:v>
                </c:pt>
              </c:numCache>
            </c:numRef>
          </c:val>
          <c:extLst>
            <c:ext xmlns:c16="http://schemas.microsoft.com/office/drawing/2014/chart" uri="{C3380CC4-5D6E-409C-BE32-E72D297353CC}">
              <c16:uniqueId val="{00000002-A1A6-418B-A8FB-DE0235F0999F}"/>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54.690399995656072</c:v>
                </c:pt>
                <c:pt idx="1">
                  <c:v>37.533778982234828</c:v>
                </c:pt>
                <c:pt idx="2">
                  <c:v>20.541638270549448</c:v>
                </c:pt>
                <c:pt idx="3">
                  <c:v>3.8556698642239007</c:v>
                </c:pt>
                <c:pt idx="4">
                  <c:v>6.1447977625812583E-2</c:v>
                </c:pt>
              </c:numCache>
            </c:numRef>
          </c:val>
          <c:extLst>
            <c:ext xmlns:c16="http://schemas.microsoft.com/office/drawing/2014/chart" uri="{C3380CC4-5D6E-409C-BE32-E72D297353CC}">
              <c16:uniqueId val="{00000003-A1A6-418B-A8FB-DE0235F0999F}"/>
            </c:ext>
          </c:extLst>
        </c:ser>
        <c:dLbls>
          <c:showLegendKey val="0"/>
          <c:showVal val="0"/>
          <c:showCatName val="0"/>
          <c:showSerName val="0"/>
          <c:showPercent val="0"/>
          <c:showBubbleSize val="0"/>
        </c:dLbls>
        <c:gapWidth val="50"/>
        <c:overlap val="100"/>
        <c:axId val="186016896"/>
        <c:axId val="186018432"/>
      </c:barChart>
      <c:catAx>
        <c:axId val="186016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018432"/>
        <c:crosses val="autoZero"/>
        <c:auto val="1"/>
        <c:lblAlgn val="ctr"/>
        <c:lblOffset val="100"/>
        <c:tickLblSkip val="1"/>
        <c:tickMarkSkip val="1"/>
        <c:noMultiLvlLbl val="0"/>
      </c:catAx>
      <c:valAx>
        <c:axId val="186018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016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31.408758947579155</c:v>
                </c:pt>
                <c:pt idx="1">
                  <c:v>36.291905967647189</c:v>
                </c:pt>
                <c:pt idx="2">
                  <c:v>56.948427581823097</c:v>
                </c:pt>
                <c:pt idx="3">
                  <c:v>53.301838672831927</c:v>
                </c:pt>
                <c:pt idx="4">
                  <c:v>59.172102978392616</c:v>
                </c:pt>
              </c:numCache>
            </c:numRef>
          </c:val>
          <c:extLst>
            <c:ext xmlns:c16="http://schemas.microsoft.com/office/drawing/2014/chart" uri="{C3380CC4-5D6E-409C-BE32-E72D297353CC}">
              <c16:uniqueId val="{00000000-1CFE-475A-8115-BDD1844C665D}"/>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7.5006494954273046</c:v>
                </c:pt>
                <c:pt idx="1">
                  <c:v>8.4411644857479988</c:v>
                </c:pt>
                <c:pt idx="2">
                  <c:v>6.4428292892182366</c:v>
                </c:pt>
                <c:pt idx="3">
                  <c:v>9.304102459590915</c:v>
                </c:pt>
                <c:pt idx="4">
                  <c:v>7.1028158188643431</c:v>
                </c:pt>
              </c:numCache>
            </c:numRef>
          </c:val>
          <c:extLst>
            <c:ext xmlns:c16="http://schemas.microsoft.com/office/drawing/2014/chart" uri="{C3380CC4-5D6E-409C-BE32-E72D297353CC}">
              <c16:uniqueId val="{00000001-1CFE-475A-8115-BDD1844C665D}"/>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4.809540525944513</c:v>
                </c:pt>
                <c:pt idx="1">
                  <c:v>6.1638214723191851</c:v>
                </c:pt>
                <c:pt idx="2">
                  <c:v>3.7029662881180059</c:v>
                </c:pt>
                <c:pt idx="3">
                  <c:v>14.78101901186767</c:v>
                </c:pt>
                <c:pt idx="4">
                  <c:v>27.927382982907442</c:v>
                </c:pt>
              </c:numCache>
            </c:numRef>
          </c:val>
          <c:extLst>
            <c:ext xmlns:c16="http://schemas.microsoft.com/office/drawing/2014/chart" uri="{C3380CC4-5D6E-409C-BE32-E72D297353CC}">
              <c16:uniqueId val="{00000002-1CFE-475A-8115-BDD1844C665D}"/>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56.281051031049024</c:v>
                </c:pt>
                <c:pt idx="1">
                  <c:v>49.103108074285629</c:v>
                </c:pt>
                <c:pt idx="2">
                  <c:v>32.905776840840659</c:v>
                </c:pt>
                <c:pt idx="3">
                  <c:v>22.613039855709488</c:v>
                </c:pt>
                <c:pt idx="4">
                  <c:v>5.7976982198356</c:v>
                </c:pt>
              </c:numCache>
            </c:numRef>
          </c:val>
          <c:extLst>
            <c:ext xmlns:c16="http://schemas.microsoft.com/office/drawing/2014/chart" uri="{C3380CC4-5D6E-409C-BE32-E72D297353CC}">
              <c16:uniqueId val="{00000003-1CFE-475A-8115-BDD1844C665D}"/>
            </c:ext>
          </c:extLst>
        </c:ser>
        <c:dLbls>
          <c:showLegendKey val="0"/>
          <c:showVal val="0"/>
          <c:showCatName val="0"/>
          <c:showSerName val="0"/>
          <c:showPercent val="0"/>
          <c:showBubbleSize val="0"/>
        </c:dLbls>
        <c:gapWidth val="50"/>
        <c:overlap val="100"/>
        <c:axId val="185945472"/>
        <c:axId val="185963648"/>
      </c:barChart>
      <c:catAx>
        <c:axId val="185945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963648"/>
        <c:crosses val="autoZero"/>
        <c:auto val="1"/>
        <c:lblAlgn val="ctr"/>
        <c:lblOffset val="100"/>
        <c:tickLblSkip val="1"/>
        <c:tickMarkSkip val="1"/>
        <c:noMultiLvlLbl val="0"/>
      </c:catAx>
      <c:valAx>
        <c:axId val="185963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945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'DHS07'!$M$18:$Q$18</c:f>
              <c:numCache>
                <c:formatCode>###0.0</c:formatCode>
                <c:ptCount val="5"/>
                <c:pt idx="0">
                  <c:v>12.884940106511847</c:v>
                </c:pt>
                <c:pt idx="1">
                  <c:v>12.688036993024021</c:v>
                </c:pt>
                <c:pt idx="2">
                  <c:v>14.239217874815827</c:v>
                </c:pt>
                <c:pt idx="3">
                  <c:v>15.171670333937625</c:v>
                </c:pt>
                <c:pt idx="4">
                  <c:v>30.846293031512769</c:v>
                </c:pt>
              </c:numCache>
            </c:numRef>
          </c:val>
          <c:extLst>
            <c:ext xmlns:c16="http://schemas.microsoft.com/office/drawing/2014/chart" uri="{C3380CC4-5D6E-409C-BE32-E72D297353CC}">
              <c16:uniqueId val="{00000000-745D-4617-86D9-C9129EDB5960}"/>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'DHS07'!$M$19:$Q$19</c:f>
              <c:numCache>
                <c:formatCode>###0.0</c:formatCode>
                <c:ptCount val="5"/>
                <c:pt idx="0">
                  <c:v>2.2782927534793265</c:v>
                </c:pt>
                <c:pt idx="1">
                  <c:v>1.5540184576948557</c:v>
                </c:pt>
                <c:pt idx="2">
                  <c:v>1.8121058082602632</c:v>
                </c:pt>
                <c:pt idx="3">
                  <c:v>3.3195305351876372</c:v>
                </c:pt>
                <c:pt idx="4">
                  <c:v>3.4082327349210142</c:v>
                </c:pt>
              </c:numCache>
            </c:numRef>
          </c:val>
          <c:extLst>
            <c:ext xmlns:c16="http://schemas.microsoft.com/office/drawing/2014/chart" uri="{C3380CC4-5D6E-409C-BE32-E72D297353CC}">
              <c16:uniqueId val="{00000001-745D-4617-86D9-C9129EDB5960}"/>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'DHS07'!$M$20:$Q$20</c:f>
              <c:numCache>
                <c:formatCode>###0.0</c:formatCode>
                <c:ptCount val="5"/>
                <c:pt idx="0">
                  <c:v>54.85436113863841</c:v>
                </c:pt>
                <c:pt idx="1">
                  <c:v>51.886597299650624</c:v>
                </c:pt>
                <c:pt idx="2">
                  <c:v>49.754509962867004</c:v>
                </c:pt>
                <c:pt idx="3">
                  <c:v>47.346278302490774</c:v>
                </c:pt>
                <c:pt idx="4">
                  <c:v>44.201863240674996</c:v>
                </c:pt>
              </c:numCache>
            </c:numRef>
          </c:val>
          <c:extLst>
            <c:ext xmlns:c16="http://schemas.microsoft.com/office/drawing/2014/chart" uri="{C3380CC4-5D6E-409C-BE32-E72D297353CC}">
              <c16:uniqueId val="{00000002-745D-4617-86D9-C9129EDB5960}"/>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'DHS07'!$M$21:$Q$21</c:f>
              <c:numCache>
                <c:formatCode>###0.0</c:formatCode>
                <c:ptCount val="5"/>
                <c:pt idx="0">
                  <c:v>29.982406001370421</c:v>
                </c:pt>
                <c:pt idx="1">
                  <c:v>33.87134724963051</c:v>
                </c:pt>
                <c:pt idx="2">
                  <c:v>34.194166354056904</c:v>
                </c:pt>
                <c:pt idx="3">
                  <c:v>34.162520828383961</c:v>
                </c:pt>
                <c:pt idx="4">
                  <c:v>21.543610992891214</c:v>
                </c:pt>
              </c:numCache>
            </c:numRef>
          </c:val>
          <c:extLst>
            <c:ext xmlns:c16="http://schemas.microsoft.com/office/drawing/2014/chart" uri="{C3380CC4-5D6E-409C-BE32-E72D297353CC}">
              <c16:uniqueId val="{00000003-745D-4617-86D9-C9129EDB5960}"/>
            </c:ext>
          </c:extLst>
        </c:ser>
        <c:dLbls>
          <c:showLegendKey val="0"/>
          <c:showVal val="0"/>
          <c:showCatName val="0"/>
          <c:showSerName val="0"/>
          <c:showPercent val="0"/>
          <c:showBubbleSize val="0"/>
        </c:dLbls>
        <c:gapWidth val="50"/>
        <c:overlap val="100"/>
        <c:axId val="186156160"/>
        <c:axId val="186157696"/>
      </c:barChart>
      <c:catAx>
        <c:axId val="186156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157696"/>
        <c:crosses val="autoZero"/>
        <c:auto val="1"/>
        <c:lblAlgn val="ctr"/>
        <c:lblOffset val="100"/>
        <c:tickLblSkip val="1"/>
        <c:tickMarkSkip val="1"/>
        <c:noMultiLvlLbl val="0"/>
      </c:catAx>
      <c:valAx>
        <c:axId val="186157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156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'DHS07'!$R$15:$Z$15</c:f>
              <c:strCache>
                <c:ptCount val="9"/>
                <c:pt idx="0">
                  <c:v>Central</c:v>
                </c:pt>
                <c:pt idx="1">
                  <c:v>Copperbelt</c:v>
                </c:pt>
                <c:pt idx="2">
                  <c:v>Eastern</c:v>
                </c:pt>
                <c:pt idx="3">
                  <c:v>Luapula</c:v>
                </c:pt>
                <c:pt idx="4">
                  <c:v>Lusaka</c:v>
                </c:pt>
                <c:pt idx="5">
                  <c:v>Northern</c:v>
                </c:pt>
                <c:pt idx="6">
                  <c:v>Northwestern</c:v>
                </c:pt>
                <c:pt idx="7">
                  <c:v>Southern</c:v>
                </c:pt>
                <c:pt idx="8">
                  <c:v>Western</c:v>
                </c:pt>
              </c:strCache>
            </c:strRef>
          </c:cat>
          <c:val>
            <c:numRef>
              <c:f>'DHS07'!$R$18:$Z$18</c:f>
              <c:numCache>
                <c:formatCode>###0.0</c:formatCode>
                <c:ptCount val="9"/>
                <c:pt idx="0">
                  <c:v>39.434667981566449</c:v>
                </c:pt>
                <c:pt idx="1">
                  <c:v>65.048923951180655</c:v>
                </c:pt>
                <c:pt idx="2">
                  <c:v>16.073111441399963</c:v>
                </c:pt>
                <c:pt idx="3">
                  <c:v>29.182385858033676</c:v>
                </c:pt>
                <c:pt idx="4">
                  <c:v>82.982832779336192</c:v>
                </c:pt>
                <c:pt idx="5">
                  <c:v>19.752549077299342</c:v>
                </c:pt>
                <c:pt idx="6">
                  <c:v>14.689474035301526</c:v>
                </c:pt>
                <c:pt idx="7">
                  <c:v>32.455880172752607</c:v>
                </c:pt>
                <c:pt idx="8">
                  <c:v>28.826028858312274</c:v>
                </c:pt>
              </c:numCache>
            </c:numRef>
          </c:val>
          <c:extLst>
            <c:ext xmlns:c16="http://schemas.microsoft.com/office/drawing/2014/chart" uri="{C3380CC4-5D6E-409C-BE32-E72D297353CC}">
              <c16:uniqueId val="{00000000-A3E3-4DBE-86A6-C6CAA24CD124}"/>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'DHS07'!$R$15:$Z$15</c:f>
              <c:strCache>
                <c:ptCount val="9"/>
                <c:pt idx="0">
                  <c:v>Central</c:v>
                </c:pt>
                <c:pt idx="1">
                  <c:v>Copperbelt</c:v>
                </c:pt>
                <c:pt idx="2">
                  <c:v>Eastern</c:v>
                </c:pt>
                <c:pt idx="3">
                  <c:v>Luapula</c:v>
                </c:pt>
                <c:pt idx="4">
                  <c:v>Lusaka</c:v>
                </c:pt>
                <c:pt idx="5">
                  <c:v>Northern</c:v>
                </c:pt>
                <c:pt idx="6">
                  <c:v>Northwestern</c:v>
                </c:pt>
                <c:pt idx="7">
                  <c:v>Southern</c:v>
                </c:pt>
                <c:pt idx="8">
                  <c:v>Western</c:v>
                </c:pt>
              </c:strCache>
            </c:strRef>
          </c:cat>
          <c:val>
            <c:numRef>
              <c:f>'DHS07'!$R$19:$Z$19</c:f>
              <c:numCache>
                <c:formatCode>###0.0</c:formatCode>
                <c:ptCount val="9"/>
                <c:pt idx="0">
                  <c:v>6.531087465078917</c:v>
                </c:pt>
                <c:pt idx="1">
                  <c:v>1.7993540108853441</c:v>
                </c:pt>
                <c:pt idx="2">
                  <c:v>0.48477298813532327</c:v>
                </c:pt>
                <c:pt idx="3">
                  <c:v>2.8858762307149539</c:v>
                </c:pt>
                <c:pt idx="4">
                  <c:v>0.92901672940046853</c:v>
                </c:pt>
                <c:pt idx="5">
                  <c:v>0.68310089208594105</c:v>
                </c:pt>
                <c:pt idx="6">
                  <c:v>2.2731173842328793</c:v>
                </c:pt>
                <c:pt idx="7">
                  <c:v>6.361423164890275</c:v>
                </c:pt>
                <c:pt idx="8">
                  <c:v>1.4147675325838651</c:v>
                </c:pt>
              </c:numCache>
            </c:numRef>
          </c:val>
          <c:extLst>
            <c:ext xmlns:c16="http://schemas.microsoft.com/office/drawing/2014/chart" uri="{C3380CC4-5D6E-409C-BE32-E72D297353CC}">
              <c16:uniqueId val="{00000001-A3E3-4DBE-86A6-C6CAA24CD124}"/>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'DHS07'!$R$15:$Z$15</c:f>
              <c:strCache>
                <c:ptCount val="9"/>
                <c:pt idx="0">
                  <c:v>Central</c:v>
                </c:pt>
                <c:pt idx="1">
                  <c:v>Copperbelt</c:v>
                </c:pt>
                <c:pt idx="2">
                  <c:v>Eastern</c:v>
                </c:pt>
                <c:pt idx="3">
                  <c:v>Luapula</c:v>
                </c:pt>
                <c:pt idx="4">
                  <c:v>Lusaka</c:v>
                </c:pt>
                <c:pt idx="5">
                  <c:v>Northern</c:v>
                </c:pt>
                <c:pt idx="6">
                  <c:v>Northwestern</c:v>
                </c:pt>
                <c:pt idx="7">
                  <c:v>Southern</c:v>
                </c:pt>
                <c:pt idx="8">
                  <c:v>Western</c:v>
                </c:pt>
              </c:strCache>
            </c:strRef>
          </c:cat>
          <c:val>
            <c:numRef>
              <c:f>'DHS07'!$R$20:$Z$20</c:f>
              <c:numCache>
                <c:formatCode>###0.0</c:formatCode>
                <c:ptCount val="9"/>
                <c:pt idx="0">
                  <c:v>36.214291340200681</c:v>
                </c:pt>
                <c:pt idx="1">
                  <c:v>26.050860222787414</c:v>
                </c:pt>
                <c:pt idx="2">
                  <c:v>61.252369001782803</c:v>
                </c:pt>
                <c:pt idx="3">
                  <c:v>30.998584954526883</c:v>
                </c:pt>
                <c:pt idx="4">
                  <c:v>14.20284620448947</c:v>
                </c:pt>
                <c:pt idx="5">
                  <c:v>33.219035117284044</c:v>
                </c:pt>
                <c:pt idx="6">
                  <c:v>67.454390859849724</c:v>
                </c:pt>
                <c:pt idx="7">
                  <c:v>37.659475321094497</c:v>
                </c:pt>
                <c:pt idx="8">
                  <c:v>59.700023617493322</c:v>
                </c:pt>
              </c:numCache>
            </c:numRef>
          </c:val>
          <c:extLst>
            <c:ext xmlns:c16="http://schemas.microsoft.com/office/drawing/2014/chart" uri="{C3380CC4-5D6E-409C-BE32-E72D297353CC}">
              <c16:uniqueId val="{00000002-A3E3-4DBE-86A6-C6CAA24CD124}"/>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'DHS07'!$R$15:$Z$15</c:f>
              <c:strCache>
                <c:ptCount val="9"/>
                <c:pt idx="0">
                  <c:v>Central</c:v>
                </c:pt>
                <c:pt idx="1">
                  <c:v>Copperbelt</c:v>
                </c:pt>
                <c:pt idx="2">
                  <c:v>Eastern</c:v>
                </c:pt>
                <c:pt idx="3">
                  <c:v>Luapula</c:v>
                </c:pt>
                <c:pt idx="4">
                  <c:v>Lusaka</c:v>
                </c:pt>
                <c:pt idx="5">
                  <c:v>Northern</c:v>
                </c:pt>
                <c:pt idx="6">
                  <c:v>Northwestern</c:v>
                </c:pt>
                <c:pt idx="7">
                  <c:v>Southern</c:v>
                </c:pt>
                <c:pt idx="8">
                  <c:v>Western</c:v>
                </c:pt>
              </c:strCache>
            </c:strRef>
          </c:cat>
          <c:val>
            <c:numRef>
              <c:f>'DHS07'!$R$21:$Z$21</c:f>
              <c:numCache>
                <c:formatCode>###0.0</c:formatCode>
                <c:ptCount val="9"/>
                <c:pt idx="0">
                  <c:v>17.819953213153951</c:v>
                </c:pt>
                <c:pt idx="1">
                  <c:v>7.1008618151465868</c:v>
                </c:pt>
                <c:pt idx="2">
                  <c:v>22.189746568681919</c:v>
                </c:pt>
                <c:pt idx="3">
                  <c:v>36.933152956724477</c:v>
                </c:pt>
                <c:pt idx="4">
                  <c:v>1.8853042867738681</c:v>
                </c:pt>
                <c:pt idx="5">
                  <c:v>46.345314913330675</c:v>
                </c:pt>
                <c:pt idx="6">
                  <c:v>15.583017720615878</c:v>
                </c:pt>
                <c:pt idx="7">
                  <c:v>23.523221341262612</c:v>
                </c:pt>
                <c:pt idx="8">
                  <c:v>10.059179991610543</c:v>
                </c:pt>
              </c:numCache>
            </c:numRef>
          </c:val>
          <c:extLst>
            <c:ext xmlns:c16="http://schemas.microsoft.com/office/drawing/2014/chart" uri="{C3380CC4-5D6E-409C-BE32-E72D297353CC}">
              <c16:uniqueId val="{00000003-A3E3-4DBE-86A6-C6CAA24CD124}"/>
            </c:ext>
          </c:extLst>
        </c:ser>
        <c:dLbls>
          <c:showLegendKey val="0"/>
          <c:showVal val="0"/>
          <c:showCatName val="0"/>
          <c:showSerName val="0"/>
          <c:showPercent val="0"/>
          <c:showBubbleSize val="0"/>
        </c:dLbls>
        <c:gapWidth val="50"/>
        <c:overlap val="100"/>
        <c:axId val="146369152"/>
        <c:axId val="146399616"/>
      </c:barChart>
      <c:catAx>
        <c:axId val="146369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99616"/>
        <c:crosses val="autoZero"/>
        <c:auto val="1"/>
        <c:lblAlgn val="ctr"/>
        <c:lblOffset val="100"/>
        <c:tickLblSkip val="1"/>
        <c:tickMarkSkip val="1"/>
        <c:noMultiLvlLbl val="0"/>
      </c:catAx>
      <c:valAx>
        <c:axId val="146399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369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'DHS07'!$C$18:$G$18</c:f>
              <c:numCache>
                <c:formatCode>###0.0</c:formatCode>
                <c:ptCount val="5"/>
                <c:pt idx="0">
                  <c:v>12.908726927171317</c:v>
                </c:pt>
                <c:pt idx="1">
                  <c:v>13.718246414272606</c:v>
                </c:pt>
                <c:pt idx="2">
                  <c:v>20.908865429433767</c:v>
                </c:pt>
                <c:pt idx="3">
                  <c:v>62.364813306650561</c:v>
                </c:pt>
                <c:pt idx="4">
                  <c:v>88.729883830544736</c:v>
                </c:pt>
              </c:numCache>
            </c:numRef>
          </c:val>
          <c:extLst>
            <c:ext xmlns:c16="http://schemas.microsoft.com/office/drawing/2014/chart" uri="{C3380CC4-5D6E-409C-BE32-E72D297353CC}">
              <c16:uniqueId val="{00000000-5304-4977-9238-51D2B392147C}"/>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'DHS07'!$C$19:$G$19</c:f>
              <c:numCache>
                <c:formatCode>###0.0</c:formatCode>
                <c:ptCount val="5"/>
                <c:pt idx="0">
                  <c:v>1.8234449803434345</c:v>
                </c:pt>
                <c:pt idx="1">
                  <c:v>1.9218181738163205</c:v>
                </c:pt>
                <c:pt idx="2">
                  <c:v>4.2603499116184018</c:v>
                </c:pt>
                <c:pt idx="3">
                  <c:v>2.8805898138860555</c:v>
                </c:pt>
                <c:pt idx="4">
                  <c:v>0.89975906652350235</c:v>
                </c:pt>
              </c:numCache>
            </c:numRef>
          </c:val>
          <c:extLst>
            <c:ext xmlns:c16="http://schemas.microsoft.com/office/drawing/2014/chart" uri="{C3380CC4-5D6E-409C-BE32-E72D297353CC}">
              <c16:uniqueId val="{00000001-5304-4977-9238-51D2B392147C}"/>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'DHS07'!$C$20:$G$20</c:f>
              <c:numCache>
                <c:formatCode>###0.0</c:formatCode>
                <c:ptCount val="5"/>
                <c:pt idx="0">
                  <c:v>53.967632587739537</c:v>
                </c:pt>
                <c:pt idx="1">
                  <c:v>49.453637719881378</c:v>
                </c:pt>
                <c:pt idx="2">
                  <c:v>46.310788543866735</c:v>
                </c:pt>
                <c:pt idx="3">
                  <c:v>29.282330130265393</c:v>
                </c:pt>
                <c:pt idx="4">
                  <c:v>10.223769002081477</c:v>
                </c:pt>
              </c:numCache>
            </c:numRef>
          </c:val>
          <c:extLst>
            <c:ext xmlns:c16="http://schemas.microsoft.com/office/drawing/2014/chart" uri="{C3380CC4-5D6E-409C-BE32-E72D297353CC}">
              <c16:uniqueId val="{00000002-5304-4977-9238-51D2B392147C}"/>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'DHS07'!$C$21:$G$21</c:f>
              <c:numCache>
                <c:formatCode>###0.0</c:formatCode>
                <c:ptCount val="5"/>
                <c:pt idx="0">
                  <c:v>31.300195504745709</c:v>
                </c:pt>
                <c:pt idx="1">
                  <c:v>34.906297692029689</c:v>
                </c:pt>
                <c:pt idx="2">
                  <c:v>28.519996115081081</c:v>
                </c:pt>
                <c:pt idx="3">
                  <c:v>5.4722667491979911</c:v>
                </c:pt>
                <c:pt idx="4">
                  <c:v>0.14658810085028365</c:v>
                </c:pt>
              </c:numCache>
            </c:numRef>
          </c:val>
          <c:extLst>
            <c:ext xmlns:c16="http://schemas.microsoft.com/office/drawing/2014/chart" uri="{C3380CC4-5D6E-409C-BE32-E72D297353CC}">
              <c16:uniqueId val="{00000003-5304-4977-9238-51D2B392147C}"/>
            </c:ext>
          </c:extLst>
        </c:ser>
        <c:dLbls>
          <c:showLegendKey val="0"/>
          <c:showVal val="0"/>
          <c:showCatName val="0"/>
          <c:showSerName val="0"/>
          <c:showPercent val="0"/>
          <c:showBubbleSize val="0"/>
        </c:dLbls>
        <c:gapWidth val="50"/>
        <c:overlap val="100"/>
        <c:axId val="146452864"/>
        <c:axId val="146454400"/>
      </c:barChart>
      <c:catAx>
        <c:axId val="146452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454400"/>
        <c:crosses val="autoZero"/>
        <c:auto val="1"/>
        <c:lblAlgn val="ctr"/>
        <c:lblOffset val="100"/>
        <c:tickLblSkip val="1"/>
        <c:tickMarkSkip val="1"/>
        <c:noMultiLvlLbl val="0"/>
      </c:catAx>
      <c:valAx>
        <c:axId val="146454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6452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'DHS07'!$R$121:$Z$121</c:f>
              <c:strCache>
                <c:ptCount val="9"/>
                <c:pt idx="0">
                  <c:v>Central</c:v>
                </c:pt>
                <c:pt idx="1">
                  <c:v>Copperbelt</c:v>
                </c:pt>
                <c:pt idx="2">
                  <c:v>Eastern</c:v>
                </c:pt>
                <c:pt idx="3">
                  <c:v>Luapula</c:v>
                </c:pt>
                <c:pt idx="4">
                  <c:v>Lusaka</c:v>
                </c:pt>
                <c:pt idx="5">
                  <c:v>Northern</c:v>
                </c:pt>
                <c:pt idx="6">
                  <c:v>Northwestern</c:v>
                </c:pt>
                <c:pt idx="7">
                  <c:v>Southern</c:v>
                </c:pt>
                <c:pt idx="8">
                  <c:v>Western</c:v>
                </c:pt>
              </c:strCache>
            </c:strRef>
          </c:cat>
          <c:val>
            <c:numRef>
              <c:f>'DHS07'!$R$124:$Z$124</c:f>
              <c:numCache>
                <c:formatCode>###0.0</c:formatCode>
                <c:ptCount val="9"/>
                <c:pt idx="0">
                  <c:v>16.749065181382317</c:v>
                </c:pt>
                <c:pt idx="1">
                  <c:v>46.726345385891101</c:v>
                </c:pt>
                <c:pt idx="2">
                  <c:v>12.042185614502028</c:v>
                </c:pt>
                <c:pt idx="3">
                  <c:v>13.526048525022155</c:v>
                </c:pt>
                <c:pt idx="4">
                  <c:v>34.356975329976677</c:v>
                </c:pt>
                <c:pt idx="5">
                  <c:v>27.33166775235135</c:v>
                </c:pt>
                <c:pt idx="6">
                  <c:v>4.7798529672460131</c:v>
                </c:pt>
                <c:pt idx="7">
                  <c:v>27.184762278076256</c:v>
                </c:pt>
                <c:pt idx="8">
                  <c:v>4.0382415326811198</c:v>
                </c:pt>
              </c:numCache>
            </c:numRef>
          </c:val>
          <c:extLst>
            <c:ext xmlns:c16="http://schemas.microsoft.com/office/drawing/2014/chart" uri="{C3380CC4-5D6E-409C-BE32-E72D297353CC}">
              <c16:uniqueId val="{00000000-0B38-4F1C-B1D5-7869255915E8}"/>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'DHS07'!$R$121:$Z$121</c:f>
              <c:strCache>
                <c:ptCount val="9"/>
                <c:pt idx="0">
                  <c:v>Central</c:v>
                </c:pt>
                <c:pt idx="1">
                  <c:v>Copperbelt</c:v>
                </c:pt>
                <c:pt idx="2">
                  <c:v>Eastern</c:v>
                </c:pt>
                <c:pt idx="3">
                  <c:v>Luapula</c:v>
                </c:pt>
                <c:pt idx="4">
                  <c:v>Lusaka</c:v>
                </c:pt>
                <c:pt idx="5">
                  <c:v>Northern</c:v>
                </c:pt>
                <c:pt idx="6">
                  <c:v>Northwestern</c:v>
                </c:pt>
                <c:pt idx="7">
                  <c:v>Southern</c:v>
                </c:pt>
                <c:pt idx="8">
                  <c:v>Western</c:v>
                </c:pt>
              </c:strCache>
            </c:strRef>
          </c:cat>
          <c:val>
            <c:numRef>
              <c:f>'DHS07'!$R$125:$Z$125</c:f>
              <c:numCache>
                <c:formatCode>###0.0</c:formatCode>
                <c:ptCount val="9"/>
                <c:pt idx="0">
                  <c:v>4.0628315251711484</c:v>
                </c:pt>
                <c:pt idx="1">
                  <c:v>17.348737581072122</c:v>
                </c:pt>
                <c:pt idx="2">
                  <c:v>8.075542557016167</c:v>
                </c:pt>
                <c:pt idx="3">
                  <c:v>5.5612538686632194</c:v>
                </c:pt>
                <c:pt idx="4">
                  <c:v>44.068259302544391</c:v>
                </c:pt>
                <c:pt idx="5">
                  <c:v>6.6306846386954215</c:v>
                </c:pt>
                <c:pt idx="6">
                  <c:v>1.8902034221065034</c:v>
                </c:pt>
                <c:pt idx="7">
                  <c:v>13.318945055360611</c:v>
                </c:pt>
                <c:pt idx="8">
                  <c:v>0.64355405943921085</c:v>
                </c:pt>
              </c:numCache>
            </c:numRef>
          </c:val>
          <c:extLst>
            <c:ext xmlns:c16="http://schemas.microsoft.com/office/drawing/2014/chart" uri="{C3380CC4-5D6E-409C-BE32-E72D297353CC}">
              <c16:uniqueId val="{00000001-0B38-4F1C-B1D5-7869255915E8}"/>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'DHS07'!$R$121:$Z$121</c:f>
              <c:strCache>
                <c:ptCount val="9"/>
                <c:pt idx="0">
                  <c:v>Central</c:v>
                </c:pt>
                <c:pt idx="1">
                  <c:v>Copperbelt</c:v>
                </c:pt>
                <c:pt idx="2">
                  <c:v>Eastern</c:v>
                </c:pt>
                <c:pt idx="3">
                  <c:v>Luapula</c:v>
                </c:pt>
                <c:pt idx="4">
                  <c:v>Lusaka</c:v>
                </c:pt>
                <c:pt idx="5">
                  <c:v>Northern</c:v>
                </c:pt>
                <c:pt idx="6">
                  <c:v>Northwestern</c:v>
                </c:pt>
                <c:pt idx="7">
                  <c:v>Southern</c:v>
                </c:pt>
                <c:pt idx="8">
                  <c:v>Western</c:v>
                </c:pt>
              </c:strCache>
            </c:strRef>
          </c:cat>
          <c:val>
            <c:numRef>
              <c:f>'DHS07'!$R$126:$Z$126</c:f>
              <c:numCache>
                <c:formatCode>###0.0</c:formatCode>
                <c:ptCount val="9"/>
                <c:pt idx="0">
                  <c:v>52.917371582937434</c:v>
                </c:pt>
                <c:pt idx="1">
                  <c:v>30.673083159979342</c:v>
                </c:pt>
                <c:pt idx="2">
                  <c:v>36.441682017455427</c:v>
                </c:pt>
                <c:pt idx="3">
                  <c:v>69.628055316748373</c:v>
                </c:pt>
                <c:pt idx="4">
                  <c:v>16.823453403876101</c:v>
                </c:pt>
                <c:pt idx="5">
                  <c:v>52.788911646072059</c:v>
                </c:pt>
                <c:pt idx="6">
                  <c:v>81.172731418946455</c:v>
                </c:pt>
                <c:pt idx="7">
                  <c:v>10.521022155246783</c:v>
                </c:pt>
                <c:pt idx="8">
                  <c:v>31.313671833967447</c:v>
                </c:pt>
              </c:numCache>
            </c:numRef>
          </c:val>
          <c:extLst>
            <c:ext xmlns:c16="http://schemas.microsoft.com/office/drawing/2014/chart" uri="{C3380CC4-5D6E-409C-BE32-E72D297353CC}">
              <c16:uniqueId val="{00000002-0B38-4F1C-B1D5-7869255915E8}"/>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'DHS07'!$R$121:$Z$121</c:f>
              <c:strCache>
                <c:ptCount val="9"/>
                <c:pt idx="0">
                  <c:v>Central</c:v>
                </c:pt>
                <c:pt idx="1">
                  <c:v>Copperbelt</c:v>
                </c:pt>
                <c:pt idx="2">
                  <c:v>Eastern</c:v>
                </c:pt>
                <c:pt idx="3">
                  <c:v>Luapula</c:v>
                </c:pt>
                <c:pt idx="4">
                  <c:v>Lusaka</c:v>
                </c:pt>
                <c:pt idx="5">
                  <c:v>Northern</c:v>
                </c:pt>
                <c:pt idx="6">
                  <c:v>Northwestern</c:v>
                </c:pt>
                <c:pt idx="7">
                  <c:v>Southern</c:v>
                </c:pt>
                <c:pt idx="8">
                  <c:v>Western</c:v>
                </c:pt>
              </c:strCache>
            </c:strRef>
          </c:cat>
          <c:val>
            <c:numRef>
              <c:f>'DHS07'!$R$127:$Z$127</c:f>
              <c:numCache>
                <c:formatCode>###0.0</c:formatCode>
                <c:ptCount val="9"/>
                <c:pt idx="0">
                  <c:v>26.270731710509093</c:v>
                </c:pt>
                <c:pt idx="1">
                  <c:v>5.2518338730574365</c:v>
                </c:pt>
                <c:pt idx="2">
                  <c:v>43.440589811026378</c:v>
                </c:pt>
                <c:pt idx="3">
                  <c:v>11.284642289566243</c:v>
                </c:pt>
                <c:pt idx="4">
                  <c:v>4.7513119636028307</c:v>
                </c:pt>
                <c:pt idx="5">
                  <c:v>13.248735962881161</c:v>
                </c:pt>
                <c:pt idx="6">
                  <c:v>12.157212191701017</c:v>
                </c:pt>
                <c:pt idx="7">
                  <c:v>48.975270511316353</c:v>
                </c:pt>
                <c:pt idx="8">
                  <c:v>64.004532573912215</c:v>
                </c:pt>
              </c:numCache>
            </c:numRef>
          </c:val>
          <c:extLst>
            <c:ext xmlns:c16="http://schemas.microsoft.com/office/drawing/2014/chart" uri="{C3380CC4-5D6E-409C-BE32-E72D297353CC}">
              <c16:uniqueId val="{00000003-0B38-4F1C-B1D5-7869255915E8}"/>
            </c:ext>
          </c:extLst>
        </c:ser>
        <c:dLbls>
          <c:showLegendKey val="0"/>
          <c:showVal val="0"/>
          <c:showCatName val="0"/>
          <c:showSerName val="0"/>
          <c:showPercent val="0"/>
          <c:showBubbleSize val="0"/>
        </c:dLbls>
        <c:gapWidth val="50"/>
        <c:overlap val="100"/>
        <c:axId val="186580352"/>
        <c:axId val="186655872"/>
      </c:barChart>
      <c:catAx>
        <c:axId val="18658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655872"/>
        <c:crosses val="autoZero"/>
        <c:auto val="1"/>
        <c:lblAlgn val="ctr"/>
        <c:lblOffset val="100"/>
        <c:tickLblSkip val="1"/>
        <c:tickMarkSkip val="1"/>
        <c:noMultiLvlLbl val="0"/>
      </c:catAx>
      <c:valAx>
        <c:axId val="186655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580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3F7-4107-AFBB-56C98ABAEA35}"/>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3F7-4107-AFBB-56C98ABAEA35}"/>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33F7-4107-AFBB-56C98ABAEA35}"/>
            </c:ext>
          </c:extLst>
        </c:ser>
        <c:dLbls>
          <c:showLegendKey val="0"/>
          <c:showVal val="0"/>
          <c:showCatName val="0"/>
          <c:showSerName val="0"/>
          <c:showPercent val="0"/>
          <c:showBubbleSize val="0"/>
        </c:dLbls>
        <c:gapWidth val="50"/>
        <c:overlap val="100"/>
        <c:axId val="189228544"/>
        <c:axId val="189230080"/>
      </c:barChart>
      <c:catAx>
        <c:axId val="189228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230080"/>
        <c:crosses val="autoZero"/>
        <c:auto val="1"/>
        <c:lblAlgn val="ctr"/>
        <c:lblOffset val="100"/>
        <c:tickLblSkip val="1"/>
        <c:tickMarkSkip val="1"/>
        <c:noMultiLvlLbl val="0"/>
      </c:catAx>
      <c:valAx>
        <c:axId val="189230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228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'DHS07'!$R$221:$Z$221</c:f>
              <c:strCache>
                <c:ptCount val="9"/>
                <c:pt idx="0">
                  <c:v>Central</c:v>
                </c:pt>
                <c:pt idx="1">
                  <c:v>Copperbelt</c:v>
                </c:pt>
                <c:pt idx="2">
                  <c:v>Eastern</c:v>
                </c:pt>
                <c:pt idx="3">
                  <c:v>Luapula</c:v>
                </c:pt>
                <c:pt idx="4">
                  <c:v>Lusaka</c:v>
                </c:pt>
                <c:pt idx="5">
                  <c:v>Northern</c:v>
                </c:pt>
                <c:pt idx="6">
                  <c:v>Northwestern</c:v>
                </c:pt>
                <c:pt idx="7">
                  <c:v>Southern</c:v>
                </c:pt>
                <c:pt idx="8">
                  <c:v>Western</c:v>
                </c:pt>
              </c:strCache>
            </c:strRef>
          </c:cat>
          <c:val>
            <c:numRef>
              <c:f>'DHS07'!$R$222:$Z$222</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2662-4BF7-9BC6-03369AB39935}"/>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'DHS07'!$R$221:$Z$221</c:f>
              <c:strCache>
                <c:ptCount val="9"/>
                <c:pt idx="0">
                  <c:v>Central</c:v>
                </c:pt>
                <c:pt idx="1">
                  <c:v>Copperbelt</c:v>
                </c:pt>
                <c:pt idx="2">
                  <c:v>Eastern</c:v>
                </c:pt>
                <c:pt idx="3">
                  <c:v>Luapula</c:v>
                </c:pt>
                <c:pt idx="4">
                  <c:v>Lusaka</c:v>
                </c:pt>
                <c:pt idx="5">
                  <c:v>Northern</c:v>
                </c:pt>
                <c:pt idx="6">
                  <c:v>Northwestern</c:v>
                </c:pt>
                <c:pt idx="7">
                  <c:v>Southern</c:v>
                </c:pt>
                <c:pt idx="8">
                  <c:v>Western</c:v>
                </c:pt>
              </c:strCache>
            </c:strRef>
          </c:cat>
          <c:val>
            <c:numRef>
              <c:f>'DHS07'!$R$223:$Z$223</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2662-4BF7-9BC6-03369AB39935}"/>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'DHS07'!$R$221:$Z$221</c:f>
              <c:strCache>
                <c:ptCount val="9"/>
                <c:pt idx="0">
                  <c:v>Central</c:v>
                </c:pt>
                <c:pt idx="1">
                  <c:v>Copperbelt</c:v>
                </c:pt>
                <c:pt idx="2">
                  <c:v>Eastern</c:v>
                </c:pt>
                <c:pt idx="3">
                  <c:v>Luapula</c:v>
                </c:pt>
                <c:pt idx="4">
                  <c:v>Lusaka</c:v>
                </c:pt>
                <c:pt idx="5">
                  <c:v>Northern</c:v>
                </c:pt>
                <c:pt idx="6">
                  <c:v>Northwestern</c:v>
                </c:pt>
                <c:pt idx="7">
                  <c:v>Southern</c:v>
                </c:pt>
                <c:pt idx="8">
                  <c:v>Western</c:v>
                </c:pt>
              </c:strCache>
            </c:strRef>
          </c:cat>
          <c:val>
            <c:numRef>
              <c:f>'DHS07'!$R$224:$Z$224</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2662-4BF7-9BC6-03369AB39935}"/>
            </c:ext>
          </c:extLst>
        </c:ser>
        <c:dLbls>
          <c:showLegendKey val="0"/>
          <c:showVal val="0"/>
          <c:showCatName val="0"/>
          <c:showSerName val="0"/>
          <c:showPercent val="0"/>
          <c:showBubbleSize val="0"/>
        </c:dLbls>
        <c:gapWidth val="50"/>
        <c:overlap val="100"/>
        <c:axId val="189278080"/>
        <c:axId val="189279616"/>
      </c:barChart>
      <c:catAx>
        <c:axId val="189278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279616"/>
        <c:crosses val="autoZero"/>
        <c:auto val="1"/>
        <c:lblAlgn val="ctr"/>
        <c:lblOffset val="100"/>
        <c:tickLblSkip val="1"/>
        <c:tickMarkSkip val="1"/>
        <c:noMultiLvlLbl val="0"/>
      </c:catAx>
      <c:valAx>
        <c:axId val="189279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278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BCCA-440F-9AF9-4D2993C01A57}"/>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BCCA-440F-9AF9-4D2993C01A57}"/>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BCCA-440F-9AF9-4D2993C01A57}"/>
            </c:ext>
          </c:extLst>
        </c:ser>
        <c:dLbls>
          <c:showLegendKey val="0"/>
          <c:showVal val="0"/>
          <c:showCatName val="0"/>
          <c:showSerName val="0"/>
          <c:showPercent val="0"/>
          <c:showBubbleSize val="0"/>
        </c:dLbls>
        <c:gapWidth val="50"/>
        <c:overlap val="100"/>
        <c:axId val="186923264"/>
        <c:axId val="186937344"/>
      </c:barChart>
      <c:catAx>
        <c:axId val="186923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937344"/>
        <c:crosses val="autoZero"/>
        <c:auto val="1"/>
        <c:lblAlgn val="ctr"/>
        <c:lblOffset val="100"/>
        <c:tickLblSkip val="1"/>
        <c:tickMarkSkip val="1"/>
        <c:noMultiLvlLbl val="0"/>
      </c:catAx>
      <c:valAx>
        <c:axId val="186937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923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'DHS07'!$H$18:$L$18</c:f>
              <c:numCache>
                <c:formatCode>###0.0</c:formatCode>
                <c:ptCount val="5"/>
                <c:pt idx="0">
                  <c:v>56.11100168897309</c:v>
                </c:pt>
                <c:pt idx="1">
                  <c:v>75.816938207931088</c:v>
                </c:pt>
                <c:pt idx="2">
                  <c:v>86.163657632285592</c:v>
                </c:pt>
                <c:pt idx="3">
                  <c:v>90.833047952898141</c:v>
                </c:pt>
                <c:pt idx="4">
                  <c:v>91.420018296975087</c:v>
                </c:pt>
              </c:numCache>
            </c:numRef>
          </c:val>
          <c:extLst>
            <c:ext xmlns:c16="http://schemas.microsoft.com/office/drawing/2014/chart" uri="{C3380CC4-5D6E-409C-BE32-E72D297353CC}">
              <c16:uniqueId val="{00000000-AE58-46F0-8DD2-3EC50AAA3A64}"/>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'DHS07'!$H$19:$L$19</c:f>
              <c:numCache>
                <c:formatCode>###0.0</c:formatCode>
                <c:ptCount val="5"/>
                <c:pt idx="0">
                  <c:v>5.041781005497235</c:v>
                </c:pt>
                <c:pt idx="1">
                  <c:v>2.6208133369536024</c:v>
                </c:pt>
                <c:pt idx="2">
                  <c:v>2.3760361374579224</c:v>
                </c:pt>
                <c:pt idx="3">
                  <c:v>0.61945264066055938</c:v>
                </c:pt>
                <c:pt idx="4">
                  <c:v>9.6255243108337871E-2</c:v>
                </c:pt>
              </c:numCache>
            </c:numRef>
          </c:val>
          <c:extLst>
            <c:ext xmlns:c16="http://schemas.microsoft.com/office/drawing/2014/chart" uri="{C3380CC4-5D6E-409C-BE32-E72D297353CC}">
              <c16:uniqueId val="{00000001-AE58-46F0-8DD2-3EC50AAA3A64}"/>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'DHS07'!$H$20:$L$20</c:f>
              <c:numCache>
                <c:formatCode>###0.0</c:formatCode>
                <c:ptCount val="5"/>
                <c:pt idx="0">
                  <c:v>34.359403176448524</c:v>
                </c:pt>
                <c:pt idx="1">
                  <c:v>21.180357251648328</c:v>
                </c:pt>
                <c:pt idx="2">
                  <c:v>11.460306230256485</c:v>
                </c:pt>
                <c:pt idx="3">
                  <c:v>8.5474994064412986</c:v>
                </c:pt>
                <c:pt idx="4">
                  <c:v>8.4837264599165749</c:v>
                </c:pt>
              </c:numCache>
            </c:numRef>
          </c:val>
          <c:extLst>
            <c:ext xmlns:c16="http://schemas.microsoft.com/office/drawing/2014/chart" uri="{C3380CC4-5D6E-409C-BE32-E72D297353CC}">
              <c16:uniqueId val="{00000002-AE58-46F0-8DD2-3EC50AAA3A64}"/>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'DHS07'!$H$21:$L$21</c:f>
              <c:numCache>
                <c:formatCode>###0.0</c:formatCode>
                <c:ptCount val="5"/>
                <c:pt idx="0">
                  <c:v>4.4878141290811486</c:v>
                </c:pt>
                <c:pt idx="1">
                  <c:v>0.38189120346698258</c:v>
                </c:pt>
                <c:pt idx="2">
                  <c:v>0</c:v>
                </c:pt>
                <c:pt idx="3">
                  <c:v>0</c:v>
                </c:pt>
                <c:pt idx="4">
                  <c:v>0</c:v>
                </c:pt>
              </c:numCache>
            </c:numRef>
          </c:val>
          <c:extLst>
            <c:ext xmlns:c16="http://schemas.microsoft.com/office/drawing/2014/chart" uri="{C3380CC4-5D6E-409C-BE32-E72D297353CC}">
              <c16:uniqueId val="{00000003-AE58-46F0-8DD2-3EC50AAA3A64}"/>
            </c:ext>
          </c:extLst>
        </c:ser>
        <c:dLbls>
          <c:showLegendKey val="0"/>
          <c:showVal val="0"/>
          <c:showCatName val="0"/>
          <c:showSerName val="0"/>
          <c:showPercent val="0"/>
          <c:showBubbleSize val="0"/>
        </c:dLbls>
        <c:gapWidth val="50"/>
        <c:overlap val="100"/>
        <c:axId val="187023360"/>
        <c:axId val="187024896"/>
      </c:barChart>
      <c:catAx>
        <c:axId val="187023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024896"/>
        <c:crosses val="autoZero"/>
        <c:auto val="1"/>
        <c:lblAlgn val="ctr"/>
        <c:lblOffset val="100"/>
        <c:tickLblSkip val="1"/>
        <c:tickMarkSkip val="1"/>
        <c:noMultiLvlLbl val="0"/>
      </c:catAx>
      <c:valAx>
        <c:axId val="187024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023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'DHS07'!$H$124:$L$124</c:f>
              <c:numCache>
                <c:formatCode>###0.0</c:formatCode>
                <c:ptCount val="5"/>
                <c:pt idx="0">
                  <c:v>10.366397920668501</c:v>
                </c:pt>
                <c:pt idx="1">
                  <c:v>21.680139740797685</c:v>
                </c:pt>
                <c:pt idx="2">
                  <c:v>39.790944097639482</c:v>
                </c:pt>
                <c:pt idx="3">
                  <c:v>64.816963220223585</c:v>
                </c:pt>
                <c:pt idx="4">
                  <c:v>84.867260445508677</c:v>
                </c:pt>
              </c:numCache>
            </c:numRef>
          </c:val>
          <c:extLst>
            <c:ext xmlns:c16="http://schemas.microsoft.com/office/drawing/2014/chart" uri="{C3380CC4-5D6E-409C-BE32-E72D297353CC}">
              <c16:uniqueId val="{00000000-A61B-40A4-80FD-E26F0BA9BA3D}"/>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'DHS07'!$H$125:$L$125</c:f>
              <c:numCache>
                <c:formatCode>###0.0</c:formatCode>
                <c:ptCount val="5"/>
                <c:pt idx="0">
                  <c:v>18.351254250392039</c:v>
                </c:pt>
                <c:pt idx="1">
                  <c:v>37.711588151479305</c:v>
                </c:pt>
                <c:pt idx="2">
                  <c:v>41.440605356794904</c:v>
                </c:pt>
                <c:pt idx="3">
                  <c:v>27.342973472522484</c:v>
                </c:pt>
                <c:pt idx="4">
                  <c:v>13.580053894729719</c:v>
                </c:pt>
              </c:numCache>
            </c:numRef>
          </c:val>
          <c:extLst>
            <c:ext xmlns:c16="http://schemas.microsoft.com/office/drawing/2014/chart" uri="{C3380CC4-5D6E-409C-BE32-E72D297353CC}">
              <c16:uniqueId val="{00000001-A61B-40A4-80FD-E26F0BA9BA3D}"/>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'DHS07'!$H$126:$L$126</c:f>
              <c:numCache>
                <c:formatCode>###0.0</c:formatCode>
                <c:ptCount val="5"/>
                <c:pt idx="0">
                  <c:v>65.912923900256828</c:v>
                </c:pt>
                <c:pt idx="1">
                  <c:v>38.159753707621256</c:v>
                </c:pt>
                <c:pt idx="2">
                  <c:v>18.121812260617958</c:v>
                </c:pt>
                <c:pt idx="3">
                  <c:v>7.6047127488368513</c:v>
                </c:pt>
                <c:pt idx="4">
                  <c:v>1.2675778226008203</c:v>
                </c:pt>
              </c:numCache>
            </c:numRef>
          </c:val>
          <c:extLst>
            <c:ext xmlns:c16="http://schemas.microsoft.com/office/drawing/2014/chart" uri="{C3380CC4-5D6E-409C-BE32-E72D297353CC}">
              <c16:uniqueId val="{00000002-A61B-40A4-80FD-E26F0BA9BA3D}"/>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'DHS07'!$H$127:$L$127</c:f>
              <c:numCache>
                <c:formatCode>###0.0</c:formatCode>
                <c:ptCount val="5"/>
                <c:pt idx="0">
                  <c:v>5.3694239286826404</c:v>
                </c:pt>
                <c:pt idx="1">
                  <c:v>2.4485184001017521</c:v>
                </c:pt>
                <c:pt idx="2">
                  <c:v>0.64663828494765518</c:v>
                </c:pt>
                <c:pt idx="3">
                  <c:v>0.23535055841707994</c:v>
                </c:pt>
                <c:pt idx="4">
                  <c:v>0.28510783716078358</c:v>
                </c:pt>
              </c:numCache>
            </c:numRef>
          </c:val>
          <c:extLst>
            <c:ext xmlns:c16="http://schemas.microsoft.com/office/drawing/2014/chart" uri="{C3380CC4-5D6E-409C-BE32-E72D297353CC}">
              <c16:uniqueId val="{00000003-A61B-40A4-80FD-E26F0BA9BA3D}"/>
            </c:ext>
          </c:extLst>
        </c:ser>
        <c:dLbls>
          <c:showLegendKey val="0"/>
          <c:showVal val="0"/>
          <c:showCatName val="0"/>
          <c:showSerName val="0"/>
          <c:showPercent val="0"/>
          <c:showBubbleSize val="0"/>
        </c:dLbls>
        <c:gapWidth val="50"/>
        <c:overlap val="100"/>
        <c:axId val="189335040"/>
        <c:axId val="189336576"/>
      </c:barChart>
      <c:catAx>
        <c:axId val="189335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336576"/>
        <c:crosses val="autoZero"/>
        <c:auto val="1"/>
        <c:lblAlgn val="ctr"/>
        <c:lblOffset val="100"/>
        <c:tickLblSkip val="1"/>
        <c:tickMarkSkip val="1"/>
        <c:noMultiLvlLbl val="0"/>
      </c:catAx>
      <c:valAx>
        <c:axId val="189336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335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44C2-4476-8AC2-A155CAEA19E0}"/>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44C2-4476-8AC2-A155CAEA19E0}"/>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44C2-4476-8AC2-A155CAEA19E0}"/>
            </c:ext>
          </c:extLst>
        </c:ser>
        <c:dLbls>
          <c:showLegendKey val="0"/>
          <c:showVal val="0"/>
          <c:showCatName val="0"/>
          <c:showSerName val="0"/>
          <c:showPercent val="0"/>
          <c:showBubbleSize val="0"/>
        </c:dLbls>
        <c:gapWidth val="50"/>
        <c:overlap val="100"/>
        <c:axId val="189400960"/>
        <c:axId val="189402496"/>
      </c:barChart>
      <c:catAx>
        <c:axId val="18940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402496"/>
        <c:crosses val="autoZero"/>
        <c:auto val="1"/>
        <c:lblAlgn val="ctr"/>
        <c:lblOffset val="100"/>
        <c:tickLblSkip val="1"/>
        <c:tickMarkSkip val="1"/>
        <c:noMultiLvlLbl val="0"/>
      </c:catAx>
      <c:valAx>
        <c:axId val="189402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40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'DHS07'!$C$124:$G$124</c:f>
              <c:numCache>
                <c:formatCode>###0.0</c:formatCode>
                <c:ptCount val="5"/>
                <c:pt idx="0">
                  <c:v>7.426891986602782</c:v>
                </c:pt>
                <c:pt idx="1">
                  <c:v>8.7291969668261444</c:v>
                </c:pt>
                <c:pt idx="2">
                  <c:v>12.605580121349151</c:v>
                </c:pt>
                <c:pt idx="3">
                  <c:v>24.675879344673696</c:v>
                </c:pt>
                <c:pt idx="4">
                  <c:v>67.926004474739543</c:v>
                </c:pt>
              </c:numCache>
            </c:numRef>
          </c:val>
          <c:extLst>
            <c:ext xmlns:c16="http://schemas.microsoft.com/office/drawing/2014/chart" uri="{C3380CC4-5D6E-409C-BE32-E72D297353CC}">
              <c16:uniqueId val="{00000000-C1A1-4A56-BDB2-B101A40B06C7}"/>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'DHS07'!$C$125:$G$125</c:f>
              <c:numCache>
                <c:formatCode>###0.0</c:formatCode>
                <c:ptCount val="5"/>
                <c:pt idx="0">
                  <c:v>4.0380067629456757</c:v>
                </c:pt>
                <c:pt idx="1">
                  <c:v>3.9510473128279044</c:v>
                </c:pt>
                <c:pt idx="2">
                  <c:v>6.3572342175065168</c:v>
                </c:pt>
                <c:pt idx="3">
                  <c:v>28.636074406507998</c:v>
                </c:pt>
                <c:pt idx="4">
                  <c:v>24.278302927347262</c:v>
                </c:pt>
              </c:numCache>
            </c:numRef>
          </c:val>
          <c:extLst>
            <c:ext xmlns:c16="http://schemas.microsoft.com/office/drawing/2014/chart" uri="{C3380CC4-5D6E-409C-BE32-E72D297353CC}">
              <c16:uniqueId val="{00000001-C1A1-4A56-BDB2-B101A40B06C7}"/>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'DHS07'!$C$126:$G$126</c:f>
              <c:numCache>
                <c:formatCode>###0.0</c:formatCode>
                <c:ptCount val="5"/>
                <c:pt idx="0">
                  <c:v>37.093741057268538</c:v>
                </c:pt>
                <c:pt idx="1">
                  <c:v>52.701253288888694</c:v>
                </c:pt>
                <c:pt idx="2">
                  <c:v>56.187934636272473</c:v>
                </c:pt>
                <c:pt idx="3">
                  <c:v>41.121882364876576</c:v>
                </c:pt>
                <c:pt idx="4">
                  <c:v>7.5799751464450775</c:v>
                </c:pt>
              </c:numCache>
            </c:numRef>
          </c:val>
          <c:extLst>
            <c:ext xmlns:c16="http://schemas.microsoft.com/office/drawing/2014/chart" uri="{C3380CC4-5D6E-409C-BE32-E72D297353CC}">
              <c16:uniqueId val="{00000002-C1A1-4A56-BDB2-B101A40B06C7}"/>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'DHS07'!$C$127:$G$127</c:f>
              <c:numCache>
                <c:formatCode>###0.0</c:formatCode>
                <c:ptCount val="5"/>
                <c:pt idx="0">
                  <c:v>51.441360193183009</c:v>
                </c:pt>
                <c:pt idx="1">
                  <c:v>34.618502431457244</c:v>
                </c:pt>
                <c:pt idx="2">
                  <c:v>24.849251024871862</c:v>
                </c:pt>
                <c:pt idx="3">
                  <c:v>5.5661638839417362</c:v>
                </c:pt>
                <c:pt idx="4">
                  <c:v>0.21571745146811799</c:v>
                </c:pt>
              </c:numCache>
            </c:numRef>
          </c:val>
          <c:extLst>
            <c:ext xmlns:c16="http://schemas.microsoft.com/office/drawing/2014/chart" uri="{C3380CC4-5D6E-409C-BE32-E72D297353CC}">
              <c16:uniqueId val="{00000003-C1A1-4A56-BDB2-B101A40B06C7}"/>
            </c:ext>
          </c:extLst>
        </c:ser>
        <c:dLbls>
          <c:showLegendKey val="0"/>
          <c:showVal val="0"/>
          <c:showCatName val="0"/>
          <c:showSerName val="0"/>
          <c:showPercent val="0"/>
          <c:showBubbleSize val="0"/>
        </c:dLbls>
        <c:gapWidth val="50"/>
        <c:overlap val="100"/>
        <c:axId val="189170816"/>
        <c:axId val="189172352"/>
      </c:barChart>
      <c:catAx>
        <c:axId val="189170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172352"/>
        <c:crosses val="autoZero"/>
        <c:auto val="1"/>
        <c:lblAlgn val="ctr"/>
        <c:lblOffset val="100"/>
        <c:tickLblSkip val="1"/>
        <c:tickMarkSkip val="1"/>
        <c:noMultiLvlLbl val="0"/>
      </c:catAx>
      <c:valAx>
        <c:axId val="189172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9170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'DHS07'!$M$124:$Q$124</c:f>
              <c:numCache>
                <c:formatCode>###0.0</c:formatCode>
                <c:ptCount val="5"/>
                <c:pt idx="0">
                  <c:v>4.4088691782503302</c:v>
                </c:pt>
                <c:pt idx="1">
                  <c:v>10.74294357917343</c:v>
                </c:pt>
                <c:pt idx="2">
                  <c:v>8.9326096857513875</c:v>
                </c:pt>
                <c:pt idx="3">
                  <c:v>12.139211522688662</c:v>
                </c:pt>
                <c:pt idx="4">
                  <c:v>29.181205517471323</c:v>
                </c:pt>
              </c:numCache>
            </c:numRef>
          </c:val>
          <c:extLst>
            <c:ext xmlns:c16="http://schemas.microsoft.com/office/drawing/2014/chart" uri="{C3380CC4-5D6E-409C-BE32-E72D297353CC}">
              <c16:uniqueId val="{00000000-7B3A-4158-9AF5-C44FE12FD4CC}"/>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'DHS07'!$M$125:$Q$125</c:f>
              <c:numCache>
                <c:formatCode>###0.0</c:formatCode>
                <c:ptCount val="5"/>
                <c:pt idx="0">
                  <c:v>3.9143114050558081</c:v>
                </c:pt>
                <c:pt idx="1">
                  <c:v>3.5133758555222472</c:v>
                </c:pt>
                <c:pt idx="2">
                  <c:v>4.4367824214298084</c:v>
                </c:pt>
                <c:pt idx="3">
                  <c:v>5.0895803080912021</c:v>
                </c:pt>
                <c:pt idx="4">
                  <c:v>10.490671202593715</c:v>
                </c:pt>
              </c:numCache>
            </c:numRef>
          </c:val>
          <c:extLst>
            <c:ext xmlns:c16="http://schemas.microsoft.com/office/drawing/2014/chart" uri="{C3380CC4-5D6E-409C-BE32-E72D297353CC}">
              <c16:uniqueId val="{00000001-7B3A-4158-9AF5-C44FE12FD4CC}"/>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'DHS07'!$M$126:$Q$126</c:f>
              <c:numCache>
                <c:formatCode>###0.0</c:formatCode>
                <c:ptCount val="5"/>
                <c:pt idx="0">
                  <c:v>32.994171328137817</c:v>
                </c:pt>
                <c:pt idx="1">
                  <c:v>45.3706510245784</c:v>
                </c:pt>
                <c:pt idx="2">
                  <c:v>54.192058303605165</c:v>
                </c:pt>
                <c:pt idx="3">
                  <c:v>52.012358529285727</c:v>
                </c:pt>
                <c:pt idx="4">
                  <c:v>45.659946894221875</c:v>
                </c:pt>
              </c:numCache>
            </c:numRef>
          </c:val>
          <c:extLst>
            <c:ext xmlns:c16="http://schemas.microsoft.com/office/drawing/2014/chart" uri="{C3380CC4-5D6E-409C-BE32-E72D297353CC}">
              <c16:uniqueId val="{00000002-7B3A-4158-9AF5-C44FE12FD4CC}"/>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'DHS07'!$M$127:$Q$127</c:f>
              <c:numCache>
                <c:formatCode>###0.0</c:formatCode>
                <c:ptCount val="5"/>
                <c:pt idx="0">
                  <c:v>58.682648088556043</c:v>
                </c:pt>
                <c:pt idx="1">
                  <c:v>40.373029540725931</c:v>
                </c:pt>
                <c:pt idx="2">
                  <c:v>32.438549589213636</c:v>
                </c:pt>
                <c:pt idx="3">
                  <c:v>30.758849639934404</c:v>
                </c:pt>
                <c:pt idx="4">
                  <c:v>14.668176385713085</c:v>
                </c:pt>
              </c:numCache>
            </c:numRef>
          </c:val>
          <c:extLst>
            <c:ext xmlns:c16="http://schemas.microsoft.com/office/drawing/2014/chart" uri="{C3380CC4-5D6E-409C-BE32-E72D297353CC}">
              <c16:uniqueId val="{00000003-7B3A-4158-9AF5-C44FE12FD4CC}"/>
            </c:ext>
          </c:extLst>
        </c:ser>
        <c:dLbls>
          <c:showLegendKey val="0"/>
          <c:showVal val="0"/>
          <c:showCatName val="0"/>
          <c:showSerName val="0"/>
          <c:showPercent val="0"/>
          <c:showBubbleSize val="0"/>
        </c:dLbls>
        <c:gapWidth val="50"/>
        <c:overlap val="100"/>
        <c:axId val="186525568"/>
        <c:axId val="186527104"/>
      </c:barChart>
      <c:catAx>
        <c:axId val="186525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527104"/>
        <c:crosses val="autoZero"/>
        <c:auto val="1"/>
        <c:lblAlgn val="ctr"/>
        <c:lblOffset val="100"/>
        <c:tickLblSkip val="1"/>
        <c:tickMarkSkip val="1"/>
        <c:noMultiLvlLbl val="0"/>
      </c:catAx>
      <c:valAx>
        <c:axId val="186527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6525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'DHS14'!$M$18:$Q$18</c:f>
              <c:numCache>
                <c:formatCode>###0.0</c:formatCode>
                <c:ptCount val="5"/>
                <c:pt idx="0">
                  <c:v>27.6</c:v>
                </c:pt>
                <c:pt idx="1">
                  <c:v>33.5</c:v>
                </c:pt>
                <c:pt idx="2">
                  <c:v>36.1</c:v>
                </c:pt>
                <c:pt idx="3">
                  <c:v>40.6</c:v>
                </c:pt>
                <c:pt idx="4">
                  <c:v>57.1</c:v>
                </c:pt>
              </c:numCache>
            </c:numRef>
          </c:val>
          <c:extLst>
            <c:ext xmlns:c16="http://schemas.microsoft.com/office/drawing/2014/chart" uri="{C3380CC4-5D6E-409C-BE32-E72D297353CC}">
              <c16:uniqueId val="{00000000-F833-42FC-BEC9-E5796C6C3BC2}"/>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'DHS14'!$M$19:$Q$19</c:f>
              <c:numCache>
                <c:formatCode>###0.0</c:formatCode>
                <c:ptCount val="5"/>
                <c:pt idx="0">
                  <c:v>6.6</c:v>
                </c:pt>
                <c:pt idx="1">
                  <c:v>8.1999999999999993</c:v>
                </c:pt>
                <c:pt idx="2">
                  <c:v>8.8000000000000007</c:v>
                </c:pt>
                <c:pt idx="3">
                  <c:v>10.3</c:v>
                </c:pt>
                <c:pt idx="4">
                  <c:v>6.3</c:v>
                </c:pt>
              </c:numCache>
            </c:numRef>
          </c:val>
          <c:extLst>
            <c:ext xmlns:c16="http://schemas.microsoft.com/office/drawing/2014/chart" uri="{C3380CC4-5D6E-409C-BE32-E72D297353CC}">
              <c16:uniqueId val="{00000001-F833-42FC-BEC9-E5796C6C3BC2}"/>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'DHS14'!$M$20:$Q$20</c:f>
              <c:numCache>
                <c:formatCode>###0.0</c:formatCode>
                <c:ptCount val="5"/>
                <c:pt idx="0">
                  <c:v>43.3</c:v>
                </c:pt>
                <c:pt idx="1">
                  <c:v>39.9</c:v>
                </c:pt>
                <c:pt idx="2">
                  <c:v>36.9</c:v>
                </c:pt>
                <c:pt idx="3">
                  <c:v>33.700000000000003</c:v>
                </c:pt>
                <c:pt idx="4">
                  <c:v>26.3</c:v>
                </c:pt>
              </c:numCache>
            </c:numRef>
          </c:val>
          <c:extLst>
            <c:ext xmlns:c16="http://schemas.microsoft.com/office/drawing/2014/chart" uri="{C3380CC4-5D6E-409C-BE32-E72D297353CC}">
              <c16:uniqueId val="{00000002-F833-42FC-BEC9-E5796C6C3BC2}"/>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'DHS14'!$M$21:$Q$21</c:f>
              <c:numCache>
                <c:formatCode>###0.0</c:formatCode>
                <c:ptCount val="5"/>
                <c:pt idx="0">
                  <c:v>22.5</c:v>
                </c:pt>
                <c:pt idx="1">
                  <c:v>18.399999999999999</c:v>
                </c:pt>
                <c:pt idx="2">
                  <c:v>18.2</c:v>
                </c:pt>
                <c:pt idx="3">
                  <c:v>15.4</c:v>
                </c:pt>
                <c:pt idx="4">
                  <c:v>10.3</c:v>
                </c:pt>
              </c:numCache>
            </c:numRef>
          </c:val>
          <c:extLst>
            <c:ext xmlns:c16="http://schemas.microsoft.com/office/drawing/2014/chart" uri="{C3380CC4-5D6E-409C-BE32-E72D297353CC}">
              <c16:uniqueId val="{00000003-F833-42FC-BEC9-E5796C6C3BC2}"/>
            </c:ext>
          </c:extLst>
        </c:ser>
        <c:dLbls>
          <c:showLegendKey val="0"/>
          <c:showVal val="0"/>
          <c:showCatName val="0"/>
          <c:showSerName val="0"/>
          <c:showPercent val="0"/>
          <c:showBubbleSize val="0"/>
        </c:dLbls>
        <c:gapWidth val="50"/>
        <c:overlap val="100"/>
        <c:axId val="185567104"/>
        <c:axId val="185568640"/>
      </c:barChart>
      <c:catAx>
        <c:axId val="185567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568640"/>
        <c:crosses val="autoZero"/>
        <c:auto val="1"/>
        <c:lblAlgn val="ctr"/>
        <c:lblOffset val="100"/>
        <c:tickLblSkip val="1"/>
        <c:tickMarkSkip val="1"/>
        <c:noMultiLvlLbl val="0"/>
      </c:catAx>
      <c:valAx>
        <c:axId val="185568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567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'DHS14'!$R$15:$AA$15</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'DHS14'!$R$18:$AA$18</c:f>
              <c:numCache>
                <c:formatCode>###0.0</c:formatCode>
                <c:ptCount val="10"/>
                <c:pt idx="0">
                  <c:v>46.3</c:v>
                </c:pt>
                <c:pt idx="1">
                  <c:v>73.900000000000006</c:v>
                </c:pt>
                <c:pt idx="2">
                  <c:v>61.5</c:v>
                </c:pt>
                <c:pt idx="3">
                  <c:v>37.700000000000003</c:v>
                </c:pt>
                <c:pt idx="4">
                  <c:v>89.1</c:v>
                </c:pt>
                <c:pt idx="5">
                  <c:v>29</c:v>
                </c:pt>
                <c:pt idx="6">
                  <c:v>43.7</c:v>
                </c:pt>
                <c:pt idx="7">
                  <c:v>25.8</c:v>
                </c:pt>
                <c:pt idx="8">
                  <c:v>51.2</c:v>
                </c:pt>
                <c:pt idx="9">
                  <c:v>40.6</c:v>
                </c:pt>
              </c:numCache>
            </c:numRef>
          </c:val>
          <c:extLst>
            <c:ext xmlns:c16="http://schemas.microsoft.com/office/drawing/2014/chart" uri="{C3380CC4-5D6E-409C-BE32-E72D297353CC}">
              <c16:uniqueId val="{00000000-97B2-43CC-81F0-D8E6FB314226}"/>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'DHS14'!$R$15:$AA$15</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'DHS14'!$R$19:$AA$19</c:f>
              <c:numCache>
                <c:formatCode>###0.0</c:formatCode>
                <c:ptCount val="10"/>
                <c:pt idx="0">
                  <c:v>6.8</c:v>
                </c:pt>
                <c:pt idx="1">
                  <c:v>2.2999999999999998</c:v>
                </c:pt>
                <c:pt idx="2">
                  <c:v>11.4</c:v>
                </c:pt>
                <c:pt idx="3">
                  <c:v>5.7</c:v>
                </c:pt>
                <c:pt idx="4">
                  <c:v>7.6</c:v>
                </c:pt>
                <c:pt idx="5">
                  <c:v>6.7</c:v>
                </c:pt>
                <c:pt idx="6">
                  <c:v>6.2</c:v>
                </c:pt>
                <c:pt idx="7">
                  <c:v>5.0999999999999996</c:v>
                </c:pt>
                <c:pt idx="8">
                  <c:v>13.8</c:v>
                </c:pt>
                <c:pt idx="9">
                  <c:v>3.6</c:v>
                </c:pt>
              </c:numCache>
            </c:numRef>
          </c:val>
          <c:extLst>
            <c:ext xmlns:c16="http://schemas.microsoft.com/office/drawing/2014/chart" uri="{C3380CC4-5D6E-409C-BE32-E72D297353CC}">
              <c16:uniqueId val="{00000001-97B2-43CC-81F0-D8E6FB314226}"/>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'DHS14'!$R$15:$AA$15</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'DHS14'!$R$20:$AA$20</c:f>
              <c:numCache>
                <c:formatCode>###0.0</c:formatCode>
                <c:ptCount val="10"/>
                <c:pt idx="0">
                  <c:v>36.5</c:v>
                </c:pt>
                <c:pt idx="1">
                  <c:v>21.1</c:v>
                </c:pt>
                <c:pt idx="2">
                  <c:v>23.8</c:v>
                </c:pt>
                <c:pt idx="3">
                  <c:v>36.9</c:v>
                </c:pt>
                <c:pt idx="4">
                  <c:v>2.4</c:v>
                </c:pt>
                <c:pt idx="5">
                  <c:v>31.7</c:v>
                </c:pt>
                <c:pt idx="6">
                  <c:v>35.1</c:v>
                </c:pt>
                <c:pt idx="7">
                  <c:v>44.9</c:v>
                </c:pt>
                <c:pt idx="8">
                  <c:v>19.600000000000001</c:v>
                </c:pt>
                <c:pt idx="9">
                  <c:v>46.9</c:v>
                </c:pt>
              </c:numCache>
            </c:numRef>
          </c:val>
          <c:extLst>
            <c:ext xmlns:c16="http://schemas.microsoft.com/office/drawing/2014/chart" uri="{C3380CC4-5D6E-409C-BE32-E72D297353CC}">
              <c16:uniqueId val="{00000002-97B2-43CC-81F0-D8E6FB314226}"/>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'DHS14'!$R$15:$AA$15</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'DHS14'!$R$21:$AA$21</c:f>
              <c:numCache>
                <c:formatCode>###0.0</c:formatCode>
                <c:ptCount val="10"/>
                <c:pt idx="0">
                  <c:v>10.4</c:v>
                </c:pt>
                <c:pt idx="1">
                  <c:v>2.6</c:v>
                </c:pt>
                <c:pt idx="2">
                  <c:v>3.4</c:v>
                </c:pt>
                <c:pt idx="3">
                  <c:v>19.7</c:v>
                </c:pt>
                <c:pt idx="4">
                  <c:v>0.9</c:v>
                </c:pt>
                <c:pt idx="5">
                  <c:v>32.6</c:v>
                </c:pt>
                <c:pt idx="6">
                  <c:v>15</c:v>
                </c:pt>
                <c:pt idx="7">
                  <c:v>24.2</c:v>
                </c:pt>
                <c:pt idx="8">
                  <c:v>15.4</c:v>
                </c:pt>
                <c:pt idx="9">
                  <c:v>8.9</c:v>
                </c:pt>
              </c:numCache>
            </c:numRef>
          </c:val>
          <c:extLst>
            <c:ext xmlns:c16="http://schemas.microsoft.com/office/drawing/2014/chart" uri="{C3380CC4-5D6E-409C-BE32-E72D297353CC}">
              <c16:uniqueId val="{00000003-97B2-43CC-81F0-D8E6FB314226}"/>
            </c:ext>
          </c:extLst>
        </c:ser>
        <c:dLbls>
          <c:showLegendKey val="0"/>
          <c:showVal val="0"/>
          <c:showCatName val="0"/>
          <c:showSerName val="0"/>
          <c:showPercent val="0"/>
          <c:showBubbleSize val="0"/>
        </c:dLbls>
        <c:gapWidth val="50"/>
        <c:overlap val="100"/>
        <c:axId val="185728384"/>
        <c:axId val="185734272"/>
      </c:barChart>
      <c:catAx>
        <c:axId val="18572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734272"/>
        <c:crosses val="autoZero"/>
        <c:auto val="1"/>
        <c:lblAlgn val="ctr"/>
        <c:lblOffset val="100"/>
        <c:tickLblSkip val="1"/>
        <c:tickMarkSkip val="1"/>
        <c:noMultiLvlLbl val="0"/>
      </c:catAx>
      <c:valAx>
        <c:axId val="185734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728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'DHS14'!$C$18:$G$18</c:f>
              <c:numCache>
                <c:formatCode>###0.0</c:formatCode>
                <c:ptCount val="5"/>
                <c:pt idx="0">
                  <c:v>30.3</c:v>
                </c:pt>
                <c:pt idx="1">
                  <c:v>36.5</c:v>
                </c:pt>
                <c:pt idx="2">
                  <c:v>50.7</c:v>
                </c:pt>
                <c:pt idx="3">
                  <c:v>72.8</c:v>
                </c:pt>
                <c:pt idx="4">
                  <c:v>91.5</c:v>
                </c:pt>
              </c:numCache>
            </c:numRef>
          </c:val>
          <c:extLst>
            <c:ext xmlns:c16="http://schemas.microsoft.com/office/drawing/2014/chart" uri="{C3380CC4-5D6E-409C-BE32-E72D297353CC}">
              <c16:uniqueId val="{00000000-7AD6-4389-A958-782F2EB8A2F6}"/>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'DHS14'!$C$19:$G$19</c:f>
              <c:numCache>
                <c:formatCode>###0.0</c:formatCode>
                <c:ptCount val="5"/>
                <c:pt idx="0">
                  <c:v>7.2</c:v>
                </c:pt>
                <c:pt idx="1">
                  <c:v>9.1</c:v>
                </c:pt>
                <c:pt idx="2">
                  <c:v>9.3000000000000007</c:v>
                </c:pt>
                <c:pt idx="3">
                  <c:v>7.2</c:v>
                </c:pt>
                <c:pt idx="4">
                  <c:v>3.4</c:v>
                </c:pt>
              </c:numCache>
            </c:numRef>
          </c:val>
          <c:extLst>
            <c:ext xmlns:c16="http://schemas.microsoft.com/office/drawing/2014/chart" uri="{C3380CC4-5D6E-409C-BE32-E72D297353CC}">
              <c16:uniqueId val="{00000001-7AD6-4389-A958-782F2EB8A2F6}"/>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'DHS14'!$C$20:$G$20</c:f>
              <c:numCache>
                <c:formatCode>###0.0</c:formatCode>
                <c:ptCount val="5"/>
                <c:pt idx="0">
                  <c:v>41.7</c:v>
                </c:pt>
                <c:pt idx="1">
                  <c:v>37.200000000000003</c:v>
                </c:pt>
                <c:pt idx="2">
                  <c:v>29.2</c:v>
                </c:pt>
                <c:pt idx="3">
                  <c:v>16.2</c:v>
                </c:pt>
                <c:pt idx="4">
                  <c:v>4.4000000000000004</c:v>
                </c:pt>
              </c:numCache>
            </c:numRef>
          </c:val>
          <c:extLst>
            <c:ext xmlns:c16="http://schemas.microsoft.com/office/drawing/2014/chart" uri="{C3380CC4-5D6E-409C-BE32-E72D297353CC}">
              <c16:uniqueId val="{00000002-7AD6-4389-A958-782F2EB8A2F6}"/>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'DHS14'!$C$21:$G$21</c:f>
              <c:numCache>
                <c:formatCode>###0.0</c:formatCode>
                <c:ptCount val="5"/>
                <c:pt idx="0">
                  <c:v>20.8</c:v>
                </c:pt>
                <c:pt idx="1">
                  <c:v>17.2</c:v>
                </c:pt>
                <c:pt idx="2">
                  <c:v>10.8</c:v>
                </c:pt>
                <c:pt idx="3">
                  <c:v>3.8</c:v>
                </c:pt>
                <c:pt idx="4">
                  <c:v>0.7</c:v>
                </c:pt>
              </c:numCache>
            </c:numRef>
          </c:val>
          <c:extLst>
            <c:ext xmlns:c16="http://schemas.microsoft.com/office/drawing/2014/chart" uri="{C3380CC4-5D6E-409C-BE32-E72D297353CC}">
              <c16:uniqueId val="{00000003-7AD6-4389-A958-782F2EB8A2F6}"/>
            </c:ext>
          </c:extLst>
        </c:ser>
        <c:dLbls>
          <c:showLegendKey val="0"/>
          <c:showVal val="0"/>
          <c:showCatName val="0"/>
          <c:showSerName val="0"/>
          <c:showPercent val="0"/>
          <c:showBubbleSize val="0"/>
        </c:dLbls>
        <c:gapWidth val="50"/>
        <c:overlap val="100"/>
        <c:axId val="187172352"/>
        <c:axId val="187173888"/>
      </c:barChart>
      <c:catAx>
        <c:axId val="187172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173888"/>
        <c:crosses val="autoZero"/>
        <c:auto val="1"/>
        <c:lblAlgn val="ctr"/>
        <c:lblOffset val="100"/>
        <c:tickLblSkip val="1"/>
        <c:tickMarkSkip val="1"/>
        <c:noMultiLvlLbl val="0"/>
      </c:catAx>
      <c:valAx>
        <c:axId val="187173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172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'DHS14'!$R$121:$AA$121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'DHS14'!$R$124:$AA$124</c:f>
              <c:numCache>
                <c:formatCode>###0.0</c:formatCode>
                <c:ptCount val="10"/>
                <c:pt idx="0">
                  <c:v>36.428353723129938</c:v>
                </c:pt>
                <c:pt idx="1">
                  <c:v>41.286066495945136</c:v>
                </c:pt>
                <c:pt idx="2">
                  <c:v>24.564028813873144</c:v>
                </c:pt>
                <c:pt idx="3">
                  <c:v>35.543881716210862</c:v>
                </c:pt>
                <c:pt idx="4">
                  <c:v>32.962992060876381</c:v>
                </c:pt>
                <c:pt idx="5">
                  <c:v>22.177013711976791</c:v>
                </c:pt>
                <c:pt idx="6">
                  <c:v>7.9525896678723775</c:v>
                </c:pt>
                <c:pt idx="7">
                  <c:v>17.087453742514668</c:v>
                </c:pt>
                <c:pt idx="8">
                  <c:v>19.396150785655561</c:v>
                </c:pt>
                <c:pt idx="9">
                  <c:v>10.71529823045252</c:v>
                </c:pt>
              </c:numCache>
            </c:numRef>
          </c:val>
          <c:extLst>
            <c:ext xmlns:c16="http://schemas.microsoft.com/office/drawing/2014/chart" uri="{C3380CC4-5D6E-409C-BE32-E72D297353CC}">
              <c16:uniqueId val="{00000000-3407-48BF-880E-4A9BC62C5A5C}"/>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'DHS14'!$R$121:$AA$121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'DHS14'!$R$125:$AA$125</c:f>
              <c:numCache>
                <c:formatCode>###0.0</c:formatCode>
                <c:ptCount val="10"/>
                <c:pt idx="0">
                  <c:v>9.6671198112405481</c:v>
                </c:pt>
                <c:pt idx="1">
                  <c:v>19.876994671201182</c:v>
                </c:pt>
                <c:pt idx="2">
                  <c:v>12.016714309219271</c:v>
                </c:pt>
                <c:pt idx="3">
                  <c:v>7.3367918981207847</c:v>
                </c:pt>
                <c:pt idx="4">
                  <c:v>50.521069367945202</c:v>
                </c:pt>
                <c:pt idx="5">
                  <c:v>7.3276236483311017</c:v>
                </c:pt>
                <c:pt idx="6">
                  <c:v>3.2013133495026422</c:v>
                </c:pt>
                <c:pt idx="7">
                  <c:v>4.1590701826233021</c:v>
                </c:pt>
                <c:pt idx="8">
                  <c:v>13.716798861231945</c:v>
                </c:pt>
                <c:pt idx="9">
                  <c:v>2.0183806436989684</c:v>
                </c:pt>
              </c:numCache>
            </c:numRef>
          </c:val>
          <c:extLst>
            <c:ext xmlns:c16="http://schemas.microsoft.com/office/drawing/2014/chart" uri="{C3380CC4-5D6E-409C-BE32-E72D297353CC}">
              <c16:uniqueId val="{00000001-3407-48BF-880E-4A9BC62C5A5C}"/>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'DHS14'!$R$121:$AA$121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'DHS14'!$R$126:$AA$126</c:f>
              <c:numCache>
                <c:formatCode>###0.0</c:formatCode>
                <c:ptCount val="10"/>
                <c:pt idx="0">
                  <c:v>37.128094930038728</c:v>
                </c:pt>
                <c:pt idx="1">
                  <c:v>36.753501078840884</c:v>
                </c:pt>
                <c:pt idx="2">
                  <c:v>32.419205420040534</c:v>
                </c:pt>
                <c:pt idx="3">
                  <c:v>52.656472218371896</c:v>
                </c:pt>
                <c:pt idx="4">
                  <c:v>14.863192995567605</c:v>
                </c:pt>
                <c:pt idx="5">
                  <c:v>60.217517213721933</c:v>
                </c:pt>
                <c:pt idx="6">
                  <c:v>82.724779841769319</c:v>
                </c:pt>
                <c:pt idx="7">
                  <c:v>69.718529156981901</c:v>
                </c:pt>
                <c:pt idx="8">
                  <c:v>31.881038073376203</c:v>
                </c:pt>
                <c:pt idx="9">
                  <c:v>31.709822542613992</c:v>
                </c:pt>
              </c:numCache>
            </c:numRef>
          </c:val>
          <c:extLst>
            <c:ext xmlns:c16="http://schemas.microsoft.com/office/drawing/2014/chart" uri="{C3380CC4-5D6E-409C-BE32-E72D297353CC}">
              <c16:uniqueId val="{00000002-3407-48BF-880E-4A9BC62C5A5C}"/>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'DHS14'!$R$121:$AA$121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'DHS14'!$R$127:$AA$127</c:f>
              <c:numCache>
                <c:formatCode>###0.0</c:formatCode>
                <c:ptCount val="10"/>
                <c:pt idx="0">
                  <c:v>16.776431535590792</c:v>
                </c:pt>
                <c:pt idx="1">
                  <c:v>2.0834377540128015</c:v>
                </c:pt>
                <c:pt idx="2">
                  <c:v>31.000051456867062</c:v>
                </c:pt>
                <c:pt idx="3">
                  <c:v>4.4628541672964586</c:v>
                </c:pt>
                <c:pt idx="4">
                  <c:v>1.6527455756108047</c:v>
                </c:pt>
                <c:pt idx="5">
                  <c:v>10.277845425970167</c:v>
                </c:pt>
                <c:pt idx="6">
                  <c:v>6.1213171408556599</c:v>
                </c:pt>
                <c:pt idx="7">
                  <c:v>9.0349469178801289</c:v>
                </c:pt>
                <c:pt idx="8">
                  <c:v>35.006012279736282</c:v>
                </c:pt>
                <c:pt idx="9">
                  <c:v>55.556498583234529</c:v>
                </c:pt>
              </c:numCache>
            </c:numRef>
          </c:val>
          <c:extLst>
            <c:ext xmlns:c16="http://schemas.microsoft.com/office/drawing/2014/chart" uri="{C3380CC4-5D6E-409C-BE32-E72D297353CC}">
              <c16:uniqueId val="{00000003-3407-48BF-880E-4A9BC62C5A5C}"/>
            </c:ext>
          </c:extLst>
        </c:ser>
        <c:dLbls>
          <c:showLegendKey val="0"/>
          <c:showVal val="0"/>
          <c:showCatName val="0"/>
          <c:showSerName val="0"/>
          <c:showPercent val="0"/>
          <c:showBubbleSize val="0"/>
        </c:dLbls>
        <c:gapWidth val="50"/>
        <c:overlap val="100"/>
        <c:axId val="187581184"/>
        <c:axId val="187582720"/>
      </c:barChart>
      <c:catAx>
        <c:axId val="187581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582720"/>
        <c:crosses val="autoZero"/>
        <c:auto val="1"/>
        <c:lblAlgn val="ctr"/>
        <c:lblOffset val="100"/>
        <c:tickLblSkip val="1"/>
        <c:tickMarkSkip val="1"/>
        <c:noMultiLvlLbl val="0"/>
      </c:catAx>
      <c:valAx>
        <c:axId val="18758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581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'DHS14'!$M$222:$Q$222</c:f>
              <c:numCache>
                <c:formatCode>###0.0</c:formatCode>
                <c:ptCount val="5"/>
                <c:pt idx="0">
                  <c:v>1.9155916173480929</c:v>
                </c:pt>
                <c:pt idx="1">
                  <c:v>3.2304288520946267</c:v>
                </c:pt>
                <c:pt idx="2">
                  <c:v>3.1038199226682979</c:v>
                </c:pt>
                <c:pt idx="3">
                  <c:v>4.7026735104995963</c:v>
                </c:pt>
                <c:pt idx="4">
                  <c:v>12.659436565586466</c:v>
                </c:pt>
              </c:numCache>
            </c:numRef>
          </c:val>
          <c:extLst>
            <c:ext xmlns:c16="http://schemas.microsoft.com/office/drawing/2014/chart" uri="{C3380CC4-5D6E-409C-BE32-E72D297353CC}">
              <c16:uniqueId val="{00000000-E9B8-4EE3-B04D-616EFF126039}"/>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'DHS14'!$M$223:$Q$223</c:f>
              <c:numCache>
                <c:formatCode>###0.0</c:formatCode>
                <c:ptCount val="5"/>
                <c:pt idx="0">
                  <c:v>20.320941844071406</c:v>
                </c:pt>
                <c:pt idx="1">
                  <c:v>23.115160444794274</c:v>
                </c:pt>
                <c:pt idx="2">
                  <c:v>23.348578798006056</c:v>
                </c:pt>
                <c:pt idx="3">
                  <c:v>26.927992606083208</c:v>
                </c:pt>
                <c:pt idx="4">
                  <c:v>27.111734415042477</c:v>
                </c:pt>
              </c:numCache>
            </c:numRef>
          </c:val>
          <c:extLst>
            <c:ext xmlns:c16="http://schemas.microsoft.com/office/drawing/2014/chart" uri="{C3380CC4-5D6E-409C-BE32-E72D297353CC}">
              <c16:uniqueId val="{00000001-E9B8-4EE3-B04D-616EFF126039}"/>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'DHS14'!$M$224:$Q$224</c:f>
              <c:numCache>
                <c:formatCode>###0.0</c:formatCode>
                <c:ptCount val="5"/>
                <c:pt idx="0">
                  <c:v>77.763466538580417</c:v>
                </c:pt>
                <c:pt idx="1">
                  <c:v>73.654410703111012</c:v>
                </c:pt>
                <c:pt idx="2">
                  <c:v>73.547601279325548</c:v>
                </c:pt>
                <c:pt idx="3">
                  <c:v>68.369333883417056</c:v>
                </c:pt>
                <c:pt idx="4">
                  <c:v>60.228829019370863</c:v>
                </c:pt>
              </c:numCache>
            </c:numRef>
          </c:val>
          <c:extLst>
            <c:ext xmlns:c16="http://schemas.microsoft.com/office/drawing/2014/chart" uri="{C3380CC4-5D6E-409C-BE32-E72D297353CC}">
              <c16:uniqueId val="{00000002-E9B8-4EE3-B04D-616EFF126039}"/>
            </c:ext>
          </c:extLst>
        </c:ser>
        <c:dLbls>
          <c:showLegendKey val="0"/>
          <c:showVal val="0"/>
          <c:showCatName val="0"/>
          <c:showSerName val="0"/>
          <c:showPercent val="0"/>
          <c:showBubbleSize val="0"/>
        </c:dLbls>
        <c:gapWidth val="50"/>
        <c:overlap val="100"/>
        <c:axId val="187386496"/>
        <c:axId val="187408768"/>
      </c:barChart>
      <c:catAx>
        <c:axId val="187386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408768"/>
        <c:crosses val="autoZero"/>
        <c:auto val="1"/>
        <c:lblAlgn val="ctr"/>
        <c:lblOffset val="100"/>
        <c:tickLblSkip val="1"/>
        <c:tickMarkSkip val="1"/>
        <c:noMultiLvlLbl val="0"/>
      </c:catAx>
      <c:valAx>
        <c:axId val="187408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386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'DHS14'!$R$221:$AA$221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'DHS14'!$R$222:$AA$222</c:f>
              <c:numCache>
                <c:formatCode>###0.0</c:formatCode>
                <c:ptCount val="10"/>
                <c:pt idx="0">
                  <c:v>5.5264429816764062</c:v>
                </c:pt>
                <c:pt idx="1">
                  <c:v>29.014463565598081</c:v>
                </c:pt>
                <c:pt idx="2">
                  <c:v>6.2899784346281029</c:v>
                </c:pt>
                <c:pt idx="3">
                  <c:v>6.8186104025810632</c:v>
                </c:pt>
                <c:pt idx="4">
                  <c:v>25.06205368579942</c:v>
                </c:pt>
                <c:pt idx="5">
                  <c:v>2.0914088946074307</c:v>
                </c:pt>
                <c:pt idx="6">
                  <c:v>4.629318107168098</c:v>
                </c:pt>
                <c:pt idx="7">
                  <c:v>6.317142997715985</c:v>
                </c:pt>
                <c:pt idx="8">
                  <c:v>7.5162237697459888</c:v>
                </c:pt>
                <c:pt idx="9">
                  <c:v>13.043342643882299</c:v>
                </c:pt>
              </c:numCache>
            </c:numRef>
          </c:val>
          <c:extLst>
            <c:ext xmlns:c16="http://schemas.microsoft.com/office/drawing/2014/chart" uri="{C3380CC4-5D6E-409C-BE32-E72D297353CC}">
              <c16:uniqueId val="{00000000-BC03-4418-97AA-424642BB078E}"/>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'DHS14'!$R$221:$AA$221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'DHS14'!$R$223:$AA$223</c:f>
              <c:numCache>
                <c:formatCode>###0.0</c:formatCode>
                <c:ptCount val="10"/>
                <c:pt idx="0">
                  <c:v>16.932776977767581</c:v>
                </c:pt>
                <c:pt idx="1">
                  <c:v>40.277514279679053</c:v>
                </c:pt>
                <c:pt idx="2">
                  <c:v>24.20368689941489</c:v>
                </c:pt>
                <c:pt idx="3">
                  <c:v>28.052287719138508</c:v>
                </c:pt>
                <c:pt idx="4">
                  <c:v>37.290675309956647</c:v>
                </c:pt>
                <c:pt idx="5">
                  <c:v>15.516121492983997</c:v>
                </c:pt>
                <c:pt idx="6">
                  <c:v>22.914869439636544</c:v>
                </c:pt>
                <c:pt idx="7">
                  <c:v>23.032655534922007</c:v>
                </c:pt>
                <c:pt idx="8">
                  <c:v>29.779724920496481</c:v>
                </c:pt>
                <c:pt idx="9">
                  <c:v>13.316543100554796</c:v>
                </c:pt>
              </c:numCache>
            </c:numRef>
          </c:val>
          <c:extLst>
            <c:ext xmlns:c16="http://schemas.microsoft.com/office/drawing/2014/chart" uri="{C3380CC4-5D6E-409C-BE32-E72D297353CC}">
              <c16:uniqueId val="{00000001-BC03-4418-97AA-424642BB078E}"/>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'DHS14'!$R$221:$AA$221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'DHS14'!$R$224:$AA$224</c:f>
              <c:numCache>
                <c:formatCode>###0.0</c:formatCode>
                <c:ptCount val="10"/>
                <c:pt idx="0">
                  <c:v>77.540780040556072</c:v>
                </c:pt>
                <c:pt idx="1">
                  <c:v>30.708022154722865</c:v>
                </c:pt>
                <c:pt idx="2">
                  <c:v>69.50633466595707</c:v>
                </c:pt>
                <c:pt idx="3">
                  <c:v>65.129101878280366</c:v>
                </c:pt>
                <c:pt idx="4">
                  <c:v>37.647271004243947</c:v>
                </c:pt>
                <c:pt idx="5">
                  <c:v>82.392469612408632</c:v>
                </c:pt>
                <c:pt idx="6">
                  <c:v>72.455812453195264</c:v>
                </c:pt>
                <c:pt idx="7">
                  <c:v>70.650201467361853</c:v>
                </c:pt>
                <c:pt idx="8">
                  <c:v>62.704051309757766</c:v>
                </c:pt>
                <c:pt idx="9">
                  <c:v>73.640114255562978</c:v>
                </c:pt>
              </c:numCache>
            </c:numRef>
          </c:val>
          <c:extLst>
            <c:ext xmlns:c16="http://schemas.microsoft.com/office/drawing/2014/chart" uri="{C3380CC4-5D6E-409C-BE32-E72D297353CC}">
              <c16:uniqueId val="{00000002-BC03-4418-97AA-424642BB078E}"/>
            </c:ext>
          </c:extLst>
        </c:ser>
        <c:dLbls>
          <c:showLegendKey val="0"/>
          <c:showVal val="0"/>
          <c:showCatName val="0"/>
          <c:showSerName val="0"/>
          <c:showPercent val="0"/>
          <c:showBubbleSize val="0"/>
        </c:dLbls>
        <c:gapWidth val="50"/>
        <c:overlap val="100"/>
        <c:axId val="187644928"/>
        <c:axId val="187650816"/>
      </c:barChart>
      <c:catAx>
        <c:axId val="187644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650816"/>
        <c:crosses val="autoZero"/>
        <c:auto val="1"/>
        <c:lblAlgn val="ctr"/>
        <c:lblOffset val="100"/>
        <c:tickLblSkip val="1"/>
        <c:tickMarkSkip val="1"/>
        <c:noMultiLvlLbl val="0"/>
      </c:catAx>
      <c:valAx>
        <c:axId val="187650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644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'DHS14'!$C$222:$G$222</c:f>
              <c:numCache>
                <c:formatCode>###0.0</c:formatCode>
                <c:ptCount val="5"/>
                <c:pt idx="0">
                  <c:v>2.2067486064235631</c:v>
                </c:pt>
                <c:pt idx="1">
                  <c:v>3.8219717374693469</c:v>
                </c:pt>
                <c:pt idx="2">
                  <c:v>5.9771636189097377</c:v>
                </c:pt>
                <c:pt idx="3">
                  <c:v>12.634949467487571</c:v>
                </c:pt>
                <c:pt idx="4">
                  <c:v>41.196175049677066</c:v>
                </c:pt>
              </c:numCache>
            </c:numRef>
          </c:val>
          <c:extLst>
            <c:ext xmlns:c16="http://schemas.microsoft.com/office/drawing/2014/chart" uri="{C3380CC4-5D6E-409C-BE32-E72D297353CC}">
              <c16:uniqueId val="{00000000-1DFE-4A80-BF0C-96A5575DFA26}"/>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'DHS14'!$C$223:$G$223</c:f>
              <c:numCache>
                <c:formatCode>###0.0</c:formatCode>
                <c:ptCount val="5"/>
                <c:pt idx="0">
                  <c:v>21.744597659152582</c:v>
                </c:pt>
                <c:pt idx="1">
                  <c:v>22.90407219527189</c:v>
                </c:pt>
                <c:pt idx="2">
                  <c:v>28.646007721043194</c:v>
                </c:pt>
                <c:pt idx="3">
                  <c:v>33.963553897285387</c:v>
                </c:pt>
                <c:pt idx="4">
                  <c:v>31.933868360370759</c:v>
                </c:pt>
              </c:numCache>
            </c:numRef>
          </c:val>
          <c:extLst>
            <c:ext xmlns:c16="http://schemas.microsoft.com/office/drawing/2014/chart" uri="{C3380CC4-5D6E-409C-BE32-E72D297353CC}">
              <c16:uniqueId val="{00000001-1DFE-4A80-BF0C-96A5575DFA26}"/>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'DHS14'!$C$224:$G$224</c:f>
              <c:numCache>
                <c:formatCode>###0.0</c:formatCode>
                <c:ptCount val="5"/>
                <c:pt idx="0">
                  <c:v>76.048653734423738</c:v>
                </c:pt>
                <c:pt idx="1">
                  <c:v>73.273956067259022</c:v>
                </c:pt>
                <c:pt idx="2">
                  <c:v>65.376828660046755</c:v>
                </c:pt>
                <c:pt idx="3">
                  <c:v>53.401496635227119</c:v>
                </c:pt>
                <c:pt idx="4">
                  <c:v>26.86995658995215</c:v>
                </c:pt>
              </c:numCache>
            </c:numRef>
          </c:val>
          <c:extLst>
            <c:ext xmlns:c16="http://schemas.microsoft.com/office/drawing/2014/chart" uri="{C3380CC4-5D6E-409C-BE32-E72D297353CC}">
              <c16:uniqueId val="{00000002-1DFE-4A80-BF0C-96A5575DFA26}"/>
            </c:ext>
          </c:extLst>
        </c:ser>
        <c:dLbls>
          <c:showLegendKey val="0"/>
          <c:showVal val="0"/>
          <c:showCatName val="0"/>
          <c:showSerName val="0"/>
          <c:showPercent val="0"/>
          <c:showBubbleSize val="0"/>
        </c:dLbls>
        <c:gapWidth val="50"/>
        <c:overlap val="100"/>
        <c:axId val="187968896"/>
        <c:axId val="187987072"/>
      </c:barChart>
      <c:catAx>
        <c:axId val="187968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987072"/>
        <c:crosses val="autoZero"/>
        <c:auto val="1"/>
        <c:lblAlgn val="ctr"/>
        <c:lblOffset val="100"/>
        <c:tickLblSkip val="1"/>
        <c:tickMarkSkip val="1"/>
        <c:noMultiLvlLbl val="0"/>
      </c:catAx>
      <c:valAx>
        <c:axId val="187987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968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'DHS14'!$H$18:$L$18</c:f>
              <c:numCache>
                <c:formatCode>###0.0</c:formatCode>
                <c:ptCount val="5"/>
                <c:pt idx="0">
                  <c:v>65.099999999999994</c:v>
                </c:pt>
                <c:pt idx="1">
                  <c:v>77.7</c:v>
                </c:pt>
                <c:pt idx="2">
                  <c:v>85.7</c:v>
                </c:pt>
                <c:pt idx="3">
                  <c:v>90.8</c:v>
                </c:pt>
                <c:pt idx="4">
                  <c:v>96.9</c:v>
                </c:pt>
              </c:numCache>
            </c:numRef>
          </c:val>
          <c:extLst>
            <c:ext xmlns:c16="http://schemas.microsoft.com/office/drawing/2014/chart" uri="{C3380CC4-5D6E-409C-BE32-E72D297353CC}">
              <c16:uniqueId val="{00000000-B487-4CDC-A66D-FC2D7B67CA4E}"/>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'DHS14'!$H$19:$L$19</c:f>
              <c:numCache>
                <c:formatCode>###0.0</c:formatCode>
                <c:ptCount val="5"/>
                <c:pt idx="0">
                  <c:v>9.1</c:v>
                </c:pt>
                <c:pt idx="1">
                  <c:v>7.9</c:v>
                </c:pt>
                <c:pt idx="2">
                  <c:v>7.3</c:v>
                </c:pt>
                <c:pt idx="3">
                  <c:v>3.9</c:v>
                </c:pt>
                <c:pt idx="4">
                  <c:v>1.9</c:v>
                </c:pt>
              </c:numCache>
            </c:numRef>
          </c:val>
          <c:extLst>
            <c:ext xmlns:c16="http://schemas.microsoft.com/office/drawing/2014/chart" uri="{C3380CC4-5D6E-409C-BE32-E72D297353CC}">
              <c16:uniqueId val="{00000001-B487-4CDC-A66D-FC2D7B67CA4E}"/>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'DHS14'!$H$20:$L$20</c:f>
              <c:numCache>
                <c:formatCode>###0.0</c:formatCode>
                <c:ptCount val="5"/>
                <c:pt idx="0">
                  <c:v>22.7</c:v>
                </c:pt>
                <c:pt idx="1">
                  <c:v>13.6</c:v>
                </c:pt>
                <c:pt idx="2">
                  <c:v>6.9</c:v>
                </c:pt>
                <c:pt idx="3">
                  <c:v>4.9000000000000004</c:v>
                </c:pt>
                <c:pt idx="4">
                  <c:v>1.2</c:v>
                </c:pt>
              </c:numCache>
            </c:numRef>
          </c:val>
          <c:extLst>
            <c:ext xmlns:c16="http://schemas.microsoft.com/office/drawing/2014/chart" uri="{C3380CC4-5D6E-409C-BE32-E72D297353CC}">
              <c16:uniqueId val="{00000002-B487-4CDC-A66D-FC2D7B67CA4E}"/>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'DHS14'!$H$21:$L$21</c:f>
              <c:numCache>
                <c:formatCode>###0.0</c:formatCode>
                <c:ptCount val="5"/>
                <c:pt idx="0">
                  <c:v>3.1</c:v>
                </c:pt>
                <c:pt idx="1">
                  <c:v>0.8</c:v>
                </c:pt>
                <c:pt idx="2">
                  <c:v>0.1</c:v>
                </c:pt>
                <c:pt idx="3">
                  <c:v>0.4</c:v>
                </c:pt>
                <c:pt idx="4">
                  <c:v>0</c:v>
                </c:pt>
              </c:numCache>
            </c:numRef>
          </c:val>
          <c:extLst>
            <c:ext xmlns:c16="http://schemas.microsoft.com/office/drawing/2014/chart" uri="{C3380CC4-5D6E-409C-BE32-E72D297353CC}">
              <c16:uniqueId val="{00000003-B487-4CDC-A66D-FC2D7B67CA4E}"/>
            </c:ext>
          </c:extLst>
        </c:ser>
        <c:dLbls>
          <c:showLegendKey val="0"/>
          <c:showVal val="0"/>
          <c:showCatName val="0"/>
          <c:showSerName val="0"/>
          <c:showPercent val="0"/>
          <c:showBubbleSize val="0"/>
        </c:dLbls>
        <c:gapWidth val="50"/>
        <c:overlap val="100"/>
        <c:axId val="188056704"/>
        <c:axId val="188058240"/>
      </c:barChart>
      <c:catAx>
        <c:axId val="18805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8058240"/>
        <c:crosses val="autoZero"/>
        <c:auto val="1"/>
        <c:lblAlgn val="ctr"/>
        <c:lblOffset val="100"/>
        <c:tickLblSkip val="1"/>
        <c:tickMarkSkip val="1"/>
        <c:noMultiLvlLbl val="0"/>
      </c:catAx>
      <c:valAx>
        <c:axId val="188058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805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'DHS14'!$H$124:$L$124</c:f>
              <c:numCache>
                <c:formatCode>###0.0</c:formatCode>
                <c:ptCount val="5"/>
                <c:pt idx="0">
                  <c:v>13.720532835294204</c:v>
                </c:pt>
                <c:pt idx="1">
                  <c:v>20.439437971910632</c:v>
                </c:pt>
                <c:pt idx="2">
                  <c:v>28.939382117595915</c:v>
                </c:pt>
                <c:pt idx="3">
                  <c:v>51.305313702626698</c:v>
                </c:pt>
                <c:pt idx="4">
                  <c:v>82.52077170874702</c:v>
                </c:pt>
              </c:numCache>
            </c:numRef>
          </c:val>
          <c:extLst>
            <c:ext xmlns:c16="http://schemas.microsoft.com/office/drawing/2014/chart" uri="{C3380CC4-5D6E-409C-BE32-E72D297353CC}">
              <c16:uniqueId val="{00000000-A905-40C0-BCBD-F9CD92337DA5}"/>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'DHS14'!$H$125:$L$125</c:f>
              <c:numCache>
                <c:formatCode>###0.0</c:formatCode>
                <c:ptCount val="5"/>
                <c:pt idx="0">
                  <c:v>25.409472838449009</c:v>
                </c:pt>
                <c:pt idx="1">
                  <c:v>39.541363901078633</c:v>
                </c:pt>
                <c:pt idx="2">
                  <c:v>52.207666269348138</c:v>
                </c:pt>
                <c:pt idx="3">
                  <c:v>37.502483619829242</c:v>
                </c:pt>
                <c:pt idx="4">
                  <c:v>14.858544314154205</c:v>
                </c:pt>
              </c:numCache>
            </c:numRef>
          </c:val>
          <c:extLst>
            <c:ext xmlns:c16="http://schemas.microsoft.com/office/drawing/2014/chart" uri="{C3380CC4-5D6E-409C-BE32-E72D297353CC}">
              <c16:uniqueId val="{00000001-A905-40C0-BCBD-F9CD92337DA5}"/>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'DHS14'!$H$126:$L$126</c:f>
              <c:numCache>
                <c:formatCode>###0.0</c:formatCode>
                <c:ptCount val="5"/>
                <c:pt idx="0">
                  <c:v>55.939214696945513</c:v>
                </c:pt>
                <c:pt idx="1">
                  <c:v>38.631443020478024</c:v>
                </c:pt>
                <c:pt idx="2">
                  <c:v>18.258098315052919</c:v>
                </c:pt>
                <c:pt idx="3">
                  <c:v>11.169831943455355</c:v>
                </c:pt>
                <c:pt idx="4">
                  <c:v>2.6206839770987749</c:v>
                </c:pt>
              </c:numCache>
            </c:numRef>
          </c:val>
          <c:extLst>
            <c:ext xmlns:c16="http://schemas.microsoft.com/office/drawing/2014/chart" uri="{C3380CC4-5D6E-409C-BE32-E72D297353CC}">
              <c16:uniqueId val="{00000002-A905-40C0-BCBD-F9CD92337DA5}"/>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'DHS14'!$H$127:$L$127</c:f>
              <c:numCache>
                <c:formatCode>###0.0</c:formatCode>
                <c:ptCount val="5"/>
                <c:pt idx="0">
                  <c:v>4.9307796293112718</c:v>
                </c:pt>
                <c:pt idx="1">
                  <c:v>1.3877551065327092</c:v>
                </c:pt>
                <c:pt idx="2">
                  <c:v>0.59485329800303011</c:v>
                </c:pt>
                <c:pt idx="3">
                  <c:v>2.2370734088704488E-2</c:v>
                </c:pt>
                <c:pt idx="4">
                  <c:v>0</c:v>
                </c:pt>
              </c:numCache>
            </c:numRef>
          </c:val>
          <c:extLst>
            <c:ext xmlns:c16="http://schemas.microsoft.com/office/drawing/2014/chart" uri="{C3380CC4-5D6E-409C-BE32-E72D297353CC}">
              <c16:uniqueId val="{00000003-A905-40C0-BCBD-F9CD92337DA5}"/>
            </c:ext>
          </c:extLst>
        </c:ser>
        <c:dLbls>
          <c:showLegendKey val="0"/>
          <c:showVal val="0"/>
          <c:showCatName val="0"/>
          <c:showSerName val="0"/>
          <c:showPercent val="0"/>
          <c:showBubbleSize val="0"/>
        </c:dLbls>
        <c:gapWidth val="50"/>
        <c:overlap val="100"/>
        <c:axId val="188127872"/>
        <c:axId val="188146048"/>
      </c:barChart>
      <c:catAx>
        <c:axId val="188127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8146048"/>
        <c:crosses val="autoZero"/>
        <c:auto val="1"/>
        <c:lblAlgn val="ctr"/>
        <c:lblOffset val="100"/>
        <c:tickLblSkip val="1"/>
        <c:tickMarkSkip val="1"/>
        <c:noMultiLvlLbl val="0"/>
      </c:catAx>
      <c:valAx>
        <c:axId val="188146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8127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'DHS14'!$H$222:$L$222</c:f>
              <c:numCache>
                <c:formatCode>###0.0</c:formatCode>
                <c:ptCount val="5"/>
                <c:pt idx="0">
                  <c:v>8.239002169027442</c:v>
                </c:pt>
                <c:pt idx="1">
                  <c:v>13.848527165630495</c:v>
                </c:pt>
                <c:pt idx="2">
                  <c:v>16.257368870418105</c:v>
                </c:pt>
                <c:pt idx="3">
                  <c:v>28.817758181626846</c:v>
                </c:pt>
                <c:pt idx="4">
                  <c:v>60.732046648634288</c:v>
                </c:pt>
              </c:numCache>
            </c:numRef>
          </c:val>
          <c:extLst>
            <c:ext xmlns:c16="http://schemas.microsoft.com/office/drawing/2014/chart" uri="{C3380CC4-5D6E-409C-BE32-E72D297353CC}">
              <c16:uniqueId val="{00000000-AC27-4BC6-85F9-DA412DCF3EBF}"/>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'DHS14'!$H$223:$L$223</c:f>
              <c:numCache>
                <c:formatCode>###0.0</c:formatCode>
                <c:ptCount val="5"/>
                <c:pt idx="0">
                  <c:v>29.629362165273175</c:v>
                </c:pt>
                <c:pt idx="1">
                  <c:v>36.507354381165719</c:v>
                </c:pt>
                <c:pt idx="2">
                  <c:v>39.347709781047158</c:v>
                </c:pt>
                <c:pt idx="3">
                  <c:v>39.426785848826263</c:v>
                </c:pt>
                <c:pt idx="4">
                  <c:v>22.583534585622097</c:v>
                </c:pt>
              </c:numCache>
            </c:numRef>
          </c:val>
          <c:extLst>
            <c:ext xmlns:c16="http://schemas.microsoft.com/office/drawing/2014/chart" uri="{C3380CC4-5D6E-409C-BE32-E72D297353CC}">
              <c16:uniqueId val="{00000001-AC27-4BC6-85F9-DA412DCF3EBF}"/>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'DHS14'!$H$224:$L$224</c:f>
              <c:numCache>
                <c:formatCode>###0.0</c:formatCode>
                <c:ptCount val="5"/>
                <c:pt idx="0">
                  <c:v>62.131635665699612</c:v>
                </c:pt>
                <c:pt idx="1">
                  <c:v>49.644118453203731</c:v>
                </c:pt>
                <c:pt idx="2">
                  <c:v>44.394921348534666</c:v>
                </c:pt>
                <c:pt idx="3">
                  <c:v>31.75545596954683</c:v>
                </c:pt>
                <c:pt idx="4">
                  <c:v>16.684418765743647</c:v>
                </c:pt>
              </c:numCache>
            </c:numRef>
          </c:val>
          <c:extLst>
            <c:ext xmlns:c16="http://schemas.microsoft.com/office/drawing/2014/chart" uri="{C3380CC4-5D6E-409C-BE32-E72D297353CC}">
              <c16:uniqueId val="{00000002-AC27-4BC6-85F9-DA412DCF3EBF}"/>
            </c:ext>
          </c:extLst>
        </c:ser>
        <c:dLbls>
          <c:showLegendKey val="0"/>
          <c:showVal val="0"/>
          <c:showCatName val="0"/>
          <c:showSerName val="0"/>
          <c:showPercent val="0"/>
          <c:showBubbleSize val="0"/>
        </c:dLbls>
        <c:gapWidth val="50"/>
        <c:overlap val="100"/>
        <c:axId val="187743232"/>
        <c:axId val="187749120"/>
      </c:barChart>
      <c:catAx>
        <c:axId val="187743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749120"/>
        <c:crosses val="autoZero"/>
        <c:auto val="1"/>
        <c:lblAlgn val="ctr"/>
        <c:lblOffset val="100"/>
        <c:tickLblSkip val="1"/>
        <c:tickMarkSkip val="1"/>
        <c:noMultiLvlLbl val="0"/>
      </c:catAx>
      <c:valAx>
        <c:axId val="187749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743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'DHS14'!$C$124:$G$124</c:f>
              <c:numCache>
                <c:formatCode>###0.0</c:formatCode>
                <c:ptCount val="5"/>
                <c:pt idx="0">
                  <c:v>13.477050363879949</c:v>
                </c:pt>
                <c:pt idx="1">
                  <c:v>16.788948111725436</c:v>
                </c:pt>
                <c:pt idx="2">
                  <c:v>19.196571751301107</c:v>
                </c:pt>
                <c:pt idx="3">
                  <c:v>25.340313206828164</c:v>
                </c:pt>
                <c:pt idx="4">
                  <c:v>62.587333445668776</c:v>
                </c:pt>
              </c:numCache>
            </c:numRef>
          </c:val>
          <c:extLst>
            <c:ext xmlns:c16="http://schemas.microsoft.com/office/drawing/2014/chart" uri="{C3380CC4-5D6E-409C-BE32-E72D297353CC}">
              <c16:uniqueId val="{00000000-E922-4B52-820F-0F5650DCFF30}"/>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'DHS14'!$C$125:$G$125</c:f>
              <c:numCache>
                <c:formatCode>###0.0</c:formatCode>
                <c:ptCount val="5"/>
                <c:pt idx="0">
                  <c:v>4.7267624609197476</c:v>
                </c:pt>
                <c:pt idx="1">
                  <c:v>5.9894823834265036</c:v>
                </c:pt>
                <c:pt idx="2">
                  <c:v>13.625218486589766</c:v>
                </c:pt>
                <c:pt idx="3">
                  <c:v>33.746698382525651</c:v>
                </c:pt>
                <c:pt idx="4">
                  <c:v>28.176286469940127</c:v>
                </c:pt>
              </c:numCache>
            </c:numRef>
          </c:val>
          <c:extLst>
            <c:ext xmlns:c16="http://schemas.microsoft.com/office/drawing/2014/chart" uri="{C3380CC4-5D6E-409C-BE32-E72D297353CC}">
              <c16:uniqueId val="{00000001-E922-4B52-820F-0F5650DCFF30}"/>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'DHS14'!$C$126:$G$126</c:f>
              <c:numCache>
                <c:formatCode>###0.0</c:formatCode>
                <c:ptCount val="5"/>
                <c:pt idx="0">
                  <c:v>47.51135552392401</c:v>
                </c:pt>
                <c:pt idx="1">
                  <c:v>51.315176832098373</c:v>
                </c:pt>
                <c:pt idx="2">
                  <c:v>51.467883697916506</c:v>
                </c:pt>
                <c:pt idx="3">
                  <c:v>36.571331208904887</c:v>
                </c:pt>
                <c:pt idx="4">
                  <c:v>8.9221945090360784</c:v>
                </c:pt>
              </c:numCache>
            </c:numRef>
          </c:val>
          <c:extLst>
            <c:ext xmlns:c16="http://schemas.microsoft.com/office/drawing/2014/chart" uri="{C3380CC4-5D6E-409C-BE32-E72D297353CC}">
              <c16:uniqueId val="{00000002-E922-4B52-820F-0F5650DCFF30}"/>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'DHS14'!$C$127:$G$127</c:f>
              <c:numCache>
                <c:formatCode>###0.0</c:formatCode>
                <c:ptCount val="5"/>
                <c:pt idx="0">
                  <c:v>34.284831651276292</c:v>
                </c:pt>
                <c:pt idx="1">
                  <c:v>25.906392672749686</c:v>
                </c:pt>
                <c:pt idx="2">
                  <c:v>15.710326064192625</c:v>
                </c:pt>
                <c:pt idx="3">
                  <c:v>4.3416572017412909</c:v>
                </c:pt>
                <c:pt idx="4">
                  <c:v>0.31418557535501945</c:v>
                </c:pt>
              </c:numCache>
            </c:numRef>
          </c:val>
          <c:extLst>
            <c:ext xmlns:c16="http://schemas.microsoft.com/office/drawing/2014/chart" uri="{C3380CC4-5D6E-409C-BE32-E72D297353CC}">
              <c16:uniqueId val="{00000003-E922-4B52-820F-0F5650DCFF30}"/>
            </c:ext>
          </c:extLst>
        </c:ser>
        <c:dLbls>
          <c:showLegendKey val="0"/>
          <c:showVal val="0"/>
          <c:showCatName val="0"/>
          <c:showSerName val="0"/>
          <c:showPercent val="0"/>
          <c:showBubbleSize val="0"/>
        </c:dLbls>
        <c:gapWidth val="50"/>
        <c:overlap val="100"/>
        <c:axId val="187320576"/>
        <c:axId val="187338752"/>
      </c:barChart>
      <c:catAx>
        <c:axId val="187320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338752"/>
        <c:crosses val="autoZero"/>
        <c:auto val="1"/>
        <c:lblAlgn val="ctr"/>
        <c:lblOffset val="100"/>
        <c:tickLblSkip val="1"/>
        <c:tickMarkSkip val="1"/>
        <c:noMultiLvlLbl val="0"/>
      </c:catAx>
      <c:valAx>
        <c:axId val="187338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320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'DHS14'!$M$124:$Q$124</c:f>
              <c:numCache>
                <c:formatCode>###0.0</c:formatCode>
                <c:ptCount val="5"/>
                <c:pt idx="0">
                  <c:v>11.676762670547946</c:v>
                </c:pt>
                <c:pt idx="1">
                  <c:v>15.9994755446731</c:v>
                </c:pt>
                <c:pt idx="2">
                  <c:v>17.22826017321713</c:v>
                </c:pt>
                <c:pt idx="3">
                  <c:v>21.171434018026183</c:v>
                </c:pt>
                <c:pt idx="4">
                  <c:v>32.775643932572812</c:v>
                </c:pt>
              </c:numCache>
            </c:numRef>
          </c:val>
          <c:extLst>
            <c:ext xmlns:c16="http://schemas.microsoft.com/office/drawing/2014/chart" uri="{C3380CC4-5D6E-409C-BE32-E72D297353CC}">
              <c16:uniqueId val="{00000000-A9F8-4FEF-9C0C-5E272D3414FC}"/>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'DHS14'!$M$125:$Q$125</c:f>
              <c:numCache>
                <c:formatCode>###0.0</c:formatCode>
                <c:ptCount val="5"/>
                <c:pt idx="0">
                  <c:v>4.3356885535198799</c:v>
                </c:pt>
                <c:pt idx="1">
                  <c:v>4.948359490389997</c:v>
                </c:pt>
                <c:pt idx="2">
                  <c:v>5.9009080064736237</c:v>
                </c:pt>
                <c:pt idx="3">
                  <c:v>7.4623397207707844</c:v>
                </c:pt>
                <c:pt idx="4">
                  <c:v>9.7320927046801611</c:v>
                </c:pt>
              </c:numCache>
            </c:numRef>
          </c:val>
          <c:extLst>
            <c:ext xmlns:c16="http://schemas.microsoft.com/office/drawing/2014/chart" uri="{C3380CC4-5D6E-409C-BE32-E72D297353CC}">
              <c16:uniqueId val="{00000001-A9F8-4FEF-9C0C-5E272D3414FC}"/>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'DHS14'!$M$126:$Q$126</c:f>
              <c:numCache>
                <c:formatCode>###0.0</c:formatCode>
                <c:ptCount val="5"/>
                <c:pt idx="0">
                  <c:v>45.862670559484684</c:v>
                </c:pt>
                <c:pt idx="1">
                  <c:v>49.575076214191625</c:v>
                </c:pt>
                <c:pt idx="2">
                  <c:v>50.390523486953306</c:v>
                </c:pt>
                <c:pt idx="3">
                  <c:v>48.664200749401687</c:v>
                </c:pt>
                <c:pt idx="4">
                  <c:v>46.075283668980468</c:v>
                </c:pt>
              </c:numCache>
            </c:numRef>
          </c:val>
          <c:extLst>
            <c:ext xmlns:c16="http://schemas.microsoft.com/office/drawing/2014/chart" uri="{C3380CC4-5D6E-409C-BE32-E72D297353CC}">
              <c16:uniqueId val="{00000002-A9F8-4FEF-9C0C-5E272D3414FC}"/>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'DHS14'!$M$127:$Q$127</c:f>
              <c:numCache>
                <c:formatCode>###0.0</c:formatCode>
                <c:ptCount val="5"/>
                <c:pt idx="0">
                  <c:v>38.124878216447485</c:v>
                </c:pt>
                <c:pt idx="1">
                  <c:v>29.477088750745285</c:v>
                </c:pt>
                <c:pt idx="2">
                  <c:v>26.480308333355929</c:v>
                </c:pt>
                <c:pt idx="3">
                  <c:v>22.702025511801338</c:v>
                </c:pt>
                <c:pt idx="4">
                  <c:v>11.416979693766551</c:v>
                </c:pt>
              </c:numCache>
            </c:numRef>
          </c:val>
          <c:extLst>
            <c:ext xmlns:c16="http://schemas.microsoft.com/office/drawing/2014/chart" uri="{C3380CC4-5D6E-409C-BE32-E72D297353CC}">
              <c16:uniqueId val="{00000003-A9F8-4FEF-9C0C-5E272D3414FC}"/>
            </c:ext>
          </c:extLst>
        </c:ser>
        <c:dLbls>
          <c:showLegendKey val="0"/>
          <c:showVal val="0"/>
          <c:showCatName val="0"/>
          <c:showSerName val="0"/>
          <c:showPercent val="0"/>
          <c:showBubbleSize val="0"/>
        </c:dLbls>
        <c:gapWidth val="50"/>
        <c:overlap val="100"/>
        <c:axId val="187231232"/>
        <c:axId val="187245312"/>
      </c:barChart>
      <c:catAx>
        <c:axId val="187231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245312"/>
        <c:crosses val="autoZero"/>
        <c:auto val="1"/>
        <c:lblAlgn val="ctr"/>
        <c:lblOffset val="100"/>
        <c:tickLblSkip val="1"/>
        <c:tickMarkSkip val="1"/>
        <c:noMultiLvlLbl val="0"/>
      </c:catAx>
      <c:valAx>
        <c:axId val="187245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231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'DHS18'!$M$18:$Q$18</c:f>
              <c:numCache>
                <c:formatCode>###0.0</c:formatCode>
                <c:ptCount val="5"/>
                <c:pt idx="0">
                  <c:v>40.185083139460851</c:v>
                </c:pt>
                <c:pt idx="1">
                  <c:v>42.181164275120736</c:v>
                </c:pt>
                <c:pt idx="2">
                  <c:v>47.232230987589034</c:v>
                </c:pt>
                <c:pt idx="3">
                  <c:v>50.121092966400369</c:v>
                </c:pt>
                <c:pt idx="4">
                  <c:v>64.073858804727621</c:v>
                </c:pt>
              </c:numCache>
            </c:numRef>
          </c:val>
          <c:extLst>
            <c:ext xmlns:c16="http://schemas.microsoft.com/office/drawing/2014/chart" uri="{C3380CC4-5D6E-409C-BE32-E72D297353CC}">
              <c16:uniqueId val="{00000000-5A77-4B89-A406-FF357DD84E0A}"/>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'DHS18'!$M$19:$Q$19</c:f>
              <c:numCache>
                <c:formatCode>###0.0</c:formatCode>
                <c:ptCount val="5"/>
                <c:pt idx="0">
                  <c:v>5.9864150471599551</c:v>
                </c:pt>
                <c:pt idx="1">
                  <c:v>7.5835914190295224</c:v>
                </c:pt>
                <c:pt idx="2">
                  <c:v>7.5790678568574039</c:v>
                </c:pt>
                <c:pt idx="3">
                  <c:v>12.014831174423815</c:v>
                </c:pt>
                <c:pt idx="4">
                  <c:v>8.1895421273344642</c:v>
                </c:pt>
              </c:numCache>
            </c:numRef>
          </c:val>
          <c:extLst>
            <c:ext xmlns:c16="http://schemas.microsoft.com/office/drawing/2014/chart" uri="{C3380CC4-5D6E-409C-BE32-E72D297353CC}">
              <c16:uniqueId val="{00000001-5A77-4B89-A406-FF357DD84E0A}"/>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'DHS18'!$M$20:$Q$20</c:f>
              <c:numCache>
                <c:formatCode>###0.0</c:formatCode>
                <c:ptCount val="5"/>
                <c:pt idx="0">
                  <c:v>37.950829841943658</c:v>
                </c:pt>
                <c:pt idx="1">
                  <c:v>34.463455749358388</c:v>
                </c:pt>
                <c:pt idx="2">
                  <c:v>31.128097765136058</c:v>
                </c:pt>
                <c:pt idx="3">
                  <c:v>26.1411560391807</c:v>
                </c:pt>
                <c:pt idx="4">
                  <c:v>21.087872359300999</c:v>
                </c:pt>
              </c:numCache>
            </c:numRef>
          </c:val>
          <c:extLst>
            <c:ext xmlns:c16="http://schemas.microsoft.com/office/drawing/2014/chart" uri="{C3380CC4-5D6E-409C-BE32-E72D297353CC}">
              <c16:uniqueId val="{00000002-5A77-4B89-A406-FF357DD84E0A}"/>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'DHS18'!$M$21:$Q$21</c:f>
              <c:numCache>
                <c:formatCode>###0.0</c:formatCode>
                <c:ptCount val="5"/>
                <c:pt idx="0">
                  <c:v>15.877671971435511</c:v>
                </c:pt>
                <c:pt idx="1">
                  <c:v>15.771788556491579</c:v>
                </c:pt>
                <c:pt idx="2">
                  <c:v>14.060603390417532</c:v>
                </c:pt>
                <c:pt idx="3">
                  <c:v>11.7229198199952</c:v>
                </c:pt>
                <c:pt idx="4">
                  <c:v>6.6487267086369011</c:v>
                </c:pt>
              </c:numCache>
            </c:numRef>
          </c:val>
          <c:extLst>
            <c:ext xmlns:c16="http://schemas.microsoft.com/office/drawing/2014/chart" uri="{C3380CC4-5D6E-409C-BE32-E72D297353CC}">
              <c16:uniqueId val="{00000003-5A77-4B89-A406-FF357DD84E0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'DHS18'!$R$15:$AA$15</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'DHS18'!$R$18:$AA$18</c:f>
              <c:numCache>
                <c:formatCode>###0.0</c:formatCode>
                <c:ptCount val="10"/>
                <c:pt idx="0">
                  <c:v>66.008907108335052</c:v>
                </c:pt>
                <c:pt idx="1">
                  <c:v>78.041397661765373</c:v>
                </c:pt>
                <c:pt idx="2">
                  <c:v>70.303322410060815</c:v>
                </c:pt>
                <c:pt idx="3">
                  <c:v>50.25842369563459</c:v>
                </c:pt>
                <c:pt idx="4">
                  <c:v>91.626658817645463</c:v>
                </c:pt>
                <c:pt idx="5">
                  <c:v>46.19454216118001</c:v>
                </c:pt>
                <c:pt idx="6">
                  <c:v>60.910734098559395</c:v>
                </c:pt>
                <c:pt idx="7">
                  <c:v>36.207977119229504</c:v>
                </c:pt>
                <c:pt idx="8">
                  <c:v>56.453901983336209</c:v>
                </c:pt>
                <c:pt idx="9">
                  <c:v>38.563243713250927</c:v>
                </c:pt>
              </c:numCache>
            </c:numRef>
          </c:val>
          <c:extLst>
            <c:ext xmlns:c16="http://schemas.microsoft.com/office/drawing/2014/chart" uri="{C3380CC4-5D6E-409C-BE32-E72D297353CC}">
              <c16:uniqueId val="{00000000-2420-4FFA-942B-DA4602CDB997}"/>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'DHS18'!$R$15:$AA$15</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'DHS18'!$R$19:$AA$19</c:f>
              <c:numCache>
                <c:formatCode>###0.0</c:formatCode>
                <c:ptCount val="10"/>
                <c:pt idx="0">
                  <c:v>7.6812700859225744</c:v>
                </c:pt>
                <c:pt idx="1">
                  <c:v>2.7031501748077114</c:v>
                </c:pt>
                <c:pt idx="2">
                  <c:v>8.4591514339633935</c:v>
                </c:pt>
                <c:pt idx="3">
                  <c:v>7.7288989812261457</c:v>
                </c:pt>
                <c:pt idx="4">
                  <c:v>6.3923069502522329</c:v>
                </c:pt>
                <c:pt idx="5">
                  <c:v>6.0907137161612193</c:v>
                </c:pt>
                <c:pt idx="6">
                  <c:v>4.2064850706991335</c:v>
                </c:pt>
                <c:pt idx="7">
                  <c:v>3.5349156156691022</c:v>
                </c:pt>
                <c:pt idx="8">
                  <c:v>9.8031594393284163</c:v>
                </c:pt>
                <c:pt idx="9">
                  <c:v>5.871571343776524</c:v>
                </c:pt>
              </c:numCache>
            </c:numRef>
          </c:val>
          <c:extLst>
            <c:ext xmlns:c16="http://schemas.microsoft.com/office/drawing/2014/chart" uri="{C3380CC4-5D6E-409C-BE32-E72D297353CC}">
              <c16:uniqueId val="{00000001-2420-4FFA-942B-DA4602CDB997}"/>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'DHS18'!$R$15:$AA$15</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'DHS18'!$R$20:$AA$20</c:f>
              <c:numCache>
                <c:formatCode>###0.0</c:formatCode>
                <c:ptCount val="10"/>
                <c:pt idx="0">
                  <c:v>21.114070726485298</c:v>
                </c:pt>
                <c:pt idx="1">
                  <c:v>17.322606372936793</c:v>
                </c:pt>
                <c:pt idx="2">
                  <c:v>13.181601879815345</c:v>
                </c:pt>
                <c:pt idx="3">
                  <c:v>28.768745021705307</c:v>
                </c:pt>
                <c:pt idx="4">
                  <c:v>0.99223735645898836</c:v>
                </c:pt>
                <c:pt idx="5">
                  <c:v>22.561780085678841</c:v>
                </c:pt>
                <c:pt idx="6">
                  <c:v>27.257655481342947</c:v>
                </c:pt>
                <c:pt idx="7">
                  <c:v>37.783590064391234</c:v>
                </c:pt>
                <c:pt idx="8">
                  <c:v>28.642582703697215</c:v>
                </c:pt>
                <c:pt idx="9">
                  <c:v>48.87496110775372</c:v>
                </c:pt>
              </c:numCache>
            </c:numRef>
          </c:val>
          <c:extLst>
            <c:ext xmlns:c16="http://schemas.microsoft.com/office/drawing/2014/chart" uri="{C3380CC4-5D6E-409C-BE32-E72D297353CC}">
              <c16:uniqueId val="{00000002-2420-4FFA-942B-DA4602CDB997}"/>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'DHS18'!$R$15:$AA$15</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'DHS18'!$R$21:$AA$21</c:f>
              <c:numCache>
                <c:formatCode>###0.0</c:formatCode>
                <c:ptCount val="10"/>
                <c:pt idx="0">
                  <c:v>5.1957520792571126</c:v>
                </c:pt>
                <c:pt idx="1">
                  <c:v>1.9328457904902088</c:v>
                </c:pt>
                <c:pt idx="2">
                  <c:v>8.0559242761605176</c:v>
                </c:pt>
                <c:pt idx="3">
                  <c:v>13.243932301434008</c:v>
                </c:pt>
                <c:pt idx="4">
                  <c:v>0.98879687564329721</c:v>
                </c:pt>
                <c:pt idx="5">
                  <c:v>25.15296403697992</c:v>
                </c:pt>
                <c:pt idx="6">
                  <c:v>7.6251253493984077</c:v>
                </c:pt>
                <c:pt idx="7">
                  <c:v>22.473517200710237</c:v>
                </c:pt>
                <c:pt idx="8">
                  <c:v>5.1003558736382644</c:v>
                </c:pt>
                <c:pt idx="9">
                  <c:v>6.6902238352186307</c:v>
                </c:pt>
              </c:numCache>
            </c:numRef>
          </c:val>
          <c:extLst>
            <c:ext xmlns:c16="http://schemas.microsoft.com/office/drawing/2014/chart" uri="{C3380CC4-5D6E-409C-BE32-E72D297353CC}">
              <c16:uniqueId val="{00000003-2420-4FFA-942B-DA4602CDB99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'DHS18'!$C$18:$G$18</c:f>
              <c:numCache>
                <c:formatCode>###0.0</c:formatCode>
                <c:ptCount val="5"/>
                <c:pt idx="0">
                  <c:v>41.280310706439167</c:v>
                </c:pt>
                <c:pt idx="1">
                  <c:v>47.110193867884732</c:v>
                </c:pt>
                <c:pt idx="2">
                  <c:v>57.177384384586759</c:v>
                </c:pt>
                <c:pt idx="3">
                  <c:v>81.610905155653555</c:v>
                </c:pt>
                <c:pt idx="4">
                  <c:v>93.903141608410039</c:v>
                </c:pt>
              </c:numCache>
            </c:numRef>
          </c:val>
          <c:extLst>
            <c:ext xmlns:c16="http://schemas.microsoft.com/office/drawing/2014/chart" uri="{C3380CC4-5D6E-409C-BE32-E72D297353CC}">
              <c16:uniqueId val="{00000000-7201-4DFB-8062-8469BCD429D7}"/>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'DHS18'!$C$19:$G$19</c:f>
              <c:numCache>
                <c:formatCode>###0.0</c:formatCode>
                <c:ptCount val="5"/>
                <c:pt idx="0">
                  <c:v>6.5149965442403674</c:v>
                </c:pt>
                <c:pt idx="1">
                  <c:v>7.6531770271086748</c:v>
                </c:pt>
                <c:pt idx="2">
                  <c:v>10.201564865582823</c:v>
                </c:pt>
                <c:pt idx="3">
                  <c:v>4.8680848479931589</c:v>
                </c:pt>
                <c:pt idx="4">
                  <c:v>2.5899648726774274</c:v>
                </c:pt>
              </c:numCache>
            </c:numRef>
          </c:val>
          <c:extLst>
            <c:ext xmlns:c16="http://schemas.microsoft.com/office/drawing/2014/chart" uri="{C3380CC4-5D6E-409C-BE32-E72D297353CC}">
              <c16:uniqueId val="{00000001-7201-4DFB-8062-8469BCD429D7}"/>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'DHS18'!$C$20:$G$20</c:f>
              <c:numCache>
                <c:formatCode>###0.0</c:formatCode>
                <c:ptCount val="5"/>
                <c:pt idx="0">
                  <c:v>36.856872856961708</c:v>
                </c:pt>
                <c:pt idx="1">
                  <c:v>30.95825416589506</c:v>
                </c:pt>
                <c:pt idx="2">
                  <c:v>24.041375563837306</c:v>
                </c:pt>
                <c:pt idx="3">
                  <c:v>12.115909601615773</c:v>
                </c:pt>
                <c:pt idx="4">
                  <c:v>3.3188039415237118</c:v>
                </c:pt>
              </c:numCache>
            </c:numRef>
          </c:val>
          <c:extLst>
            <c:ext xmlns:c16="http://schemas.microsoft.com/office/drawing/2014/chart" uri="{C3380CC4-5D6E-409C-BE32-E72D297353CC}">
              <c16:uniqueId val="{00000002-7201-4DFB-8062-8469BCD429D7}"/>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'DHS18'!$C$21:$G$21</c:f>
              <c:numCache>
                <c:formatCode>###0.0</c:formatCode>
                <c:ptCount val="5"/>
                <c:pt idx="0">
                  <c:v>15.347819892358711</c:v>
                </c:pt>
                <c:pt idx="1">
                  <c:v>14.27837493911146</c:v>
                </c:pt>
                <c:pt idx="2">
                  <c:v>8.5796751859934233</c:v>
                </c:pt>
                <c:pt idx="3">
                  <c:v>1.405100394737627</c:v>
                </c:pt>
                <c:pt idx="4">
                  <c:v>0.18808957738888218</c:v>
                </c:pt>
              </c:numCache>
            </c:numRef>
          </c:val>
          <c:extLst>
            <c:ext xmlns:c16="http://schemas.microsoft.com/office/drawing/2014/chart" uri="{C3380CC4-5D6E-409C-BE32-E72D297353CC}">
              <c16:uniqueId val="{00000003-7201-4DFB-8062-8469BCD429D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'DHS18'!$R$121:$AA$121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'DHS18'!$R$124:$AA$124</c:f>
              <c:numCache>
                <c:formatCode>###0.0</c:formatCode>
                <c:ptCount val="10"/>
                <c:pt idx="0">
                  <c:v>26.765970295494117</c:v>
                </c:pt>
                <c:pt idx="1">
                  <c:v>46.57797557532313</c:v>
                </c:pt>
                <c:pt idx="2">
                  <c:v>25.527033619716295</c:v>
                </c:pt>
                <c:pt idx="3">
                  <c:v>39.587413258454433</c:v>
                </c:pt>
                <c:pt idx="4">
                  <c:v>34.639556926646833</c:v>
                </c:pt>
                <c:pt idx="5">
                  <c:v>40.888039734234532</c:v>
                </c:pt>
                <c:pt idx="6">
                  <c:v>30.07241586471779</c:v>
                </c:pt>
                <c:pt idx="7">
                  <c:v>45.795474977236402</c:v>
                </c:pt>
                <c:pt idx="8">
                  <c:v>27.603826232735873</c:v>
                </c:pt>
                <c:pt idx="9">
                  <c:v>4.9654213312553024</c:v>
                </c:pt>
              </c:numCache>
            </c:numRef>
          </c:val>
          <c:extLst>
            <c:ext xmlns:c16="http://schemas.microsoft.com/office/drawing/2014/chart" uri="{C3380CC4-5D6E-409C-BE32-E72D297353CC}">
              <c16:uniqueId val="{00000000-0C1D-4880-A721-9A86EF71BADD}"/>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'DHS18'!$R$121:$AA$121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'DHS18'!$R$125:$AA$125</c:f>
              <c:numCache>
                <c:formatCode>###0.0</c:formatCode>
                <c:ptCount val="10"/>
                <c:pt idx="0">
                  <c:v>12.164950827649054</c:v>
                </c:pt>
                <c:pt idx="1">
                  <c:v>30.319780131932657</c:v>
                </c:pt>
                <c:pt idx="2">
                  <c:v>14.128918819169067</c:v>
                </c:pt>
                <c:pt idx="3">
                  <c:v>9.386905025294606</c:v>
                </c:pt>
                <c:pt idx="4">
                  <c:v>45.591085830168865</c:v>
                </c:pt>
                <c:pt idx="5">
                  <c:v>11.223404398140362</c:v>
                </c:pt>
                <c:pt idx="6">
                  <c:v>17.734162676580059</c:v>
                </c:pt>
                <c:pt idx="7">
                  <c:v>10.279533612168832</c:v>
                </c:pt>
                <c:pt idx="8">
                  <c:v>24.121211832325965</c:v>
                </c:pt>
                <c:pt idx="9">
                  <c:v>1.3036883474246439</c:v>
                </c:pt>
              </c:numCache>
            </c:numRef>
          </c:val>
          <c:extLst>
            <c:ext xmlns:c16="http://schemas.microsoft.com/office/drawing/2014/chart" uri="{C3380CC4-5D6E-409C-BE32-E72D297353CC}">
              <c16:uniqueId val="{00000001-0C1D-4880-A721-9A86EF71BADD}"/>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'DHS18'!$R$121:$AA$121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'DHS18'!$R$126:$AA$126</c:f>
              <c:numCache>
                <c:formatCode>###0.0</c:formatCode>
                <c:ptCount val="10"/>
                <c:pt idx="0">
                  <c:v>54.347312073359063</c:v>
                </c:pt>
                <c:pt idx="1">
                  <c:v>22.163204133373963</c:v>
                </c:pt>
                <c:pt idx="2">
                  <c:v>44.124736271562668</c:v>
                </c:pt>
                <c:pt idx="3">
                  <c:v>46.623001808891964</c:v>
                </c:pt>
                <c:pt idx="4">
                  <c:v>18.609761829166366</c:v>
                </c:pt>
                <c:pt idx="5">
                  <c:v>42.577200216623837</c:v>
                </c:pt>
                <c:pt idx="6">
                  <c:v>49.07251513175467</c:v>
                </c:pt>
                <c:pt idx="7">
                  <c:v>43.065537199139101</c:v>
                </c:pt>
                <c:pt idx="8">
                  <c:v>28.002118989084611</c:v>
                </c:pt>
                <c:pt idx="9">
                  <c:v>44.041056101347131</c:v>
                </c:pt>
              </c:numCache>
            </c:numRef>
          </c:val>
          <c:extLst>
            <c:ext xmlns:c16="http://schemas.microsoft.com/office/drawing/2014/chart" uri="{C3380CC4-5D6E-409C-BE32-E72D297353CC}">
              <c16:uniqueId val="{00000002-0C1D-4880-A721-9A86EF71BADD}"/>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'DHS18'!$R$121:$AA$121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'DHS18'!$R$127:$AA$127</c:f>
              <c:numCache>
                <c:formatCode>###0.0</c:formatCode>
                <c:ptCount val="10"/>
                <c:pt idx="0">
                  <c:v>6.72176680349782</c:v>
                </c:pt>
                <c:pt idx="1">
                  <c:v>0.93904015937006591</c:v>
                </c:pt>
                <c:pt idx="2">
                  <c:v>16.219311289552081</c:v>
                </c:pt>
                <c:pt idx="3">
                  <c:v>4.4026799073591656</c:v>
                </c:pt>
                <c:pt idx="4">
                  <c:v>1.1595954140179492</c:v>
                </c:pt>
                <c:pt idx="5">
                  <c:v>5.3113556510012323</c:v>
                </c:pt>
                <c:pt idx="6">
                  <c:v>3.1209063269473996</c:v>
                </c:pt>
                <c:pt idx="7">
                  <c:v>0.8594542114557423</c:v>
                </c:pt>
                <c:pt idx="8">
                  <c:v>20.272842945853732</c:v>
                </c:pt>
                <c:pt idx="9">
                  <c:v>49.689834219972703</c:v>
                </c:pt>
              </c:numCache>
            </c:numRef>
          </c:val>
          <c:extLst>
            <c:ext xmlns:c16="http://schemas.microsoft.com/office/drawing/2014/chart" uri="{C3380CC4-5D6E-409C-BE32-E72D297353CC}">
              <c16:uniqueId val="{00000003-0C1D-4880-A721-9A86EF71BAD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'DHS18'!$M$222:$Q$222</c:f>
              <c:numCache>
                <c:formatCode>###0.0</c:formatCode>
                <c:ptCount val="5"/>
                <c:pt idx="0">
                  <c:v>11.520124309529477</c:v>
                </c:pt>
                <c:pt idx="1">
                  <c:v>10.414116924763016</c:v>
                </c:pt>
                <c:pt idx="2">
                  <c:v>11.552074873345031</c:v>
                </c:pt>
                <c:pt idx="3">
                  <c:v>12.900944085608614</c:v>
                </c:pt>
                <c:pt idx="4">
                  <c:v>20.137056213106959</c:v>
                </c:pt>
              </c:numCache>
            </c:numRef>
          </c:val>
          <c:extLst>
            <c:ext xmlns:c16="http://schemas.microsoft.com/office/drawing/2014/chart" uri="{C3380CC4-5D6E-409C-BE32-E72D297353CC}">
              <c16:uniqueId val="{00000000-9751-41F2-AD89-897C2EFE04A9}"/>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'DHS18'!$M$223:$Q$223</c:f>
              <c:numCache>
                <c:formatCode>###0.0</c:formatCode>
                <c:ptCount val="5"/>
                <c:pt idx="0">
                  <c:v>32.211110244609451</c:v>
                </c:pt>
                <c:pt idx="1">
                  <c:v>32.025642926920305</c:v>
                </c:pt>
                <c:pt idx="2">
                  <c:v>35.345254679084235</c:v>
                </c:pt>
                <c:pt idx="3">
                  <c:v>30.904252269794807</c:v>
                </c:pt>
                <c:pt idx="4">
                  <c:v>34.543598925142604</c:v>
                </c:pt>
              </c:numCache>
            </c:numRef>
          </c:val>
          <c:extLst>
            <c:ext xmlns:c16="http://schemas.microsoft.com/office/drawing/2014/chart" uri="{C3380CC4-5D6E-409C-BE32-E72D297353CC}">
              <c16:uniqueId val="{00000001-9751-41F2-AD89-897C2EFE04A9}"/>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'DHS18'!$M$224:$Q$224</c:f>
              <c:numCache>
                <c:formatCode>###0.0</c:formatCode>
                <c:ptCount val="5"/>
                <c:pt idx="0">
                  <c:v>56.268765445860979</c:v>
                </c:pt>
                <c:pt idx="1">
                  <c:v>57.560240148316879</c:v>
                </c:pt>
                <c:pt idx="2">
                  <c:v>53.102670447570752</c:v>
                </c:pt>
                <c:pt idx="3">
                  <c:v>56.194803644596583</c:v>
                </c:pt>
                <c:pt idx="4">
                  <c:v>45.31934486175053</c:v>
                </c:pt>
              </c:numCache>
            </c:numRef>
          </c:val>
          <c:extLst>
            <c:ext xmlns:c16="http://schemas.microsoft.com/office/drawing/2014/chart" uri="{C3380CC4-5D6E-409C-BE32-E72D297353CC}">
              <c16:uniqueId val="{00000002-9751-41F2-AD89-897C2EFE04A9}"/>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'DHS18'!$R$221:$AA$221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'DHS18'!$R$222:$AA$222</c:f>
              <c:numCache>
                <c:formatCode>###0.0</c:formatCode>
                <c:ptCount val="10"/>
                <c:pt idx="0">
                  <c:v>28.542439167768251</c:v>
                </c:pt>
                <c:pt idx="1">
                  <c:v>30.338056988503727</c:v>
                </c:pt>
                <c:pt idx="2">
                  <c:v>17.089457781279609</c:v>
                </c:pt>
                <c:pt idx="3">
                  <c:v>18.129397284701014</c:v>
                </c:pt>
                <c:pt idx="4">
                  <c:v>34.019533711325636</c:v>
                </c:pt>
                <c:pt idx="5">
                  <c:v>6.821675143892544</c:v>
                </c:pt>
                <c:pt idx="6">
                  <c:v>8.6647745018814426</c:v>
                </c:pt>
                <c:pt idx="7">
                  <c:v>13.229039524533054</c:v>
                </c:pt>
                <c:pt idx="8">
                  <c:v>5.3833721351145147</c:v>
                </c:pt>
                <c:pt idx="9">
                  <c:v>26.111555152472782</c:v>
                </c:pt>
              </c:numCache>
            </c:numRef>
          </c:val>
          <c:extLst>
            <c:ext xmlns:c16="http://schemas.microsoft.com/office/drawing/2014/chart" uri="{C3380CC4-5D6E-409C-BE32-E72D297353CC}">
              <c16:uniqueId val="{00000000-3C56-4602-AA30-389C7047879E}"/>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'DHS18'!$R$221:$AA$221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'DHS18'!$R$223:$AA$223</c:f>
              <c:numCache>
                <c:formatCode>###0.0</c:formatCode>
                <c:ptCount val="10"/>
                <c:pt idx="0">
                  <c:v>33.776778621083132</c:v>
                </c:pt>
                <c:pt idx="1">
                  <c:v>49.761188229147066</c:v>
                </c:pt>
                <c:pt idx="2">
                  <c:v>23.987636332650847</c:v>
                </c:pt>
                <c:pt idx="3">
                  <c:v>39.91206494943274</c:v>
                </c:pt>
                <c:pt idx="4">
                  <c:v>29.509844354828125</c:v>
                </c:pt>
                <c:pt idx="5">
                  <c:v>37.723552902532923</c:v>
                </c:pt>
                <c:pt idx="6">
                  <c:v>40.520591359023925</c:v>
                </c:pt>
                <c:pt idx="7">
                  <c:v>25.499207959618928</c:v>
                </c:pt>
                <c:pt idx="8">
                  <c:v>31.900109381380918</c:v>
                </c:pt>
                <c:pt idx="9">
                  <c:v>36.003541608883246</c:v>
                </c:pt>
              </c:numCache>
            </c:numRef>
          </c:val>
          <c:extLst>
            <c:ext xmlns:c16="http://schemas.microsoft.com/office/drawing/2014/chart" uri="{C3380CC4-5D6E-409C-BE32-E72D297353CC}">
              <c16:uniqueId val="{00000001-3C56-4602-AA30-389C7047879E}"/>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'DHS18'!$R$221:$AA$221</c:f>
              <c:strCache>
                <c:ptCount val="10"/>
                <c:pt idx="0">
                  <c:v>central</c:v>
                </c:pt>
                <c:pt idx="1">
                  <c:v>copperbelt</c:v>
                </c:pt>
                <c:pt idx="2">
                  <c:v>eastern</c:v>
                </c:pt>
                <c:pt idx="3">
                  <c:v>luapula</c:v>
                </c:pt>
                <c:pt idx="4">
                  <c:v>lusaka</c:v>
                </c:pt>
                <c:pt idx="5">
                  <c:v>muchinga</c:v>
                </c:pt>
                <c:pt idx="6">
                  <c:v>north western</c:v>
                </c:pt>
                <c:pt idx="7">
                  <c:v>northern</c:v>
                </c:pt>
                <c:pt idx="8">
                  <c:v>southern</c:v>
                </c:pt>
                <c:pt idx="9">
                  <c:v>western</c:v>
                </c:pt>
              </c:strCache>
            </c:strRef>
          </c:cat>
          <c:val>
            <c:numRef>
              <c:f>'DHS18'!$R$224:$AA$224</c:f>
              <c:numCache>
                <c:formatCode>###0.0</c:formatCode>
                <c:ptCount val="10"/>
                <c:pt idx="0">
                  <c:v>37.680782211148632</c:v>
                </c:pt>
                <c:pt idx="1">
                  <c:v>19.900754782348894</c:v>
                </c:pt>
                <c:pt idx="2">
                  <c:v>58.9229058860696</c:v>
                </c:pt>
                <c:pt idx="3">
                  <c:v>41.958537765866346</c:v>
                </c:pt>
                <c:pt idx="4">
                  <c:v>36.470621933846239</c:v>
                </c:pt>
                <c:pt idx="5">
                  <c:v>55.454771953574557</c:v>
                </c:pt>
                <c:pt idx="6">
                  <c:v>50.814634139094608</c:v>
                </c:pt>
                <c:pt idx="7">
                  <c:v>61.271752515848164</c:v>
                </c:pt>
                <c:pt idx="8">
                  <c:v>62.716518483504657</c:v>
                </c:pt>
                <c:pt idx="9">
                  <c:v>37.884903238643844</c:v>
                </c:pt>
              </c:numCache>
            </c:numRef>
          </c:val>
          <c:extLst>
            <c:ext xmlns:c16="http://schemas.microsoft.com/office/drawing/2014/chart" uri="{C3380CC4-5D6E-409C-BE32-E72D297353CC}">
              <c16:uniqueId val="{00000002-3C56-4602-AA30-389C7047879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'DHS18'!$C$222:$G$222</c:f>
              <c:numCache>
                <c:formatCode>###0.0</c:formatCode>
                <c:ptCount val="5"/>
                <c:pt idx="0">
                  <c:v>11.288930467776053</c:v>
                </c:pt>
                <c:pt idx="1">
                  <c:v>11.330289167952664</c:v>
                </c:pt>
                <c:pt idx="2">
                  <c:v>13.812697428946269</c:v>
                </c:pt>
                <c:pt idx="3">
                  <c:v>21.202138571325428</c:v>
                </c:pt>
                <c:pt idx="4">
                  <c:v>46.208114584612623</c:v>
                </c:pt>
              </c:numCache>
            </c:numRef>
          </c:val>
          <c:extLst>
            <c:ext xmlns:c16="http://schemas.microsoft.com/office/drawing/2014/chart" uri="{C3380CC4-5D6E-409C-BE32-E72D297353CC}">
              <c16:uniqueId val="{00000000-9B8B-4163-94B3-8DA03CF89E76}"/>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'DHS18'!$C$223:$G$223</c:f>
              <c:numCache>
                <c:formatCode>###0.0</c:formatCode>
                <c:ptCount val="5"/>
                <c:pt idx="0">
                  <c:v>32.274588621182943</c:v>
                </c:pt>
                <c:pt idx="1">
                  <c:v>34.216940316800923</c:v>
                </c:pt>
                <c:pt idx="2">
                  <c:v>33.745247807005953</c:v>
                </c:pt>
                <c:pt idx="3">
                  <c:v>41.33718495571069</c:v>
                </c:pt>
                <c:pt idx="4">
                  <c:v>30.040579345982099</c:v>
                </c:pt>
              </c:numCache>
            </c:numRef>
          </c:val>
          <c:extLst>
            <c:ext xmlns:c16="http://schemas.microsoft.com/office/drawing/2014/chart" uri="{C3380CC4-5D6E-409C-BE32-E72D297353CC}">
              <c16:uniqueId val="{00000001-9B8B-4163-94B3-8DA03CF89E76}"/>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'DHS18'!$C$224:$G$224</c:f>
              <c:numCache>
                <c:formatCode>###0.0</c:formatCode>
                <c:ptCount val="5"/>
                <c:pt idx="0">
                  <c:v>56.436480911040817</c:v>
                </c:pt>
                <c:pt idx="1">
                  <c:v>54.452770515246215</c:v>
                </c:pt>
                <c:pt idx="2">
                  <c:v>52.442054764048116</c:v>
                </c:pt>
                <c:pt idx="3">
                  <c:v>37.46067647296401</c:v>
                </c:pt>
                <c:pt idx="4">
                  <c:v>23.751306069405487</c:v>
                </c:pt>
              </c:numCache>
            </c:numRef>
          </c:val>
          <c:extLst>
            <c:ext xmlns:c16="http://schemas.microsoft.com/office/drawing/2014/chart" uri="{C3380CC4-5D6E-409C-BE32-E72D297353CC}">
              <c16:uniqueId val="{00000002-9B8B-4163-94B3-8DA03CF89E76}"/>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'DHS18'!$H$18:$L$18</c:f>
              <c:numCache>
                <c:formatCode>###0.0</c:formatCode>
                <c:ptCount val="5"/>
                <c:pt idx="0">
                  <c:v>72.645706073439015</c:v>
                </c:pt>
                <c:pt idx="1">
                  <c:v>86.95783030304284</c:v>
                </c:pt>
                <c:pt idx="2">
                  <c:v>88.243770807571664</c:v>
                </c:pt>
                <c:pt idx="3">
                  <c:v>92.851586108602717</c:v>
                </c:pt>
                <c:pt idx="4">
                  <c:v>97.202578305903771</c:v>
                </c:pt>
              </c:numCache>
            </c:numRef>
          </c:val>
          <c:extLst>
            <c:ext xmlns:c16="http://schemas.microsoft.com/office/drawing/2014/chart" uri="{C3380CC4-5D6E-409C-BE32-E72D297353CC}">
              <c16:uniqueId val="{00000000-62ED-4D8E-AC8C-68AF1407715A}"/>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'DHS18'!$H$19:$L$19</c:f>
              <c:numCache>
                <c:formatCode>###0.0</c:formatCode>
                <c:ptCount val="5"/>
                <c:pt idx="0">
                  <c:v>4.4666912735151634</c:v>
                </c:pt>
                <c:pt idx="1">
                  <c:v>3.9872278668933538</c:v>
                </c:pt>
                <c:pt idx="2">
                  <c:v>4.5302386329379472</c:v>
                </c:pt>
                <c:pt idx="3">
                  <c:v>2.8253384433197528</c:v>
                </c:pt>
                <c:pt idx="4">
                  <c:v>1.5993460180143824</c:v>
                </c:pt>
              </c:numCache>
            </c:numRef>
          </c:val>
          <c:extLst>
            <c:ext xmlns:c16="http://schemas.microsoft.com/office/drawing/2014/chart" uri="{C3380CC4-5D6E-409C-BE32-E72D297353CC}">
              <c16:uniqueId val="{00000001-62ED-4D8E-AC8C-68AF1407715A}"/>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'DHS18'!$H$20:$L$20</c:f>
              <c:numCache>
                <c:formatCode>###0.0</c:formatCode>
                <c:ptCount val="5"/>
                <c:pt idx="0">
                  <c:v>19.998840900923572</c:v>
                </c:pt>
                <c:pt idx="1">
                  <c:v>8.9113649838044982</c:v>
                </c:pt>
                <c:pt idx="2">
                  <c:v>7.1553898461773828</c:v>
                </c:pt>
                <c:pt idx="3">
                  <c:v>4.323075448077569</c:v>
                </c:pt>
                <c:pt idx="4">
                  <c:v>1.1980756760818685</c:v>
                </c:pt>
              </c:numCache>
            </c:numRef>
          </c:val>
          <c:extLst>
            <c:ext xmlns:c16="http://schemas.microsoft.com/office/drawing/2014/chart" uri="{C3380CC4-5D6E-409C-BE32-E72D297353CC}">
              <c16:uniqueId val="{00000002-62ED-4D8E-AC8C-68AF1407715A}"/>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'DHS18'!$H$21:$L$21</c:f>
              <c:numCache>
                <c:formatCode>###0.0</c:formatCode>
                <c:ptCount val="5"/>
                <c:pt idx="0">
                  <c:v>2.888761752122289</c:v>
                </c:pt>
                <c:pt idx="1">
                  <c:v>0.1435768462593702</c:v>
                </c:pt>
                <c:pt idx="2">
                  <c:v>7.0600713313051178E-2</c:v>
                </c:pt>
                <c:pt idx="3">
                  <c:v>0</c:v>
                </c:pt>
                <c:pt idx="4">
                  <c:v>0</c:v>
                </c:pt>
              </c:numCache>
            </c:numRef>
          </c:val>
          <c:extLst>
            <c:ext xmlns:c16="http://schemas.microsoft.com/office/drawing/2014/chart" uri="{C3380CC4-5D6E-409C-BE32-E72D297353CC}">
              <c16:uniqueId val="{00000003-62ED-4D8E-AC8C-68AF1407715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'DHS18'!$H$124:$L$124</c:f>
              <c:numCache>
                <c:formatCode>###0.0</c:formatCode>
                <c:ptCount val="5"/>
                <c:pt idx="0">
                  <c:v>21.95170542846548</c:v>
                </c:pt>
                <c:pt idx="1">
                  <c:v>21.821633384834854</c:v>
                </c:pt>
                <c:pt idx="2">
                  <c:v>30.348428649709554</c:v>
                </c:pt>
                <c:pt idx="3">
                  <c:v>45.829467595688676</c:v>
                </c:pt>
                <c:pt idx="4">
                  <c:v>84.38393914572886</c:v>
                </c:pt>
              </c:numCache>
            </c:numRef>
          </c:val>
          <c:extLst>
            <c:ext xmlns:c16="http://schemas.microsoft.com/office/drawing/2014/chart" uri="{C3380CC4-5D6E-409C-BE32-E72D297353CC}">
              <c16:uniqueId val="{00000000-FBFC-4C10-AF2A-3DC61FE7D7D7}"/>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'DHS18'!$H$125:$L$125</c:f>
              <c:numCache>
                <c:formatCode>###0.0</c:formatCode>
                <c:ptCount val="5"/>
                <c:pt idx="0">
                  <c:v>29.213141646171799</c:v>
                </c:pt>
                <c:pt idx="1">
                  <c:v>52.788870494075965</c:v>
                </c:pt>
                <c:pt idx="2">
                  <c:v>54.243964857284425</c:v>
                </c:pt>
                <c:pt idx="3">
                  <c:v>43.242227310692485</c:v>
                </c:pt>
                <c:pt idx="4">
                  <c:v>12.119214564173541</c:v>
                </c:pt>
              </c:numCache>
            </c:numRef>
          </c:val>
          <c:extLst>
            <c:ext xmlns:c16="http://schemas.microsoft.com/office/drawing/2014/chart" uri="{C3380CC4-5D6E-409C-BE32-E72D297353CC}">
              <c16:uniqueId val="{00000001-FBFC-4C10-AF2A-3DC61FE7D7D7}"/>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'DHS18'!$H$126:$L$126</c:f>
              <c:numCache>
                <c:formatCode>###0.0</c:formatCode>
                <c:ptCount val="5"/>
                <c:pt idx="0">
                  <c:v>45.237408901322709</c:v>
                </c:pt>
                <c:pt idx="1">
                  <c:v>24.141216573039095</c:v>
                </c:pt>
                <c:pt idx="2">
                  <c:v>15.130712218257674</c:v>
                </c:pt>
                <c:pt idx="3">
                  <c:v>10.928305093618878</c:v>
                </c:pt>
                <c:pt idx="4">
                  <c:v>3.4968462900974364</c:v>
                </c:pt>
              </c:numCache>
            </c:numRef>
          </c:val>
          <c:extLst>
            <c:ext xmlns:c16="http://schemas.microsoft.com/office/drawing/2014/chart" uri="{C3380CC4-5D6E-409C-BE32-E72D297353CC}">
              <c16:uniqueId val="{00000002-FBFC-4C10-AF2A-3DC61FE7D7D7}"/>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'DHS18'!$H$127:$L$127</c:f>
              <c:numCache>
                <c:formatCode>###0.0</c:formatCode>
                <c:ptCount val="5"/>
                <c:pt idx="0">
                  <c:v>3.5977440240401051</c:v>
                </c:pt>
                <c:pt idx="1">
                  <c:v>1.2482795480499964</c:v>
                </c:pt>
                <c:pt idx="2">
                  <c:v>0.27689427474842387</c:v>
                </c:pt>
                <c:pt idx="3">
                  <c:v>0</c:v>
                </c:pt>
                <c:pt idx="4">
                  <c:v>0</c:v>
                </c:pt>
              </c:numCache>
            </c:numRef>
          </c:val>
          <c:extLst>
            <c:ext xmlns:c16="http://schemas.microsoft.com/office/drawing/2014/chart" uri="{C3380CC4-5D6E-409C-BE32-E72D297353CC}">
              <c16:uniqueId val="{00000003-FBFC-4C10-AF2A-3DC61FE7D7D7}"/>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'DHS18'!$H$222:$L$222</c:f>
              <c:numCache>
                <c:formatCode>###0.0</c:formatCode>
                <c:ptCount val="5"/>
                <c:pt idx="0">
                  <c:v>13.506465455657256</c:v>
                </c:pt>
                <c:pt idx="1">
                  <c:v>20.009000718183113</c:v>
                </c:pt>
                <c:pt idx="2">
                  <c:v>27.060085078643976</c:v>
                </c:pt>
                <c:pt idx="3">
                  <c:v>36.274042653813815</c:v>
                </c:pt>
                <c:pt idx="4">
                  <c:v>63.567344182313313</c:v>
                </c:pt>
              </c:numCache>
            </c:numRef>
          </c:val>
          <c:extLst>
            <c:ext xmlns:c16="http://schemas.microsoft.com/office/drawing/2014/chart" uri="{C3380CC4-5D6E-409C-BE32-E72D297353CC}">
              <c16:uniqueId val="{00000000-D048-4CF8-9EBF-A51D3FDA76B8}"/>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'DHS18'!$H$223:$L$223</c:f>
              <c:numCache>
                <c:formatCode>###0.0</c:formatCode>
                <c:ptCount val="5"/>
                <c:pt idx="0">
                  <c:v>40.722241277104189</c:v>
                </c:pt>
                <c:pt idx="1">
                  <c:v>44.227598414441069</c:v>
                </c:pt>
                <c:pt idx="2">
                  <c:v>40.872945436880023</c:v>
                </c:pt>
                <c:pt idx="3">
                  <c:v>35.827352227633106</c:v>
                </c:pt>
                <c:pt idx="4">
                  <c:v>19.994995478387246</c:v>
                </c:pt>
              </c:numCache>
            </c:numRef>
          </c:val>
          <c:extLst>
            <c:ext xmlns:c16="http://schemas.microsoft.com/office/drawing/2014/chart" uri="{C3380CC4-5D6E-409C-BE32-E72D297353CC}">
              <c16:uniqueId val="{00000001-D048-4CF8-9EBF-A51D3FDA76B8}"/>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'DHS18'!$H$224:$L$224</c:f>
              <c:numCache>
                <c:formatCode>###0.0</c:formatCode>
                <c:ptCount val="5"/>
                <c:pt idx="0">
                  <c:v>45.771293267238654</c:v>
                </c:pt>
                <c:pt idx="1">
                  <c:v>35.763400867375729</c:v>
                </c:pt>
                <c:pt idx="2">
                  <c:v>32.066969484476068</c:v>
                </c:pt>
                <c:pt idx="3">
                  <c:v>27.898605118553142</c:v>
                </c:pt>
                <c:pt idx="4">
                  <c:v>16.437660339299192</c:v>
                </c:pt>
              </c:numCache>
            </c:numRef>
          </c:val>
          <c:extLst>
            <c:ext xmlns:c16="http://schemas.microsoft.com/office/drawing/2014/chart" uri="{C3380CC4-5D6E-409C-BE32-E72D297353CC}">
              <c16:uniqueId val="{00000002-D048-4CF8-9EBF-A51D3FDA76B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'DHS18'!$C$124:$G$124</c:f>
              <c:numCache>
                <c:formatCode>###0.0</c:formatCode>
                <c:ptCount val="5"/>
                <c:pt idx="0">
                  <c:v>21.065496328276073</c:v>
                </c:pt>
                <c:pt idx="1">
                  <c:v>24.81453531123719</c:v>
                </c:pt>
                <c:pt idx="2">
                  <c:v>25.964277764843878</c:v>
                </c:pt>
                <c:pt idx="3">
                  <c:v>30.257496074252927</c:v>
                </c:pt>
                <c:pt idx="4">
                  <c:v>63.609970648270789</c:v>
                </c:pt>
              </c:numCache>
            </c:numRef>
          </c:val>
          <c:extLst>
            <c:ext xmlns:c16="http://schemas.microsoft.com/office/drawing/2014/chart" uri="{C3380CC4-5D6E-409C-BE32-E72D297353CC}">
              <c16:uniqueId val="{00000000-8988-4122-AB0A-127927B5E74A}"/>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'DHS18'!$C$125:$G$125</c:f>
              <c:numCache>
                <c:formatCode>###0.0</c:formatCode>
                <c:ptCount val="5"/>
                <c:pt idx="0">
                  <c:v>9.6834181329226059</c:v>
                </c:pt>
                <c:pt idx="1">
                  <c:v>8.2129732429029811</c:v>
                </c:pt>
                <c:pt idx="2">
                  <c:v>17.166745899219823</c:v>
                </c:pt>
                <c:pt idx="3">
                  <c:v>42.660343252394298</c:v>
                </c:pt>
                <c:pt idx="4">
                  <c:v>28.293839327653298</c:v>
                </c:pt>
              </c:numCache>
            </c:numRef>
          </c:val>
          <c:extLst>
            <c:ext xmlns:c16="http://schemas.microsoft.com/office/drawing/2014/chart" uri="{C3380CC4-5D6E-409C-BE32-E72D297353CC}">
              <c16:uniqueId val="{00000001-8988-4122-AB0A-127927B5E74A}"/>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'DHS18'!$C$126:$G$126</c:f>
              <c:numCache>
                <c:formatCode>###0.0</c:formatCode>
                <c:ptCount val="5"/>
                <c:pt idx="0">
                  <c:v>47.032364073936897</c:v>
                </c:pt>
                <c:pt idx="1">
                  <c:v>50.970763382089977</c:v>
                </c:pt>
                <c:pt idx="2">
                  <c:v>48.138335445155263</c:v>
                </c:pt>
                <c:pt idx="3">
                  <c:v>25.721793348807694</c:v>
                </c:pt>
                <c:pt idx="4">
                  <c:v>7.9601061160459983</c:v>
                </c:pt>
              </c:numCache>
            </c:numRef>
          </c:val>
          <c:extLst>
            <c:ext xmlns:c16="http://schemas.microsoft.com/office/drawing/2014/chart" uri="{C3380CC4-5D6E-409C-BE32-E72D297353CC}">
              <c16:uniqueId val="{00000002-8988-4122-AB0A-127927B5E74A}"/>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'DHS18'!$C$127:$G$127</c:f>
              <c:numCache>
                <c:formatCode>###0.0</c:formatCode>
                <c:ptCount val="5"/>
                <c:pt idx="0">
                  <c:v>22.21872146486432</c:v>
                </c:pt>
                <c:pt idx="1">
                  <c:v>16.001728063769782</c:v>
                </c:pt>
                <c:pt idx="2">
                  <c:v>8.7306408907813946</c:v>
                </c:pt>
                <c:pt idx="3">
                  <c:v>1.3603673245452437</c:v>
                </c:pt>
                <c:pt idx="4">
                  <c:v>0.1360839080301974</c:v>
                </c:pt>
              </c:numCache>
            </c:numRef>
          </c:val>
          <c:extLst>
            <c:ext xmlns:c16="http://schemas.microsoft.com/office/drawing/2014/chart" uri="{C3380CC4-5D6E-409C-BE32-E72D297353CC}">
              <c16:uniqueId val="{00000003-8988-4122-AB0A-127927B5E74A}"/>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'DHS18'!$M$124:$Q$124</c:f>
              <c:numCache>
                <c:formatCode>###0.0</c:formatCode>
                <c:ptCount val="5"/>
                <c:pt idx="0">
                  <c:v>18.980217941204319</c:v>
                </c:pt>
                <c:pt idx="1">
                  <c:v>23.338197115593747</c:v>
                </c:pt>
                <c:pt idx="2">
                  <c:v>26.33183787331172</c:v>
                </c:pt>
                <c:pt idx="3">
                  <c:v>25.680034264819295</c:v>
                </c:pt>
                <c:pt idx="4">
                  <c:v>45.783953872400282</c:v>
                </c:pt>
              </c:numCache>
            </c:numRef>
          </c:val>
          <c:extLst>
            <c:ext xmlns:c16="http://schemas.microsoft.com/office/drawing/2014/chart" uri="{C3380CC4-5D6E-409C-BE32-E72D297353CC}">
              <c16:uniqueId val="{00000000-B621-49D5-8823-9E8B4B9E50A9}"/>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'DHS18'!$M$125:$Q$125</c:f>
              <c:numCache>
                <c:formatCode>###0.0</c:formatCode>
                <c:ptCount val="5"/>
                <c:pt idx="0">
                  <c:v>9.7312083435083814</c:v>
                </c:pt>
                <c:pt idx="1">
                  <c:v>8.9055640746491882</c:v>
                </c:pt>
                <c:pt idx="2">
                  <c:v>7.1717678922619976</c:v>
                </c:pt>
                <c:pt idx="3">
                  <c:v>10.132691440242684</c:v>
                </c:pt>
                <c:pt idx="4">
                  <c:v>13.429372129201028</c:v>
                </c:pt>
              </c:numCache>
            </c:numRef>
          </c:val>
          <c:extLst>
            <c:ext xmlns:c16="http://schemas.microsoft.com/office/drawing/2014/chart" uri="{C3380CC4-5D6E-409C-BE32-E72D297353CC}">
              <c16:uniqueId val="{00000001-B621-49D5-8823-9E8B4B9E50A9}"/>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'DHS18'!$M$126:$Q$126</c:f>
              <c:numCache>
                <c:formatCode>###0.0</c:formatCode>
                <c:ptCount val="5"/>
                <c:pt idx="0">
                  <c:v>45.99667949966522</c:v>
                </c:pt>
                <c:pt idx="1">
                  <c:v>49.1430248460101</c:v>
                </c:pt>
                <c:pt idx="2">
                  <c:v>50.61802501832905</c:v>
                </c:pt>
                <c:pt idx="3">
                  <c:v>52.223776870124119</c:v>
                </c:pt>
                <c:pt idx="4">
                  <c:v>35.40529696744828</c:v>
                </c:pt>
              </c:numCache>
            </c:numRef>
          </c:val>
          <c:extLst>
            <c:ext xmlns:c16="http://schemas.microsoft.com/office/drawing/2014/chart" uri="{C3380CC4-5D6E-409C-BE32-E72D297353CC}">
              <c16:uniqueId val="{00000002-B621-49D5-8823-9E8B4B9E50A9}"/>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'DHS18'!$M$127:$Q$127</c:f>
              <c:numCache>
                <c:formatCode>###0.0</c:formatCode>
                <c:ptCount val="5"/>
                <c:pt idx="0">
                  <c:v>25.291894215622058</c:v>
                </c:pt>
                <c:pt idx="1">
                  <c:v>18.613213963747103</c:v>
                </c:pt>
                <c:pt idx="2">
                  <c:v>15.878369216097257</c:v>
                </c:pt>
                <c:pt idx="3">
                  <c:v>11.96349742481396</c:v>
                </c:pt>
                <c:pt idx="4">
                  <c:v>5.3813770309505617</c:v>
                </c:pt>
              </c:numCache>
            </c:numRef>
          </c:val>
          <c:extLst>
            <c:ext xmlns:c16="http://schemas.microsoft.com/office/drawing/2014/chart" uri="{C3380CC4-5D6E-409C-BE32-E72D297353CC}">
              <c16:uniqueId val="{00000003-B621-49D5-8823-9E8B4B9E50A9}"/>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5"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04.xml" Type="http://schemas.openxmlformats.org/officeDocument/2006/relationships/chart" Id="rId5"/><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drawing9.xml.rels><?xml version="1.0" encoding="UTF-8"?><Relationships xmlns="http://schemas.openxmlformats.org/package/2006/relationships"><Relationship Target="../charts/chart140.xml" Type="http://schemas.openxmlformats.org/officeDocument/2006/relationships/chart" Id="rId8"/><Relationship Target="../charts/chart135.xml" Type="http://schemas.openxmlformats.org/officeDocument/2006/relationships/chart" Id="rId3"/><Relationship Target="../charts/chart139.xml" Type="http://schemas.openxmlformats.org/officeDocument/2006/relationships/chart" Id="rId7"/><Relationship Target="../charts/chart144.xml" Type="http://schemas.openxmlformats.org/officeDocument/2006/relationships/chart" Id="rId12"/><Relationship Target="../charts/chart134.xml" Type="http://schemas.openxmlformats.org/officeDocument/2006/relationships/chart" Id="rId2"/><Relationship Target="../charts/chart133.xml" Type="http://schemas.openxmlformats.org/officeDocument/2006/relationships/chart" Id="rId1"/><Relationship Target="../charts/chart138.xml" Type="http://schemas.openxmlformats.org/officeDocument/2006/relationships/chart" Id="rId6"/><Relationship Target="../charts/chart143.xml" Type="http://schemas.openxmlformats.org/officeDocument/2006/relationships/chart" Id="rId11"/><Relationship Target="../charts/chart137.xml" Type="http://schemas.openxmlformats.org/officeDocument/2006/relationships/chart" Id="rId5"/><Relationship Target="../charts/chart142.xml" Type="http://schemas.openxmlformats.org/officeDocument/2006/relationships/chart" Id="rId10"/><Relationship Target="../charts/chart136.xml" Type="http://schemas.openxmlformats.org/officeDocument/2006/relationships/chart" Id="rId4"/><Relationship Target="../charts/chart141.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400-000002000000}"/>
            </a:ext>
          </a:extLst>
        </xdr:cNvPr>
        <xdr:cNvSpPr/>
      </xdr:nvSpPr>
      <xdr:spPr>
        <a:xfrm>
          <a:off x="9496425" y="224837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034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400-000013000000}"/>
            </a:ext>
          </a:extLst>
        </xdr:cNvPr>
        <xdr:cNvSpPr/>
      </xdr:nvSpPr>
      <xdr:spPr>
        <a:xfrm>
          <a:off x="876300" y="224837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400-000014000000}"/>
            </a:ext>
          </a:extLst>
        </xdr:cNvPr>
        <xdr:cNvSpPr/>
      </xdr:nvSpPr>
      <xdr:spPr>
        <a:xfrm>
          <a:off x="2205038" y="224837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400-000015000000}"/>
            </a:ext>
          </a:extLst>
        </xdr:cNvPr>
        <xdr:cNvSpPr/>
      </xdr:nvSpPr>
      <xdr:spPr>
        <a:xfrm>
          <a:off x="942975" y="432054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400-000016000000}"/>
            </a:ext>
          </a:extLst>
        </xdr:cNvPr>
        <xdr:cNvSpPr/>
      </xdr:nvSpPr>
      <xdr:spPr>
        <a:xfrm>
          <a:off x="2205038" y="432054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034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034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034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400-00001F000000}"/>
            </a:ext>
          </a:extLst>
        </xdr:cNvPr>
        <xdr:cNvSpPr/>
      </xdr:nvSpPr>
      <xdr:spPr>
        <a:xfrm>
          <a:off x="2357438" y="810720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400-000023000000}"/>
            </a:ext>
          </a:extLst>
        </xdr:cNvPr>
        <xdr:cNvSpPr/>
      </xdr:nvSpPr>
      <xdr:spPr>
        <a:xfrm>
          <a:off x="9429750" y="432054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400-000024000000}"/>
            </a:ext>
          </a:extLst>
        </xdr:cNvPr>
        <xdr:cNvSpPr/>
      </xdr:nvSpPr>
      <xdr:spPr>
        <a:xfrm>
          <a:off x="4533900" y="224837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400-000025000000}"/>
            </a:ext>
          </a:extLst>
        </xdr:cNvPr>
        <xdr:cNvSpPr/>
      </xdr:nvSpPr>
      <xdr:spPr>
        <a:xfrm>
          <a:off x="4533900" y="432054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400-000026000000}"/>
            </a:ext>
          </a:extLst>
        </xdr:cNvPr>
        <xdr:cNvSpPr/>
      </xdr:nvSpPr>
      <xdr:spPr>
        <a:xfrm>
          <a:off x="16073438" y="224837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400-000027000000}"/>
            </a:ext>
          </a:extLst>
        </xdr:cNvPr>
        <xdr:cNvSpPr/>
      </xdr:nvSpPr>
      <xdr:spPr>
        <a:xfrm>
          <a:off x="16054388" y="432054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10720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399</xdr:row>
          <xdr:rowOff>257175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8673"/>
            </a:ext>
            <a:ext xmlns:a16="http://schemas.microsoft.com/office/drawing/2014/main" uri="{FF2B5EF4-FFF2-40B4-BE49-F238E27FC236}">
              <a16:creationId xmlns:a16="http://schemas.microsoft.com/office/drawing/2014/main" id="{00000000-0008-0000-0500-000002000000}"/>
            </a:ext>
          </a:extLst>
        </xdr:cNvPr>
        <xdr:cNvSpPr/>
      </xdr:nvSpPr>
      <xdr:spPr>
        <a:xfrm>
          <a:off x="9496425" y="21974175"/>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8674"/>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5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500-00000B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500-00000C000000}"/>
            </a:ext>
          </a:extLst>
        </xdr:cNvPr>
        <xdr:cNvSpPr txBox="true"/>
      </xdr:nvSpPr>
      <xdr:spPr>
        <a:xfrm>
          <a:off x="3014663" y="43538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4" name="Button 3" hidden="true">
          <a:extLst>
            <a:ext xmlns:a14="http://schemas.microsoft.com/office/drawing/2010/main" uri="{63B3BB69-23CF-44E3-9099-C40C66FF867C}">
              <a14:compatExt xmlns:a14="http://schemas.microsoft.com/office/drawing/2010/main" spid="_x0000_s28675"/>
            </a:ext>
            <a:ext xmlns:a16="http://schemas.microsoft.com/office/drawing/2014/main" uri="{FF2B5EF4-FFF2-40B4-BE49-F238E27FC236}">
              <a16:creationId xmlns:a16="http://schemas.microsoft.com/office/drawing/2014/main" id="{00000000-0008-0000-0500-00000E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5" name="Button 4" hidden="true">
          <a:extLst>
            <a:ext xmlns:a14="http://schemas.microsoft.com/office/drawing/2010/main" uri="{63B3BB69-23CF-44E3-9099-C40C66FF867C}">
              <a14:compatExt xmlns:a14="http://schemas.microsoft.com/office/drawing/2010/main" spid="_x0000_s28676"/>
            </a:ext>
            <a:ext xmlns:a16="http://schemas.microsoft.com/office/drawing/2014/main" uri="{FF2B5EF4-FFF2-40B4-BE49-F238E27FC236}">
              <a16:creationId xmlns:a16="http://schemas.microsoft.com/office/drawing/2014/main" id="{00000000-0008-0000-0500-00000F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6" name="Button 5" hidden="true">
          <a:extLst>
            <a:ext xmlns:a14="http://schemas.microsoft.com/office/drawing/2010/main" uri="{63B3BB69-23CF-44E3-9099-C40C66FF867C}">
              <a14:compatExt xmlns:a14="http://schemas.microsoft.com/office/drawing/2010/main" spid="_x0000_s28677"/>
            </a:ext>
            <a:ext xmlns:a16="http://schemas.microsoft.com/office/drawing/2014/main" uri="{FF2B5EF4-FFF2-40B4-BE49-F238E27FC236}">
              <a16:creationId xmlns:a16="http://schemas.microsoft.com/office/drawing/2014/main" id="{00000000-0008-0000-0500-000010000000}"/>
            </a:ext>
          </a:extLst>
        </xdr:cNvPr>
        <xdr:cNvSpPr/>
      </xdr:nvSpPr>
      <xdr:spPr>
        <a:xfrm>
          <a:off x="876300" y="21974175"/>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17" name="Button 6" hidden="true">
          <a:extLst>
            <a:ext xmlns:a14="http://schemas.microsoft.com/office/drawing/2010/main" uri="{63B3BB69-23CF-44E3-9099-C40C66FF867C}">
              <a14:compatExt xmlns:a14="http://schemas.microsoft.com/office/drawing/2010/main" spid="_x0000_s28678"/>
            </a:ext>
            <a:ext xmlns:a16="http://schemas.microsoft.com/office/drawing/2014/main" uri="{FF2B5EF4-FFF2-40B4-BE49-F238E27FC236}">
              <a16:creationId xmlns:a16="http://schemas.microsoft.com/office/drawing/2014/main" id="{00000000-0008-0000-0500-000011000000}"/>
            </a:ext>
          </a:extLst>
        </xdr:cNvPr>
        <xdr:cNvSpPr/>
      </xdr:nvSpPr>
      <xdr:spPr>
        <a:xfrm>
          <a:off x="2205038" y="21974175"/>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18" name="Button 7" hidden="true">
          <a:extLst>
            <a:ext xmlns:a14="http://schemas.microsoft.com/office/drawing/2010/main" uri="{63B3BB69-23CF-44E3-9099-C40C66FF867C}">
              <a14:compatExt xmlns:a14="http://schemas.microsoft.com/office/drawing/2010/main" spid="_x0000_s28679"/>
            </a:ext>
            <a:ext xmlns:a16="http://schemas.microsoft.com/office/drawing/2014/main" uri="{FF2B5EF4-FFF2-40B4-BE49-F238E27FC236}">
              <a16:creationId xmlns:a16="http://schemas.microsoft.com/office/drawing/2014/main" id="{00000000-0008-0000-0500-000012000000}"/>
            </a:ext>
          </a:extLst>
        </xdr:cNvPr>
        <xdr:cNvSpPr/>
      </xdr:nvSpPr>
      <xdr:spPr>
        <a:xfrm>
          <a:off x="942975" y="4271010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19" name="Button 8" hidden="true">
          <a:extLst>
            <a:ext xmlns:a14="http://schemas.microsoft.com/office/drawing/2010/main" uri="{63B3BB69-23CF-44E3-9099-C40C66FF867C}">
              <a14:compatExt xmlns:a14="http://schemas.microsoft.com/office/drawing/2010/main" spid="_x0000_s28680"/>
            </a:ext>
            <a:ext xmlns:a16="http://schemas.microsoft.com/office/drawing/2014/main" uri="{FF2B5EF4-FFF2-40B4-BE49-F238E27FC236}">
              <a16:creationId xmlns:a16="http://schemas.microsoft.com/office/drawing/2014/main" id="{00000000-0008-0000-0500-000013000000}"/>
            </a:ext>
          </a:extLst>
        </xdr:cNvPr>
        <xdr:cNvSpPr/>
      </xdr:nvSpPr>
      <xdr:spPr>
        <a:xfrm>
          <a:off x="2205038" y="42710100"/>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500-000014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500-000015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500-000016000000}"/>
            </a:ext>
          </a:extLst>
        </xdr:cNvPr>
        <xdr:cNvSpPr txBox="true"/>
      </xdr:nvSpPr>
      <xdr:spPr>
        <a:xfrm>
          <a:off x="3014663" y="43538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43538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43538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5" name="Button 9" hidden="true">
          <a:extLst>
            <a:ext xmlns:a14="http://schemas.microsoft.com/office/drawing/2010/main" uri="{63B3BB69-23CF-44E3-9099-C40C66FF867C}">
              <a14:compatExt xmlns:a14="http://schemas.microsoft.com/office/drawing/2010/main" spid="_x0000_s28681"/>
            </a:ext>
            <a:ext xmlns:a16="http://schemas.microsoft.com/office/drawing/2014/main" uri="{FF2B5EF4-FFF2-40B4-BE49-F238E27FC236}">
              <a16:creationId xmlns:a16="http://schemas.microsoft.com/office/drawing/2014/main" id="{00000000-0008-0000-0500-000019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6" name="Button 10" hidden="true">
          <a:extLst>
            <a:ext xmlns:a14="http://schemas.microsoft.com/office/drawing/2010/main" uri="{63B3BB69-23CF-44E3-9099-C40C66FF867C}">
              <a14:compatExt xmlns:a14="http://schemas.microsoft.com/office/drawing/2010/main" spid="_x0000_s28682"/>
            </a:ext>
            <a:ext xmlns:a16="http://schemas.microsoft.com/office/drawing/2014/main" uri="{FF2B5EF4-FFF2-40B4-BE49-F238E27FC236}">
              <a16:creationId xmlns:a16="http://schemas.microsoft.com/office/drawing/2014/main" id="{00000000-0008-0000-0500-00001A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27" name="Button 11" hidden="true">
          <a:extLst>
            <a:ext xmlns:a14="http://schemas.microsoft.com/office/drawing/2010/main" uri="{63B3BB69-23CF-44E3-9099-C40C66FF867C}">
              <a14:compatExt xmlns:a14="http://schemas.microsoft.com/office/drawing/2010/main" spid="_x0000_s28683"/>
            </a:ext>
            <a:ext xmlns:a16="http://schemas.microsoft.com/office/drawing/2014/main" uri="{FF2B5EF4-FFF2-40B4-BE49-F238E27FC236}">
              <a16:creationId xmlns:a16="http://schemas.microsoft.com/office/drawing/2014/main" id="{00000000-0008-0000-0500-00001B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28" name="Button 12" hidden="true">
          <a:extLst>
            <a:ext xmlns:a14="http://schemas.microsoft.com/office/drawing/2010/main" uri="{63B3BB69-23CF-44E3-9099-C40C66FF867C}">
              <a14:compatExt xmlns:a14="http://schemas.microsoft.com/office/drawing/2010/main" spid="_x0000_s28684"/>
            </a:ext>
            <a:ext xmlns:a16="http://schemas.microsoft.com/office/drawing/2014/main" uri="{FF2B5EF4-FFF2-40B4-BE49-F238E27FC236}">
              <a16:creationId xmlns:a16="http://schemas.microsoft.com/office/drawing/2014/main" id="{00000000-0008-0000-0500-00001C000000}"/>
            </a:ext>
          </a:extLst>
        </xdr:cNvPr>
        <xdr:cNvSpPr/>
      </xdr:nvSpPr>
      <xdr:spPr>
        <a:xfrm>
          <a:off x="2357438" y="80348138"/>
          <a:ext cx="1476375" cy="3810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8</xdr:col>
      <xdr:colOff>295275</xdr:colOff>
      <xdr:row>206</xdr:row>
      <xdr:rowOff>0</xdr:rowOff>
    </xdr:from>
    <xdr:ext cx="1647825" cy="209550"/>
    <xdr:sp macro="" textlink="">
      <xdr:nvSpPr>
        <xdr:cNvPr id="32" name="Button 13" hidden="true">
          <a:extLst>
            <a:ext xmlns:a14="http://schemas.microsoft.com/office/drawing/2010/main" uri="{63B3BB69-23CF-44E3-9099-C40C66FF867C}">
              <a14:compatExt xmlns:a14="http://schemas.microsoft.com/office/drawing/2010/main" spid="_x0000_s28685"/>
            </a:ext>
            <a:ext xmlns:a16="http://schemas.microsoft.com/office/drawing/2014/main" uri="{FF2B5EF4-FFF2-40B4-BE49-F238E27FC236}">
              <a16:creationId xmlns:a16="http://schemas.microsoft.com/office/drawing/2014/main" id="{00000000-0008-0000-0500-000020000000}"/>
            </a:ext>
          </a:extLst>
        </xdr:cNvPr>
        <xdr:cNvSpPr/>
      </xdr:nvSpPr>
      <xdr:spPr>
        <a:xfrm>
          <a:off x="9429750" y="427101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3" name="Button 14" hidden="true">
          <a:extLst>
            <a:ext xmlns:a14="http://schemas.microsoft.com/office/drawing/2010/main" uri="{63B3BB69-23CF-44E3-9099-C40C66FF867C}">
              <a14:compatExt xmlns:a14="http://schemas.microsoft.com/office/drawing/2010/main" spid="_x0000_s28686"/>
            </a:ext>
            <a:ext xmlns:a16="http://schemas.microsoft.com/office/drawing/2014/main" uri="{FF2B5EF4-FFF2-40B4-BE49-F238E27FC236}">
              <a16:creationId xmlns:a16="http://schemas.microsoft.com/office/drawing/2014/main" id="{00000000-0008-0000-0500-000021000000}"/>
            </a:ext>
          </a:extLst>
        </xdr:cNvPr>
        <xdr:cNvSpPr/>
      </xdr:nvSpPr>
      <xdr:spPr>
        <a:xfrm>
          <a:off x="4533900" y="21974175"/>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4" name="Button 15" hidden="true">
          <a:extLst>
            <a:ext xmlns:a14="http://schemas.microsoft.com/office/drawing/2010/main" uri="{63B3BB69-23CF-44E3-9099-C40C66FF867C}">
              <a14:compatExt xmlns:a14="http://schemas.microsoft.com/office/drawing/2010/main" spid="_x0000_s28687"/>
            </a:ext>
            <a:ext xmlns:a16="http://schemas.microsoft.com/office/drawing/2014/main" uri="{FF2B5EF4-FFF2-40B4-BE49-F238E27FC236}">
              <a16:creationId xmlns:a16="http://schemas.microsoft.com/office/drawing/2014/main" id="{00000000-0008-0000-0500-000022000000}"/>
            </a:ext>
          </a:extLst>
        </xdr:cNvPr>
        <xdr:cNvSpPr/>
      </xdr:nvSpPr>
      <xdr:spPr>
        <a:xfrm>
          <a:off x="4533900" y="4271010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106</xdr:row>
      <xdr:rowOff>0</xdr:rowOff>
    </xdr:from>
    <xdr:ext cx="1647825" cy="209550"/>
    <xdr:sp macro="" textlink="">
      <xdr:nvSpPr>
        <xdr:cNvPr id="35" name="Button 16" hidden="true">
          <a:extLst>
            <a:ext xmlns:a14="http://schemas.microsoft.com/office/drawing/2010/main" uri="{63B3BB69-23CF-44E3-9099-C40C66FF867C}">
              <a14:compatExt xmlns:a14="http://schemas.microsoft.com/office/drawing/2010/main" spid="_x0000_s28688"/>
            </a:ext>
            <a:ext xmlns:a16="http://schemas.microsoft.com/office/drawing/2014/main" uri="{FF2B5EF4-FFF2-40B4-BE49-F238E27FC236}">
              <a16:creationId xmlns:a16="http://schemas.microsoft.com/office/drawing/2014/main" id="{00000000-0008-0000-0500-000023000000}"/>
            </a:ext>
          </a:extLst>
        </xdr:cNvPr>
        <xdr:cNvSpPr/>
      </xdr:nvSpPr>
      <xdr:spPr>
        <a:xfrm>
          <a:off x="16035338" y="21974175"/>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0</xdr:colOff>
      <xdr:row>206</xdr:row>
      <xdr:rowOff>0</xdr:rowOff>
    </xdr:from>
    <xdr:ext cx="1647825" cy="209550"/>
    <xdr:sp macro="" textlink="">
      <xdr:nvSpPr>
        <xdr:cNvPr id="36" name="Button 17" hidden="true">
          <a:extLst>
            <a:ext xmlns:a14="http://schemas.microsoft.com/office/drawing/2010/main" uri="{63B3BB69-23CF-44E3-9099-C40C66FF867C}">
              <a14:compatExt xmlns:a14="http://schemas.microsoft.com/office/drawing/2010/main" spid="_x0000_s28689"/>
            </a:ext>
            <a:ext xmlns:a16="http://schemas.microsoft.com/office/drawing/2014/main" uri="{FF2B5EF4-FFF2-40B4-BE49-F238E27FC236}">
              <a16:creationId xmlns:a16="http://schemas.microsoft.com/office/drawing/2014/main" id="{00000000-0008-0000-0500-000024000000}"/>
            </a:ext>
          </a:extLst>
        </xdr:cNvPr>
        <xdr:cNvSpPr/>
      </xdr:nvSpPr>
      <xdr:spPr>
        <a:xfrm>
          <a:off x="16035338" y="427101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37" name="Button 18" hidden="true">
          <a:extLst>
            <a:ext xmlns:a14="http://schemas.microsoft.com/office/drawing/2010/main" uri="{63B3BB69-23CF-44E3-9099-C40C66FF867C}">
              <a14:compatExt xmlns:a14="http://schemas.microsoft.com/office/drawing/2010/main" spid="_x0000_s28690"/>
            </a:ext>
            <a:ext xmlns:a16="http://schemas.microsoft.com/office/drawing/2014/main" uri="{FF2B5EF4-FFF2-40B4-BE49-F238E27FC236}">
              <a16:creationId xmlns:a16="http://schemas.microsoft.com/office/drawing/2014/main" id="{00000000-0008-0000-0500-000025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38" name="Button 19" hidden="true">
          <a:extLst>
            <a:ext xmlns:a14="http://schemas.microsoft.com/office/drawing/2010/main" uri="{63B3BB69-23CF-44E3-9099-C40C66FF867C}">
              <a14:compatExt xmlns:a14="http://schemas.microsoft.com/office/drawing/2010/main" spid="_x0000_s28691"/>
            </a:ext>
            <a:ext xmlns:a16="http://schemas.microsoft.com/office/drawing/2014/main" uri="{FF2B5EF4-FFF2-40B4-BE49-F238E27FC236}">
              <a16:creationId xmlns:a16="http://schemas.microsoft.com/office/drawing/2014/main" id="{00000000-0008-0000-0500-000026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49" name="Button 12" hidden="true">
          <a:extLst>
            <a:ext xmlns:a14="http://schemas.microsoft.com/office/drawing/2010/main" uri="{63B3BB69-23CF-44E3-9099-C40C66FF867C}">
              <a14:compatExt xmlns:a14="http://schemas.microsoft.com/office/drawing/2010/main" spid="_x0000_s17420"/>
            </a:ext>
            <a:ext xmlns:a16="http://schemas.microsoft.com/office/drawing/2014/main" uri="{FF2B5EF4-FFF2-40B4-BE49-F238E27FC236}">
              <a16:creationId xmlns:a16="http://schemas.microsoft.com/office/drawing/2014/main" id="{00000000-0008-0000-0500-000031000000}"/>
            </a:ext>
          </a:extLst>
        </xdr:cNvPr>
        <xdr:cNvSpPr/>
      </xdr:nvSpPr>
      <xdr:spPr>
        <a:xfrm>
          <a:off x="2357438" y="80348138"/>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5" name="B_Com1" hidden="1">
              <a:extLst>
                <a:ext uri="{63B3BB69-23CF-44E3-9099-C40C66FF867C}">
                  <a14:compatExt spid="_x0000_s253965"/>
                </a:ext>
                <a:ext uri="{FF2B5EF4-FFF2-40B4-BE49-F238E27FC236}">
                  <a16:creationId xmlns:a16="http://schemas.microsoft.com/office/drawing/2014/main" id="{00000000-0008-0000-0500-00000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66" name="B_San1" hidden="1">
              <a:extLst>
                <a:ext uri="{63B3BB69-23CF-44E3-9099-C40C66FF867C}">
                  <a14:compatExt spid="_x0000_s253966"/>
                </a:ext>
                <a:ext uri="{FF2B5EF4-FFF2-40B4-BE49-F238E27FC236}">
                  <a16:creationId xmlns:a16="http://schemas.microsoft.com/office/drawing/2014/main" id="{00000000-0008-0000-0500-00000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67" name="B_Hyg1" hidden="1">
              <a:extLst>
                <a:ext uri="{63B3BB69-23CF-44E3-9099-C40C66FF867C}">
                  <a14:compatExt spid="_x0000_s253967"/>
                </a:ext>
                <a:ext uri="{FF2B5EF4-FFF2-40B4-BE49-F238E27FC236}">
                  <a16:creationId xmlns:a16="http://schemas.microsoft.com/office/drawing/2014/main" id="{00000000-0008-0000-0500-00000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0" name="B_Com2"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1" name="B_Hyg2"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2" name="B_Wat2"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5" name="B_Wat3"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76" name="B_San3"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77" name="B_Com3"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3980" name="B_Matrix"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1" name="Button 29"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89" name="Button 37" descr="   Go to MHH  "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2" name="Button 40" descr="   Go to MHH  "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3" name="Button 41"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3999" name="Button 47" descr="   Go to MHH  "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0" name="Button 48"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3" name="Button 51"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06" name="Button 54" descr="   Go to MHH  "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0456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874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0456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0456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29720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29720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874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874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06100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29720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0456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29720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0456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29720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600-00003A000000}"/>
            </a:ext>
          </a:extLst>
        </xdr:cNvPr>
        <xdr:cNvSpPr/>
      </xdr:nvSpPr>
      <xdr:spPr>
        <a:xfrm>
          <a:off x="2357438" y="806100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2289"/>
            </a:ext>
            <a:ext xmlns:a16="http://schemas.microsoft.com/office/drawing/2014/main" uri="{FF2B5EF4-FFF2-40B4-BE49-F238E27FC236}">
              <a16:creationId xmlns:a16="http://schemas.microsoft.com/office/drawing/2014/main" id="{00000000-0008-0000-0700-000002000000}"/>
            </a:ext>
          </a:extLst>
        </xdr:cNvPr>
        <xdr:cNvSpPr/>
      </xdr:nvSpPr>
      <xdr:spPr>
        <a:xfrm>
          <a:off x="9496425" y="22531388"/>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2290"/>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629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2291"/>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2292"/>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2293"/>
            </a:ext>
            <a:ext xmlns:a16="http://schemas.microsoft.com/office/drawing/2014/main" uri="{FF2B5EF4-FFF2-40B4-BE49-F238E27FC236}">
              <a16:creationId xmlns:a16="http://schemas.microsoft.com/office/drawing/2014/main" id="{00000000-0008-0000-0700-000013000000}"/>
            </a:ext>
          </a:extLst>
        </xdr:cNvPr>
        <xdr:cNvSpPr/>
      </xdr:nvSpPr>
      <xdr:spPr>
        <a:xfrm>
          <a:off x="876300" y="22531388"/>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2294"/>
            </a:ext>
            <a:ext xmlns:a16="http://schemas.microsoft.com/office/drawing/2014/main" uri="{FF2B5EF4-FFF2-40B4-BE49-F238E27FC236}">
              <a16:creationId xmlns:a16="http://schemas.microsoft.com/office/drawing/2014/main" id="{00000000-0008-0000-0700-000014000000}"/>
            </a:ext>
          </a:extLst>
        </xdr:cNvPr>
        <xdr:cNvSpPr/>
      </xdr:nvSpPr>
      <xdr:spPr>
        <a:xfrm>
          <a:off x="2205038" y="22531388"/>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2295"/>
            </a:ext>
            <a:ext xmlns:a16="http://schemas.microsoft.com/office/drawing/2014/main" uri="{FF2B5EF4-FFF2-40B4-BE49-F238E27FC236}">
              <a16:creationId xmlns:a16="http://schemas.microsoft.com/office/drawing/2014/main" id="{00000000-0008-0000-0700-000015000000}"/>
            </a:ext>
          </a:extLst>
        </xdr:cNvPr>
        <xdr:cNvSpPr/>
      </xdr:nvSpPr>
      <xdr:spPr>
        <a:xfrm>
          <a:off x="942975" y="43800713"/>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2296"/>
            </a:ext>
            <a:ext xmlns:a16="http://schemas.microsoft.com/office/drawing/2014/main" uri="{FF2B5EF4-FFF2-40B4-BE49-F238E27FC236}">
              <a16:creationId xmlns:a16="http://schemas.microsoft.com/office/drawing/2014/main" id="{00000000-0008-0000-0700-000016000000}"/>
            </a:ext>
          </a:extLst>
        </xdr:cNvPr>
        <xdr:cNvSpPr/>
      </xdr:nvSpPr>
      <xdr:spPr>
        <a:xfrm>
          <a:off x="2205038" y="43800713"/>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629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629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629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2297"/>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2298"/>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2299"/>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12300"/>
            </a:ext>
            <a:ext xmlns:a16="http://schemas.microsoft.com/office/drawing/2014/main" uri="{FF2B5EF4-FFF2-40B4-BE49-F238E27FC236}">
              <a16:creationId xmlns:a16="http://schemas.microsoft.com/office/drawing/2014/main" id="{00000000-0008-0000-0700-00001F000000}"/>
            </a:ext>
          </a:extLst>
        </xdr:cNvPr>
        <xdr:cNvSpPr/>
      </xdr:nvSpPr>
      <xdr:spPr>
        <a:xfrm>
          <a:off x="2357438" y="81929288"/>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2301"/>
            </a:ext>
            <a:ext xmlns:a16="http://schemas.microsoft.com/office/drawing/2014/main" uri="{FF2B5EF4-FFF2-40B4-BE49-F238E27FC236}">
              <a16:creationId xmlns:a16="http://schemas.microsoft.com/office/drawing/2014/main" id="{00000000-0008-0000-0700-000023000000}"/>
            </a:ext>
          </a:extLst>
        </xdr:cNvPr>
        <xdr:cNvSpPr/>
      </xdr:nvSpPr>
      <xdr:spPr>
        <a:xfrm>
          <a:off x="9429750" y="43800713"/>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2302"/>
            </a:ext>
            <a:ext xmlns:a16="http://schemas.microsoft.com/office/drawing/2014/main" uri="{FF2B5EF4-FFF2-40B4-BE49-F238E27FC236}">
              <a16:creationId xmlns:a16="http://schemas.microsoft.com/office/drawing/2014/main" id="{00000000-0008-0000-0700-000024000000}"/>
            </a:ext>
          </a:extLst>
        </xdr:cNvPr>
        <xdr:cNvSpPr/>
      </xdr:nvSpPr>
      <xdr:spPr>
        <a:xfrm>
          <a:off x="4533900" y="22531388"/>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2303"/>
            </a:ext>
            <a:ext xmlns:a16="http://schemas.microsoft.com/office/drawing/2014/main" uri="{FF2B5EF4-FFF2-40B4-BE49-F238E27FC236}">
              <a16:creationId xmlns:a16="http://schemas.microsoft.com/office/drawing/2014/main" id="{00000000-0008-0000-0700-000025000000}"/>
            </a:ext>
          </a:extLst>
        </xdr:cNvPr>
        <xdr:cNvSpPr/>
      </xdr:nvSpPr>
      <xdr:spPr>
        <a:xfrm>
          <a:off x="4533900" y="43800713"/>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2304"/>
            </a:ext>
            <a:ext xmlns:a16="http://schemas.microsoft.com/office/drawing/2014/main" uri="{FF2B5EF4-FFF2-40B4-BE49-F238E27FC236}">
              <a16:creationId xmlns:a16="http://schemas.microsoft.com/office/drawing/2014/main" id="{00000000-0008-0000-0700-000026000000}"/>
            </a:ext>
          </a:extLst>
        </xdr:cNvPr>
        <xdr:cNvSpPr/>
      </xdr:nvSpPr>
      <xdr:spPr>
        <a:xfrm>
          <a:off x="16073438" y="22531388"/>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2305"/>
            </a:ext>
            <a:ext xmlns:a16="http://schemas.microsoft.com/office/drawing/2014/main" uri="{FF2B5EF4-FFF2-40B4-BE49-F238E27FC236}">
              <a16:creationId xmlns:a16="http://schemas.microsoft.com/office/drawing/2014/main" id="{00000000-0008-0000-0700-000027000000}"/>
            </a:ext>
          </a:extLst>
        </xdr:cNvPr>
        <xdr:cNvSpPr/>
      </xdr:nvSpPr>
      <xdr:spPr>
        <a:xfrm>
          <a:off x="16054388" y="43800713"/>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2306"/>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2307"/>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399</xdr:row>
          <xdr:rowOff>285750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7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7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7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7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7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7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7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7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7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7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7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7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7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7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7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4193" name="B_Com2" hidden="1">
              <a:extLst>
                <a:ext uri="{63B3BB69-23CF-44E3-9099-C40C66FF867C}">
                  <a14:compatExt spid="_x0000_s264193"/>
                </a:ext>
                <a:ext uri="{FF2B5EF4-FFF2-40B4-BE49-F238E27FC236}">
                  <a16:creationId xmlns:a16="http://schemas.microsoft.com/office/drawing/2014/main" id="{00000000-0008-0000-0800-000001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4194" name="B_Com1" hidden="1">
              <a:extLst>
                <a:ext uri="{63B3BB69-23CF-44E3-9099-C40C66FF867C}">
                  <a14:compatExt spid="_x0000_s264194"/>
                </a:ext>
                <a:ext uri="{FF2B5EF4-FFF2-40B4-BE49-F238E27FC236}">
                  <a16:creationId xmlns:a16="http://schemas.microsoft.com/office/drawing/2014/main" id="{00000000-0008-0000-0800-000002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27</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27</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4195" name="B_San1" hidden="1">
              <a:extLst>
                <a:ext uri="{63B3BB69-23CF-44E3-9099-C40C66FF867C}">
                  <a14:compatExt spid="_x0000_s264195"/>
                </a:ext>
                <a:ext uri="{FF2B5EF4-FFF2-40B4-BE49-F238E27FC236}">
                  <a16:creationId xmlns:a16="http://schemas.microsoft.com/office/drawing/2014/main" id="{00000000-0008-0000-0800-000003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4196" name="B_Hyg1" hidden="1">
              <a:extLst>
                <a:ext uri="{63B3BB69-23CF-44E3-9099-C40C66FF867C}">
                  <a14:compatExt spid="_x0000_s264196"/>
                </a:ext>
                <a:ext uri="{FF2B5EF4-FFF2-40B4-BE49-F238E27FC236}">
                  <a16:creationId xmlns:a16="http://schemas.microsoft.com/office/drawing/2014/main" id="{00000000-0008-0000-0800-000004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4197" name="B_Hyg2" hidden="1">
              <a:extLst>
                <a:ext uri="{63B3BB69-23CF-44E3-9099-C40C66FF867C}">
                  <a14:compatExt spid="_x0000_s264197"/>
                </a:ext>
                <a:ext uri="{FF2B5EF4-FFF2-40B4-BE49-F238E27FC236}">
                  <a16:creationId xmlns:a16="http://schemas.microsoft.com/office/drawing/2014/main" id="{00000000-0008-0000-0800-000005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4198" name="B_Wat2" hidden="1">
              <a:extLst>
                <a:ext uri="{63B3BB69-23CF-44E3-9099-C40C66FF867C}">
                  <a14:compatExt spid="_x0000_s264198"/>
                </a:ext>
                <a:ext uri="{FF2B5EF4-FFF2-40B4-BE49-F238E27FC236}">
                  <a16:creationId xmlns:a16="http://schemas.microsoft.com/office/drawing/2014/main" id="{00000000-0008-0000-0800-000006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4199" name="B_Wat3" hidden="1">
              <a:extLst>
                <a:ext uri="{63B3BB69-23CF-44E3-9099-C40C66FF867C}">
                  <a14:compatExt spid="_x0000_s264199"/>
                </a:ext>
                <a:ext uri="{FF2B5EF4-FFF2-40B4-BE49-F238E27FC236}">
                  <a16:creationId xmlns:a16="http://schemas.microsoft.com/office/drawing/2014/main" id="{00000000-0008-0000-0800-000007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4200" name="B_San3" hidden="1">
              <a:extLst>
                <a:ext uri="{63B3BB69-23CF-44E3-9099-C40C66FF867C}">
                  <a14:compatExt spid="_x0000_s264200"/>
                </a:ext>
                <a:ext uri="{FF2B5EF4-FFF2-40B4-BE49-F238E27FC236}">
                  <a16:creationId xmlns:a16="http://schemas.microsoft.com/office/drawing/2014/main" id="{00000000-0008-0000-0800-000008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4201" name="B_Sub1" hidden="1">
              <a:extLst>
                <a:ext uri="{63B3BB69-23CF-44E3-9099-C40C66FF867C}">
                  <a14:compatExt spid="_x0000_s264201"/>
                </a:ext>
                <a:ext uri="{FF2B5EF4-FFF2-40B4-BE49-F238E27FC236}">
                  <a16:creationId xmlns:a16="http://schemas.microsoft.com/office/drawing/2014/main" id="{00000000-0008-0000-0800-000009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4202" name="B_WQ1" hidden="1">
              <a:extLst>
                <a:ext uri="{63B3BB69-23CF-44E3-9099-C40C66FF867C}">
                  <a14:compatExt spid="_x0000_s264202"/>
                </a:ext>
                <a:ext uri="{FF2B5EF4-FFF2-40B4-BE49-F238E27FC236}">
                  <a16:creationId xmlns:a16="http://schemas.microsoft.com/office/drawing/2014/main" id="{00000000-0008-0000-0800-00000A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4203" name="B_Matrix" hidden="1">
              <a:extLst>
                <a:ext uri="{63B3BB69-23CF-44E3-9099-C40C66FF867C}">
                  <a14:compatExt spid="_x0000_s264203"/>
                </a:ext>
                <a:ext uri="{FF2B5EF4-FFF2-40B4-BE49-F238E27FC236}">
                  <a16:creationId xmlns:a16="http://schemas.microsoft.com/office/drawing/2014/main" id="{00000000-0008-0000-0800-00000B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4204" name="B_Com3" hidden="1">
              <a:extLst>
                <a:ext uri="{63B3BB69-23CF-44E3-9099-C40C66FF867C}">
                  <a14:compatExt spid="_x0000_s264204"/>
                </a:ext>
                <a:ext uri="{FF2B5EF4-FFF2-40B4-BE49-F238E27FC236}">
                  <a16:creationId xmlns:a16="http://schemas.microsoft.com/office/drawing/2014/main" id="{00000000-0008-0000-0800-00000C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4205" name="B_Sub2" hidden="1">
              <a:extLst>
                <a:ext uri="{63B3BB69-23CF-44E3-9099-C40C66FF867C}">
                  <a14:compatExt spid="_x0000_s264205"/>
                </a:ext>
                <a:ext uri="{FF2B5EF4-FFF2-40B4-BE49-F238E27FC236}">
                  <a16:creationId xmlns:a16="http://schemas.microsoft.com/office/drawing/2014/main" id="{00000000-0008-0000-0800-00000D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4206" name="B_Sub3" hidden="1">
              <a:extLst>
                <a:ext uri="{63B3BB69-23CF-44E3-9099-C40C66FF867C}">
                  <a14:compatExt spid="_x0000_s264206"/>
                </a:ext>
                <a:ext uri="{FF2B5EF4-FFF2-40B4-BE49-F238E27FC236}">
                  <a16:creationId xmlns:a16="http://schemas.microsoft.com/office/drawing/2014/main" id="{00000000-0008-0000-0800-00000E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4207" name="B_WQ2" hidden="1">
              <a:extLst>
                <a:ext uri="{63B3BB69-23CF-44E3-9099-C40C66FF867C}">
                  <a14:compatExt spid="_x0000_s264207"/>
                </a:ext>
                <a:ext uri="{FF2B5EF4-FFF2-40B4-BE49-F238E27FC236}">
                  <a16:creationId xmlns:a16="http://schemas.microsoft.com/office/drawing/2014/main" id="{00000000-0008-0000-0800-00000F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4208" name="B_WQ3" hidden="1">
              <a:extLst>
                <a:ext uri="{63B3BB69-23CF-44E3-9099-C40C66FF867C}">
                  <a14:compatExt spid="_x0000_s264208"/>
                </a:ext>
                <a:ext uri="{FF2B5EF4-FFF2-40B4-BE49-F238E27FC236}">
                  <a16:creationId xmlns:a16="http://schemas.microsoft.com/office/drawing/2014/main" id="{00000000-0008-0000-0800-000010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4209" name="Button 17" descr="   Go to MHH  " hidden="1">
              <a:extLst>
                <a:ext uri="{63B3BB69-23CF-44E3-9099-C40C66FF867C}">
                  <a14:compatExt spid="_x0000_s264209"/>
                </a:ext>
                <a:ext uri="{FF2B5EF4-FFF2-40B4-BE49-F238E27FC236}">
                  <a16:creationId xmlns:a16="http://schemas.microsoft.com/office/drawing/2014/main" id="{00000000-0008-0000-0800-000011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4210" name="Button 18" hidden="1">
              <a:extLst>
                <a:ext uri="{63B3BB69-23CF-44E3-9099-C40C66FF867C}">
                  <a14:compatExt spid="_x0000_s264210"/>
                </a:ext>
                <a:ext uri="{FF2B5EF4-FFF2-40B4-BE49-F238E27FC236}">
                  <a16:creationId xmlns:a16="http://schemas.microsoft.com/office/drawing/2014/main" id="{00000000-0008-0000-0800-000012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4211" name="Button 19" hidden="1">
              <a:extLst>
                <a:ext uri="{63B3BB69-23CF-44E3-9099-C40C66FF867C}">
                  <a14:compatExt spid="_x0000_s264211"/>
                </a:ext>
                <a:ext uri="{FF2B5EF4-FFF2-40B4-BE49-F238E27FC236}">
                  <a16:creationId xmlns:a16="http://schemas.microsoft.com/office/drawing/2014/main" id="{00000000-0008-0000-0800-000013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4212" name="Button 20" hidden="1">
              <a:extLst>
                <a:ext uri="{63B3BB69-23CF-44E3-9099-C40C66FF867C}">
                  <a14:compatExt spid="_x0000_s264212"/>
                </a:ext>
                <a:ext uri="{FF2B5EF4-FFF2-40B4-BE49-F238E27FC236}">
                  <a16:creationId xmlns:a16="http://schemas.microsoft.com/office/drawing/2014/main" id="{00000000-0008-0000-0800-000014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4213" name="Button 21" hidden="1">
              <a:extLst>
                <a:ext uri="{63B3BB69-23CF-44E3-9099-C40C66FF867C}">
                  <a14:compatExt spid="_x0000_s264213"/>
                </a:ext>
                <a:ext uri="{FF2B5EF4-FFF2-40B4-BE49-F238E27FC236}">
                  <a16:creationId xmlns:a16="http://schemas.microsoft.com/office/drawing/2014/main" id="{00000000-0008-0000-0800-000015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4214" name="Button 22" descr="   Go to MHH  " hidden="1">
              <a:extLst>
                <a:ext uri="{63B3BB69-23CF-44E3-9099-C40C66FF867C}">
                  <a14:compatExt spid="_x0000_s264214"/>
                </a:ext>
                <a:ext uri="{FF2B5EF4-FFF2-40B4-BE49-F238E27FC236}">
                  <a16:creationId xmlns:a16="http://schemas.microsoft.com/office/drawing/2014/main" id="{00000000-0008-0000-0800-000016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4215" name="Button 23" descr="   Go to MHH  " hidden="1">
              <a:extLst>
                <a:ext uri="{63B3BB69-23CF-44E3-9099-C40C66FF867C}">
                  <a14:compatExt spid="_x0000_s264215"/>
                </a:ext>
                <a:ext uri="{FF2B5EF4-FFF2-40B4-BE49-F238E27FC236}">
                  <a16:creationId xmlns:a16="http://schemas.microsoft.com/office/drawing/2014/main" id="{00000000-0008-0000-0800-000017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4216" name="Button 24" hidden="1">
              <a:extLst>
                <a:ext uri="{63B3BB69-23CF-44E3-9099-C40C66FF867C}">
                  <a14:compatExt spid="_x0000_s264216"/>
                </a:ext>
                <a:ext uri="{FF2B5EF4-FFF2-40B4-BE49-F238E27FC236}">
                  <a16:creationId xmlns:a16="http://schemas.microsoft.com/office/drawing/2014/main" id="{00000000-0008-0000-0800-000018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4217" name="Button 25" hidden="1">
              <a:extLst>
                <a:ext uri="{63B3BB69-23CF-44E3-9099-C40C66FF867C}">
                  <a14:compatExt spid="_x0000_s264217"/>
                </a:ext>
                <a:ext uri="{FF2B5EF4-FFF2-40B4-BE49-F238E27FC236}">
                  <a16:creationId xmlns:a16="http://schemas.microsoft.com/office/drawing/2014/main" id="{00000000-0008-0000-0800-000019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4218" name="Button 26" hidden="1">
              <a:extLst>
                <a:ext uri="{63B3BB69-23CF-44E3-9099-C40C66FF867C}">
                  <a14:compatExt spid="_x0000_s264218"/>
                </a:ext>
                <a:ext uri="{FF2B5EF4-FFF2-40B4-BE49-F238E27FC236}">
                  <a16:creationId xmlns:a16="http://schemas.microsoft.com/office/drawing/2014/main" id="{00000000-0008-0000-0800-00001A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4219" name="Button 27" hidden="1">
              <a:extLst>
                <a:ext uri="{63B3BB69-23CF-44E3-9099-C40C66FF867C}">
                  <a14:compatExt spid="_x0000_s264219"/>
                </a:ext>
                <a:ext uri="{FF2B5EF4-FFF2-40B4-BE49-F238E27FC236}">
                  <a16:creationId xmlns:a16="http://schemas.microsoft.com/office/drawing/2014/main" id="{00000000-0008-0000-0800-00001B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4220" name="Button 28" hidden="1">
              <a:extLst>
                <a:ext uri="{63B3BB69-23CF-44E3-9099-C40C66FF867C}">
                  <a14:compatExt spid="_x0000_s264220"/>
                </a:ext>
                <a:ext uri="{FF2B5EF4-FFF2-40B4-BE49-F238E27FC236}">
                  <a16:creationId xmlns:a16="http://schemas.microsoft.com/office/drawing/2014/main" id="{00000000-0008-0000-0800-00001C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4221" name="Button 29" hidden="1">
              <a:extLst>
                <a:ext uri="{63B3BB69-23CF-44E3-9099-C40C66FF867C}">
                  <a14:compatExt spid="_x0000_s264221"/>
                </a:ext>
                <a:ext uri="{FF2B5EF4-FFF2-40B4-BE49-F238E27FC236}">
                  <a16:creationId xmlns:a16="http://schemas.microsoft.com/office/drawing/2014/main" id="{00000000-0008-0000-0800-00001D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4222" name="Button 30" hidden="1">
              <a:extLst>
                <a:ext uri="{63B3BB69-23CF-44E3-9099-C40C66FF867C}">
                  <a14:compatExt spid="_x0000_s264222"/>
                </a:ext>
                <a:ext uri="{FF2B5EF4-FFF2-40B4-BE49-F238E27FC236}">
                  <a16:creationId xmlns:a16="http://schemas.microsoft.com/office/drawing/2014/main" id="{00000000-0008-0000-0800-00001E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4223" name="Button 31" hidden="1">
              <a:extLst>
                <a:ext uri="{63B3BB69-23CF-44E3-9099-C40C66FF867C}">
                  <a14:compatExt spid="_x0000_s264223"/>
                </a:ext>
                <a:ext uri="{FF2B5EF4-FFF2-40B4-BE49-F238E27FC236}">
                  <a16:creationId xmlns:a16="http://schemas.microsoft.com/office/drawing/2014/main" id="{00000000-0008-0000-0800-00001F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4224" name="Button 32" hidden="1">
              <a:extLst>
                <a:ext uri="{63B3BB69-23CF-44E3-9099-C40C66FF867C}">
                  <a14:compatExt spid="_x0000_s264224"/>
                </a:ext>
                <a:ext uri="{FF2B5EF4-FFF2-40B4-BE49-F238E27FC236}">
                  <a16:creationId xmlns:a16="http://schemas.microsoft.com/office/drawing/2014/main" id="{00000000-0008-0000-0800-0000200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4225" name="Button 33" hidden="1">
              <a:extLst>
                <a:ext uri="{63B3BB69-23CF-44E3-9099-C40C66FF867C}">
                  <a14:compatExt spid="_x0000_s264225"/>
                </a:ext>
                <a:ext uri="{FF2B5EF4-FFF2-40B4-BE49-F238E27FC236}">
                  <a16:creationId xmlns:a16="http://schemas.microsoft.com/office/drawing/2014/main" id="{00000000-0008-0000-0800-000021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4226" name="Button 34" hidden="1">
              <a:extLst>
                <a:ext uri="{63B3BB69-23CF-44E3-9099-C40C66FF867C}">
                  <a14:compatExt spid="_x0000_s264226"/>
                </a:ext>
                <a:ext uri="{FF2B5EF4-FFF2-40B4-BE49-F238E27FC236}">
                  <a16:creationId xmlns:a16="http://schemas.microsoft.com/office/drawing/2014/main" id="{00000000-0008-0000-0800-0000220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4227" name="Button 35" hidden="1">
              <a:extLst>
                <a:ext uri="{63B3BB69-23CF-44E3-9099-C40C66FF867C}">
                  <a14:compatExt spid="_x0000_s264227"/>
                </a:ext>
                <a:ext uri="{FF2B5EF4-FFF2-40B4-BE49-F238E27FC236}">
                  <a16:creationId xmlns:a16="http://schemas.microsoft.com/office/drawing/2014/main" id="{00000000-0008-0000-0800-000023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4228" name="Button 36" hidden="1">
              <a:extLst>
                <a:ext uri="{63B3BB69-23CF-44E3-9099-C40C66FF867C}">
                  <a14:compatExt spid="_x0000_s264228"/>
                </a:ext>
                <a:ext uri="{FF2B5EF4-FFF2-40B4-BE49-F238E27FC236}">
                  <a16:creationId xmlns:a16="http://schemas.microsoft.com/office/drawing/2014/main" id="{00000000-0008-0000-0800-000024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4229" name="Button 37" hidden="1">
              <a:extLst>
                <a:ext uri="{63B3BB69-23CF-44E3-9099-C40C66FF867C}">
                  <a14:compatExt spid="_x0000_s264229"/>
                </a:ext>
                <a:ext uri="{FF2B5EF4-FFF2-40B4-BE49-F238E27FC236}">
                  <a16:creationId xmlns:a16="http://schemas.microsoft.com/office/drawing/2014/main" id="{00000000-0008-0000-0800-0000250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4230" name="Button 38" hidden="1">
              <a:extLst>
                <a:ext uri="{63B3BB69-23CF-44E3-9099-C40C66FF867C}">
                  <a14:compatExt spid="_x0000_s264230"/>
                </a:ext>
                <a:ext uri="{FF2B5EF4-FFF2-40B4-BE49-F238E27FC236}">
                  <a16:creationId xmlns:a16="http://schemas.microsoft.com/office/drawing/2014/main" id="{00000000-0008-0000-0800-000026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4231" name="Button 39" hidden="1">
              <a:extLst>
                <a:ext uri="{63B3BB69-23CF-44E3-9099-C40C66FF867C}">
                  <a14:compatExt spid="_x0000_s264231"/>
                </a:ext>
                <a:ext uri="{FF2B5EF4-FFF2-40B4-BE49-F238E27FC236}">
                  <a16:creationId xmlns:a16="http://schemas.microsoft.com/office/drawing/2014/main" id="{00000000-0008-0000-0800-000027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4232" name="Button 40" descr="   Go to MHH  " hidden="1">
              <a:extLst>
                <a:ext uri="{63B3BB69-23CF-44E3-9099-C40C66FF867C}">
                  <a14:compatExt spid="_x0000_s264232"/>
                </a:ext>
                <a:ext uri="{FF2B5EF4-FFF2-40B4-BE49-F238E27FC236}">
                  <a16:creationId xmlns:a16="http://schemas.microsoft.com/office/drawing/2014/main" id="{00000000-0008-0000-0800-000028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4233" name="Button 41" hidden="1">
              <a:extLst>
                <a:ext uri="{63B3BB69-23CF-44E3-9099-C40C66FF867C}">
                  <a14:compatExt spid="_x0000_s264233"/>
                </a:ext>
                <a:ext uri="{FF2B5EF4-FFF2-40B4-BE49-F238E27FC236}">
                  <a16:creationId xmlns:a16="http://schemas.microsoft.com/office/drawing/2014/main" id="{00000000-0008-0000-0800-000029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4234" name="Button 42" hidden="1">
              <a:extLst>
                <a:ext uri="{63B3BB69-23CF-44E3-9099-C40C66FF867C}">
                  <a14:compatExt spid="_x0000_s264234"/>
                </a:ext>
                <a:ext uri="{FF2B5EF4-FFF2-40B4-BE49-F238E27FC236}">
                  <a16:creationId xmlns:a16="http://schemas.microsoft.com/office/drawing/2014/main" id="{00000000-0008-0000-0800-00002A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4235" name="Button 43" descr="   Go to MHH  " hidden="1">
              <a:extLst>
                <a:ext uri="{63B3BB69-23CF-44E3-9099-C40C66FF867C}">
                  <a14:compatExt spid="_x0000_s264235"/>
                </a:ext>
                <a:ext uri="{FF2B5EF4-FFF2-40B4-BE49-F238E27FC236}">
                  <a16:creationId xmlns:a16="http://schemas.microsoft.com/office/drawing/2014/main" id="{00000000-0008-0000-0800-00002B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4236" name="Button 44" hidden="1">
              <a:extLst>
                <a:ext uri="{63B3BB69-23CF-44E3-9099-C40C66FF867C}">
                  <a14:compatExt spid="_x0000_s264236"/>
                </a:ext>
                <a:ext uri="{FF2B5EF4-FFF2-40B4-BE49-F238E27FC236}">
                  <a16:creationId xmlns:a16="http://schemas.microsoft.com/office/drawing/2014/main" id="{00000000-0008-0000-0800-00002C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4237" name="Button 45" hidden="1">
              <a:extLst>
                <a:ext uri="{63B3BB69-23CF-44E3-9099-C40C66FF867C}">
                  <a14:compatExt spid="_x0000_s264237"/>
                </a:ext>
                <a:ext uri="{FF2B5EF4-FFF2-40B4-BE49-F238E27FC236}">
                  <a16:creationId xmlns:a16="http://schemas.microsoft.com/office/drawing/2014/main" id="{00000000-0008-0000-0800-00002D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4238" name="Button 46" hidden="1">
              <a:extLst>
                <a:ext uri="{63B3BB69-23CF-44E3-9099-C40C66FF867C}">
                  <a14:compatExt spid="_x0000_s264238"/>
                </a:ext>
                <a:ext uri="{FF2B5EF4-FFF2-40B4-BE49-F238E27FC236}">
                  <a16:creationId xmlns:a16="http://schemas.microsoft.com/office/drawing/2014/main" id="{00000000-0008-0000-0800-00002E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4239" name="Button 47" hidden="1">
              <a:extLst>
                <a:ext uri="{63B3BB69-23CF-44E3-9099-C40C66FF867C}">
                  <a14:compatExt spid="_x0000_s264239"/>
                </a:ext>
                <a:ext uri="{FF2B5EF4-FFF2-40B4-BE49-F238E27FC236}">
                  <a16:creationId xmlns:a16="http://schemas.microsoft.com/office/drawing/2014/main" id="{00000000-0008-0000-0800-00002F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4240" name="Button 48" hidden="1">
              <a:extLst>
                <a:ext uri="{63B3BB69-23CF-44E3-9099-C40C66FF867C}">
                  <a14:compatExt spid="_x0000_s264240"/>
                </a:ext>
                <a:ext uri="{FF2B5EF4-FFF2-40B4-BE49-F238E27FC236}">
                  <a16:creationId xmlns:a16="http://schemas.microsoft.com/office/drawing/2014/main" id="{00000000-0008-0000-0800-000030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4241" name="Button 49" hidden="1">
              <a:extLst>
                <a:ext uri="{63B3BB69-23CF-44E3-9099-C40C66FF867C}">
                  <a14:compatExt spid="_x0000_s264241"/>
                </a:ext>
                <a:ext uri="{FF2B5EF4-FFF2-40B4-BE49-F238E27FC236}">
                  <a16:creationId xmlns:a16="http://schemas.microsoft.com/office/drawing/2014/main" id="{00000000-0008-0000-0800-000031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4242" name="Button 50" descr="   Go to MHH  " hidden="1">
              <a:extLst>
                <a:ext uri="{63B3BB69-23CF-44E3-9099-C40C66FF867C}">
                  <a14:compatExt spid="_x0000_s264242"/>
                </a:ext>
                <a:ext uri="{FF2B5EF4-FFF2-40B4-BE49-F238E27FC236}">
                  <a16:creationId xmlns:a16="http://schemas.microsoft.com/office/drawing/2014/main" id="{00000000-0008-0000-0800-000032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4243" name="Button 51" hidden="1">
              <a:extLst>
                <a:ext uri="{63B3BB69-23CF-44E3-9099-C40C66FF867C}">
                  <a14:compatExt spid="_x0000_s264243"/>
                </a:ext>
                <a:ext uri="{FF2B5EF4-FFF2-40B4-BE49-F238E27FC236}">
                  <a16:creationId xmlns:a16="http://schemas.microsoft.com/office/drawing/2014/main" id="{00000000-0008-0000-0800-000033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4244" name="Button 52" hidden="1">
              <a:extLst>
                <a:ext uri="{63B3BB69-23CF-44E3-9099-C40C66FF867C}">
                  <a14:compatExt spid="_x0000_s264244"/>
                </a:ext>
                <a:ext uri="{FF2B5EF4-FFF2-40B4-BE49-F238E27FC236}">
                  <a16:creationId xmlns:a16="http://schemas.microsoft.com/office/drawing/2014/main" id="{00000000-0008-0000-0800-000034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4245" name="Button 53" hidden="1">
              <a:extLst>
                <a:ext uri="{63B3BB69-23CF-44E3-9099-C40C66FF867C}">
                  <a14:compatExt spid="_x0000_s264245"/>
                </a:ext>
                <a:ext uri="{FF2B5EF4-FFF2-40B4-BE49-F238E27FC236}">
                  <a16:creationId xmlns:a16="http://schemas.microsoft.com/office/drawing/2014/main" id="{00000000-0008-0000-0800-000035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4246" name="Button 54" hidden="1">
              <a:extLst>
                <a:ext uri="{63B3BB69-23CF-44E3-9099-C40C66FF867C}">
                  <a14:compatExt spid="_x0000_s264246"/>
                </a:ext>
                <a:ext uri="{FF2B5EF4-FFF2-40B4-BE49-F238E27FC236}">
                  <a16:creationId xmlns:a16="http://schemas.microsoft.com/office/drawing/2014/main" id="{00000000-0008-0000-0800-000036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4247" name="Button 55" descr="   Go to MHH  " hidden="1">
              <a:extLst>
                <a:ext uri="{63B3BB69-23CF-44E3-9099-C40C66FF867C}">
                  <a14:compatExt spid="_x0000_s264247"/>
                </a:ext>
                <a:ext uri="{FF2B5EF4-FFF2-40B4-BE49-F238E27FC236}">
                  <a16:creationId xmlns:a16="http://schemas.microsoft.com/office/drawing/2014/main" id="{00000000-0008-0000-0800-000037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4248" name="Button 56" hidden="1">
              <a:extLst>
                <a:ext uri="{63B3BB69-23CF-44E3-9099-C40C66FF867C}">
                  <a14:compatExt spid="_x0000_s264248"/>
                </a:ext>
                <a:ext uri="{FF2B5EF4-FFF2-40B4-BE49-F238E27FC236}">
                  <a16:creationId xmlns:a16="http://schemas.microsoft.com/office/drawing/2014/main" id="{00000000-0008-0000-0800-000038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4249" name="Button 57" hidden="1">
              <a:extLst>
                <a:ext uri="{63B3BB69-23CF-44E3-9099-C40C66FF867C}">
                  <a14:compatExt spid="_x0000_s264249"/>
                </a:ext>
                <a:ext uri="{FF2B5EF4-FFF2-40B4-BE49-F238E27FC236}">
                  <a16:creationId xmlns:a16="http://schemas.microsoft.com/office/drawing/2014/main" id="{00000000-0008-0000-0800-000039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4250" name="Button 58" descr="   Go to MHH  " hidden="1">
              <a:extLst>
                <a:ext uri="{63B3BB69-23CF-44E3-9099-C40C66FF867C}">
                  <a14:compatExt spid="_x0000_s264250"/>
                </a:ext>
                <a:ext uri="{FF2B5EF4-FFF2-40B4-BE49-F238E27FC236}">
                  <a16:creationId xmlns:a16="http://schemas.microsoft.com/office/drawing/2014/main" id="{00000000-0008-0000-0800-00003A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4251" name="Button 59" hidden="1">
              <a:extLst>
                <a:ext uri="{63B3BB69-23CF-44E3-9099-C40C66FF867C}">
                  <a14:compatExt spid="_x0000_s264251"/>
                </a:ext>
                <a:ext uri="{FF2B5EF4-FFF2-40B4-BE49-F238E27FC236}">
                  <a16:creationId xmlns:a16="http://schemas.microsoft.com/office/drawing/2014/main" id="{00000000-0008-0000-0800-00003B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4252" name="Button 60" hidden="1">
              <a:extLst>
                <a:ext uri="{63B3BB69-23CF-44E3-9099-C40C66FF867C}">
                  <a14:compatExt spid="_x0000_s264252"/>
                </a:ext>
                <a:ext uri="{FF2B5EF4-FFF2-40B4-BE49-F238E27FC236}">
                  <a16:creationId xmlns:a16="http://schemas.microsoft.com/office/drawing/2014/main" id="{00000000-0008-0000-0800-00003C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4253" name="Button 61" hidden="1">
              <a:extLst>
                <a:ext uri="{63B3BB69-23CF-44E3-9099-C40C66FF867C}">
                  <a14:compatExt spid="_x0000_s264253"/>
                </a:ext>
                <a:ext uri="{FF2B5EF4-FFF2-40B4-BE49-F238E27FC236}">
                  <a16:creationId xmlns:a16="http://schemas.microsoft.com/office/drawing/2014/main" id="{00000000-0008-0000-0800-00003D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4254" name="Button 62" hidden="1">
              <a:extLst>
                <a:ext uri="{63B3BB69-23CF-44E3-9099-C40C66FF867C}">
                  <a14:compatExt spid="_x0000_s264254"/>
                </a:ext>
                <a:ext uri="{FF2B5EF4-FFF2-40B4-BE49-F238E27FC236}">
                  <a16:creationId xmlns:a16="http://schemas.microsoft.com/office/drawing/2014/main" id="{00000000-0008-0000-0800-00003E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4255" name="Button 63" hidden="1">
              <a:extLst>
                <a:ext uri="{63B3BB69-23CF-44E3-9099-C40C66FF867C}">
                  <a14:compatExt spid="_x0000_s264255"/>
                </a:ext>
                <a:ext uri="{FF2B5EF4-FFF2-40B4-BE49-F238E27FC236}">
                  <a16:creationId xmlns:a16="http://schemas.microsoft.com/office/drawing/2014/main" id="{00000000-0008-0000-0800-00003F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4256" name="Button 64" hidden="1">
              <a:extLst>
                <a:ext uri="{63B3BB69-23CF-44E3-9099-C40C66FF867C}">
                  <a14:compatExt spid="_x0000_s264256"/>
                </a:ext>
                <a:ext uri="{FF2B5EF4-FFF2-40B4-BE49-F238E27FC236}">
                  <a16:creationId xmlns:a16="http://schemas.microsoft.com/office/drawing/2014/main" id="{00000000-0008-0000-0800-000040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4257" name="Button 65" descr="   Go to MHH  " hidden="1">
              <a:extLst>
                <a:ext uri="{63B3BB69-23CF-44E3-9099-C40C66FF867C}">
                  <a14:compatExt spid="_x0000_s264257"/>
                </a:ext>
                <a:ext uri="{FF2B5EF4-FFF2-40B4-BE49-F238E27FC236}">
                  <a16:creationId xmlns:a16="http://schemas.microsoft.com/office/drawing/2014/main" id="{00000000-0008-0000-0800-000041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4258" name="Button 66" hidden="1">
              <a:extLst>
                <a:ext uri="{63B3BB69-23CF-44E3-9099-C40C66FF867C}">
                  <a14:compatExt spid="_x0000_s264258"/>
                </a:ext>
                <a:ext uri="{FF2B5EF4-FFF2-40B4-BE49-F238E27FC236}">
                  <a16:creationId xmlns:a16="http://schemas.microsoft.com/office/drawing/2014/main" id="{00000000-0008-0000-0800-000042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4259" name="Button 67" hidden="1">
              <a:extLst>
                <a:ext uri="{63B3BB69-23CF-44E3-9099-C40C66FF867C}">
                  <a14:compatExt spid="_x0000_s264259"/>
                </a:ext>
                <a:ext uri="{FF2B5EF4-FFF2-40B4-BE49-F238E27FC236}">
                  <a16:creationId xmlns:a16="http://schemas.microsoft.com/office/drawing/2014/main" id="{00000000-0008-0000-0800-000043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4260" name="Button 68" hidden="1">
              <a:extLst>
                <a:ext uri="{63B3BB69-23CF-44E3-9099-C40C66FF867C}">
                  <a14:compatExt spid="_x0000_s264260"/>
                </a:ext>
                <a:ext uri="{FF2B5EF4-FFF2-40B4-BE49-F238E27FC236}">
                  <a16:creationId xmlns:a16="http://schemas.microsoft.com/office/drawing/2014/main" id="{00000000-0008-0000-0800-000044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4261" name="Button 69" hidden="1">
              <a:extLst>
                <a:ext uri="{63B3BB69-23CF-44E3-9099-C40C66FF867C}">
                  <a14:compatExt spid="_x0000_s264261"/>
                </a:ext>
                <a:ext uri="{FF2B5EF4-FFF2-40B4-BE49-F238E27FC236}">
                  <a16:creationId xmlns:a16="http://schemas.microsoft.com/office/drawing/2014/main" id="{00000000-0008-0000-0800-000045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4262" name="Button 70" hidden="1">
              <a:extLst>
                <a:ext uri="{63B3BB69-23CF-44E3-9099-C40C66FF867C}">
                  <a14:compatExt spid="_x0000_s264262"/>
                </a:ext>
                <a:ext uri="{FF2B5EF4-FFF2-40B4-BE49-F238E27FC236}">
                  <a16:creationId xmlns:a16="http://schemas.microsoft.com/office/drawing/2014/main" id="{00000000-0008-0000-0800-0000460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4263" name="Button 71" hidden="1">
              <a:extLst>
                <a:ext uri="{63B3BB69-23CF-44E3-9099-C40C66FF867C}">
                  <a14:compatExt spid="_x0000_s264263"/>
                </a:ext>
                <a:ext uri="{FF2B5EF4-FFF2-40B4-BE49-F238E27FC236}">
                  <a16:creationId xmlns:a16="http://schemas.microsoft.com/office/drawing/2014/main" id="{00000000-0008-0000-0800-0000470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4264" name="Button 72" hidden="1">
              <a:extLst>
                <a:ext uri="{63B3BB69-23CF-44E3-9099-C40C66FF867C}">
                  <a14:compatExt spid="_x0000_s264264"/>
                </a:ext>
                <a:ext uri="{FF2B5EF4-FFF2-40B4-BE49-F238E27FC236}">
                  <a16:creationId xmlns:a16="http://schemas.microsoft.com/office/drawing/2014/main" id="{00000000-0008-0000-0800-00004808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4265" name="Button 73" hidden="1">
              <a:extLst>
                <a:ext uri="{63B3BB69-23CF-44E3-9099-C40C66FF867C}">
                  <a14:compatExt spid="_x0000_s264265"/>
                </a:ext>
                <a:ext uri="{FF2B5EF4-FFF2-40B4-BE49-F238E27FC236}">
                  <a16:creationId xmlns:a16="http://schemas.microsoft.com/office/drawing/2014/main" id="{00000000-0008-0000-0800-000049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4266" name="Button 74" hidden="1">
              <a:extLst>
                <a:ext uri="{63B3BB69-23CF-44E3-9099-C40C66FF867C}">
                  <a14:compatExt spid="_x0000_s264266"/>
                </a:ext>
                <a:ext uri="{FF2B5EF4-FFF2-40B4-BE49-F238E27FC236}">
                  <a16:creationId xmlns:a16="http://schemas.microsoft.com/office/drawing/2014/main" id="{00000000-0008-0000-0800-00004A0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4.xml" Type="http://schemas.openxmlformats.org/officeDocument/2006/relationships/ctrlProp" Id="rId8"/><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s>
</file>

<file path=xl/worksheets/_rels/sheet7.xml.rels><?xml version="1.0" encoding="UTF-8"?><Relationships xmlns="http://schemas.openxmlformats.org/package/2006/relationships"><Relationship Target="../ctrlProps/ctrlProp134.xml" Type="http://schemas.openxmlformats.org/officeDocument/2006/relationships/ctrlProp" Id="rId13"/><Relationship Target="../ctrlProps/ctrlProp139.xml" Type="http://schemas.openxmlformats.org/officeDocument/2006/relationships/ctrlProp" Id="rId18"/><Relationship Target="../ctrlProps/ctrlProp147.xml" Type="http://schemas.openxmlformats.org/officeDocument/2006/relationships/ctrlProp" Id="rId26"/><Relationship Target="../ctrlProps/ctrlProp160.xml" Type="http://schemas.openxmlformats.org/officeDocument/2006/relationships/ctrlProp" Id="rId39"/><Relationship Target="../drawings/vmlDrawing6.vml" Type="http://schemas.openxmlformats.org/officeDocument/2006/relationships/vmlDrawing" Id="rId3"/><Relationship Target="../ctrlProps/ctrlProp142.xml" Type="http://schemas.openxmlformats.org/officeDocument/2006/relationships/ctrlProp" Id="rId21"/><Relationship Target="../ctrlProps/ctrlProp155.xml" Type="http://schemas.openxmlformats.org/officeDocument/2006/relationships/ctrlProp" Id="rId34"/><Relationship Target="../ctrlProps/ctrlProp163.xml" Type="http://schemas.openxmlformats.org/officeDocument/2006/relationships/ctrlProp" Id="rId42"/><Relationship Target="../ctrlProps/ctrlProp168.xml" Type="http://schemas.openxmlformats.org/officeDocument/2006/relationships/ctrlProp" Id="rId47"/><Relationship Target="../ctrlProps/ctrlProp171.xml" Type="http://schemas.openxmlformats.org/officeDocument/2006/relationships/ctrlProp" Id="rId50"/><Relationship Target="../ctrlProps/ctrlProp128.xml" Type="http://schemas.openxmlformats.org/officeDocument/2006/relationships/ctrlProp" Id="rId7"/><Relationship Target="../ctrlProps/ctrlProp133.xml" Type="http://schemas.openxmlformats.org/officeDocument/2006/relationships/ctrlProp" Id="rId12"/><Relationship Target="../ctrlProps/ctrlProp138.xml" Type="http://schemas.openxmlformats.org/officeDocument/2006/relationships/ctrlProp" Id="rId17"/><Relationship Target="../ctrlProps/ctrlProp146.xml" Type="http://schemas.openxmlformats.org/officeDocument/2006/relationships/ctrlProp" Id="rId25"/><Relationship Target="../ctrlProps/ctrlProp154.xml" Type="http://schemas.openxmlformats.org/officeDocument/2006/relationships/ctrlProp" Id="rId33"/><Relationship Target="../ctrlProps/ctrlProp159.xml" Type="http://schemas.openxmlformats.org/officeDocument/2006/relationships/ctrlProp" Id="rId38"/><Relationship Target="../ctrlProps/ctrlProp167.xml" Type="http://schemas.openxmlformats.org/officeDocument/2006/relationships/ctrlProp" Id="rId46"/><Relationship Target="../drawings/drawing7.xml" Type="http://schemas.openxmlformats.org/officeDocument/2006/relationships/drawing" Id="rId2"/><Relationship Target="../ctrlProps/ctrlProp137.xml" Type="http://schemas.openxmlformats.org/officeDocument/2006/relationships/ctrlProp" Id="rId16"/><Relationship Target="../ctrlProps/ctrlProp141.xml" Type="http://schemas.openxmlformats.org/officeDocument/2006/relationships/ctrlProp" Id="rId20"/><Relationship Target="../ctrlProps/ctrlProp150.xml" Type="http://schemas.openxmlformats.org/officeDocument/2006/relationships/ctrlProp" Id="rId29"/><Relationship Target="../ctrlProps/ctrlProp162.xml" Type="http://schemas.openxmlformats.org/officeDocument/2006/relationships/ctrlProp" Id="rId41"/><Relationship Target="../ctrlProps/ctrlProp175.xml" Type="http://schemas.openxmlformats.org/officeDocument/2006/relationships/ctrlProp" Id="rId54"/><Relationship Target="../printerSettings/printerSettings6.bin" Type="http://schemas.openxmlformats.org/officeDocument/2006/relationships/printerSettings" Id="rId1"/><Relationship Target="../ctrlProps/ctrlProp127.xml" Type="http://schemas.openxmlformats.org/officeDocument/2006/relationships/ctrlProp" Id="rId6"/><Relationship Target="../ctrlProps/ctrlProp132.xml" Type="http://schemas.openxmlformats.org/officeDocument/2006/relationships/ctrlProp" Id="rId11"/><Relationship Target="../ctrlProps/ctrlProp145.xml" Type="http://schemas.openxmlformats.org/officeDocument/2006/relationships/ctrlProp" Id="rId24"/><Relationship Target="../ctrlProps/ctrlProp153.xml" Type="http://schemas.openxmlformats.org/officeDocument/2006/relationships/ctrlProp" Id="rId32"/><Relationship Target="../ctrlProps/ctrlProp158.xml" Type="http://schemas.openxmlformats.org/officeDocument/2006/relationships/ctrlProp" Id="rId37"/><Relationship Target="../ctrlProps/ctrlProp161.xml" Type="http://schemas.openxmlformats.org/officeDocument/2006/relationships/ctrlProp" Id="rId40"/><Relationship Target="../ctrlProps/ctrlProp166.xml" Type="http://schemas.openxmlformats.org/officeDocument/2006/relationships/ctrlProp" Id="rId45"/><Relationship Target="../ctrlProps/ctrlProp174.xml" Type="http://schemas.openxmlformats.org/officeDocument/2006/relationships/ctrlProp" Id="rId53"/><Relationship Target="../ctrlProps/ctrlProp126.xml" Type="http://schemas.openxmlformats.org/officeDocument/2006/relationships/ctrlProp" Id="rId5"/><Relationship Target="../ctrlProps/ctrlProp136.xml" Type="http://schemas.openxmlformats.org/officeDocument/2006/relationships/ctrlProp" Id="rId15"/><Relationship Target="../ctrlProps/ctrlProp144.xml" Type="http://schemas.openxmlformats.org/officeDocument/2006/relationships/ctrlProp" Id="rId23"/><Relationship Target="../ctrlProps/ctrlProp149.xml" Type="http://schemas.openxmlformats.org/officeDocument/2006/relationships/ctrlProp" Id="rId28"/><Relationship Target="../ctrlProps/ctrlProp157.xml" Type="http://schemas.openxmlformats.org/officeDocument/2006/relationships/ctrlProp" Id="rId36"/><Relationship Target="../ctrlProps/ctrlProp170.xml" Type="http://schemas.openxmlformats.org/officeDocument/2006/relationships/ctrlProp" Id="rId49"/><Relationship Target="../ctrlProps/ctrlProp131.xml" Type="http://schemas.openxmlformats.org/officeDocument/2006/relationships/ctrlProp" Id="rId10"/><Relationship Target="../ctrlProps/ctrlProp140.xml" Type="http://schemas.openxmlformats.org/officeDocument/2006/relationships/ctrlProp" Id="rId19"/><Relationship Target="../ctrlProps/ctrlProp152.xml" Type="http://schemas.openxmlformats.org/officeDocument/2006/relationships/ctrlProp" Id="rId31"/><Relationship Target="../ctrlProps/ctrlProp165.xml" Type="http://schemas.openxmlformats.org/officeDocument/2006/relationships/ctrlProp" Id="rId44"/><Relationship Target="../ctrlProps/ctrlProp173.xml" Type="http://schemas.openxmlformats.org/officeDocument/2006/relationships/ctrlProp" Id="rId52"/><Relationship Target="../ctrlProps/ctrlProp125.xml" Type="http://schemas.openxmlformats.org/officeDocument/2006/relationships/ctrlProp" Id="rId4"/><Relationship Target="../ctrlProps/ctrlProp130.xml" Type="http://schemas.openxmlformats.org/officeDocument/2006/relationships/ctrlProp" Id="rId9"/><Relationship Target="../ctrlProps/ctrlProp135.xml" Type="http://schemas.openxmlformats.org/officeDocument/2006/relationships/ctrlProp" Id="rId14"/><Relationship Target="../ctrlProps/ctrlProp143.xml" Type="http://schemas.openxmlformats.org/officeDocument/2006/relationships/ctrlProp" Id="rId22"/><Relationship Target="../ctrlProps/ctrlProp148.xml" Type="http://schemas.openxmlformats.org/officeDocument/2006/relationships/ctrlProp" Id="rId27"/><Relationship Target="../ctrlProps/ctrlProp151.xml" Type="http://schemas.openxmlformats.org/officeDocument/2006/relationships/ctrlProp" Id="rId30"/><Relationship Target="../ctrlProps/ctrlProp156.xml" Type="http://schemas.openxmlformats.org/officeDocument/2006/relationships/ctrlProp" Id="rId35"/><Relationship Target="../ctrlProps/ctrlProp164.xml" Type="http://schemas.openxmlformats.org/officeDocument/2006/relationships/ctrlProp" Id="rId43"/><Relationship Target="../ctrlProps/ctrlProp169.xml" Type="http://schemas.openxmlformats.org/officeDocument/2006/relationships/ctrlProp" Id="rId48"/><Relationship Target="../ctrlProps/ctrlProp129.xml" Type="http://schemas.openxmlformats.org/officeDocument/2006/relationships/ctrlProp" Id="rId8"/><Relationship Target="../ctrlProps/ctrlProp172.xml" Type="http://schemas.openxmlformats.org/officeDocument/2006/relationships/ctrlProp" Id="rId51"/></Relationships>
</file>

<file path=xl/worksheets/_rels/sheet8.xml.rels><?xml version="1.0" encoding="UTF-8"?><Relationships xmlns="http://schemas.openxmlformats.org/package/2006/relationships"><Relationship Target="../ctrlProps/ctrlProp185.xml" Type="http://schemas.openxmlformats.org/officeDocument/2006/relationships/ctrlProp" Id="rId13"/><Relationship Target="../ctrlProps/ctrlProp190.xml" Type="http://schemas.openxmlformats.org/officeDocument/2006/relationships/ctrlProp" Id="rId18"/><Relationship Target="../ctrlProps/ctrlProp198.xml" Type="http://schemas.openxmlformats.org/officeDocument/2006/relationships/ctrlProp" Id="rId26"/><Relationship Target="../ctrlProps/ctrlProp211.xml" Type="http://schemas.openxmlformats.org/officeDocument/2006/relationships/ctrlProp" Id="rId39"/><Relationship Target="../drawings/vmlDrawing7.vml" Type="http://schemas.openxmlformats.org/officeDocument/2006/relationships/vmlDrawing" Id="rId3"/><Relationship Target="../ctrlProps/ctrlProp193.xml" Type="http://schemas.openxmlformats.org/officeDocument/2006/relationships/ctrlProp" Id="rId21"/><Relationship Target="../ctrlProps/ctrlProp206.xml" Type="http://schemas.openxmlformats.org/officeDocument/2006/relationships/ctrlProp" Id="rId34"/><Relationship Target="../ctrlProps/ctrlProp214.xml" Type="http://schemas.openxmlformats.org/officeDocument/2006/relationships/ctrlProp" Id="rId42"/><Relationship Target="../ctrlProps/ctrlProp219.xml" Type="http://schemas.openxmlformats.org/officeDocument/2006/relationships/ctrlProp" Id="rId47"/><Relationship Target="../ctrlProps/ctrlProp222.xml" Type="http://schemas.openxmlformats.org/officeDocument/2006/relationships/ctrlProp" Id="rId50"/><Relationship Target="../ctrlProps/ctrlProp179.xml" Type="http://schemas.openxmlformats.org/officeDocument/2006/relationships/ctrlProp" Id="rId7"/><Relationship Target="../ctrlProps/ctrlProp184.xml" Type="http://schemas.openxmlformats.org/officeDocument/2006/relationships/ctrlProp" Id="rId12"/><Relationship Target="../ctrlProps/ctrlProp189.xml" Type="http://schemas.openxmlformats.org/officeDocument/2006/relationships/ctrlProp" Id="rId17"/><Relationship Target="../ctrlProps/ctrlProp197.xml" Type="http://schemas.openxmlformats.org/officeDocument/2006/relationships/ctrlProp" Id="rId25"/><Relationship Target="../ctrlProps/ctrlProp205.xml" Type="http://schemas.openxmlformats.org/officeDocument/2006/relationships/ctrlProp" Id="rId33"/><Relationship Target="../ctrlProps/ctrlProp210.xml" Type="http://schemas.openxmlformats.org/officeDocument/2006/relationships/ctrlProp" Id="rId38"/><Relationship Target="../ctrlProps/ctrlProp218.xml" Type="http://schemas.openxmlformats.org/officeDocument/2006/relationships/ctrlProp" Id="rId46"/><Relationship Target="../drawings/drawing8.xml" Type="http://schemas.openxmlformats.org/officeDocument/2006/relationships/drawing" Id="rId2"/><Relationship Target="../ctrlProps/ctrlProp188.xml" Type="http://schemas.openxmlformats.org/officeDocument/2006/relationships/ctrlProp" Id="rId16"/><Relationship Target="../ctrlProps/ctrlProp192.xml" Type="http://schemas.openxmlformats.org/officeDocument/2006/relationships/ctrlProp" Id="rId20"/><Relationship Target="../ctrlProps/ctrlProp201.xml" Type="http://schemas.openxmlformats.org/officeDocument/2006/relationships/ctrlProp" Id="rId29"/><Relationship Target="../ctrlProps/ctrlProp213.xml" Type="http://schemas.openxmlformats.org/officeDocument/2006/relationships/ctrlProp" Id="rId41"/><Relationship Target="../ctrlProps/ctrlProp226.xml" Type="http://schemas.openxmlformats.org/officeDocument/2006/relationships/ctrlProp" Id="rId54"/><Relationship Target="../printerSettings/printerSettings7.bin" Type="http://schemas.openxmlformats.org/officeDocument/2006/relationships/printerSettings" Id="rId1"/><Relationship Target="../ctrlProps/ctrlProp178.xml" Type="http://schemas.openxmlformats.org/officeDocument/2006/relationships/ctrlProp" Id="rId6"/><Relationship Target="../ctrlProps/ctrlProp183.xml" Type="http://schemas.openxmlformats.org/officeDocument/2006/relationships/ctrlProp" Id="rId11"/><Relationship Target="../ctrlProps/ctrlProp196.xml" Type="http://schemas.openxmlformats.org/officeDocument/2006/relationships/ctrlProp" Id="rId24"/><Relationship Target="../ctrlProps/ctrlProp204.xml" Type="http://schemas.openxmlformats.org/officeDocument/2006/relationships/ctrlProp" Id="rId32"/><Relationship Target="../ctrlProps/ctrlProp209.xml" Type="http://schemas.openxmlformats.org/officeDocument/2006/relationships/ctrlProp" Id="rId37"/><Relationship Target="../ctrlProps/ctrlProp212.xml" Type="http://schemas.openxmlformats.org/officeDocument/2006/relationships/ctrlProp" Id="rId40"/><Relationship Target="../ctrlProps/ctrlProp217.xml" Type="http://schemas.openxmlformats.org/officeDocument/2006/relationships/ctrlProp" Id="rId45"/><Relationship Target="../ctrlProps/ctrlProp225.xml" Type="http://schemas.openxmlformats.org/officeDocument/2006/relationships/ctrlProp" Id="rId53"/><Relationship Target="../ctrlProps/ctrlProp177.xml" Type="http://schemas.openxmlformats.org/officeDocument/2006/relationships/ctrlProp" Id="rId5"/><Relationship Target="../ctrlProps/ctrlProp187.xml" Type="http://schemas.openxmlformats.org/officeDocument/2006/relationships/ctrlProp" Id="rId15"/><Relationship Target="../ctrlProps/ctrlProp195.xml" Type="http://schemas.openxmlformats.org/officeDocument/2006/relationships/ctrlProp" Id="rId23"/><Relationship Target="../ctrlProps/ctrlProp200.xml" Type="http://schemas.openxmlformats.org/officeDocument/2006/relationships/ctrlProp" Id="rId28"/><Relationship Target="../ctrlProps/ctrlProp208.xml" Type="http://schemas.openxmlformats.org/officeDocument/2006/relationships/ctrlProp" Id="rId36"/><Relationship Target="../ctrlProps/ctrlProp221.xml" Type="http://schemas.openxmlformats.org/officeDocument/2006/relationships/ctrlProp" Id="rId49"/><Relationship Target="../ctrlProps/ctrlProp182.xml" Type="http://schemas.openxmlformats.org/officeDocument/2006/relationships/ctrlProp" Id="rId10"/><Relationship Target="../ctrlProps/ctrlProp191.xml" Type="http://schemas.openxmlformats.org/officeDocument/2006/relationships/ctrlProp" Id="rId19"/><Relationship Target="../ctrlProps/ctrlProp203.xml" Type="http://schemas.openxmlformats.org/officeDocument/2006/relationships/ctrlProp" Id="rId31"/><Relationship Target="../ctrlProps/ctrlProp216.xml" Type="http://schemas.openxmlformats.org/officeDocument/2006/relationships/ctrlProp" Id="rId44"/><Relationship Target="../ctrlProps/ctrlProp224.xml" Type="http://schemas.openxmlformats.org/officeDocument/2006/relationships/ctrlProp" Id="rId52"/><Relationship Target="../ctrlProps/ctrlProp176.xml" Type="http://schemas.openxmlformats.org/officeDocument/2006/relationships/ctrlProp" Id="rId4"/><Relationship Target="../ctrlProps/ctrlProp181.xml" Type="http://schemas.openxmlformats.org/officeDocument/2006/relationships/ctrlProp" Id="rId9"/><Relationship Target="../ctrlProps/ctrlProp186.xml" Type="http://schemas.openxmlformats.org/officeDocument/2006/relationships/ctrlProp" Id="rId14"/><Relationship Target="../ctrlProps/ctrlProp194.xml" Type="http://schemas.openxmlformats.org/officeDocument/2006/relationships/ctrlProp" Id="rId22"/><Relationship Target="../ctrlProps/ctrlProp199.xml" Type="http://schemas.openxmlformats.org/officeDocument/2006/relationships/ctrlProp" Id="rId27"/><Relationship Target="../ctrlProps/ctrlProp202.xml" Type="http://schemas.openxmlformats.org/officeDocument/2006/relationships/ctrlProp" Id="rId30"/><Relationship Target="../ctrlProps/ctrlProp207.xml" Type="http://schemas.openxmlformats.org/officeDocument/2006/relationships/ctrlProp" Id="rId35"/><Relationship Target="../ctrlProps/ctrlProp215.xml" Type="http://schemas.openxmlformats.org/officeDocument/2006/relationships/ctrlProp" Id="rId43"/><Relationship Target="../ctrlProps/ctrlProp220.xml" Type="http://schemas.openxmlformats.org/officeDocument/2006/relationships/ctrlProp" Id="rId48"/><Relationship Target="../ctrlProps/ctrlProp180.xml" Type="http://schemas.openxmlformats.org/officeDocument/2006/relationships/ctrlProp" Id="rId8"/><Relationship Target="../ctrlProps/ctrlProp223.xml" Type="http://schemas.openxmlformats.org/officeDocument/2006/relationships/ctrlProp" Id="rId51"/></Relationships>
</file>

<file path=xl/worksheets/_rels/sheet9.xml.rels><?xml version="1.0" encoding="UTF-8"?><Relationships xmlns="http://schemas.openxmlformats.org/package/2006/relationships"><Relationship Target="../ctrlProps/ctrlProp236.xml" Type="http://schemas.openxmlformats.org/officeDocument/2006/relationships/ctrlProp" Id="rId13"/><Relationship Target="../ctrlProps/ctrlProp241.xml" Type="http://schemas.openxmlformats.org/officeDocument/2006/relationships/ctrlProp" Id="rId18"/><Relationship Target="../ctrlProps/ctrlProp249.xml" Type="http://schemas.openxmlformats.org/officeDocument/2006/relationships/ctrlProp" Id="rId26"/><Relationship Target="../ctrlProps/ctrlProp262.xml" Type="http://schemas.openxmlformats.org/officeDocument/2006/relationships/ctrlProp" Id="rId39"/><Relationship Target="../ctrlProps/ctrlProp244.xml" Type="http://schemas.openxmlformats.org/officeDocument/2006/relationships/ctrlProp" Id="rId21"/><Relationship Target="../ctrlProps/ctrlProp257.xml" Type="http://schemas.openxmlformats.org/officeDocument/2006/relationships/ctrlProp" Id="rId34"/><Relationship Target="../ctrlProps/ctrlProp265.xml" Type="http://schemas.openxmlformats.org/officeDocument/2006/relationships/ctrlProp" Id="rId42"/><Relationship Target="../ctrlProps/ctrlProp270.xml" Type="http://schemas.openxmlformats.org/officeDocument/2006/relationships/ctrlProp" Id="rId47"/><Relationship Target="../ctrlProps/ctrlProp273.xml" Type="http://schemas.openxmlformats.org/officeDocument/2006/relationships/ctrlProp" Id="rId50"/><Relationship Target="../ctrlProps/ctrlProp278.xml" Type="http://schemas.openxmlformats.org/officeDocument/2006/relationships/ctrlProp" Id="rId55"/><Relationship Target="../ctrlProps/ctrlProp286.xml" Type="http://schemas.openxmlformats.org/officeDocument/2006/relationships/ctrlProp" Id="rId63"/><Relationship Target="../ctrlProps/ctrlProp291.xml" Type="http://schemas.openxmlformats.org/officeDocument/2006/relationships/ctrlProp" Id="rId68"/><Relationship Target="../ctrlProps/ctrlProp299.xml" Type="http://schemas.openxmlformats.org/officeDocument/2006/relationships/ctrlProp" Id="rId76"/><Relationship Target="../ctrlProps/ctrlProp230.xml" Type="http://schemas.openxmlformats.org/officeDocument/2006/relationships/ctrlProp" Id="rId7"/><Relationship Target="../ctrlProps/ctrlProp294.xml" Type="http://schemas.openxmlformats.org/officeDocument/2006/relationships/ctrlProp" Id="rId71"/><Relationship Target="../drawings/drawing9.xml" Type="http://schemas.openxmlformats.org/officeDocument/2006/relationships/drawing" Id="rId2"/><Relationship Target="../ctrlProps/ctrlProp239.xml" Type="http://schemas.openxmlformats.org/officeDocument/2006/relationships/ctrlProp" Id="rId16"/><Relationship Target="../ctrlProps/ctrlProp252.xml" Type="http://schemas.openxmlformats.org/officeDocument/2006/relationships/ctrlProp" Id="rId29"/><Relationship Target="../ctrlProps/ctrlProp234.xml" Type="http://schemas.openxmlformats.org/officeDocument/2006/relationships/ctrlProp" Id="rId11"/><Relationship Target="../ctrlProps/ctrlProp247.xml" Type="http://schemas.openxmlformats.org/officeDocument/2006/relationships/ctrlProp" Id="rId24"/><Relationship Target="../ctrlProps/ctrlProp255.xml" Type="http://schemas.openxmlformats.org/officeDocument/2006/relationships/ctrlProp" Id="rId32"/><Relationship Target="../ctrlProps/ctrlProp260.xml" Type="http://schemas.openxmlformats.org/officeDocument/2006/relationships/ctrlProp" Id="rId37"/><Relationship Target="../ctrlProps/ctrlProp263.xml" Type="http://schemas.openxmlformats.org/officeDocument/2006/relationships/ctrlProp" Id="rId40"/><Relationship Target="../ctrlProps/ctrlProp268.xml" Type="http://schemas.openxmlformats.org/officeDocument/2006/relationships/ctrlProp" Id="rId45"/><Relationship Target="../ctrlProps/ctrlProp276.xml" Type="http://schemas.openxmlformats.org/officeDocument/2006/relationships/ctrlProp" Id="rId53"/><Relationship Target="../ctrlProps/ctrlProp281.xml" Type="http://schemas.openxmlformats.org/officeDocument/2006/relationships/ctrlProp" Id="rId58"/><Relationship Target="../ctrlProps/ctrlProp289.xml" Type="http://schemas.openxmlformats.org/officeDocument/2006/relationships/ctrlProp" Id="rId66"/><Relationship Target="../ctrlProps/ctrlProp297.xml" Type="http://schemas.openxmlformats.org/officeDocument/2006/relationships/ctrlProp" Id="rId74"/><Relationship Target="../ctrlProps/ctrlProp228.xml" Type="http://schemas.openxmlformats.org/officeDocument/2006/relationships/ctrlProp" Id="rId5"/><Relationship Target="../ctrlProps/ctrlProp238.xml" Type="http://schemas.openxmlformats.org/officeDocument/2006/relationships/ctrlProp" Id="rId15"/><Relationship Target="../ctrlProps/ctrlProp246.xml" Type="http://schemas.openxmlformats.org/officeDocument/2006/relationships/ctrlProp" Id="rId23"/><Relationship Target="../ctrlProps/ctrlProp251.xml" Type="http://schemas.openxmlformats.org/officeDocument/2006/relationships/ctrlProp" Id="rId28"/><Relationship Target="../ctrlProps/ctrlProp259.xml" Type="http://schemas.openxmlformats.org/officeDocument/2006/relationships/ctrlProp" Id="rId36"/><Relationship Target="../ctrlProps/ctrlProp272.xml" Type="http://schemas.openxmlformats.org/officeDocument/2006/relationships/ctrlProp" Id="rId49"/><Relationship Target="../ctrlProps/ctrlProp280.xml" Type="http://schemas.openxmlformats.org/officeDocument/2006/relationships/ctrlProp" Id="rId57"/><Relationship Target="../ctrlProps/ctrlProp284.xml" Type="http://schemas.openxmlformats.org/officeDocument/2006/relationships/ctrlProp" Id="rId61"/><Relationship Target="../ctrlProps/ctrlProp233.xml" Type="http://schemas.openxmlformats.org/officeDocument/2006/relationships/ctrlProp" Id="rId10"/><Relationship Target="../ctrlProps/ctrlProp242.xml" Type="http://schemas.openxmlformats.org/officeDocument/2006/relationships/ctrlProp" Id="rId19"/><Relationship Target="../ctrlProps/ctrlProp254.xml" Type="http://schemas.openxmlformats.org/officeDocument/2006/relationships/ctrlProp" Id="rId31"/><Relationship Target="../ctrlProps/ctrlProp267.xml" Type="http://schemas.openxmlformats.org/officeDocument/2006/relationships/ctrlProp" Id="rId44"/><Relationship Target="../ctrlProps/ctrlProp275.xml" Type="http://schemas.openxmlformats.org/officeDocument/2006/relationships/ctrlProp" Id="rId52"/><Relationship Target="../ctrlProps/ctrlProp283.xml" Type="http://schemas.openxmlformats.org/officeDocument/2006/relationships/ctrlProp" Id="rId60"/><Relationship Target="../ctrlProps/ctrlProp288.xml" Type="http://schemas.openxmlformats.org/officeDocument/2006/relationships/ctrlProp" Id="rId65"/><Relationship Target="../ctrlProps/ctrlProp296.xml" Type="http://schemas.openxmlformats.org/officeDocument/2006/relationships/ctrlProp" Id="rId73"/><Relationship Target="../ctrlProps/ctrlProp227.xml" Type="http://schemas.openxmlformats.org/officeDocument/2006/relationships/ctrlProp" Id="rId4"/><Relationship Target="../ctrlProps/ctrlProp232.xml" Type="http://schemas.openxmlformats.org/officeDocument/2006/relationships/ctrlProp" Id="rId9"/><Relationship Target="../ctrlProps/ctrlProp237.xml" Type="http://schemas.openxmlformats.org/officeDocument/2006/relationships/ctrlProp" Id="rId14"/><Relationship Target="../ctrlProps/ctrlProp245.xml" Type="http://schemas.openxmlformats.org/officeDocument/2006/relationships/ctrlProp" Id="rId22"/><Relationship Target="../ctrlProps/ctrlProp250.xml" Type="http://schemas.openxmlformats.org/officeDocument/2006/relationships/ctrlProp" Id="rId27"/><Relationship Target="../ctrlProps/ctrlProp253.xml" Type="http://schemas.openxmlformats.org/officeDocument/2006/relationships/ctrlProp" Id="rId30"/><Relationship Target="../ctrlProps/ctrlProp258.xml" Type="http://schemas.openxmlformats.org/officeDocument/2006/relationships/ctrlProp" Id="rId35"/><Relationship Target="../ctrlProps/ctrlProp266.xml" Type="http://schemas.openxmlformats.org/officeDocument/2006/relationships/ctrlProp" Id="rId43"/><Relationship Target="../ctrlProps/ctrlProp271.xml" Type="http://schemas.openxmlformats.org/officeDocument/2006/relationships/ctrlProp" Id="rId48"/><Relationship Target="../ctrlProps/ctrlProp279.xml" Type="http://schemas.openxmlformats.org/officeDocument/2006/relationships/ctrlProp" Id="rId56"/><Relationship Target="../ctrlProps/ctrlProp287.xml" Type="http://schemas.openxmlformats.org/officeDocument/2006/relationships/ctrlProp" Id="rId64"/><Relationship Target="../ctrlProps/ctrlProp292.xml" Type="http://schemas.openxmlformats.org/officeDocument/2006/relationships/ctrlProp" Id="rId69"/><Relationship Target="../ctrlProps/ctrlProp300.xml" Type="http://schemas.openxmlformats.org/officeDocument/2006/relationships/ctrlProp" Id="rId77"/><Relationship Target="../ctrlProps/ctrlProp231.xml" Type="http://schemas.openxmlformats.org/officeDocument/2006/relationships/ctrlProp" Id="rId8"/><Relationship Target="../ctrlProps/ctrlProp274.xml" Type="http://schemas.openxmlformats.org/officeDocument/2006/relationships/ctrlProp" Id="rId51"/><Relationship Target="../ctrlProps/ctrlProp295.xml" Type="http://schemas.openxmlformats.org/officeDocument/2006/relationships/ctrlProp" Id="rId72"/><Relationship Target="../drawings/vmlDrawing8.vml" Type="http://schemas.openxmlformats.org/officeDocument/2006/relationships/vmlDrawing" Id="rId3"/><Relationship Target="../ctrlProps/ctrlProp235.xml" Type="http://schemas.openxmlformats.org/officeDocument/2006/relationships/ctrlProp" Id="rId12"/><Relationship Target="../ctrlProps/ctrlProp240.xml" Type="http://schemas.openxmlformats.org/officeDocument/2006/relationships/ctrlProp" Id="rId17"/><Relationship Target="../ctrlProps/ctrlProp248.xml" Type="http://schemas.openxmlformats.org/officeDocument/2006/relationships/ctrlProp" Id="rId25"/><Relationship Target="../ctrlProps/ctrlProp256.xml" Type="http://schemas.openxmlformats.org/officeDocument/2006/relationships/ctrlProp" Id="rId33"/><Relationship Target="../ctrlProps/ctrlProp261.xml" Type="http://schemas.openxmlformats.org/officeDocument/2006/relationships/ctrlProp" Id="rId38"/><Relationship Target="../ctrlProps/ctrlProp269.xml" Type="http://schemas.openxmlformats.org/officeDocument/2006/relationships/ctrlProp" Id="rId46"/><Relationship Target="../ctrlProps/ctrlProp282.xml" Type="http://schemas.openxmlformats.org/officeDocument/2006/relationships/ctrlProp" Id="rId59"/><Relationship Target="../ctrlProps/ctrlProp290.xml" Type="http://schemas.openxmlformats.org/officeDocument/2006/relationships/ctrlProp" Id="rId67"/><Relationship Target="../ctrlProps/ctrlProp243.xml" Type="http://schemas.openxmlformats.org/officeDocument/2006/relationships/ctrlProp" Id="rId20"/><Relationship Target="../ctrlProps/ctrlProp264.xml" Type="http://schemas.openxmlformats.org/officeDocument/2006/relationships/ctrlProp" Id="rId41"/><Relationship Target="../ctrlProps/ctrlProp277.xml" Type="http://schemas.openxmlformats.org/officeDocument/2006/relationships/ctrlProp" Id="rId54"/><Relationship Target="../ctrlProps/ctrlProp285.xml" Type="http://schemas.openxmlformats.org/officeDocument/2006/relationships/ctrlProp" Id="rId62"/><Relationship Target="../ctrlProps/ctrlProp293.xml" Type="http://schemas.openxmlformats.org/officeDocument/2006/relationships/ctrlProp" Id="rId70"/><Relationship Target="../ctrlProps/ctrlProp298.xml" Type="http://schemas.openxmlformats.org/officeDocument/2006/relationships/ctrlProp" Id="rId75"/><Relationship Target="../printerSettings/printerSettings8.bin" Type="http://schemas.openxmlformats.org/officeDocument/2006/relationships/printerSettings" Id="rId1"/><Relationship Target="../ctrlProps/ctrlProp229.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875"/>
      <c r="B2" s="2876"/>
    </row>
    <row r="3" s="111" customFormat="true" ht="22.5" customHeight="true" x14ac:dyDescent="0.35">
      <c r="A3" s="124"/>
      <c r="B3" s="125"/>
    </row>
    <row r="4" s="111" customFormat="true" ht="22.5" customHeight="true" x14ac:dyDescent="0.35">
      <c r="A4" s="120"/>
      <c r="B4" s="121"/>
      <c r="C4" s="756" t="s">
        <v>27</v>
      </c>
    </row>
    <row r="5" s="111" customFormat="true" ht="22.5" customHeight="true" x14ac:dyDescent="0.35">
      <c r="A5" s="2875"/>
      <c r="B5" s="2876"/>
      <c r="C5" s="756"/>
    </row>
    <row r="6" s="111" customFormat="true" ht="29.25" customHeight="true" x14ac:dyDescent="0.2">
      <c r="A6" s="2877"/>
      <c r="B6" s="2878"/>
      <c r="C6" s="756" t="s">
        <v>28</v>
      </c>
    </row>
    <row r="7" s="111" customFormat="true" ht="25.9" customHeight="true" x14ac:dyDescent="0.4">
      <c r="A7" s="2879"/>
      <c r="B7" s="2880"/>
      <c r="C7" s="758" t="str">
        <f ca="true">+Water!B5</f>
        <v>Zambia</v>
      </c>
    </row>
    <row r="8" s="111" customFormat="true" ht="15" customHeight="true" x14ac:dyDescent="0.2">
      <c r="A8" s="2881"/>
      <c r="B8" s="2882"/>
      <c r="C8" s="756"/>
    </row>
    <row r="9" s="111" customFormat="true" ht="15" customHeight="true" x14ac:dyDescent="0.2">
      <c r="A9" s="125"/>
      <c r="B9" s="128"/>
      <c r="C9" s="757" t="s">
        <v>140</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DHS02</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WHS03</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DHS07</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DHS14</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DHS18</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875"/>
      <c r="B108" s="2876"/>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879"/>
      <c r="B113" s="2880"/>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881"/>
      <c r="B114" s="2882"/>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875"/>
      <c r="B208" s="2876"/>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879"/>
      <c r="B213" s="2880"/>
    </row>
    <row r="214" s="123" customFormat="true" ht="15" customHeight="true" x14ac:dyDescent="0.2">
      <c r="A214" s="2877"/>
      <c r="B214" s="2883"/>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topLeftCell="A95"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884" t="s">
        <v>124</v>
      </c>
      <c r="C4" s="2884"/>
      <c r="D4" s="2884"/>
      <c r="E4" s="2884"/>
      <c r="F4" s="2884"/>
      <c r="G4" s="2884"/>
      <c r="H4" s="2884"/>
      <c r="I4" s="2884"/>
      <c r="J4" s="2884"/>
      <c r="K4" s="2884"/>
      <c r="L4" s="2884"/>
      <c r="M4" s="2884"/>
      <c r="N4" s="2884"/>
      <c r="O4" s="2884"/>
      <c r="P4" s="2884"/>
      <c r="Q4" s="2884"/>
      <c r="R4" s="2884"/>
      <c r="S4" s="2884"/>
      <c r="T4" s="2884"/>
      <c r="U4" s="2884"/>
      <c r="V4" s="2884"/>
      <c r="W4" s="2884"/>
      <c r="X4" s="2884"/>
      <c r="Y4" s="2884"/>
    </row>
    <row r="5" ht="29.1" customHeight="true" x14ac:dyDescent="0.4">
      <c r="A5" s="35"/>
      <c r="B5" s="2911" t="str">
        <f ca="true">IF(ISERROR(INDIRECT(CONCATENATE($B105,"!A2"))),"",INDIRECT(CONCATENATE($B105,"!A2")))</f>
        <v>Zambia</v>
      </c>
      <c r="C5" s="2911"/>
      <c r="D5" s="2911"/>
      <c r="E5" s="2911"/>
      <c r="F5" s="2911"/>
      <c r="G5" s="2911"/>
      <c r="H5" s="2911"/>
      <c r="I5" s="2911"/>
      <c r="J5" s="2911"/>
      <c r="K5" s="2911"/>
      <c r="L5" s="2911"/>
      <c r="M5" s="2911"/>
      <c r="N5" s="2911"/>
      <c r="O5" s="2911"/>
      <c r="P5" s="2911"/>
      <c r="Q5" s="2911"/>
      <c r="R5" s="2911"/>
      <c r="S5" s="2911"/>
      <c r="T5" s="2911"/>
      <c r="U5" s="2911"/>
      <c r="V5" s="2911"/>
      <c r="W5" s="2911"/>
      <c r="X5" s="2911"/>
      <c r="Y5" s="2911"/>
    </row>
    <row r="6" x14ac:dyDescent="0.2">
      <c r="F6" s="36"/>
      <c r="G6" s="36"/>
      <c r="J6" s="37"/>
      <c r="K6" s="37"/>
      <c r="L6" s="37"/>
      <c r="M6" s="37"/>
      <c r="N6" s="37"/>
      <c r="O6" s="37"/>
      <c r="P6" s="37"/>
    </row>
    <row r="7" s="38" customFormat="true" ht="18" x14ac:dyDescent="0.25">
      <c r="B7" s="2902" t="str">
        <f>B118</f>
        <v>National use of drinking water sources, 2000–2020</v>
      </c>
      <c r="C7" s="2902"/>
      <c r="D7" s="2902"/>
      <c r="E7" s="2902"/>
      <c r="F7" s="2902"/>
      <c r="G7" s="2902"/>
      <c r="H7" s="2902"/>
      <c r="I7" s="2902"/>
      <c r="J7" s="2902" t="str">
        <f>B218</f>
        <v>Urban use of drinking water sources,  2000–2020</v>
      </c>
      <c r="K7" s="2902"/>
      <c r="L7" s="2902"/>
      <c r="M7" s="2902"/>
      <c r="N7" s="2902"/>
      <c r="O7" s="2902"/>
      <c r="P7" s="2902"/>
      <c r="Q7" s="2902"/>
      <c r="R7" s="2902" t="str">
        <f>B318</f>
        <v>Rural use of drinking water sources, 2000–2020</v>
      </c>
      <c r="S7" s="2902"/>
      <c r="T7" s="2902"/>
      <c r="U7" s="2902"/>
      <c r="V7" s="2902"/>
      <c r="W7" s="2902"/>
      <c r="X7" s="2902"/>
      <c r="Y7" s="290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915" t="str">
        <f ca="true">IF(ISERROR(INDIRECT(CONCATENATE($B105,"!A2"))),"",INDIRECT(CONCATENATE($B105,"!A2")))</f>
        <v>Zambia</v>
      </c>
      <c r="C31" s="2916"/>
      <c r="D31" s="2916"/>
      <c r="E31" s="2917"/>
      <c r="F31" s="2913" t="s">
        <v>0</v>
      </c>
      <c r="G31" s="2913"/>
      <c r="H31" s="2913"/>
      <c r="I31" s="2914"/>
      <c r="J31" s="2912" t="s">
        <v>1</v>
      </c>
      <c r="K31" s="2913"/>
      <c r="L31" s="2913"/>
      <c r="M31" s="2914"/>
      <c r="N31" s="2912" t="s">
        <v>2</v>
      </c>
      <c r="O31" s="2913"/>
      <c r="P31" s="2913"/>
      <c r="Q31" s="2914"/>
      <c r="R31" s="2912" t="s">
        <v>3</v>
      </c>
      <c r="S31" s="2913"/>
      <c r="T31" s="2913"/>
      <c r="U31" s="2914"/>
      <c r="V31" s="2912" t="s">
        <v>4</v>
      </c>
      <c r="W31" s="2913"/>
      <c r="X31" s="2913"/>
      <c r="Y31" s="2914"/>
    </row>
    <row r="32" s="44" customFormat="true" ht="22.5" customHeight="true" x14ac:dyDescent="0.2">
      <c r="B32" s="2918"/>
      <c r="C32" s="2919"/>
      <c r="D32" s="2919"/>
      <c r="E32" s="2920"/>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906" t="s">
        <v>5</v>
      </c>
      <c r="C33" s="2907"/>
      <c r="D33" s="2904" t="s">
        <v>25</v>
      </c>
      <c r="E33" s="33">
        <f>C99</f>
        <v>2000</v>
      </c>
      <c r="F33" s="45">
        <f ca="true">E99</f>
        <v>23.561145697361784</v>
      </c>
      <c r="G33" s="46">
        <f t="shared" ref="G33:I34" ca="true" si="0">F99</f>
        <v>3.9790390423936448</v>
      </c>
      <c r="H33" s="47">
        <f t="shared" ca="true" si="0"/>
        <v>45.192968089322903</v>
      </c>
      <c r="I33" s="48">
        <f t="shared" ca="true" si="0"/>
        <v>27.266847170921665</v>
      </c>
      <c r="J33" s="45">
        <f ca="true">J99</f>
        <v>24.838094287513513</v>
      </c>
      <c r="K33" s="46">
        <f t="shared" ref="K33:M34" ca="true" si="1">K99</f>
        <v>4.34891589647009</v>
      </c>
      <c r="L33" s="47">
        <f t="shared" ca="true" si="1"/>
        <v>43.821370854368297</v>
      </c>
      <c r="M33" s="48">
        <f t="shared" ca="true" si="1"/>
        <v>26.991618961648101</v>
      </c>
      <c r="N33" s="45">
        <f ca="true">O99</f>
        <v>35.818669100739683</v>
      </c>
      <c r="O33" s="46">
        <f t="shared" ref="O33:Q34" ca="true" si="2">P99</f>
        <v>6.0041751985229901</v>
      </c>
      <c r="P33" s="47">
        <f t="shared" ca="true" si="2"/>
        <v>36.232113309200258</v>
      </c>
      <c r="Q33" s="48">
        <f t="shared" ca="true" si="2"/>
        <v>21.945042391537072</v>
      </c>
      <c r="R33" s="45">
        <f ca="true">T99</f>
        <v>66.050190045161969</v>
      </c>
      <c r="S33" s="46">
        <f t="shared" ref="S33:U34" ca="true" si="3">U99</f>
        <v>4.3682580639218118</v>
      </c>
      <c r="T33" s="47">
        <f t="shared" ca="true" si="3"/>
        <v>24.58721662027375</v>
      </c>
      <c r="U33" s="48">
        <f t="shared" ca="true" si="3"/>
        <v>4.9943352706424662</v>
      </c>
      <c r="V33" s="45">
        <f ca="true">Y99</f>
        <v>92.148548827078955</v>
      </c>
      <c r="W33" s="46">
        <f t="shared" ref="W33:Y34" ca="true" si="4">Z99</f>
        <v>2.2486635086512177</v>
      </c>
      <c r="X33" s="47">
        <f t="shared" ca="true" si="4"/>
        <v>4.8718697975652105</v>
      </c>
      <c r="Y33" s="48">
        <f t="shared" ca="true" si="4"/>
        <v>0.73091786670460834</v>
      </c>
    </row>
    <row r="34" x14ac:dyDescent="0.2">
      <c r="B34" s="2908"/>
      <c r="C34" s="2909"/>
      <c r="D34" s="2905"/>
      <c r="E34" s="34">
        <f>C100</f>
        <v>2020</v>
      </c>
      <c r="F34" s="50">
        <f ca="true">E100</f>
        <v>40.828710291233477</v>
      </c>
      <c r="G34" s="51">
        <f t="shared" ca="true" si="0"/>
        <v>6.8952093580741378</v>
      </c>
      <c r="H34" s="52">
        <f t="shared" ca="true" si="0"/>
        <v>36.996625674866891</v>
      </c>
      <c r="I34" s="53">
        <f t="shared" ca="true" si="0"/>
        <v>15.279454675825491</v>
      </c>
      <c r="J34" s="50">
        <f ca="true">J100</f>
        <v>47.884463515676707</v>
      </c>
      <c r="K34" s="51">
        <f t="shared" ca="true" si="1"/>
        <v>8.3841176447243235</v>
      </c>
      <c r="L34" s="52">
        <f t="shared" ca="true" si="1"/>
        <v>31.048691717652446</v>
      </c>
      <c r="M34" s="53">
        <f t="shared" ca="true" si="1"/>
        <v>12.682727121946527</v>
      </c>
      <c r="N34" s="50">
        <f ca="true">O100</f>
        <v>59.596314950408541</v>
      </c>
      <c r="O34" s="51">
        <f t="shared" ca="true" si="2"/>
        <v>9.9899500772131837</v>
      </c>
      <c r="P34" s="52">
        <f t="shared" ca="true" si="2"/>
        <v>23.820121516409699</v>
      </c>
      <c r="Q34" s="53">
        <f t="shared" ca="true" si="2"/>
        <v>6.5936134559685797</v>
      </c>
      <c r="R34" s="50">
        <f ca="true">T100</f>
        <v>81.075506381543178</v>
      </c>
      <c r="S34" s="51">
        <f t="shared" ca="true" si="3"/>
        <v>5.3619638989011769</v>
      </c>
      <c r="T34" s="52">
        <f t="shared" ca="true" si="3"/>
        <v>11.713507500714911</v>
      </c>
      <c r="U34" s="53">
        <f t="shared" ca="true" si="3"/>
        <v>1.8490222188407301</v>
      </c>
      <c r="V34" s="50">
        <f ca="true">Y100</f>
        <v>93.823490153956186</v>
      </c>
      <c r="W34" s="51">
        <f t="shared" ca="true" si="4"/>
        <v>2.2895364197151618</v>
      </c>
      <c r="X34" s="52">
        <f t="shared" ca="true" si="4"/>
        <v>3.529469518730707</v>
      </c>
      <c r="Y34" s="53">
        <f t="shared" ca="true" si="4"/>
        <v>0.35750390759795181</v>
      </c>
    </row>
    <row r="35" x14ac:dyDescent="0.2">
      <c r="F35" s="36"/>
      <c r="H35" s="39"/>
    </row>
    <row r="36" x14ac:dyDescent="0.2">
      <c r="B36" s="2906" t="s">
        <v>6</v>
      </c>
      <c r="C36" s="2907"/>
      <c r="D36" s="2904" t="s">
        <v>25</v>
      </c>
      <c r="E36" s="33">
        <f>C199</f>
        <v>2000</v>
      </c>
      <c r="F36" s="45">
        <f ca="true">E199</f>
        <v>72.809318598399258</v>
      </c>
      <c r="G36" s="46">
        <f t="shared" ref="G36:I37" ca="true" si="5">F199</f>
        <v>5.8138802459357191</v>
      </c>
      <c r="H36" s="47">
        <f t="shared" ca="true" si="5"/>
        <v>17.244070240894615</v>
      </c>
      <c r="I36" s="48">
        <f t="shared" ca="true" si="5"/>
        <v>4.1327309147704057</v>
      </c>
      <c r="J36" s="45">
        <f ca="true">J199</f>
        <v>82.927447653762684</v>
      </c>
      <c r="K36" s="46">
        <f t="shared" ref="K36:M37" ca="true" si="6">K199</f>
        <v>4.2695485819937158</v>
      </c>
      <c r="L36" s="47">
        <f t="shared" ca="true" si="6"/>
        <v>10.536287131597064</v>
      </c>
      <c r="M36" s="48">
        <f t="shared" ca="true" si="6"/>
        <v>2.2667166326465349</v>
      </c>
      <c r="N36" s="45">
        <f ca="true">O199</f>
        <v>85.113487509158901</v>
      </c>
      <c r="O36" s="46">
        <f t="shared" ref="O36:Q37" ca="true" si="7">P199</f>
        <v>3.8505988283487409</v>
      </c>
      <c r="P36" s="47">
        <f t="shared" ca="true" si="7"/>
        <v>10.166109915944972</v>
      </c>
      <c r="Q36" s="48">
        <f t="shared" ca="true" si="7"/>
        <v>0.86980374654739023</v>
      </c>
      <c r="R36" s="45">
        <f ca="true">T199</f>
        <v>93.077742344958878</v>
      </c>
      <c r="S36" s="46">
        <f t="shared" ref="S36:U37" ca="true" si="8">U199</f>
        <v>2.1921704871132524</v>
      </c>
      <c r="T36" s="47">
        <f t="shared" ca="true" si="8"/>
        <v>4.0658720603857432</v>
      </c>
      <c r="U36" s="48">
        <f t="shared" ca="true" si="8"/>
        <v>0.66421510754212676</v>
      </c>
      <c r="V36" s="45">
        <f ca="true">Y199</f>
        <v>95.020400081692202</v>
      </c>
      <c r="W36" s="46">
        <f t="shared" ref="W36:Y37" ca="true" si="9">Z199</f>
        <v>1.041467642605193</v>
      </c>
      <c r="X36" s="47">
        <f t="shared" ca="true" si="9"/>
        <v>3.8066419599393981</v>
      </c>
      <c r="Y36" s="48">
        <f t="shared" ca="true" si="9"/>
        <v>0.13149031576320347</v>
      </c>
    </row>
    <row r="37" x14ac:dyDescent="0.2">
      <c r="B37" s="2908"/>
      <c r="C37" s="2909"/>
      <c r="D37" s="2905"/>
      <c r="E37" s="34">
        <f>C200</f>
        <v>2020</v>
      </c>
      <c r="F37" s="50">
        <f ca="true">E200</f>
        <v>69.653274698122729</v>
      </c>
      <c r="G37" s="51">
        <f t="shared" ca="true" si="5"/>
        <v>5.561867706327539</v>
      </c>
      <c r="H37" s="52">
        <f t="shared" ca="true" si="5"/>
        <v>22.066312975680461</v>
      </c>
      <c r="I37" s="53">
        <f t="shared" ca="true" si="5"/>
        <v>2.7185446198692773</v>
      </c>
      <c r="J37" s="50">
        <f ca="true">J200</f>
        <v>84.734406881947962</v>
      </c>
      <c r="K37" s="51">
        <f t="shared" ca="true" si="6"/>
        <v>4.3625805084389864</v>
      </c>
      <c r="L37" s="52">
        <f t="shared" ca="true" si="6"/>
        <v>10.903012609613057</v>
      </c>
      <c r="M37" s="53">
        <f t="shared" ca="true" si="6"/>
        <v>0</v>
      </c>
      <c r="N37" s="50">
        <f ca="true">O200</f>
        <v>89.549235558421117</v>
      </c>
      <c r="O37" s="51">
        <f t="shared" ca="true" si="7"/>
        <v>4.0512754395556465</v>
      </c>
      <c r="P37" s="52">
        <f t="shared" ca="true" si="7"/>
        <v>6.3994890020232305</v>
      </c>
      <c r="Q37" s="53">
        <f t="shared" ca="true" si="7"/>
        <v>0</v>
      </c>
      <c r="R37" s="50">
        <f ca="true">T200</f>
        <v>93.02004394641385</v>
      </c>
      <c r="S37" s="51">
        <f t="shared" ca="true" si="8"/>
        <v>2.1908115722614574</v>
      </c>
      <c r="T37" s="52">
        <f t="shared" ca="true" si="8"/>
        <v>4.7033832926713472</v>
      </c>
      <c r="U37" s="53">
        <f t="shared" ca="true" si="8"/>
        <v>8.5761188653350473E-2</v>
      </c>
      <c r="V37" s="50">
        <f ca="true">Y200</f>
        <v>98.385793942116493</v>
      </c>
      <c r="W37" s="51">
        <f t="shared" ca="true" si="9"/>
        <v>1.0783539197334806</v>
      </c>
      <c r="X37" s="52">
        <f t="shared" ca="true" si="9"/>
        <v>0.53585213815001964</v>
      </c>
      <c r="Y37" s="53">
        <f t="shared" ca="true" si="9"/>
        <v>0</v>
      </c>
    </row>
    <row r="38" x14ac:dyDescent="0.2">
      <c r="F38" s="36"/>
      <c r="G38" s="36"/>
      <c r="H38" s="39"/>
      <c r="I38" s="39"/>
    </row>
    <row r="39" x14ac:dyDescent="0.2">
      <c r="B39" s="2906" t="s">
        <v>7</v>
      </c>
      <c r="C39" s="2907"/>
      <c r="D39" s="2904" t="s">
        <v>25</v>
      </c>
      <c r="E39" s="33">
        <f>C299</f>
        <v>2000</v>
      </c>
      <c r="F39" s="45">
        <f ca="true">E299</f>
        <v>23.402342994368414</v>
      </c>
      <c r="G39" s="46">
        <f t="shared" ref="G39:I40" ca="true" si="10">F299</f>
        <v>3.89327528496821</v>
      </c>
      <c r="H39" s="47">
        <f t="shared" ca="true" si="10"/>
        <v>45.412750495459022</v>
      </c>
      <c r="I39" s="48">
        <f t="shared" ca="true" si="10"/>
        <v>27.291631225204355</v>
      </c>
      <c r="J39" s="45">
        <f ca="true">J299</f>
        <v>23.551853558389702</v>
      </c>
      <c r="K39" s="46">
        <f t="shared" ref="K39:M40" ca="true" si="11">K299</f>
        <v>4.1613213314880904</v>
      </c>
      <c r="L39" s="47">
        <f t="shared" ca="true" si="11"/>
        <v>45.592681236714043</v>
      </c>
      <c r="M39" s="48">
        <f t="shared" ca="true" si="11"/>
        <v>26.694143873408166</v>
      </c>
      <c r="N39" s="45">
        <f ca="true">O299</f>
        <v>24.607331777849719</v>
      </c>
      <c r="O39" s="46">
        <f t="shared" ref="O39:Q40" ca="true" si="12">P299</f>
        <v>4.5744024253698292</v>
      </c>
      <c r="P39" s="47">
        <f t="shared" ca="true" si="12"/>
        <v>42.760545231938067</v>
      </c>
      <c r="Q39" s="48">
        <f t="shared" ca="true" si="12"/>
        <v>28.057720564842384</v>
      </c>
      <c r="R39" s="45">
        <f ca="true">T299</f>
        <v>27.099590197948942</v>
      </c>
      <c r="S39" s="46">
        <f t="shared" ref="S39:U40" ca="true" si="13">U299</f>
        <v>5.4668920756872703</v>
      </c>
      <c r="T39" s="47">
        <f t="shared" ca="true" si="13"/>
        <v>40.965202782821507</v>
      </c>
      <c r="U39" s="48">
        <f t="shared" ca="true" si="13"/>
        <v>26.468314943542282</v>
      </c>
      <c r="V39" s="45">
        <f ca="true">Y299</f>
        <v>45.176668514282625</v>
      </c>
      <c r="W39" s="46">
        <f t="shared" ref="W39:Y40" ca="true" si="14">Z299</f>
        <v>5.5495884346158526</v>
      </c>
      <c r="X39" s="47">
        <f t="shared" ca="true" si="14"/>
        <v>37.015239513161873</v>
      </c>
      <c r="Y39" s="48">
        <f t="shared" ca="true" si="14"/>
        <v>12.258503537939646</v>
      </c>
    </row>
    <row r="40" x14ac:dyDescent="0.2">
      <c r="B40" s="2908"/>
      <c r="C40" s="2909"/>
      <c r="D40" s="2905"/>
      <c r="E40" s="34">
        <f>C300</f>
        <v>2020</v>
      </c>
      <c r="F40" s="50">
        <f ca="true">E300</f>
        <v>38.582647662995967</v>
      </c>
      <c r="G40" s="51">
        <f t="shared" ca="true" si="10"/>
        <v>6.4187106654716661</v>
      </c>
      <c r="H40" s="52">
        <f t="shared" ca="true" si="10"/>
        <v>38.460839916348732</v>
      </c>
      <c r="I40" s="53">
        <f t="shared" ca="true" si="10"/>
        <v>16.537801755183636</v>
      </c>
      <c r="J40" s="50">
        <f ca="true">J300</f>
        <v>43.449320618570916</v>
      </c>
      <c r="K40" s="51">
        <f t="shared" ca="true" si="11"/>
        <v>7.6769577511370475</v>
      </c>
      <c r="L40" s="52">
        <f t="shared" ca="true" si="11"/>
        <v>34.438197152461726</v>
      </c>
      <c r="M40" s="53">
        <f t="shared" ca="true" si="11"/>
        <v>14.435524477830313</v>
      </c>
      <c r="N40" s="50">
        <f ca="true">O300</f>
        <v>47.196506082920934</v>
      </c>
      <c r="O40" s="51">
        <f t="shared" ca="true" si="12"/>
        <v>8.7736376232807949</v>
      </c>
      <c r="P40" s="52">
        <f t="shared" ca="true" si="12"/>
        <v>31.177668009902391</v>
      </c>
      <c r="Q40" s="53">
        <f t="shared" ca="true" si="12"/>
        <v>12.852188283895885</v>
      </c>
      <c r="R40" s="50">
        <f ca="true">T300</f>
        <v>52.675138155691755</v>
      </c>
      <c r="S40" s="51">
        <f t="shared" ca="true" si="13"/>
        <v>10.626333950646924</v>
      </c>
      <c r="T40" s="52">
        <f t="shared" ca="true" si="13"/>
        <v>26.560415360656407</v>
      </c>
      <c r="U40" s="53">
        <f t="shared" ca="true" si="13"/>
        <v>10.138112533004914</v>
      </c>
      <c r="V40" s="50">
        <f ca="true">Y300</f>
        <v>64.521494841123328</v>
      </c>
      <c r="W40" s="51">
        <f t="shared" ca="true" si="14"/>
        <v>7.9259439292479286</v>
      </c>
      <c r="X40" s="52">
        <f t="shared" ca="true" si="14"/>
        <v>20.419790026882765</v>
      </c>
      <c r="Y40" s="53">
        <f t="shared" ca="true" si="14"/>
        <v>7.1327712027459711</v>
      </c>
    </row>
    <row r="97" s="40" customFormat="true" ht="16.5" customHeight="true" x14ac:dyDescent="0.2">
      <c r="A97" s="2899" t="s">
        <v>5</v>
      </c>
      <c r="B97" s="2899"/>
      <c r="C97" s="2899"/>
      <c r="D97" s="2888" t="s">
        <v>0</v>
      </c>
      <c r="E97" s="2889"/>
      <c r="F97" s="2889"/>
      <c r="G97" s="2889"/>
      <c r="H97" s="2890"/>
      <c r="I97" s="2888" t="s">
        <v>1</v>
      </c>
      <c r="J97" s="2889"/>
      <c r="K97" s="2889"/>
      <c r="L97" s="2889"/>
      <c r="M97" s="2890"/>
      <c r="N97" s="2888" t="s">
        <v>2</v>
      </c>
      <c r="O97" s="2889"/>
      <c r="P97" s="2889"/>
      <c r="Q97" s="2889"/>
      <c r="R97" s="2890"/>
      <c r="S97" s="2888" t="s">
        <v>3</v>
      </c>
      <c r="T97" s="2889"/>
      <c r="U97" s="2889"/>
      <c r="V97" s="2889"/>
      <c r="W97" s="2890"/>
      <c r="X97" s="2888" t="s">
        <v>4</v>
      </c>
      <c r="Y97" s="2889"/>
      <c r="Z97" s="2889"/>
      <c r="AA97" s="2889"/>
      <c r="AB97" s="2890"/>
    </row>
    <row r="98" s="44" customFormat="true" ht="22.5" customHeight="true" x14ac:dyDescent="0.2">
      <c r="A98" s="2900"/>
      <c r="B98" s="2900"/>
      <c r="C98" s="2900"/>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891" t="s">
        <v>10</v>
      </c>
      <c r="B99" s="2892"/>
      <c r="C99" s="233">
        <v>2000</v>
      </c>
      <c r="D99" s="56">
        <f ca="true">IF((D101+H101)&gt;100,D101*100/(D101+H101),D101)</f>
        <v>27.540184739755432</v>
      </c>
      <c r="E99" s="57">
        <f ca="true">D99*AVERAGEIF(E105:E116,"&gt;0")/100</f>
        <v>23.561145697361784</v>
      </c>
      <c r="F99" s="58">
        <f ca="true">D99*(100-AVERAGEIF(E105:E116,"&gt;0"))/100</f>
        <v>3.9790390423936448</v>
      </c>
      <c r="G99" s="59">
        <f ca="true">100-(E99+F99+H99)</f>
        <v>45.192968089322903</v>
      </c>
      <c r="H99" s="60">
        <f ca="true">IF((D101+H101)&gt;100,H101*100/(D101+H101),H101)</f>
        <v>27.266847170921665</v>
      </c>
      <c r="I99" s="56">
        <f ca="true">IF((I101+M101)&gt;100,I101*100/(I101+M101),I101)</f>
        <v>29.187010183983602</v>
      </c>
      <c r="J99" s="57">
        <f ca="true">I99*AVERAGEIF(J105:J116,"&gt;0")/100</f>
        <v>24.838094287513513</v>
      </c>
      <c r="K99" s="61">
        <f ca="true">I99*(100-AVERAGEIF(J105:J116,"&gt;0"))/100</f>
        <v>4.34891589647009</v>
      </c>
      <c r="L99" s="62">
        <f ca="true">100-(J99+K99+M99)</f>
        <v>43.821370854368297</v>
      </c>
      <c r="M99" s="63">
        <f ca="true">IF((I101+M101)&gt;100,M101*100/(I101+M101),M101)</f>
        <v>26.991618961648101</v>
      </c>
      <c r="N99" s="56">
        <f ca="true">IF((N101+R101)&gt;100,N101*100/(N101+R101),N101)</f>
        <v>41.82284429926267</v>
      </c>
      <c r="O99" s="57">
        <f ca="true">N99*AVERAGEIF(O105:O116,"&gt;0")/100</f>
        <v>35.818669100739683</v>
      </c>
      <c r="P99" s="61">
        <f ca="true">N99*(100-AVERAGEIF(O105:O116,"&gt;0"))/100</f>
        <v>6.0041751985229901</v>
      </c>
      <c r="Q99" s="62">
        <f ca="true">100-(O99+P99+R99)</f>
        <v>36.232113309200258</v>
      </c>
      <c r="R99" s="63">
        <f ca="true">IF((N101+R101)&gt;100,R101*100/(N101+R101),R101)</f>
        <v>21.945042391537072</v>
      </c>
      <c r="S99" s="56">
        <f ca="true">IF((S101+W101)&gt;100,S101*100/(S101+W101),S101)</f>
        <v>70.418448109083783</v>
      </c>
      <c r="T99" s="57">
        <f ca="true">S99*AVERAGEIF(T105:T116,"&gt;0")/100</f>
        <v>66.050190045161969</v>
      </c>
      <c r="U99" s="61">
        <f ca="true">S99*(100-AVERAGEIF(T105:T116,"&gt;0"))/100</f>
        <v>4.3682580639218118</v>
      </c>
      <c r="V99" s="62">
        <f ca="true">100-(T99+U99+W99)</f>
        <v>24.58721662027375</v>
      </c>
      <c r="W99" s="63">
        <f ca="true">IF((S101+W101)&gt;100,W101*100/(S101+W101),W101)</f>
        <v>4.9943352706424662</v>
      </c>
      <c r="X99" s="56">
        <f ca="true">IF((X101+AB101)&gt;100,X101*100/(X101+AB101),X101)</f>
        <v>94.397212335730174</v>
      </c>
      <c r="Y99" s="57">
        <f ca="true">X99*AVERAGEIF(Y105:Y116,"&gt;0")/100</f>
        <v>92.148548827078955</v>
      </c>
      <c r="Z99" s="61">
        <f ca="true">X99*(100-AVERAGEIF(Y105:Y116,"&gt;0"))/100</f>
        <v>2.2486635086512177</v>
      </c>
      <c r="AA99" s="62">
        <f ca="true">100-(Y99+Z99+AB99)</f>
        <v>4.8718697975652105</v>
      </c>
      <c r="AB99" s="63">
        <f ca="true">IF((X101+AB101)&gt;100,AB101*100/(X101+AB101),AB101)</f>
        <v>0.73091786670460834</v>
      </c>
    </row>
    <row r="100" s="64" customFormat="true" ht="15" customHeight="true" x14ac:dyDescent="0.2">
      <c r="A100" s="2893"/>
      <c r="B100" s="2894"/>
      <c r="C100" s="234">
        <v>2020</v>
      </c>
      <c r="D100" s="65">
        <f ca="true">IF((D102+H102)&gt;100,D102*100/(D102+H102),D102)</f>
        <v>47.723919649307618</v>
      </c>
      <c r="E100" s="66">
        <f ca="true">D100*AVERAGEIF(E105:E116,"&gt;0")/100</f>
        <v>40.828710291233477</v>
      </c>
      <c r="F100" s="67">
        <f ca="true">D100*(100-AVERAGEIF(E105:E116,"&gt;0"))/100</f>
        <v>6.8952093580741378</v>
      </c>
      <c r="G100" s="68">
        <f ca="true">100-(E100+F100+H100)</f>
        <v>36.996625674866891</v>
      </c>
      <c r="H100" s="69">
        <f ca="true">IF((D102+H102)&gt;100,H102*100/(D102+H102),H102)</f>
        <v>15.279454675825491</v>
      </c>
      <c r="I100" s="65">
        <f ca="true">IF((I102+M102)&gt;100,I102*100/(I102+M102),I102)</f>
        <v>56.268581160401027</v>
      </c>
      <c r="J100" s="66">
        <f ca="true">I100*AVERAGEIF(J105:J116,"&gt;0")/100</f>
        <v>47.884463515676707</v>
      </c>
      <c r="K100" s="67">
        <f ca="true">I100*(100-AVERAGEIF(J105:J116,"&gt;0"))/100</f>
        <v>8.3841176447243235</v>
      </c>
      <c r="L100" s="68">
        <f ca="true">100-(J100+K100+M100)</f>
        <v>31.048691717652446</v>
      </c>
      <c r="M100" s="69">
        <f ca="true">IF((I102+M102)&gt;100,M102*100/(I102+M102),M102)</f>
        <v>12.682727121946527</v>
      </c>
      <c r="N100" s="65">
        <f ca="true">IF((N102+R102)&gt;100,N102*100/(N102+R102),N102)</f>
        <v>69.586265027621721</v>
      </c>
      <c r="O100" s="66">
        <f ca="true">N100*AVERAGEIF(O105:O116,"&gt;0")/100</f>
        <v>59.596314950408541</v>
      </c>
      <c r="P100" s="67">
        <f ca="true">N100*(100-AVERAGEIF(O105:O116,"&gt;0"))/100</f>
        <v>9.9899500772131837</v>
      </c>
      <c r="Q100" s="68">
        <f ca="true">100-(O100+P100+R100)</f>
        <v>23.820121516409699</v>
      </c>
      <c r="R100" s="69">
        <f ca="true">IF((N102+R102)&gt;100,R102*100/(N102+R102),R102)</f>
        <v>6.5936134559685797</v>
      </c>
      <c r="S100" s="65">
        <f ca="true">IF((S102+W102)&gt;100,S102*100/(S102+W102),S102)</f>
        <v>86.437470280444359</v>
      </c>
      <c r="T100" s="66">
        <f ca="true">S100*AVERAGEIF(T105:T116,"&gt;0")/100</f>
        <v>81.075506381543178</v>
      </c>
      <c r="U100" s="67">
        <f ca="true">S100*(100-AVERAGEIF(T105:T116,"&gt;0"))/100</f>
        <v>5.3619638989011769</v>
      </c>
      <c r="V100" s="68">
        <f ca="true">100-(T100+U100+W100)</f>
        <v>11.713507500714911</v>
      </c>
      <c r="W100" s="69">
        <f ca="true">IF((S102+W102)&gt;100,W102*100/(S102+W102),W102)</f>
        <v>1.8490222188407301</v>
      </c>
      <c r="X100" s="65">
        <f ca="true">IF((X102+AB102)&gt;100,X102*100/(X102+AB102),X102)</f>
        <v>96.113026573671348</v>
      </c>
      <c r="Y100" s="66">
        <f ca="true">X100*AVERAGEIF(Y105:Y116,"&gt;0")/100</f>
        <v>93.823490153956186</v>
      </c>
      <c r="Z100" s="67">
        <f ca="true">X100*(100-AVERAGEIF(Y105:Y116,"&gt;0"))/100</f>
        <v>2.2895364197151618</v>
      </c>
      <c r="AA100" s="68">
        <f ca="true">100-(Y100+Z100+AB100)</f>
        <v>3.529469518730707</v>
      </c>
      <c r="AB100" s="69">
        <f ca="true">IF((X102+AB102)&gt;100,AB102*100/(X102+AB102),AB102)</f>
        <v>0.35750390759795181</v>
      </c>
    </row>
    <row r="101" hidden="true" x14ac:dyDescent="0.2">
      <c r="A101" s="2895" t="s">
        <v>12</v>
      </c>
      <c r="B101" s="2896"/>
      <c r="C101" s="70">
        <f>MinRegYear(C99,C105:C116)</f>
        <v>2000</v>
      </c>
      <c r="D101" s="71">
        <f ca="true">IF(MAX(C105:C116)-MIN(C105:C116)&lt;5,AVERAGEIF(C105:C116,"&gt;0",D105:D116),
IF(FORECAST($C101,D$105:D$116,$C$105:$C$116)&lt;0,0,
IF(FORECAST($C101,D$105:D$116,$C$105:$C$116)&gt;100,100,
FORECAST($C101,D$105:D$116,$C$105:$C$116))))</f>
        <v>27.540184739755432</v>
      </c>
      <c r="E101" s="72"/>
      <c r="F101" s="73"/>
      <c r="G101" s="73"/>
      <c r="H101" s="74">
        <f ca="true">IF(MAX(C105:C116)-MIN(C105:C116)&lt;5,AVERAGEIF(C105:C116,"&gt;0",H105:H116),
IF(FORECAST($C101,H$105:H$116,$C$105:$C$116)&lt;0,0,
IF(FORECAST($C101,H$105:H$116,$C$105:$C$116)&gt;100,100,
FORECAST($C101,H$105:H$116,$C$105:$C$116))))</f>
        <v>27.266847170921665</v>
      </c>
      <c r="I101" s="71">
        <f ca="true">IF(MAX(C105:C116)-MIN(C105:C116)&lt;5,AVERAGEIF(C105:C116,"&gt;0",I105:I116),
IF(FORECAST($C101,I$105:I$116,$C$105:$C$116)&lt;0,0,
IF(FORECAST($C101,I$105:I$116,$C$105:$C$116)&gt;100,100,
FORECAST($C101,I$105:I$116,$C$105:$C$116))))</f>
        <v>29.187010183983602</v>
      </c>
      <c r="J101" s="72"/>
      <c r="K101" s="73"/>
      <c r="L101" s="73"/>
      <c r="M101" s="74">
        <f ca="true">IF(MAX(C105:C116)-MIN(C105:C116)&lt;5,AVERAGEIF(C105:C116,"&gt;0",M105:M116),
IF(FORECAST($C101,M$105:M$116,$C$105:$C$116)&lt;0,0,
IF(FORECAST($C101,M$105:M$116,$C$105:$C$116)&gt;100,100,
FORECAST($C101,M$105:M$116,$C$105:$C$116))))</f>
        <v>26.991618961648101</v>
      </c>
      <c r="N101" s="71">
        <f ca="true">IF(MAX(C105:C116)-MIN(C105:C116)&lt;5,AVERAGEIF(C105:C116,"&gt;0",N105:N116),
IF(FORECAST($C101,N$105:N$116,$C$105:$C$116)&lt;0,0,
IF(FORECAST($C101,N$105:N$116,$C$105:$C$116)&gt;100,100,
FORECAST($C101,N$105:N$116,$C$105:$C$116))))</f>
        <v>41.82284429926267</v>
      </c>
      <c r="O101" s="72"/>
      <c r="P101" s="73"/>
      <c r="Q101" s="73"/>
      <c r="R101" s="74">
        <f ca="true">IF(MAX(C105:C116)-MIN(C105:C116)&lt;5,AVERAGEIF(C105:C116,"&gt;0",R105:R116),
IF(FORECAST($C101,R$105:R$116,$C$105:$C$116)&lt;0,0,
IF(FORECAST($C101,R$105:R$116,$C$105:$C$116)&gt;100,100,
FORECAST($C101,R$105:R$116,$C$105:$C$116))))</f>
        <v>21.945042391537072</v>
      </c>
      <c r="S101" s="71">
        <f ca="true">IF(MAX(C105:C116)-MIN(C105:C116)&lt;5,AVERAGEIF(C105:C116,"&gt;0",S105:S116),
IF(FORECAST($C101,S$105:S$116,$C$105:$C$116)&lt;0,0,
IF(FORECAST($C101,S$105:S$116,$C$105:$C$116)&gt;100,100,
FORECAST($C101,S$105:S$116,$C$105:$C$116))))</f>
        <v>70.418448109083783</v>
      </c>
      <c r="T101" s="72"/>
      <c r="U101" s="73"/>
      <c r="V101" s="73"/>
      <c r="W101" s="74">
        <f ca="true">IF(MAX(C105:C116)-MIN(C105:C116)&lt;5,AVERAGEIF(C105:C116,"&gt;0",W105:W116),
IF(FORECAST($C101,W$105:W$116,$C$105:$C$116)&lt;0,0,
IF(FORECAST($C101,W$105:W$116,$C$105:$C$116)&gt;100,100,
FORECAST($C101,W$105:W$116,$C$105:$C$116))))</f>
        <v>4.9943352706424662</v>
      </c>
      <c r="X101" s="71">
        <f ca="true">IF(MAX(C105:C116)-MIN(C105:C116)&lt;5,AVERAGEIF(C105:C116,"&gt;0",X105:X116),
IF(FORECAST($C101,X$105:X$116,$C$105:$C$116)&lt;0,0,
IF(FORECAST($C101,X$105:X$116,$C$105:$C$116)&gt;100,100,
FORECAST($C101,X$105:X$116,$C$105:$C$116))))</f>
        <v>94.397212335730174</v>
      </c>
      <c r="Y101" s="72"/>
      <c r="Z101" s="73"/>
      <c r="AA101" s="73"/>
      <c r="AB101" s="74">
        <f ca="true">IF(MAX(C105:C116)-MIN(C105:C116)&lt;5,AVERAGEIF(C105:C116,"&gt;0",AB105:AB116),
IF(FORECAST($C101,AB$105:AB$116,$C$105:$C$116)&lt;0,0,
IF(FORECAST($C101,AB$105:AB$116,$C$105:$C$116)&gt;100,100,
FORECAST($C101,AB$105:AB$116,$C$105:$C$116))))</f>
        <v>0.73091786670460834</v>
      </c>
    </row>
    <row r="102" hidden="true" x14ac:dyDescent="0.2">
      <c r="A102" s="2897"/>
      <c r="B102" s="2898"/>
      <c r="C102" s="49">
        <f>MaxRegYear(C100,C105:C116)</f>
        <v>2020</v>
      </c>
      <c r="D102" s="75">
        <f ca="true">IF(MAX(C105:C116)-MIN(C105:C116)&lt;5,AVERAGEIF(C105:C116,"&gt;0",D105:D116),
IF(FORECAST($C102,D$105:D$116,$C$105:$C$116)&lt;0,0,
IF(FORECAST($C102,D$105:D$116,$C$105:$C$116)&gt;100,100,
FORECAST($C102,D$105:D$116,$C$105:$C$116))))</f>
        <v>47.723919649307618</v>
      </c>
      <c r="E102" s="76"/>
      <c r="F102" s="77"/>
      <c r="G102" s="77"/>
      <c r="H102" s="78">
        <f ca="true">IF(MAX(C105:C116)-MIN(C105:C116)&lt;5,AVERAGEIF(C105:C116,"&gt;0",H105:H116),
IF(FORECAST($C102,H$105:H$116,$C$105:$C$116)&lt;0,0,
IF(FORECAST($C102,H$105:H$116,$C$105:$C$116)&gt;100,100,
FORECAST($C102,H$105:H$116,$C$105:$C$116))))</f>
        <v>15.279454675825491</v>
      </c>
      <c r="I102" s="75">
        <f ca="true">IF(MAX(C105:C116)-MIN(C105:C116)&lt;5,AVERAGEIF(C105:C116,"&gt;0",I105:I116),
IF(FORECAST($C102,I$105:I$116,$C$105:$C$116)&lt;0,0,
IF(FORECAST($C102,I$105:I$116,$C$105:$C$116)&gt;100,100,
FORECAST($C102,I$105:I$116,$C$105:$C$116))))</f>
        <v>56.268581160401027</v>
      </c>
      <c r="J102" s="76"/>
      <c r="K102" s="77"/>
      <c r="L102" s="77"/>
      <c r="M102" s="78">
        <f ca="true">IF(MAX(C105:C116)-MIN(C105:C116)&lt;5,AVERAGEIF(C105:C116,"&gt;0",M105:M116),
IF(FORECAST($C102,M$105:M$116,$C$105:$C$116)&lt;0,0,
IF(FORECAST($C102,M$105:M$116,$C$105:$C$116)&gt;100,100,
FORECAST($C102,M$105:M$116,$C$105:$C$116))))</f>
        <v>12.682727121946527</v>
      </c>
      <c r="N102" s="75">
        <f ca="true">IF(MAX(C105:C116)-MIN(C105:C116)&lt;5,AVERAGEIF(C105:C116,"&gt;0",N105:N116),
IF(FORECAST($C102,N$105:N$116,$C$105:$C$116)&lt;0,0,
IF(FORECAST($C102,N$105:N$116,$C$105:$C$116)&gt;100,100,
FORECAST($C102,N$105:N$116,$C$105:$C$116))))</f>
        <v>69.586265027621721</v>
      </c>
      <c r="O102" s="76"/>
      <c r="P102" s="77"/>
      <c r="Q102" s="77"/>
      <c r="R102" s="78">
        <f ca="true">IF(MAX(C105:C116)-MIN(C105:C116)&lt;5,AVERAGEIF(C105:C116,"&gt;0",R105:R116),
IF(FORECAST($C102,R$105:R$116,$C$105:$C$116)&lt;0,0,
IF(FORECAST($C102,R$105:R$116,$C$105:$C$116)&gt;100,100,
FORECAST($C102,R$105:R$116,$C$105:$C$116))))</f>
        <v>6.5936134559685797</v>
      </c>
      <c r="S102" s="75">
        <f ca="true">IF(MAX(C105:C116)-MIN(C105:C116)&lt;5,AVERAGEIF(C105:C116,"&gt;0",S105:S116),
IF(FORECAST($C102,S$105:S$116,$C$105:$C$116)&lt;0,0,
IF(FORECAST($C102,S$105:S$116,$C$105:$C$116)&gt;100,100,
FORECAST($C102,S$105:S$116,$C$105:$C$116))))</f>
        <v>86.437470280444359</v>
      </c>
      <c r="T102" s="76"/>
      <c r="U102" s="77"/>
      <c r="V102" s="77"/>
      <c r="W102" s="78">
        <f ca="true">IF(MAX(C105:C116)-MIN(C105:C116)&lt;5,AVERAGEIF(C105:C116,"&gt;0",W105:W116),
IF(FORECAST($C102,W$105:W$116,$C$105:$C$116)&lt;0,0,
IF(FORECAST($C102,W$105:W$116,$C$105:$C$116)&gt;100,100,
FORECAST($C102,W$105:W$116,$C$105:$C$116))))</f>
        <v>1.8490222188407301</v>
      </c>
      <c r="X102" s="75">
        <f ca="true">IF(MAX(C105:C116)-MIN(C105:C116)&lt;5,AVERAGEIF(C105:C116,"&gt;0",X105:X116),
IF(FORECAST($C102,X$105:X$116,$C$105:$C$116)&lt;0,0,
IF(FORECAST($C102,X$105:X$116,$C$105:$C$116)&gt;100,100,
FORECAST($C102,X$105:X$116,$C$105:$C$116))))</f>
        <v>96.113026573671348</v>
      </c>
      <c r="Y102" s="76"/>
      <c r="Z102" s="77"/>
      <c r="AA102" s="77"/>
      <c r="AB102" s="78">
        <f ca="true">IF(MAX(C105:C116)-MIN(C105:C116)&lt;5,AVERAGEIF(C105:C116,"&gt;0",AB105:AB116),
IF(FORECAST($C102,AB$105:AB$116,$C$105:$C$116)&lt;0,0,
IF(FORECAST($C102,AB$105:AB$116,$C$105:$C$116)&gt;100,100,
FORECAST($C102,AB$105:AB$116,$C$105:$C$116))))</f>
        <v>0.35750390759795181</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874" t="s">
        <v>586</v>
      </c>
      <c r="F104" s="243"/>
      <c r="G104" s="243"/>
      <c r="H104" s="85" t="s">
        <v>17</v>
      </c>
      <c r="I104" s="82" t="s">
        <v>14</v>
      </c>
      <c r="J104" s="2874" t="s">
        <v>586</v>
      </c>
      <c r="K104" s="243"/>
      <c r="L104" s="243"/>
      <c r="M104" s="85" t="s">
        <v>17</v>
      </c>
      <c r="N104" s="83" t="s">
        <v>14</v>
      </c>
      <c r="O104" s="2874" t="s">
        <v>586</v>
      </c>
      <c r="P104" s="243"/>
      <c r="Q104" s="243"/>
      <c r="R104" s="85" t="s">
        <v>17</v>
      </c>
      <c r="S104" s="83" t="s">
        <v>14</v>
      </c>
      <c r="T104" s="2874" t="s">
        <v>586</v>
      </c>
      <c r="U104" s="243"/>
      <c r="V104" s="243"/>
      <c r="W104" s="85" t="s">
        <v>17</v>
      </c>
      <c r="X104" s="83" t="s">
        <v>14</v>
      </c>
      <c r="Y104" s="2874" t="s">
        <v>586</v>
      </c>
      <c r="Z104" s="243"/>
      <c r="AA104" s="243"/>
      <c r="AB104" s="85" t="s">
        <v>17</v>
      </c>
      <c r="AD104" s="244"/>
    </row>
    <row r="105" x14ac:dyDescent="0.2">
      <c r="A105" s="87"/>
      <c r="B105" s="831" t="s">
        <v>193</v>
      </c>
      <c r="C105" s="832">
        <v>2002</v>
      </c>
      <c r="D105" s="1">
        <f t="shared" ref="D105:D116" ca="true" si="15">IF(ISERROR(INDIRECT(CONCATENATE($B105,"!C16"))),"",INDIRECT(CONCATENATE($B105,"!C16")))</f>
        <v>23.946467745521812</v>
      </c>
      <c r="E105" s="88" t="str">
        <f t="shared" ref="E105:E116" ca="true" si="16">IF(ISERROR(INDIRECT(CONCATENATE($B105,"!C23"))),"",INDIRECT(CONCATENATE($B105,"!C23")))</f>
        <v>N/A</v>
      </c>
      <c r="F105" s="89"/>
      <c r="G105" s="89"/>
      <c r="H105" s="90">
        <f t="shared" ref="H105:H116" ca="true" si="17">IF(ISERROR(INDIRECT(CONCATENATE($B105,"!C21"))),"",INDIRECT(CONCATENATE($B105,"!C21")))</f>
        <v>30.28010075886349</v>
      </c>
      <c r="I105" s="1">
        <f t="shared" ref="I105:I116" ca="true" si="18">IF(ISERROR(INDIRECT(CONCATENATE($B105,"!D16"))),"",INDIRECT(CONCATENATE($B105,"!D16")))</f>
        <v>27.612032643138747</v>
      </c>
      <c r="J105" s="88" t="str">
        <f t="shared" ref="J105:J116" ca="true" si="19">IF(ISERROR(INDIRECT(CONCATENATE($B105,"!D23"))),"",INDIRECT(CONCATENATE($B105,"!D23")))</f>
        <v>N/A</v>
      </c>
      <c r="K105" s="89"/>
      <c r="L105" s="89"/>
      <c r="M105" s="90">
        <f t="shared" ref="M105:M116" ca="true" si="20">IF(ISERROR(INDIRECT(CONCATENATE($B105,"!D21"))),"",INDIRECT(CONCATENATE($B105,"!D21")))</f>
        <v>30.50276786317151</v>
      </c>
      <c r="N105" s="1">
        <f t="shared" ref="N105:N116" ca="true" si="21">IF(ISERROR(INDIRECT(CONCATENATE($B105,"!E16"))),"",INDIRECT(CONCATENATE($B105,"!E16")))</f>
        <v>42.089156670922044</v>
      </c>
      <c r="O105" s="88" t="str">
        <f t="shared" ref="O105:O116" ca="true" si="22">IF(ISERROR(INDIRECT(CONCATENATE($B105,"!E23"))),"",INDIRECT(CONCATENATE($B105,"!E23")))</f>
        <v>N/A</v>
      </c>
      <c r="P105" s="89"/>
      <c r="Q105" s="89"/>
      <c r="R105" s="90">
        <f t="shared" ref="R105:R116" ca="true" si="23">IF(ISERROR(INDIRECT(CONCATENATE($B105,"!E21"))),"",INDIRECT(CONCATENATE($B105,"!E21")))</f>
        <v>22.784218541975381</v>
      </c>
      <c r="S105" s="1">
        <f t="shared" ref="S105:S116" ca="true" si="24">IF(ISERROR(INDIRECT(CONCATENATE($B105,"!F16"))),"",INDIRECT(CONCATENATE($B105,"!F16")))</f>
        <v>79.58077768565775</v>
      </c>
      <c r="T105" s="88" t="str">
        <f t="shared" ref="T105:T116" ca="true" si="25">IF(ISERROR(INDIRECT(CONCATENATE($B105,"!F23"))),"",INDIRECT(CONCATENATE($B105,"!F23")))</f>
        <v>N/A</v>
      </c>
      <c r="U105" s="89"/>
      <c r="V105" s="89"/>
      <c r="W105" s="90">
        <f t="shared" ref="W105:W116" ca="true" si="26">IF(ISERROR(INDIRECT(CONCATENATE($B105,"!F21"))),"",INDIRECT(CONCATENATE($B105,"!F21")))</f>
        <v>4.3842295480189977</v>
      </c>
      <c r="X105" s="1">
        <f t="shared" ref="X105:X116" ca="true" si="27">IF(ISERROR(INDIRECT(CONCATENATE($B105,"!G16"))),"",INDIRECT(CONCATENATE($B105,"!G16")))</f>
        <v>95.167297767682243</v>
      </c>
      <c r="Y105" s="88" t="str">
        <f t="shared" ref="Y105:Y116" ca="true" si="28">IF(ISERROR(INDIRECT(CONCATENATE($B105,"!G23"))),"",INDIRECT(CONCATENATE($B105,"!G23")))</f>
        <v>N/A</v>
      </c>
      <c r="Z105" s="89"/>
      <c r="AA105" s="89"/>
      <c r="AB105" s="90">
        <f t="shared" ref="AB105:AB116" ca="true" si="29">IF(ISERROR(INDIRECT(CONCATENATE($B105,"!G221"))),"",INDIRECT(CONCATENATE($B105,"!G21")))</f>
        <v>0.12743153036847207</v>
      </c>
    </row>
    <row r="106" x14ac:dyDescent="0.2">
      <c r="A106" s="87"/>
      <c r="B106" s="833" t="s">
        <v>259</v>
      </c>
      <c r="C106" s="834">
        <v>2003</v>
      </c>
      <c r="D106" s="2">
        <f t="shared" ca="true" si="15"/>
        <v>37.665654607440999</v>
      </c>
      <c r="E106" s="91">
        <f t="shared" ca="true" si="16"/>
        <v>87.515855706543661</v>
      </c>
      <c r="F106" s="89"/>
      <c r="G106" s="89"/>
      <c r="H106" s="92">
        <f t="shared" ca="true" si="17"/>
        <v>20.462791916536982</v>
      </c>
      <c r="I106" s="2">
        <f t="shared" ca="true" si="18"/>
        <v>38.469685409491689</v>
      </c>
      <c r="J106" s="91">
        <f t="shared" ca="true" si="19"/>
        <v>86.462077700115501</v>
      </c>
      <c r="K106" s="89"/>
      <c r="L106" s="89"/>
      <c r="M106" s="92">
        <f t="shared" ca="true" si="20"/>
        <v>19.513883140861758</v>
      </c>
      <c r="N106" s="2">
        <f t="shared" ca="true" si="21"/>
        <v>48.999986105535569</v>
      </c>
      <c r="O106" s="91">
        <f t="shared" ca="true" si="22"/>
        <v>90.242571694896085</v>
      </c>
      <c r="P106" s="89"/>
      <c r="Q106" s="89"/>
      <c r="R106" s="92">
        <f t="shared" ca="true" si="23"/>
        <v>17.216132307377201</v>
      </c>
      <c r="S106" s="2">
        <f t="shared" ca="true" si="24"/>
        <v>65.191982552463728</v>
      </c>
      <c r="T106" s="91">
        <f t="shared" ca="true" si="25"/>
        <v>94.231073226028002</v>
      </c>
      <c r="U106" s="89"/>
      <c r="V106" s="89"/>
      <c r="W106" s="92">
        <f t="shared" ca="true" si="26"/>
        <v>4.5691819939800773</v>
      </c>
      <c r="X106" s="2">
        <f t="shared" ca="true" si="27"/>
        <v>94.202388809996577</v>
      </c>
      <c r="Y106" s="91">
        <f t="shared" ca="true" si="28"/>
        <v>97.759439848040159</v>
      </c>
      <c r="Z106" s="89"/>
      <c r="AA106" s="89"/>
      <c r="AB106" s="92">
        <f t="shared" ca="true" si="29"/>
        <v>1.217334534713765</v>
      </c>
    </row>
    <row r="107" x14ac:dyDescent="0.2">
      <c r="A107" s="87"/>
      <c r="B107" s="833" t="s">
        <v>185</v>
      </c>
      <c r="C107" s="834"/>
      <c r="D107" s="2">
        <f t="shared" ca="true" si="15"/>
        <v>14.732171907514754</v>
      </c>
      <c r="E107" s="91">
        <f t="shared" ca="true" si="16"/>
        <v>87.622700903908722</v>
      </c>
      <c r="F107" s="89"/>
      <c r="G107" s="89"/>
      <c r="H107" s="92">
        <f t="shared" ca="true" si="17"/>
        <v>31.300195504745709</v>
      </c>
      <c r="I107" s="2">
        <f t="shared" ca="true" si="18"/>
        <v>15.64006458808892</v>
      </c>
      <c r="J107" s="91">
        <f t="shared" ca="true" si="19"/>
        <v>87.71221075851615</v>
      </c>
      <c r="K107" s="89"/>
      <c r="L107" s="89"/>
      <c r="M107" s="92">
        <f t="shared" ca="true" si="20"/>
        <v>34.906297692029689</v>
      </c>
      <c r="N107" s="2">
        <f t="shared" ca="true" si="21"/>
        <v>25.169215341052158</v>
      </c>
      <c r="O107" s="91">
        <f t="shared" ca="true" si="22"/>
        <v>83.073171515722365</v>
      </c>
      <c r="P107" s="89"/>
      <c r="Q107" s="89"/>
      <c r="R107" s="92">
        <f t="shared" ca="true" si="23"/>
        <v>28.519996115081081</v>
      </c>
      <c r="S107" s="2">
        <f t="shared" ca="true" si="24"/>
        <v>65.245403120536608</v>
      </c>
      <c r="T107" s="91">
        <f t="shared" ca="true" si="25"/>
        <v>95.584991928758029</v>
      </c>
      <c r="U107" s="89"/>
      <c r="V107" s="89"/>
      <c r="W107" s="92">
        <f t="shared" ca="true" si="26"/>
        <v>5.4722667491979911</v>
      </c>
      <c r="X107" s="2">
        <f t="shared" ca="true" si="27"/>
        <v>89.629642897068223</v>
      </c>
      <c r="Y107" s="91">
        <f t="shared" ca="true" si="28"/>
        <v>98.996136727269146</v>
      </c>
      <c r="Z107" s="89"/>
      <c r="AA107" s="89"/>
      <c r="AB107" s="92">
        <f t="shared" ca="true" si="29"/>
        <v>0.14658810085028365</v>
      </c>
      <c r="AD107" s="93"/>
    </row>
    <row r="108" x14ac:dyDescent="0.2">
      <c r="A108" s="87"/>
      <c r="B108" s="833" t="s">
        <v>157</v>
      </c>
      <c r="C108" s="834">
        <v>2014</v>
      </c>
      <c r="D108" s="2">
        <f t="shared" ca="true" si="15"/>
        <v>37.5</v>
      </c>
      <c r="E108" s="91">
        <f t="shared" ca="true" si="16"/>
        <v>80.7</v>
      </c>
      <c r="F108" s="89"/>
      <c r="G108" s="89"/>
      <c r="H108" s="92">
        <f t="shared" ca="true" si="17"/>
        <v>20.8</v>
      </c>
      <c r="I108" s="2">
        <f t="shared" ca="true" si="18"/>
        <v>45.7</v>
      </c>
      <c r="J108" s="91">
        <f t="shared" ca="true" si="19"/>
        <v>80.2</v>
      </c>
      <c r="K108" s="89"/>
      <c r="L108" s="89"/>
      <c r="M108" s="92">
        <f t="shared" ca="true" si="20"/>
        <v>17.2</v>
      </c>
      <c r="N108" s="2">
        <f t="shared" ca="true" si="21"/>
        <v>60</v>
      </c>
      <c r="O108" s="91">
        <f t="shared" ca="true" si="22"/>
        <v>84.4</v>
      </c>
      <c r="P108" s="89"/>
      <c r="Q108" s="89"/>
      <c r="R108" s="92">
        <f t="shared" ca="true" si="23"/>
        <v>10.8</v>
      </c>
      <c r="S108" s="2">
        <f t="shared" ca="true" si="24"/>
        <v>80</v>
      </c>
      <c r="T108" s="91">
        <f t="shared" ca="true" si="25"/>
        <v>91</v>
      </c>
      <c r="U108" s="89"/>
      <c r="V108" s="89"/>
      <c r="W108" s="92">
        <f t="shared" ca="true" si="26"/>
        <v>3.8</v>
      </c>
      <c r="X108" s="2">
        <f t="shared" ca="true" si="27"/>
        <v>94.9</v>
      </c>
      <c r="Y108" s="91">
        <f t="shared" ca="true" si="28"/>
        <v>96.4</v>
      </c>
      <c r="Z108" s="89"/>
      <c r="AA108" s="89"/>
      <c r="AB108" s="92">
        <f t="shared" ca="true" si="29"/>
        <v>0.7</v>
      </c>
    </row>
    <row r="109" x14ac:dyDescent="0.2">
      <c r="A109" s="87"/>
      <c r="B109" s="833" t="s">
        <v>520</v>
      </c>
      <c r="C109" s="834">
        <v>2018</v>
      </c>
      <c r="D109" s="2">
        <f t="shared" ca="true" si="15"/>
        <v>48.38852618873058</v>
      </c>
      <c r="E109" s="91">
        <f t="shared" ca="true" si="16"/>
        <v>86.368961893957206</v>
      </c>
      <c r="F109" s="89"/>
      <c r="G109" s="89"/>
      <c r="H109" s="92">
        <f t="shared" ca="true" si="17"/>
        <v>15.347819892358711</v>
      </c>
      <c r="I109" s="2">
        <f t="shared" ca="true" si="18"/>
        <v>55.067228989675307</v>
      </c>
      <c r="J109" s="91">
        <f t="shared" ca="true" si="19"/>
        <v>86.025007405436497</v>
      </c>
      <c r="K109" s="89"/>
      <c r="L109" s="89"/>
      <c r="M109" s="92">
        <f t="shared" ca="true" si="20"/>
        <v>14.27837493911146</v>
      </c>
      <c r="N109" s="2">
        <f t="shared" ca="true" si="21"/>
        <v>67.564562768058067</v>
      </c>
      <c r="O109" s="91">
        <f t="shared" ca="true" si="22"/>
        <v>84.859418291452329</v>
      </c>
      <c r="P109" s="89"/>
      <c r="Q109" s="89"/>
      <c r="R109" s="92">
        <f t="shared" ca="true" si="23"/>
        <v>8.5796751859934233</v>
      </c>
      <c r="S109" s="2">
        <f t="shared" ca="true" si="24"/>
        <v>86.536223215230549</v>
      </c>
      <c r="T109" s="91">
        <f t="shared" ca="true" si="25"/>
        <v>94.370788965287545</v>
      </c>
      <c r="U109" s="89"/>
      <c r="V109" s="89"/>
      <c r="W109" s="92">
        <f t="shared" ca="true" si="26"/>
        <v>1.405100394737627</v>
      </c>
      <c r="X109" s="2">
        <f t="shared" ca="true" si="27"/>
        <v>96.49341910543302</v>
      </c>
      <c r="Y109" s="91">
        <f t="shared" ca="true" si="28"/>
        <v>97.315906838189434</v>
      </c>
      <c r="Z109" s="89"/>
      <c r="AA109" s="89"/>
      <c r="AB109" s="92">
        <f t="shared" ca="true" si="29"/>
        <v>0.18808957738888218</v>
      </c>
    </row>
    <row r="110" x14ac:dyDescent="0.2">
      <c r="A110" s="87"/>
      <c r="B110" s="833"/>
      <c r="C110" s="834"/>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33"/>
      <c r="C111" s="834"/>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833"/>
      <c r="C112" s="834"/>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833"/>
      <c r="C113" s="834"/>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33"/>
      <c r="C114" s="834"/>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33"/>
      <c r="C115" s="834"/>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35"/>
      <c r="C116" s="836"/>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902" t="str">
        <f>CONCATENATE("National use of drinking water sources, ",C99,"–",C100)</f>
        <v>National use of drinking water sources, 2000–2020</v>
      </c>
      <c r="C118" s="2903"/>
      <c r="D118" s="2903"/>
      <c r="E118" s="2903"/>
      <c r="F118" s="2903"/>
      <c r="G118" s="2903"/>
      <c r="H118" s="2903"/>
      <c r="I118" s="2903"/>
      <c r="J118" s="2903"/>
      <c r="K118" s="2903"/>
      <c r="L118" s="2903"/>
      <c r="N118" s="98"/>
      <c r="O118" s="98"/>
      <c r="P118" s="98"/>
      <c r="Q118" s="98"/>
      <c r="R118" s="98"/>
      <c r="S118" s="2885" t="s">
        <v>11</v>
      </c>
      <c r="T118" s="2886"/>
      <c r="U118" s="2886"/>
      <c r="V118" s="2886"/>
      <c r="W118" s="288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899" t="s">
        <v>6</v>
      </c>
      <c r="B197" s="2899"/>
      <c r="C197" s="2899"/>
      <c r="D197" s="2888" t="s">
        <v>0</v>
      </c>
      <c r="E197" s="2889"/>
      <c r="F197" s="2889"/>
      <c r="G197" s="2889"/>
      <c r="H197" s="2890"/>
      <c r="I197" s="2888" t="s">
        <v>1</v>
      </c>
      <c r="J197" s="2889"/>
      <c r="K197" s="2889"/>
      <c r="L197" s="2889"/>
      <c r="M197" s="2890"/>
      <c r="N197" s="2888" t="s">
        <v>2</v>
      </c>
      <c r="O197" s="2889"/>
      <c r="P197" s="2889"/>
      <c r="Q197" s="2889"/>
      <c r="R197" s="2890"/>
      <c r="S197" s="2888" t="s">
        <v>3</v>
      </c>
      <c r="T197" s="2889"/>
      <c r="U197" s="2889"/>
      <c r="V197" s="2889"/>
      <c r="W197" s="2890"/>
      <c r="X197" s="2888" t="s">
        <v>4</v>
      </c>
      <c r="Y197" s="2889"/>
      <c r="Z197" s="2889"/>
      <c r="AA197" s="2889"/>
      <c r="AB197" s="2890"/>
    </row>
    <row r="198" s="44" customFormat="true" ht="22.5" customHeight="true" x14ac:dyDescent="0.2">
      <c r="A198" s="2901"/>
      <c r="B198" s="2901"/>
      <c r="C198" s="2901"/>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891" t="s">
        <v>10</v>
      </c>
      <c r="B199" s="2892"/>
      <c r="C199" s="233">
        <f>MinBase(C205:C216)</f>
        <v>2000</v>
      </c>
      <c r="D199" s="56">
        <f ca="true">IF((D201+H201)&gt;100,D201*100/(D201+H201),D201)</f>
        <v>78.623198844334979</v>
      </c>
      <c r="E199" s="57">
        <f ca="true">D199*AVERAGEIF(E205:E216,"&gt;0")/100</f>
        <v>72.809318598399258</v>
      </c>
      <c r="F199" s="58">
        <f ca="true">D199*(100-AVERAGEIF(E205:E216,"&gt;0"))/100</f>
        <v>5.8138802459357191</v>
      </c>
      <c r="G199" s="59">
        <f ca="true">100-(E199+F199+H199)</f>
        <v>17.244070240894615</v>
      </c>
      <c r="H199" s="60">
        <f ca="true">IF((D201+H201)&gt;100,H201*100/(D201+H201),H201)</f>
        <v>4.1327309147704057</v>
      </c>
      <c r="I199" s="56">
        <f ca="true">IF((I201+M201)&gt;100,I201*100/(I201+M201),I201)</f>
        <v>87.196996235756401</v>
      </c>
      <c r="J199" s="57">
        <f ca="true">I199*AVERAGEIF(J205:J216,"&gt;0")/100</f>
        <v>82.927447653762684</v>
      </c>
      <c r="K199" s="61">
        <f ca="true">I199*(100-AVERAGEIF(J205:J216,"&gt;0"))/100</f>
        <v>4.2695485819937158</v>
      </c>
      <c r="L199" s="62">
        <f ca="true">100-(J199+K199+M199)</f>
        <v>10.536287131597064</v>
      </c>
      <c r="M199" s="63">
        <f ca="true">IF((I201+M201)&gt;100,M201*100/(I201+M201),M201)</f>
        <v>2.2667166326465349</v>
      </c>
      <c r="N199" s="56">
        <f ca="true">IF((N201+R201)&gt;100,N201*100/(N201+R201),N201)</f>
        <v>88.964086337507638</v>
      </c>
      <c r="O199" s="57">
        <f ca="true">N199*AVERAGEIF(O205:O216,"&gt;0")/100</f>
        <v>85.113487509158901</v>
      </c>
      <c r="P199" s="61">
        <f ca="true">N199*(100-AVERAGEIF(O205:O216,"&gt;0"))/100</f>
        <v>3.8505988283487409</v>
      </c>
      <c r="Q199" s="62">
        <f ca="true">100-(O199+P199+R199)</f>
        <v>10.166109915944972</v>
      </c>
      <c r="R199" s="63">
        <f ca="true">IF((N201+R201)&gt;100,R201*100/(N201+R201),R201)</f>
        <v>0.86980374654739023</v>
      </c>
      <c r="S199" s="56">
        <f ca="true">IF((S201+W201)&gt;100,S201*100/(S201+W201),S201)</f>
        <v>95.269912832072137</v>
      </c>
      <c r="T199" s="57">
        <f ca="true">S199*AVERAGEIF(T205:T216,"&gt;0")/100</f>
        <v>93.077742344958878</v>
      </c>
      <c r="U199" s="61">
        <f ca="true">S199*(100-AVERAGEIF(T205:T216,"&gt;0"))/100</f>
        <v>2.1921704871132524</v>
      </c>
      <c r="V199" s="62">
        <f ca="true">100-(T199+U199+W199)</f>
        <v>4.0658720603857432</v>
      </c>
      <c r="W199" s="63">
        <f ca="true">IF((S201+W201)&gt;100,W201*100/(S201+W201),W201)</f>
        <v>0.66421510754212676</v>
      </c>
      <c r="X199" s="56">
        <f ca="true">IF((X201+AB201)&gt;100,X201*100/(X201+AB201),X201)</f>
        <v>96.0618677242974</v>
      </c>
      <c r="Y199" s="57">
        <f ca="true">X199*AVERAGEIF(Y205:Y216,"&gt;0")/100</f>
        <v>95.020400081692202</v>
      </c>
      <c r="Z199" s="61">
        <f ca="true">X199*(100-AVERAGEIF(Y205:Y216,"&gt;0"))/100</f>
        <v>1.041467642605193</v>
      </c>
      <c r="AA199" s="62">
        <f ca="true">100-(Y199+Z199+AB199)</f>
        <v>3.8066419599393981</v>
      </c>
      <c r="AB199" s="63">
        <f ca="true">IF((X201+AB201)&gt;100,AB201*100/(X201+AB201),AB201)</f>
        <v>0.13149031576320347</v>
      </c>
    </row>
    <row r="200" s="64" customFormat="true" ht="15" customHeight="true" x14ac:dyDescent="0.2">
      <c r="A200" s="2893"/>
      <c r="B200" s="2894"/>
      <c r="C200" s="234">
        <f>MaxTarget(C205:C216)</f>
        <v>2020</v>
      </c>
      <c r="D200" s="65">
        <f ca="true">IF((D202+H202)&gt;100,D202*100/(D202+H202),D202)</f>
        <v>75.215142404450262</v>
      </c>
      <c r="E200" s="66">
        <f ca="true">D200*AVERAGEIF(E205:E216,"&gt;0")/100</f>
        <v>69.653274698122729</v>
      </c>
      <c r="F200" s="67">
        <f ca="true">D200*(100-AVERAGEIF(E205:E216,"&gt;0"))/100</f>
        <v>5.561867706327539</v>
      </c>
      <c r="G200" s="68">
        <f ca="true">100-(E200+F200+H200)</f>
        <v>22.066312975680461</v>
      </c>
      <c r="H200" s="69">
        <f ca="true">IF((D202+H202)&gt;100,H202*100/(D202+H202),H202)</f>
        <v>2.7185446198692773</v>
      </c>
      <c r="I200" s="65">
        <f ca="true">IF((I202+M202)&gt;100,I202*100/(I202+M202),I202)</f>
        <v>89.096987390386957</v>
      </c>
      <c r="J200" s="66">
        <f ca="true">I200*AVERAGEIF(J205:J216,"&gt;0")/100</f>
        <v>84.734406881947962</v>
      </c>
      <c r="K200" s="67">
        <f ca="true">I200*(100-AVERAGEIF(J205:J216,"&gt;0"))/100</f>
        <v>4.3625805084389864</v>
      </c>
      <c r="L200" s="68">
        <f ca="true">100-(J200+K200+M200)</f>
        <v>10.903012609613057</v>
      </c>
      <c r="M200" s="69">
        <f ca="true">IF((I202+M202)&gt;100,M202*100/(I202+M202),M202)</f>
        <v>0</v>
      </c>
      <c r="N200" s="65">
        <f ca="true">IF((N202+R202)&gt;100,N202*100/(N202+R202),N202)</f>
        <v>93.600510997976755</v>
      </c>
      <c r="O200" s="66">
        <f ca="true">N200*AVERAGEIF(O205:O216,"&gt;0")/100</f>
        <v>89.549235558421117</v>
      </c>
      <c r="P200" s="67">
        <f ca="true">N200*(100-AVERAGEIF(O205:O216,"&gt;0"))/100</f>
        <v>4.0512754395556465</v>
      </c>
      <c r="Q200" s="68">
        <f ca="true">100-(O200+P200+R200)</f>
        <v>6.3994890020232305</v>
      </c>
      <c r="R200" s="69">
        <f ca="true">IF((N202+R202)&gt;100,R202*100/(N202+R202),R202)</f>
        <v>0</v>
      </c>
      <c r="S200" s="65">
        <f ca="true">IF((S202+W202)&gt;100,S202*100/(S202+W202),S202)</f>
        <v>95.210855518675302</v>
      </c>
      <c r="T200" s="66">
        <f ca="true">S200*AVERAGEIF(T205:T216,"&gt;0")/100</f>
        <v>93.02004394641385</v>
      </c>
      <c r="U200" s="67">
        <f ca="true">S200*(100-AVERAGEIF(T205:T216,"&gt;0"))/100</f>
        <v>2.1908115722614574</v>
      </c>
      <c r="V200" s="68">
        <f ca="true">100-(T200+U200+W200)</f>
        <v>4.7033832926713472</v>
      </c>
      <c r="W200" s="69">
        <f ca="true">IF((S202+W202)&gt;100,W202*100/(S202+W202),W202)</f>
        <v>8.5761188653350473E-2</v>
      </c>
      <c r="X200" s="65">
        <f ca="true">IF((X202+AB202)&gt;100,X202*100/(X202+AB202),X202)</f>
        <v>99.464147861849966</v>
      </c>
      <c r="Y200" s="66">
        <f ca="true">X200*AVERAGEIF(Y205:Y216,"&gt;0")/100</f>
        <v>98.385793942116493</v>
      </c>
      <c r="Z200" s="67">
        <f ca="true">X200*(100-AVERAGEIF(Y205:Y216,"&gt;0"))/100</f>
        <v>1.0783539197334806</v>
      </c>
      <c r="AA200" s="68">
        <f ca="true">100-(Y200+Z200+AB200)</f>
        <v>0.53585213815001964</v>
      </c>
      <c r="AB200" s="69">
        <f ca="true">IF((X202+AB202)&gt;100,AB202*100/(X202+AB202),AB202)</f>
        <v>0</v>
      </c>
    </row>
    <row r="201" hidden="true" x14ac:dyDescent="0.2">
      <c r="A201" s="2895" t="s">
        <v>12</v>
      </c>
      <c r="B201" s="2896"/>
      <c r="C201" s="70">
        <f>MinRegYear(C199,C205:C216)</f>
        <v>2000</v>
      </c>
      <c r="D201" s="71">
        <f ca="true">IF(MAX(C205:C216)-MIN(C205:C216)&lt;5,AVERAGEIF(C205:C216,"&gt;0",D205:D216),
IF(FORECAST($C201,D$205:D$216,$C$205:$C$216)&lt;0,0,
IF(FORECAST($C201,D$205:D$216,$C$205:$C$216)&gt;100,100,
FORECAST($C201,D$205:D$216,$C$205:$C$216))))</f>
        <v>78.623198844334979</v>
      </c>
      <c r="E201" s="72"/>
      <c r="F201" s="73"/>
      <c r="G201" s="73"/>
      <c r="H201" s="74">
        <f ca="true">IF(MAX(C205:C216)-MIN(C205:C216)&lt;5,AVERAGEIF(C205:C216,"&gt;0",H205:H216),
IF(FORECAST($C201,H$205:H$216,$C$205:$C$216)&lt;0,0,
IF(FORECAST($C201,H$205:H$216,$C$205:$C$216)&gt;100,100,
FORECAST($C201,H$205:H$216,$C$205:$C$216))))</f>
        <v>4.1327309147704057</v>
      </c>
      <c r="I201" s="71">
        <f ca="true">IF(MAX(C205:C216)-MIN(C205:C216)&lt;5,AVERAGEIF(C205:C216,"&gt;0",I205:I216),
IF(FORECAST($C201,I$205:I$216,$C$205:$C$216)&lt;0,0,
IF(FORECAST($C201,I$205:I$216,$C$205:$C$216)&gt;100,100,
FORECAST($C201,I$205:I$216,$C$205:$C$216))))</f>
        <v>87.196996235756401</v>
      </c>
      <c r="J201" s="72"/>
      <c r="K201" s="73"/>
      <c r="L201" s="73"/>
      <c r="M201" s="74">
        <f ca="true">IF(MAX(C205:C216)-MIN(C205:C216)&lt;5,AVERAGEIF(C205:C216,"&gt;0",M205:M216),
IF(FORECAST($C201,M$205:M$216,$C$205:$C$216)&lt;0,0,
IF(FORECAST($C201,M$205:M$216,$C$205:$C$216)&gt;100,100,
FORECAST($C201,M$205:M$216,$C$205:$C$216))))</f>
        <v>2.2667166326465349</v>
      </c>
      <c r="N201" s="71">
        <f ca="true">IF(MAX(C205:C216)-MIN(C205:C216)&lt;5,AVERAGEIF(C205:C216,"&gt;0",N205:N216),
IF(FORECAST($C201,N$205:N$216,$C$205:$C$216)&lt;0,0,
IF(FORECAST($C201,N$205:N$216,$C$205:$C$216)&gt;100,100,
FORECAST($C201,N$205:N$216,$C$205:$C$216))))</f>
        <v>88.964086337507638</v>
      </c>
      <c r="O201" s="72"/>
      <c r="P201" s="73"/>
      <c r="Q201" s="73"/>
      <c r="R201" s="74">
        <f ca="true">IF(MAX(C205:C216)-MIN(C205:C216)&lt;5,AVERAGEIF(C205:C216,"&gt;0",R205:R216),
IF(FORECAST($C201,R$205:R$216,$C$205:$C$216)&lt;0,0,
IF(FORECAST($C201,R$205:R$216,$C$205:$C$216)&gt;100,100,
FORECAST($C201,R$205:R$216,$C$205:$C$216))))</f>
        <v>0.86980374654739023</v>
      </c>
      <c r="S201" s="71">
        <f ca="true">IF(MAX(C205:C216)-MIN(C205:C216)&lt;5,AVERAGEIF(C205:C216,"&gt;0",S205:S216),
IF(FORECAST($C201,S$205:S$216,$C$205:$C$216)&lt;0,0,
IF(FORECAST($C201,S$205:S$216,$C$205:$C$216)&gt;100,100,
FORECAST($C201,S$205:S$216,$C$205:$C$216))))</f>
        <v>95.269912832072137</v>
      </c>
      <c r="T201" s="72"/>
      <c r="U201" s="73"/>
      <c r="V201" s="73"/>
      <c r="W201" s="74">
        <f ca="true">IF(MAX(C205:C216)-MIN(C205:C216)&lt;5,AVERAGEIF(C205:C216,"&gt;0",W205:W216),
IF(FORECAST($C201,W$205:W$216,$C$205:$C$216)&lt;0,0,
IF(FORECAST($C201,W$205:W$216,$C$205:$C$216)&gt;100,100,
FORECAST($C201,W$205:W$216,$C$205:$C$216))))</f>
        <v>0.66421510754212676</v>
      </c>
      <c r="X201" s="71">
        <f ca="true">IF(MAX(C205:C216)-MIN(C205:C216)&lt;5,AVERAGEIF(C205:C216,"&gt;0",X205:X216),
IF(FORECAST($C201,X$205:X$216,$C$205:$C$216)&lt;0,0,
IF(FORECAST($C201,X$205:X$216,$C$205:$C$216)&gt;100,100,
FORECAST($C201,X$205:X$216,$C$205:$C$216))))</f>
        <v>96.0618677242974</v>
      </c>
      <c r="Y201" s="72"/>
      <c r="Z201" s="73"/>
      <c r="AA201" s="73"/>
      <c r="AB201" s="74">
        <f ca="true">IF(MAX(C205:C216)-MIN(C205:C216)&lt;5,AVERAGEIF(C205:C216,"&gt;0",AB205:AB216),
IF(FORECAST($C201,AB$205:AB$216,$C$205:$C$216)&lt;0,0,
IF(FORECAST($C201,AB$205:AB$216,$C$205:$C$216)&gt;100,100,
FORECAST($C201,AB$205:AB$216,$C$205:$C$216))))</f>
        <v>0.13149031576320347</v>
      </c>
    </row>
    <row r="202" hidden="true" x14ac:dyDescent="0.2">
      <c r="A202" s="2897"/>
      <c r="B202" s="2898"/>
      <c r="C202" s="49">
        <f>MaxRegYear(C200,C205:C216)</f>
        <v>2020</v>
      </c>
      <c r="D202" s="75">
        <f ca="true">IF(MAX(C205:C216)-MIN(C205:C216)&lt;5,AVERAGEIF(C205:C216,"&gt;0",D205:D216),
IF(FORECAST($C202,D$205:D$216,$C$205:$C$216)&lt;0,0,
IF(FORECAST($C202,D$205:D$216,$C$205:$C$216)&gt;100,100,
FORECAST($C202,D$205:D$216,$C$205:$C$216))))</f>
        <v>75.215142404450262</v>
      </c>
      <c r="E202" s="76"/>
      <c r="F202" s="77"/>
      <c r="G202" s="77"/>
      <c r="H202" s="78">
        <f ca="true">IF(MAX(C205:C216)-MIN(C205:C216)&lt;5,AVERAGEIF(C205:C216,"&gt;0",H205:H216),
IF(FORECAST($C202,H$205:H$216,$C$205:$C$216)&lt;0,0,
IF(FORECAST($C202,H$205:H$216,$C$205:$C$216)&gt;100,100,
FORECAST($C202,H$205:H$216,$C$205:$C$216))))</f>
        <v>2.7185446198692773</v>
      </c>
      <c r="I202" s="75">
        <f ca="true">IF(MAX(C205:C216)-MIN(C205:C216)&lt;5,AVERAGEIF(C205:C216,"&gt;0",I205:I216),
IF(FORECAST($C202,I$205:I$216,$C$205:$C$216)&lt;0,0,
IF(FORECAST($C202,I$205:I$216,$C$205:$C$216)&gt;100,100,
FORECAST($C202,I$205:I$216,$C$205:$C$216))))</f>
        <v>89.096987390386957</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93.600510997976755</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95.210855518675302</v>
      </c>
      <c r="T202" s="76"/>
      <c r="U202" s="77"/>
      <c r="V202" s="77"/>
      <c r="W202" s="78">
        <f ca="true">IF(MAX(C205:C216)-MIN(C205:C216)&lt;5,AVERAGEIF(C205:C216,"&gt;0",W205:W216),
IF(FORECAST($C202,W$205:W$216,$C$205:$C$216)&lt;0,0,
IF(FORECAST($C202,W$205:W$216,$C$205:$C$216)&gt;100,100,
FORECAST($C202,W$205:W$216,$C$205:$C$216))))</f>
        <v>8.5761188653350473E-2</v>
      </c>
      <c r="X202" s="75">
        <f ca="true">IF(MAX(C205:C216)-MIN(C205:C216)&lt;5,AVERAGEIF(C205:C216,"&gt;0",X205:X216),
IF(FORECAST($C202,X$205:X$216,$C$205:$C$216)&lt;0,0,
IF(FORECAST($C202,X$205:X$216,$C$205:$C$216)&gt;100,100,
FORECAST($C202,X$205:X$216,$C$205:$C$216))))</f>
        <v>99.464147861849966</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874" t="s">
        <v>586</v>
      </c>
      <c r="F204" s="243"/>
      <c r="G204" s="243"/>
      <c r="H204" s="85" t="s">
        <v>17</v>
      </c>
      <c r="I204" s="83" t="s">
        <v>14</v>
      </c>
      <c r="J204" s="2874" t="s">
        <v>586</v>
      </c>
      <c r="K204" s="243"/>
      <c r="L204" s="243"/>
      <c r="M204" s="85" t="s">
        <v>17</v>
      </c>
      <c r="N204" s="83" t="s">
        <v>14</v>
      </c>
      <c r="O204" s="2874" t="s">
        <v>586</v>
      </c>
      <c r="P204" s="243"/>
      <c r="Q204" s="243"/>
      <c r="R204" s="85" t="s">
        <v>17</v>
      </c>
      <c r="S204" s="83" t="s">
        <v>14</v>
      </c>
      <c r="T204" s="2874" t="s">
        <v>586</v>
      </c>
      <c r="U204" s="243"/>
      <c r="V204" s="243"/>
      <c r="W204" s="85" t="s">
        <v>17</v>
      </c>
      <c r="X204" s="83" t="s">
        <v>14</v>
      </c>
      <c r="Y204" s="2874" t="s">
        <v>586</v>
      </c>
      <c r="Z204" s="243"/>
      <c r="AA204" s="243"/>
      <c r="AB204" s="85" t="s">
        <v>17</v>
      </c>
      <c r="AD204" s="244"/>
    </row>
    <row r="205" x14ac:dyDescent="0.2">
      <c r="A205" s="87"/>
      <c r="B205" s="831" t="s">
        <v>193</v>
      </c>
      <c r="C205" s="832">
        <v>2002</v>
      </c>
      <c r="D205" s="1">
        <f t="shared" ref="D205:D216" ca="true" si="50">IF(ISERROR(INDIRECT(CONCATENATE($B205,"!H16"))),"",INDIRECT(CONCATENATE($B205,"!H16")))</f>
        <v>81.730434865978182</v>
      </c>
      <c r="E205" s="91" t="str">
        <f t="shared" ref="E205:E216" ca="true" si="51">IF(ISERROR(INDIRECT(CONCATENATE($B205,"!H23"))),"",INDIRECT(CONCATENATE($B205,"!H23")))</f>
        <v>N/A</v>
      </c>
      <c r="F205" s="89"/>
      <c r="G205" s="89"/>
      <c r="H205" s="90">
        <f t="shared" ref="H205:H216" ca="true" si="52">IF(ISERROR(INDIRECT(CONCATENATE($B205,"!H21"))),"",INDIRECT(CONCATENATE($B205,"!H21")))</f>
        <v>3.9524842349877316</v>
      </c>
      <c r="I205" s="1">
        <f t="shared" ref="I205:I216" ca="true" si="53">IF(ISERROR(INDIRECT(CONCATENATE($B205,"!I16"))),"",INDIRECT(CONCATENATE($B205,"!I16")))</f>
        <v>86.970334469285248</v>
      </c>
      <c r="J205" s="91" t="str">
        <f t="shared" ref="J205:J216" ca="true" si="54">IF(ISERROR(INDIRECT(CONCATENATE($B205,"!I23"))),"",INDIRECT(CONCATENATE($B205,"!I23")))</f>
        <v>N/A</v>
      </c>
      <c r="K205" s="89"/>
      <c r="L205" s="89"/>
      <c r="M205" s="90">
        <f t="shared" ref="M205:M216" ca="true" si="55">IF(ISERROR(INDIRECT(CONCATENATE($B205,"!I21"))),"",INDIRECT(CONCATENATE($B205,"!I21")))</f>
        <v>2.7513486166949717</v>
      </c>
      <c r="N205" s="1">
        <f t="shared" ref="N205:N216" ca="true" si="56">IF(ISERROR(INDIRECT(CONCATENATE($B205,"!J16"))),"",INDIRECT(CONCATENATE($B205,"!J16")))</f>
        <v>92.747049240970142</v>
      </c>
      <c r="O205" s="91" t="str">
        <f t="shared" ref="O205:O216" ca="true" si="57">IF(ISERROR(INDIRECT(CONCATENATE($B205,"!J23"))),"",INDIRECT(CONCATENATE($B205,"!J23")))</f>
        <v>N/A</v>
      </c>
      <c r="P205" s="89"/>
      <c r="Q205" s="89"/>
      <c r="R205" s="90">
        <f t="shared" ref="R205:R216" ca="true" si="58">IF(ISERROR(INDIRECT(CONCATENATE($B205,"!J21"))),"",INDIRECT(CONCATENATE($B205,"!J21")))</f>
        <v>0</v>
      </c>
      <c r="S205" s="1">
        <f t="shared" ref="S205:S216" ca="true" si="59">IF(ISERROR(INDIRECT(CONCATENATE($B205,"!K16"))),"",INDIRECT(CONCATENATE($B205,"!K16")))</f>
        <v>96.352156789706711</v>
      </c>
      <c r="T205" s="91" t="str">
        <f t="shared" ref="T205:T216" ca="true" si="60">IF(ISERROR(INDIRECT(CONCATENATE($B205,"!K23"))),"",INDIRECT(CONCATENATE($B205,"!K23")))</f>
        <v>N/A</v>
      </c>
      <c r="U205" s="89"/>
      <c r="V205" s="89"/>
      <c r="W205" s="90">
        <f t="shared" ref="W205:W216" ca="true" si="61">IF(ISERROR(INDIRECT(CONCATENATE($B205,"!K21"))),"",INDIRECT(CONCATENATE($B205,"!K21")))</f>
        <v>0</v>
      </c>
      <c r="X205" s="1">
        <f t="shared" ref="X205:X216" ca="true" si="62">IF(ISERROR(INDIRECT(CONCATENATE($B205,"!L16"))),"",INDIRECT(CONCATENATE($B205,"!L16")))</f>
        <v>95.4980797308571</v>
      </c>
      <c r="Y205" s="91" t="str">
        <f t="shared" ref="Y205:Y216" ca="true" si="63">IF(ISERROR(INDIRECT(CONCATENATE($B205,"!L23"))),"",INDIRECT(CONCATENATE($B205,"!L23")))</f>
        <v>N/A</v>
      </c>
      <c r="Z205" s="89"/>
      <c r="AA205" s="89"/>
      <c r="AB205" s="90">
        <f t="shared" ref="AB205:AB216" ca="true" si="64">IF(ISERROR(INDIRECT(CONCATENATE($B205,"!L221"))),"",INDIRECT(CONCATENATE($B205,"!L21")))</f>
        <v>0</v>
      </c>
    </row>
    <row r="206" x14ac:dyDescent="0.2">
      <c r="A206" s="87"/>
      <c r="B206" s="833" t="s">
        <v>259</v>
      </c>
      <c r="C206" s="834">
        <v>2003</v>
      </c>
      <c r="D206" s="2">
        <f t="shared" ca="true" si="50"/>
        <v>74.977428424722717</v>
      </c>
      <c r="E206" s="91">
        <f t="shared" ca="true" si="51"/>
        <v>96.758560912948738</v>
      </c>
      <c r="F206" s="89"/>
      <c r="G206" s="89"/>
      <c r="H206" s="92">
        <f t="shared" ca="true" si="52"/>
        <v>3.9734330264045594</v>
      </c>
      <c r="I206" s="2">
        <f t="shared" ca="true" si="53"/>
        <v>88.706963861413541</v>
      </c>
      <c r="J206" s="91">
        <f t="shared" ca="true" si="54"/>
        <v>97.339721429080669</v>
      </c>
      <c r="K206" s="89"/>
      <c r="L206" s="89"/>
      <c r="M206" s="92">
        <f t="shared" ca="true" si="55"/>
        <v>1.1225864838834188</v>
      </c>
      <c r="N206" s="2">
        <f t="shared" ca="true" si="56"/>
        <v>85.908163863290994</v>
      </c>
      <c r="O206" s="91">
        <f t="shared" ca="true" si="57"/>
        <v>98.053624852621454</v>
      </c>
      <c r="P206" s="89"/>
      <c r="Q206" s="89"/>
      <c r="R206" s="92">
        <f t="shared" ca="true" si="58"/>
        <v>1.5913510746120425</v>
      </c>
      <c r="S206" s="2">
        <f t="shared" ca="true" si="59"/>
        <v>94.241313956875231</v>
      </c>
      <c r="T206" s="91">
        <f t="shared" ca="true" si="60"/>
        <v>98.626306740007564</v>
      </c>
      <c r="U206" s="89"/>
      <c r="V206" s="89"/>
      <c r="W206" s="92">
        <f t="shared" ca="true" si="61"/>
        <v>1.1867206802242702</v>
      </c>
      <c r="X206" s="2">
        <f t="shared" ca="true" si="62"/>
        <v>97.441417171427915</v>
      </c>
      <c r="Y206" s="91">
        <f t="shared" ca="true" si="63"/>
        <v>99.287264295228013</v>
      </c>
      <c r="Z206" s="89"/>
      <c r="AA206" s="89"/>
      <c r="AB206" s="92">
        <f t="shared" ca="true" si="64"/>
        <v>0.23774196902209641</v>
      </c>
    </row>
    <row r="207" x14ac:dyDescent="0.2">
      <c r="A207" s="87"/>
      <c r="B207" s="833" t="s">
        <v>185</v>
      </c>
      <c r="C207" s="834"/>
      <c r="D207" s="2">
        <f t="shared" ca="true" si="50"/>
        <v>61.152782694470297</v>
      </c>
      <c r="E207" s="91">
        <f t="shared" ca="true" si="51"/>
        <v>91.755434857826828</v>
      </c>
      <c r="F207" s="89"/>
      <c r="G207" s="89"/>
      <c r="H207" s="92">
        <f t="shared" ca="true" si="52"/>
        <v>4.4878141290811486</v>
      </c>
      <c r="I207" s="2">
        <f t="shared" ca="true" si="53"/>
        <v>78.437751544884676</v>
      </c>
      <c r="J207" s="91">
        <f t="shared" ca="true" si="54"/>
        <v>96.658734747828831</v>
      </c>
      <c r="K207" s="89"/>
      <c r="L207" s="89"/>
      <c r="M207" s="92">
        <f t="shared" ca="true" si="55"/>
        <v>0.38189120346698258</v>
      </c>
      <c r="N207" s="2">
        <f t="shared" ca="true" si="56"/>
        <v>88.539693769743522</v>
      </c>
      <c r="O207" s="91">
        <f t="shared" ca="true" si="57"/>
        <v>97.316417037044374</v>
      </c>
      <c r="P207" s="89"/>
      <c r="Q207" s="89"/>
      <c r="R207" s="92">
        <f t="shared" ca="true" si="58"/>
        <v>0</v>
      </c>
      <c r="S207" s="2">
        <f t="shared" ca="true" si="59"/>
        <v>91.452500593558696</v>
      </c>
      <c r="T207" s="91">
        <f t="shared" ca="true" si="60"/>
        <v>99.322650953620624</v>
      </c>
      <c r="U207" s="89"/>
      <c r="V207" s="89"/>
      <c r="W207" s="92">
        <f t="shared" ca="true" si="61"/>
        <v>0</v>
      </c>
      <c r="X207" s="2">
        <f t="shared" ca="true" si="62"/>
        <v>91.516273540083418</v>
      </c>
      <c r="Y207" s="91">
        <f t="shared" ca="true" si="63"/>
        <v>99.894821719258303</v>
      </c>
      <c r="Z207" s="89"/>
      <c r="AA207" s="89"/>
      <c r="AB207" s="92">
        <f t="shared" ca="true" si="64"/>
        <v>0</v>
      </c>
      <c r="AD207" s="93"/>
    </row>
    <row r="208" x14ac:dyDescent="0.2">
      <c r="A208" s="87"/>
      <c r="B208" s="833" t="s">
        <v>157</v>
      </c>
      <c r="C208" s="834">
        <v>2014</v>
      </c>
      <c r="D208" s="2">
        <f t="shared" ca="true" si="50"/>
        <v>74.2</v>
      </c>
      <c r="E208" s="91">
        <f t="shared" ca="true" si="51"/>
        <v>87.7</v>
      </c>
      <c r="F208" s="89"/>
      <c r="G208" s="89"/>
      <c r="H208" s="92">
        <f t="shared" ca="true" si="52"/>
        <v>3.1</v>
      </c>
      <c r="I208" s="2">
        <f t="shared" ca="true" si="53"/>
        <v>85.6</v>
      </c>
      <c r="J208" s="91">
        <f t="shared" ca="true" si="54"/>
        <v>90.8</v>
      </c>
      <c r="K208" s="89"/>
      <c r="L208" s="89"/>
      <c r="M208" s="92">
        <f t="shared" ca="true" si="55"/>
        <v>0.8</v>
      </c>
      <c r="N208" s="2">
        <f t="shared" ca="true" si="56"/>
        <v>93</v>
      </c>
      <c r="O208" s="91">
        <f t="shared" ca="true" si="57"/>
        <v>92.2</v>
      </c>
      <c r="P208" s="89"/>
      <c r="Q208" s="89"/>
      <c r="R208" s="92">
        <f t="shared" ca="true" si="58"/>
        <v>0.1</v>
      </c>
      <c r="S208" s="2">
        <f t="shared" ca="true" si="59"/>
        <v>94.7</v>
      </c>
      <c r="T208" s="91">
        <f t="shared" ca="true" si="60"/>
        <v>95.8</v>
      </c>
      <c r="U208" s="89"/>
      <c r="V208" s="89"/>
      <c r="W208" s="92">
        <f t="shared" ca="true" si="61"/>
        <v>0.4</v>
      </c>
      <c r="X208" s="2">
        <f t="shared" ca="true" si="62"/>
        <v>98.8</v>
      </c>
      <c r="Y208" s="91">
        <f t="shared" ca="true" si="63"/>
        <v>98.1</v>
      </c>
      <c r="Z208" s="89"/>
      <c r="AA208" s="89"/>
      <c r="AB208" s="92">
        <f t="shared" ca="true" si="64"/>
        <v>0</v>
      </c>
    </row>
    <row r="209" x14ac:dyDescent="0.2">
      <c r="A209" s="87"/>
      <c r="B209" s="833" t="s">
        <v>520</v>
      </c>
      <c r="C209" s="834">
        <v>2018</v>
      </c>
      <c r="D209" s="2">
        <f t="shared" ca="true" si="50"/>
        <v>77.280027672852384</v>
      </c>
      <c r="E209" s="91">
        <f t="shared" ca="true" si="51"/>
        <v>94.207557504122136</v>
      </c>
      <c r="F209" s="89"/>
      <c r="G209" s="89"/>
      <c r="H209" s="92">
        <f t="shared" ca="true" si="52"/>
        <v>2.888761752122289</v>
      </c>
      <c r="I209" s="2">
        <f t="shared" ca="true" si="53"/>
        <v>91.025670248393354</v>
      </c>
      <c r="J209" s="91">
        <f t="shared" ca="true" si="54"/>
        <v>95.615783917095399</v>
      </c>
      <c r="K209" s="89"/>
      <c r="L209" s="89"/>
      <c r="M209" s="92">
        <f t="shared" ca="true" si="55"/>
        <v>0.1435768462593702</v>
      </c>
      <c r="N209" s="2">
        <f t="shared" ca="true" si="56"/>
        <v>92.778517867637362</v>
      </c>
      <c r="O209" s="91">
        <f t="shared" ca="true" si="57"/>
        <v>95.116909724761896</v>
      </c>
      <c r="P209" s="89"/>
      <c r="Q209" s="89"/>
      <c r="R209" s="92">
        <f t="shared" ca="true" si="58"/>
        <v>7.0600713313051178E-2</v>
      </c>
      <c r="S209" s="2">
        <f t="shared" ca="true" si="59"/>
        <v>95.676924551922468</v>
      </c>
      <c r="T209" s="91">
        <f t="shared" ca="true" si="60"/>
        <v>97.047001190149572</v>
      </c>
      <c r="U209" s="89"/>
      <c r="V209" s="89"/>
      <c r="W209" s="92">
        <f t="shared" ca="true" si="61"/>
        <v>0</v>
      </c>
      <c r="X209" s="2">
        <f t="shared" ca="true" si="62"/>
        <v>98.802192249376688</v>
      </c>
      <c r="Y209" s="91">
        <f t="shared" ca="true" si="63"/>
        <v>98.381260254839802</v>
      </c>
      <c r="Z209" s="89"/>
      <c r="AA209" s="89"/>
      <c r="AB209" s="92">
        <f t="shared" ca="true" si="64"/>
        <v>0</v>
      </c>
    </row>
    <row r="210" x14ac:dyDescent="0.2">
      <c r="A210" s="87"/>
      <c r="B210" s="833"/>
      <c r="C210" s="834"/>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833"/>
      <c r="C211" s="834"/>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833"/>
      <c r="C212" s="834"/>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833"/>
      <c r="C213" s="834"/>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833"/>
      <c r="C214" s="834"/>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833"/>
      <c r="C215" s="834"/>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835"/>
      <c r="C216" s="836"/>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902" t="str">
        <f>CONCATENATE("Urban use of drinking water sources,  ",C199,"–",C200)</f>
        <v>Urban use of drinking water sources,  2000–2020</v>
      </c>
      <c r="C218" s="2903"/>
      <c r="D218" s="2903"/>
      <c r="E218" s="2903"/>
      <c r="F218" s="2903"/>
      <c r="G218" s="2903"/>
      <c r="H218" s="2903"/>
      <c r="I218" s="2903"/>
      <c r="J218" s="2903"/>
      <c r="K218" s="2903"/>
      <c r="L218" s="2903"/>
      <c r="N218" s="98"/>
      <c r="O218" s="98"/>
      <c r="P218" s="98"/>
      <c r="Q218" s="98"/>
      <c r="R218" s="98"/>
      <c r="S218" s="2885" t="s">
        <v>11</v>
      </c>
      <c r="T218" s="2886"/>
      <c r="U218" s="2886"/>
      <c r="V218" s="2886"/>
      <c r="W218" s="288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899" t="s">
        <v>7</v>
      </c>
      <c r="B297" s="2899"/>
      <c r="C297" s="2899"/>
      <c r="D297" s="2888" t="s">
        <v>0</v>
      </c>
      <c r="E297" s="2889"/>
      <c r="F297" s="2889"/>
      <c r="G297" s="2889"/>
      <c r="H297" s="2890"/>
      <c r="I297" s="2888" t="s">
        <v>1</v>
      </c>
      <c r="J297" s="2889"/>
      <c r="K297" s="2889"/>
      <c r="L297" s="2889"/>
      <c r="M297" s="2890"/>
      <c r="N297" s="2888" t="s">
        <v>2</v>
      </c>
      <c r="O297" s="2889"/>
      <c r="P297" s="2889"/>
      <c r="Q297" s="2889"/>
      <c r="R297" s="2890"/>
      <c r="S297" s="2888" t="s">
        <v>3</v>
      </c>
      <c r="T297" s="2889"/>
      <c r="U297" s="2889"/>
      <c r="V297" s="2889"/>
      <c r="W297" s="2890"/>
      <c r="X297" s="2888" t="s">
        <v>4</v>
      </c>
      <c r="Y297" s="2889"/>
      <c r="Z297" s="2889"/>
      <c r="AA297" s="2889"/>
      <c r="AB297" s="2890"/>
    </row>
    <row r="298" s="44" customFormat="true" ht="22.5" customHeight="true" x14ac:dyDescent="0.2">
      <c r="A298" s="2900"/>
      <c r="B298" s="2900"/>
      <c r="C298" s="2900"/>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891" t="s">
        <v>10</v>
      </c>
      <c r="B299" s="2892"/>
      <c r="C299" s="233">
        <f>MinBase(C305:C316)</f>
        <v>2000</v>
      </c>
      <c r="D299" s="56">
        <f ca="true">IF((D301+H301)&gt;100,D301*100/(D301+H301),D301)</f>
        <v>27.295618279336622</v>
      </c>
      <c r="E299" s="57">
        <f ca="true">D299*AVERAGEIF(E305:E316,"&gt;0")/100</f>
        <v>23.402342994368414</v>
      </c>
      <c r="F299" s="58">
        <f ca="true">D299*(100-AVERAGEIF(E305:E316,"&gt;0"))/100</f>
        <v>3.89327528496821</v>
      </c>
      <c r="G299" s="59">
        <f ca="true">100-(E299+F299+H299)</f>
        <v>45.412750495459022</v>
      </c>
      <c r="H299" s="60">
        <f ca="true">IF((D301+H301)&gt;100,H301*100/(D301+H301),H301)</f>
        <v>27.291631225204355</v>
      </c>
      <c r="I299" s="56">
        <f ca="true">IF((I301+M301)&gt;100,I301*100/(I301+M301),I301)</f>
        <v>27.713174889877791</v>
      </c>
      <c r="J299" s="57">
        <f ca="true">I299*AVERAGEIF(J305:J316,"&gt;0")/100</f>
        <v>23.551853558389702</v>
      </c>
      <c r="K299" s="61">
        <f ca="true">I299*(100-AVERAGEIF(J305:J316,"&gt;0"))/100</f>
        <v>4.1613213314880904</v>
      </c>
      <c r="L299" s="62">
        <f ca="true">100-(J299+K299+M299)</f>
        <v>45.592681236714043</v>
      </c>
      <c r="M299" s="63">
        <f ca="true">IF((I301+M301)&gt;100,M301*100/(I301+M301),M301)</f>
        <v>26.694143873408166</v>
      </c>
      <c r="N299" s="56">
        <f ca="true">IF((N301+R301)&gt;100,N301*100/(N301+R301),N301)</f>
        <v>29.181734203219548</v>
      </c>
      <c r="O299" s="57">
        <f ca="true">N299*AVERAGEIF(O305:O316,"&gt;0")/100</f>
        <v>24.607331777849719</v>
      </c>
      <c r="P299" s="61">
        <f ca="true">N299*(100-AVERAGEIF(O305:O316,"&gt;0"))/100</f>
        <v>4.5744024253698292</v>
      </c>
      <c r="Q299" s="62">
        <f ca="true">100-(O299+P299+R299)</f>
        <v>42.760545231938067</v>
      </c>
      <c r="R299" s="63">
        <f ca="true">IF((N301+R301)&gt;100,R301*100/(N301+R301),R301)</f>
        <v>28.057720564842384</v>
      </c>
      <c r="S299" s="56">
        <f ca="true">IF((S301+W301)&gt;100,S301*100/(S301+W301),S301)</f>
        <v>32.566482273636211</v>
      </c>
      <c r="T299" s="57">
        <f ca="true">S299*AVERAGEIF(T305:T316,"&gt;0")/100</f>
        <v>27.099590197948942</v>
      </c>
      <c r="U299" s="61">
        <f ca="true">S299*(100-AVERAGEIF(T305:T316,"&gt;0"))/100</f>
        <v>5.4668920756872703</v>
      </c>
      <c r="V299" s="62">
        <f ca="true">100-(T299+U299+W299)</f>
        <v>40.965202782821507</v>
      </c>
      <c r="W299" s="63">
        <f ca="true">IF((S301+W301)&gt;100,W301*100/(S301+W301),W301)</f>
        <v>26.468314943542282</v>
      </c>
      <c r="X299" s="56">
        <f ca="true">IF((X301+AB301)&gt;100,X301*100/(X301+AB301),X301)</f>
        <v>50.726256948898481</v>
      </c>
      <c r="Y299" s="57">
        <f ca="true">X299*AVERAGEIF(Y305:Y316,"&gt;0")/100</f>
        <v>45.176668514282625</v>
      </c>
      <c r="Z299" s="61">
        <f ca="true">X299*(100-AVERAGEIF(Y305:Y316,"&gt;0"))/100</f>
        <v>5.5495884346158526</v>
      </c>
      <c r="AA299" s="62">
        <f ca="true">100-(Y299+Z299+AB299)</f>
        <v>37.015239513161873</v>
      </c>
      <c r="AB299" s="63">
        <f ca="true">IF((X301+AB301)&gt;100,AB301*100/(X301+AB301),AB301)</f>
        <v>12.258503537939646</v>
      </c>
    </row>
    <row r="300" s="64" customFormat="true" ht="15" customHeight="true" x14ac:dyDescent="0.2">
      <c r="A300" s="2893"/>
      <c r="B300" s="2894"/>
      <c r="C300" s="234">
        <f>MaxTarget(C305:C316)</f>
        <v>2020</v>
      </c>
      <c r="D300" s="65">
        <f ca="true">IF((D302+H302)&gt;100,D302*100/(D302+H302),D302)</f>
        <v>45.001358328467632</v>
      </c>
      <c r="E300" s="66">
        <f ca="true">D300*AVERAGEIF(E305:E316,"&gt;0")/100</f>
        <v>38.582647662995967</v>
      </c>
      <c r="F300" s="67">
        <f ca="true">D300*(100-AVERAGEIF(E305:E316,"&gt;0"))/100</f>
        <v>6.4187106654716661</v>
      </c>
      <c r="G300" s="68">
        <f ca="true">100-(E300+F300+H300)</f>
        <v>38.460839916348732</v>
      </c>
      <c r="H300" s="69">
        <f ca="true">IF((D302+H302)&gt;100,H302*100/(D302+H302),H302)</f>
        <v>16.537801755183636</v>
      </c>
      <c r="I300" s="65">
        <f ca="true">IF((I302+M302)&gt;100,I302*100/(I302+M302),I302)</f>
        <v>51.126278369707961</v>
      </c>
      <c r="J300" s="66">
        <f ca="true">I300*AVERAGEIF(J305:J316,"&gt;0")/100</f>
        <v>43.449320618570916</v>
      </c>
      <c r="K300" s="67">
        <f ca="true">I300*(100-AVERAGEIF(J305:J316,"&gt;0"))/100</f>
        <v>7.6769577511370475</v>
      </c>
      <c r="L300" s="68">
        <f ca="true">100-(J300+K300+M300)</f>
        <v>34.438197152461726</v>
      </c>
      <c r="M300" s="69">
        <f ca="true">IF((I302+M302)&gt;100,M302*100/(I302+M302),M302)</f>
        <v>14.435524477830313</v>
      </c>
      <c r="N300" s="65">
        <f ca="true">IF((N302+R302)&gt;100,N302*100/(N302+R302),N302)</f>
        <v>55.970143706201725</v>
      </c>
      <c r="O300" s="66">
        <f ca="true">N300*AVERAGEIF(O305:O316,"&gt;0")/100</f>
        <v>47.196506082920934</v>
      </c>
      <c r="P300" s="67">
        <f ca="true">N300*(100-AVERAGEIF(O305:O316,"&gt;0"))/100</f>
        <v>8.7736376232807949</v>
      </c>
      <c r="Q300" s="68">
        <f ca="true">100-(O300+P300+R300)</f>
        <v>31.177668009902391</v>
      </c>
      <c r="R300" s="69">
        <f ca="true">IF((N302+R302)&gt;100,R302*100/(N302+R302),R302)</f>
        <v>12.852188283895885</v>
      </c>
      <c r="S300" s="65">
        <f ca="true">IF((S302+W302)&gt;100,S302*100/(S302+W302),S302)</f>
        <v>63.301472106338679</v>
      </c>
      <c r="T300" s="66">
        <f ca="true">S300*AVERAGEIF(T305:T316,"&gt;0")/100</f>
        <v>52.675138155691755</v>
      </c>
      <c r="U300" s="67">
        <f ca="true">S300*(100-AVERAGEIF(T305:T316,"&gt;0"))/100</f>
        <v>10.626333950646924</v>
      </c>
      <c r="V300" s="68">
        <f ca="true">100-(T300+U300+W300)</f>
        <v>26.560415360656407</v>
      </c>
      <c r="W300" s="69">
        <f ca="true">IF((S302+W302)&gt;100,W302*100/(S302+W302),W302)</f>
        <v>10.138112533004914</v>
      </c>
      <c r="X300" s="65">
        <f ca="true">IF((X302+AB302)&gt;100,X302*100/(X302+AB302),X302)</f>
        <v>72.447438770371264</v>
      </c>
      <c r="Y300" s="66">
        <f ca="true">X300*AVERAGEIF(Y305:Y316,"&gt;0")/100</f>
        <v>64.521494841123328</v>
      </c>
      <c r="Z300" s="67">
        <f ca="true">X300*(100-AVERAGEIF(Y305:Y316,"&gt;0"))/100</f>
        <v>7.9259439292479286</v>
      </c>
      <c r="AA300" s="68">
        <f ca="true">100-(Y300+Z300+AB300)</f>
        <v>20.419790026882765</v>
      </c>
      <c r="AB300" s="69">
        <f ca="true">IF((X302+AB302)&gt;100,AB302*100/(X302+AB302),AB302)</f>
        <v>7.1327712027459711</v>
      </c>
    </row>
    <row r="301" hidden="true" x14ac:dyDescent="0.2">
      <c r="A301" s="2895" t="s">
        <v>12</v>
      </c>
      <c r="B301" s="2896"/>
      <c r="C301" s="70">
        <f>MinRegYear(C299,C305:C316)</f>
        <v>2000</v>
      </c>
      <c r="D301" s="71">
        <f ca="true">IF(MAX(C305:C316)-MIN(C305:C316)&lt;5,AVERAGEIF(C305:C316,"&gt;0",D305:D316),
IF(FORECAST($C301,D$305:D$316,$C$305:$C$316)&lt;0,0,
IF(FORECAST($C301,D$305:D$316,$C$305:$C$316)&gt;100,100,
FORECAST($C301,D$305:D$316,$C$305:$C$316))))</f>
        <v>27.295618279336622</v>
      </c>
      <c r="E301" s="72"/>
      <c r="F301" s="73"/>
      <c r="G301" s="73"/>
      <c r="H301" s="74">
        <f ca="true">IF(MAX(C305:C316)-MIN(C305:C316)&lt;5,AVERAGEIF(C305:C316,"&gt;0",H305:H316),
IF(FORECAST($C301,H$305:H$316,$C$305:$C$316)&lt;0,0,
IF(FORECAST($C301,H$305:H$316,$C$305:$C$316)&gt;100,100,
FORECAST($C301,H$305:H$316,$C$305:$C$316))))</f>
        <v>27.291631225204355</v>
      </c>
      <c r="I301" s="71">
        <f ca="true">IF(MAX(C305:C316)-MIN(C305:C316)&lt;5,AVERAGEIF(C305:C316,"&gt;0",I305:I316),
IF(FORECAST($C301,I$305:I$316,$C$305:$C$316)&lt;0,0,
IF(FORECAST($C301,I$305:I$316,$C$305:$C$316)&gt;100,100,
FORECAST($C301,I$305:I$316,$C$305:$C$316))))</f>
        <v>27.713174889877791</v>
      </c>
      <c r="J301" s="72"/>
      <c r="K301" s="73"/>
      <c r="L301" s="73"/>
      <c r="M301" s="74">
        <f ca="true">IF(MAX(C305:C316)-MIN(C305:C316)&lt;5,AVERAGEIF(C305:C316,"&gt;0",M305:M316),
IF(FORECAST($C301,M$305:M$316,$C$305:$C$316)&lt;0,0,
IF(FORECAST($C301,M$305:M$316,$C$305:$C$316)&gt;100,100,
FORECAST($C301,M$305:M$316,$C$305:$C$316))))</f>
        <v>26.694143873408166</v>
      </c>
      <c r="N301" s="71">
        <f ca="true">IF(MAX(C305:C316)-MIN(C305:C316)&lt;5,AVERAGEIF(C305:C316,"&gt;0",N305:N316),
IF(FORECAST($C301,N$305:N$316,$C$305:$C$316)&lt;0,0,
IF(FORECAST($C301,N$305:N$316,$C$305:$C$316)&gt;100,100,
FORECAST($C301,N$305:N$316,$C$305:$C$316))))</f>
        <v>29.181734203219548</v>
      </c>
      <c r="O301" s="72"/>
      <c r="P301" s="73"/>
      <c r="Q301" s="73"/>
      <c r="R301" s="74">
        <f ca="true">IF(MAX(C305:C316)-MIN(C305:C316)&lt;5,AVERAGEIF(C305:C316,"&gt;0",R305:R316),
IF(FORECAST($C301,R$305:R$316,$C$305:$C$316)&lt;0,0,
IF(FORECAST($C301,R$305:R$316,$C$305:$C$316)&gt;100,100,
FORECAST($C301,R$305:R$316,$C$305:$C$316))))</f>
        <v>28.057720564842384</v>
      </c>
      <c r="S301" s="71">
        <f ca="true">IF(MAX(C305:C316)-MIN(C305:C316)&lt;5,AVERAGEIF(C305:C316,"&gt;0",S305:S316),
IF(FORECAST($C301,S$305:S$316,$C$305:$C$316)&lt;0,0,
IF(FORECAST($C301,S$305:S$316,$C$305:$C$316)&gt;100,100,
FORECAST($C301,S$305:S$316,$C$305:$C$316))))</f>
        <v>32.566482273636211</v>
      </c>
      <c r="T301" s="72"/>
      <c r="U301" s="73"/>
      <c r="V301" s="73"/>
      <c r="W301" s="74">
        <f ca="true">IF(MAX(C305:C316)-MIN(C305:C316)&lt;5,AVERAGEIF(C305:C316,"&gt;0",W305:W316),
IF(FORECAST($C301,W$305:W$316,$C$305:$C$316)&lt;0,0,
IF(FORECAST($C301,W$305:W$316,$C$305:$C$316)&gt;100,100,
FORECAST($C301,W$305:W$316,$C$305:$C$316))))</f>
        <v>26.468314943542282</v>
      </c>
      <c r="X301" s="71">
        <f ca="true">IF(MAX(C305:C316)-MIN(C305:C316)&lt;5,AVERAGEIF(C305:C316,"&gt;0",X305:X316),
IF(FORECAST($C301,X$305:X$316,$C$305:$C$316)&lt;0,0,
IF(FORECAST($C301,X$305:X$316,$C$305:$C$316)&gt;100,100,
FORECAST($C301,X$305:X$316,$C$305:$C$316))))</f>
        <v>50.726256948898481</v>
      </c>
      <c r="Y301" s="72"/>
      <c r="Z301" s="73"/>
      <c r="AA301" s="73"/>
      <c r="AB301" s="74">
        <f ca="true">IF(MAX(C305:C316)-MIN(C305:C316)&lt;5,AVERAGEIF(C305:C316,"&gt;0",AB305:AB316),
IF(FORECAST($C301,AB$305:AB$316,$C$305:$C$316)&lt;0,0,
IF(FORECAST($C301,AB$305:AB$316,$C$305:$C$316)&gt;100,100,
FORECAST($C301,AB$305:AB$316,$C$305:$C$316))))</f>
        <v>12.258503537939646</v>
      </c>
    </row>
    <row r="302" hidden="true" x14ac:dyDescent="0.2">
      <c r="A302" s="2897"/>
      <c r="B302" s="2898"/>
      <c r="C302" s="49">
        <f>MaxRegYear(C300,C305:C316)</f>
        <v>2020</v>
      </c>
      <c r="D302" s="75">
        <f ca="true">IF(MAX(C305:C316)-MIN(C305:C316)&lt;5,AVERAGEIF(C305:C316,"&gt;0",D305:D316),
IF(FORECAST($C302,D$305:D$316,$C$305:$C$316)&lt;0,0,
IF(FORECAST($C302,D$305:D$316,$C$305:$C$316)&gt;100,100,
FORECAST($C302,D$305:D$316,$C$305:$C$316))))</f>
        <v>45.001358328467632</v>
      </c>
      <c r="E302" s="76"/>
      <c r="F302" s="77"/>
      <c r="G302" s="77"/>
      <c r="H302" s="78">
        <f ca="true">IF(MAX(C305:C316)-MIN(C305:C316)&lt;5,AVERAGEIF(C305:C316,"&gt;0",H305:H316),
IF(FORECAST($C302,H$305:H$316,$C$305:$C$316)&lt;0,0,
IF(FORECAST($C302,H$305:H$316,$C$305:$C$316)&gt;100,100,
FORECAST($C302,H$305:H$316,$C$305:$C$316))))</f>
        <v>16.537801755183636</v>
      </c>
      <c r="I302" s="75">
        <f ca="true">IF(MAX(C305:C316)-MIN(C305:C316)&lt;5,AVERAGEIF(C305:C316,"&gt;0",I305:I316),
IF(FORECAST($C302,I$305:I$316,$C$305:$C$316)&lt;0,0,
IF(FORECAST($C302,I$305:I$316,$C$305:$C$316)&gt;100,100,
FORECAST($C302,I$305:I$316,$C$305:$C$316))))</f>
        <v>51.126278369707961</v>
      </c>
      <c r="J302" s="76"/>
      <c r="K302" s="77"/>
      <c r="L302" s="77"/>
      <c r="M302" s="78">
        <f ca="true">IF(MAX(C305:C316)-MIN(C305:C316)&lt;5,AVERAGEIF(C305:C316,"&gt;0",M305:M316),
IF(FORECAST($C302,M$305:M$316,$C$305:$C$316)&lt;0,0,
IF(FORECAST($C302,M$305:M$316,$C$305:$C$316)&gt;100,100,
FORECAST($C302,M$305:M$316,$C$305:$C$316))))</f>
        <v>14.435524477830313</v>
      </c>
      <c r="N302" s="75">
        <f ca="true">IF(MAX(C305:C316)-MIN(C305:C316)&lt;5,AVERAGEIF(C305:C316,"&gt;0",N305:N316),
IF(FORECAST($C302,N$305:N$316,$C$305:$C$316)&lt;0,0,
IF(FORECAST($C302,N$305:N$316,$C$305:$C$316)&gt;100,100,
FORECAST($C302,N$305:N$316,$C$305:$C$316))))</f>
        <v>55.970143706201725</v>
      </c>
      <c r="O302" s="76"/>
      <c r="P302" s="77"/>
      <c r="Q302" s="77"/>
      <c r="R302" s="78">
        <f ca="true">IF(MAX(C305:C316)-MIN(C305:C316)&lt;5,AVERAGEIF(C305:C316,"&gt;0",R305:R316),
IF(FORECAST($C302,R$305:R$316,$C$305:$C$316)&lt;0,0,
IF(FORECAST($C302,R$305:R$316,$C$305:$C$316)&gt;100,100,
FORECAST($C302,R$305:R$316,$C$305:$C$316))))</f>
        <v>12.852188283895885</v>
      </c>
      <c r="S302" s="75">
        <f ca="true">IF(MAX(C305:C316)-MIN(C305:C316)&lt;5,AVERAGEIF(C305:C316,"&gt;0",S305:S316),
IF(FORECAST($C302,S$305:S$316,$C$305:$C$316)&lt;0,0,
IF(FORECAST($C302,S$305:S$316,$C$305:$C$316)&gt;100,100,
FORECAST($C302,S$305:S$316,$C$305:$C$316))))</f>
        <v>63.301472106338679</v>
      </c>
      <c r="T302" s="76"/>
      <c r="U302" s="77"/>
      <c r="V302" s="77"/>
      <c r="W302" s="78">
        <f ca="true">IF(MAX(C305:C316)-MIN(C305:C316)&lt;5,AVERAGEIF(C305:C316,"&gt;0",W305:W316),
IF(FORECAST($C302,W$305:W$316,$C$305:$C$316)&lt;0,0,
IF(FORECAST($C302,W$305:W$316,$C$305:$C$316)&gt;100,100,
FORECAST($C302,W$305:W$316,$C$305:$C$316))))</f>
        <v>10.138112533004914</v>
      </c>
      <c r="X302" s="75">
        <f ca="true">IF(MAX(C305:C316)-MIN(C305:C316)&lt;5,AVERAGEIF(C305:C316,"&gt;0",X305:X316),
IF(FORECAST($C302,X$305:X$316,$C$305:$C$316)&lt;0,0,
IF(FORECAST($C302,X$305:X$316,$C$305:$C$316)&gt;100,100,
FORECAST($C302,X$305:X$316,$C$305:$C$316))))</f>
        <v>72.447438770371264</v>
      </c>
      <c r="Y302" s="76"/>
      <c r="Z302" s="77"/>
      <c r="AA302" s="77"/>
      <c r="AB302" s="78">
        <f ca="true">IF(MAX(C305:C316)-MIN(C305:C316)&lt;5,AVERAGEIF(C305:C316,"&gt;0",AB305:AB316),
IF(FORECAST($C302,AB$305:AB$316,$C$305:$C$316)&lt;0,0,
IF(FORECAST($C302,AB$305:AB$316,$C$305:$C$316)&gt;100,100,
FORECAST($C302,AB$305:AB$316,$C$305:$C$316))))</f>
        <v>7.1327712027459711</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874" t="s">
        <v>586</v>
      </c>
      <c r="F304" s="243"/>
      <c r="G304" s="243"/>
      <c r="H304" s="85" t="s">
        <v>17</v>
      </c>
      <c r="I304" s="83" t="s">
        <v>14</v>
      </c>
      <c r="J304" s="2874" t="s">
        <v>586</v>
      </c>
      <c r="K304" s="243"/>
      <c r="L304" s="243"/>
      <c r="M304" s="85" t="s">
        <v>17</v>
      </c>
      <c r="N304" s="83" t="s">
        <v>14</v>
      </c>
      <c r="O304" s="2874" t="s">
        <v>586</v>
      </c>
      <c r="P304" s="243"/>
      <c r="Q304" s="243"/>
      <c r="R304" s="85" t="s">
        <v>17</v>
      </c>
      <c r="S304" s="83" t="s">
        <v>14</v>
      </c>
      <c r="T304" s="2874" t="s">
        <v>586</v>
      </c>
      <c r="U304" s="243"/>
      <c r="V304" s="243"/>
      <c r="W304" s="85" t="s">
        <v>17</v>
      </c>
      <c r="X304" s="83" t="s">
        <v>14</v>
      </c>
      <c r="Y304" s="2874" t="s">
        <v>586</v>
      </c>
      <c r="Z304" s="243"/>
      <c r="AA304" s="243"/>
      <c r="AB304" s="85" t="s">
        <v>17</v>
      </c>
      <c r="AD304" s="244"/>
    </row>
    <row r="305" x14ac:dyDescent="0.2">
      <c r="A305" s="87"/>
      <c r="B305" s="831" t="s">
        <v>193</v>
      </c>
      <c r="C305" s="832">
        <v>2002</v>
      </c>
      <c r="D305" s="1">
        <f t="shared" ref="D305:D316" ca="true" si="65">IF(ISERROR(INDIRECT(CONCATENATE($B305,"!M16"))),"",INDIRECT(CONCATENATE($B305,"!M16")))</f>
        <v>23.943300988820905</v>
      </c>
      <c r="E305" s="91" t="str">
        <f t="shared" ref="E305:E316" ca="true" si="66">IF(ISERROR(INDIRECT(CONCATENATE($B305,"!M23"))),"",INDIRECT(CONCATENATE($B305,"!M23")))</f>
        <v>N/A</v>
      </c>
      <c r="F305" s="89"/>
      <c r="G305" s="89"/>
      <c r="H305" s="90">
        <f t="shared" ref="H305:H316" ca="true" si="67">IF(ISERROR(INDIRECT(CONCATENATE($B305,"!M21"))),"",INDIRECT(CONCATENATE($B305,"!M21")))</f>
        <v>30.28010075886349</v>
      </c>
      <c r="I305" s="1">
        <f t="shared" ref="I305:I316" ca="true" si="68">IF(ISERROR(INDIRECT(CONCATENATE($B305,"!N16"))),"",INDIRECT(CONCATENATE($B305,"!N16")))</f>
        <v>23.991344247165202</v>
      </c>
      <c r="J305" s="88" t="str">
        <f t="shared" ref="J305:J316" ca="true" si="69">IF(ISERROR(INDIRECT(CONCATENATE($B305,"!N23"))),"",INDIRECT(CONCATENATE($B305,"!N23")))</f>
        <v>N/A</v>
      </c>
      <c r="K305" s="89"/>
      <c r="L305" s="89"/>
      <c r="M305" s="90">
        <f t="shared" ref="M305:M316" ca="true" si="70">IF(ISERROR(INDIRECT(CONCATENATE($B305,"!N21"))),"",INDIRECT(CONCATENATE($B305,"!N21")))</f>
        <v>30.28010075886349</v>
      </c>
      <c r="N305" s="1">
        <f t="shared" ref="N305:N316" ca="true" si="71">IF(ISERROR(INDIRECT(CONCATENATE($B305,"!O16"))),"",INDIRECT(CONCATENATE($B305,"!O16")))</f>
        <v>27.586951404130808</v>
      </c>
      <c r="O305" s="88" t="str">
        <f t="shared" ref="O305:O316" ca="true" si="72">IF(ISERROR(INDIRECT(CONCATENATE($B305,"!O23"))),"",INDIRECT(CONCATENATE($B305,"!O23")))</f>
        <v>N/A</v>
      </c>
      <c r="P305" s="89"/>
      <c r="Q305" s="89"/>
      <c r="R305" s="90">
        <f t="shared" ref="R305:R316" ca="true" si="73">IF(ISERROR(INDIRECT(CONCATENATE($B305,"!O21"))),"",INDIRECT(CONCATENATE($B305,"!O21")))</f>
        <v>30.50276786317151</v>
      </c>
      <c r="S305" s="1">
        <f t="shared" ref="S305:S316" ca="true" si="74">IF(ISERROR(INDIRECT(CONCATENATE($B305,"!P16"))),"",INDIRECT(CONCATENATE($B305,"!P16")))</f>
        <v>31.967378834606738</v>
      </c>
      <c r="T305" s="88" t="str">
        <f t="shared" ref="T305:T316" ca="true" si="75">IF(ISERROR(INDIRECT(CONCATENATE($B305,"!P23"))),"",INDIRECT(CONCATENATE($B305,"!P23")))</f>
        <v>N/A</v>
      </c>
      <c r="U305" s="89"/>
      <c r="V305" s="89"/>
      <c r="W305" s="90">
        <f t="shared" ref="W305:W316" ca="true" si="76">IF(ISERROR(INDIRECT(CONCATENATE($B305,"!P21"))),"",INDIRECT(CONCATENATE($B305,"!P21")))</f>
        <v>28.103194573712475</v>
      </c>
      <c r="X305" s="1">
        <f t="shared" ref="X305:X316" ca="true" si="77">IF(ISERROR(INDIRECT(CONCATENATE($B305,"!Q16"))),"",INDIRECT(CONCATENATE($B305,"!Q16")))</f>
        <v>55.486977720786662</v>
      </c>
      <c r="Y305" s="88" t="str">
        <f t="shared" ref="Y305:Y316" ca="true" si="78">IF(ISERROR(INDIRECT(CONCATENATE($B305,"!Q23"))),"",INDIRECT(CONCATENATE($B305,"!Q23")))</f>
        <v>N/A</v>
      </c>
      <c r="Z305" s="89"/>
      <c r="AA305" s="89"/>
      <c r="AB305" s="90">
        <f t="shared" ref="AB305:AB316" ca="true" si="79">IF(ISERROR(INDIRECT(CONCATENATE($B305,"!Q221"))),"",INDIRECT(CONCATENATE($B305,"!Q21")))</f>
        <v>14.721264453651287</v>
      </c>
    </row>
    <row r="306" x14ac:dyDescent="0.2">
      <c r="A306" s="87"/>
      <c r="B306" s="833" t="s">
        <v>259</v>
      </c>
      <c r="C306" s="834">
        <v>2003</v>
      </c>
      <c r="D306" s="2">
        <f t="shared" ca="true" si="65"/>
        <v>36.879799685491555</v>
      </c>
      <c r="E306" s="91">
        <f t="shared" ca="true" si="66"/>
        <v>90.137235569279767</v>
      </c>
      <c r="F306" s="89"/>
      <c r="G306" s="89"/>
      <c r="H306" s="92">
        <f t="shared" ca="true" si="67"/>
        <v>20.614167650979596</v>
      </c>
      <c r="I306" s="2">
        <f t="shared" ca="true" si="68"/>
        <v>38.306450088795977</v>
      </c>
      <c r="J306" s="91">
        <f t="shared" ca="true" si="69"/>
        <v>85.687640731604262</v>
      </c>
      <c r="K306" s="89"/>
      <c r="L306" s="89"/>
      <c r="M306" s="92">
        <f t="shared" ca="true" si="70"/>
        <v>19.646240296458348</v>
      </c>
      <c r="N306" s="2">
        <f t="shared" ca="true" si="71"/>
        <v>38.567493189427665</v>
      </c>
      <c r="O306" s="91">
        <f t="shared" ca="true" si="72"/>
        <v>82.114742820910806</v>
      </c>
      <c r="P306" s="89"/>
      <c r="Q306" s="89"/>
      <c r="R306" s="92">
        <f t="shared" ca="true" si="73"/>
        <v>21.337276286029898</v>
      </c>
      <c r="S306" s="2">
        <f t="shared" ca="true" si="74"/>
        <v>41.942433374069232</v>
      </c>
      <c r="T306" s="91">
        <f t="shared" ca="true" si="75"/>
        <v>90.440846996408553</v>
      </c>
      <c r="U306" s="89"/>
      <c r="V306" s="89"/>
      <c r="W306" s="92">
        <f t="shared" ca="true" si="76"/>
        <v>20.436270920966969</v>
      </c>
      <c r="X306" s="2">
        <f t="shared" ca="true" si="77"/>
        <v>51.898213919443201</v>
      </c>
      <c r="Y306" s="91">
        <f t="shared" ca="true" si="78"/>
        <v>87.521562282903361</v>
      </c>
      <c r="Z306" s="89"/>
      <c r="AA306" s="89"/>
      <c r="AB306" s="92">
        <f t="shared" ca="true" si="79"/>
        <v>7.8814181693617948</v>
      </c>
    </row>
    <row r="307" x14ac:dyDescent="0.2">
      <c r="A307" s="87"/>
      <c r="B307" s="833" t="s">
        <v>185</v>
      </c>
      <c r="C307" s="834"/>
      <c r="D307" s="2">
        <f t="shared" ca="true" si="65"/>
        <v>15.163232859991158</v>
      </c>
      <c r="E307" s="91">
        <f t="shared" ca="true" si="66"/>
        <v>84.974887779434653</v>
      </c>
      <c r="F307" s="89"/>
      <c r="G307" s="89"/>
      <c r="H307" s="92">
        <f t="shared" ca="true" si="67"/>
        <v>29.982406001370421</v>
      </c>
      <c r="I307" s="2">
        <f t="shared" ca="true" si="68"/>
        <v>14.242055450718874</v>
      </c>
      <c r="J307" s="91">
        <f t="shared" ca="true" si="69"/>
        <v>89.088524033120422</v>
      </c>
      <c r="K307" s="89"/>
      <c r="L307" s="89"/>
      <c r="M307" s="92">
        <f t="shared" ca="true" si="70"/>
        <v>33.87134724963051</v>
      </c>
      <c r="N307" s="2">
        <f t="shared" ca="true" si="71"/>
        <v>16.051323683076085</v>
      </c>
      <c r="O307" s="91">
        <f t="shared" ca="true" si="72"/>
        <v>88.710552200932341</v>
      </c>
      <c r="P307" s="89"/>
      <c r="Q307" s="89"/>
      <c r="R307" s="92">
        <f t="shared" ca="true" si="73"/>
        <v>34.194166354056904</v>
      </c>
      <c r="S307" s="2">
        <f t="shared" ca="true" si="74"/>
        <v>18.491200869125258</v>
      </c>
      <c r="T307" s="91">
        <f t="shared" ca="true" si="75"/>
        <v>82.048053240661886</v>
      </c>
      <c r="U307" s="89"/>
      <c r="V307" s="89"/>
      <c r="W307" s="92">
        <f t="shared" ca="true" si="76"/>
        <v>34.162520828383961</v>
      </c>
      <c r="X307" s="2">
        <f t="shared" ca="true" si="77"/>
        <v>34.25452576643378</v>
      </c>
      <c r="Y307" s="91">
        <f t="shared" ca="true" si="78"/>
        <v>90.050270267467084</v>
      </c>
      <c r="Z307" s="89"/>
      <c r="AA307" s="89"/>
      <c r="AB307" s="92">
        <f t="shared" ca="true" si="79"/>
        <v>21.543610992891214</v>
      </c>
      <c r="AD307" s="93"/>
    </row>
    <row r="308" x14ac:dyDescent="0.2">
      <c r="A308" s="87"/>
      <c r="B308" s="833" t="s">
        <v>157</v>
      </c>
      <c r="C308" s="834">
        <v>2014</v>
      </c>
      <c r="D308" s="2">
        <f t="shared" ca="true" si="65"/>
        <v>34.200000000000003</v>
      </c>
      <c r="E308" s="91">
        <f t="shared" ca="true" si="66"/>
        <v>80.8</v>
      </c>
      <c r="F308" s="89"/>
      <c r="G308" s="89"/>
      <c r="H308" s="92">
        <f t="shared" ca="true" si="67"/>
        <v>22.5</v>
      </c>
      <c r="I308" s="2">
        <f t="shared" ca="true" si="68"/>
        <v>41.8</v>
      </c>
      <c r="J308" s="91">
        <f t="shared" ca="true" si="69"/>
        <v>80.400000000000006</v>
      </c>
      <c r="K308" s="89"/>
      <c r="L308" s="89"/>
      <c r="M308" s="92">
        <f t="shared" ca="true" si="70"/>
        <v>18.399999999999999</v>
      </c>
      <c r="N308" s="2">
        <f t="shared" ca="true" si="71"/>
        <v>44.9</v>
      </c>
      <c r="O308" s="91">
        <f t="shared" ca="true" si="72"/>
        <v>80.3</v>
      </c>
      <c r="P308" s="89"/>
      <c r="Q308" s="89"/>
      <c r="R308" s="92">
        <f t="shared" ca="true" si="73"/>
        <v>18.2</v>
      </c>
      <c r="S308" s="2">
        <f t="shared" ca="true" si="74"/>
        <v>50.9</v>
      </c>
      <c r="T308" s="91">
        <f t="shared" ca="true" si="75"/>
        <v>79.7</v>
      </c>
      <c r="U308" s="89"/>
      <c r="V308" s="89"/>
      <c r="W308" s="92">
        <f t="shared" ca="true" si="76"/>
        <v>15.4</v>
      </c>
      <c r="X308" s="2">
        <f t="shared" ca="true" si="77"/>
        <v>63.4</v>
      </c>
      <c r="Y308" s="91">
        <f t="shared" ca="true" si="78"/>
        <v>90</v>
      </c>
      <c r="Z308" s="89"/>
      <c r="AA308" s="89"/>
      <c r="AB308" s="92">
        <f t="shared" ca="true" si="79"/>
        <v>10.3</v>
      </c>
    </row>
    <row r="309" x14ac:dyDescent="0.2">
      <c r="A309" s="87"/>
      <c r="B309" s="833" t="s">
        <v>520</v>
      </c>
      <c r="C309" s="834">
        <v>2018</v>
      </c>
      <c r="D309" s="2">
        <f t="shared" ca="true" si="65"/>
        <v>46.914991533926894</v>
      </c>
      <c r="E309" s="91">
        <f t="shared" ca="true" si="66"/>
        <v>87.034392899785374</v>
      </c>
      <c r="F309" s="89"/>
      <c r="G309" s="89"/>
      <c r="H309" s="92">
        <f t="shared" ca="true" si="67"/>
        <v>15.877671971435511</v>
      </c>
      <c r="I309" s="2">
        <f t="shared" ca="true" si="68"/>
        <v>50.069146661234662</v>
      </c>
      <c r="J309" s="91">
        <f t="shared" ca="true" si="69"/>
        <v>84.761119966834428</v>
      </c>
      <c r="K309" s="89"/>
      <c r="L309" s="89"/>
      <c r="M309" s="92">
        <f t="shared" ca="true" si="70"/>
        <v>15.771788556491579</v>
      </c>
      <c r="N309" s="2">
        <f t="shared" ca="true" si="71"/>
        <v>55.23104979983556</v>
      </c>
      <c r="O309" s="91">
        <f t="shared" ca="true" si="72"/>
        <v>86.172435215653863</v>
      </c>
      <c r="P309" s="89"/>
      <c r="Q309" s="89"/>
      <c r="R309" s="92">
        <f t="shared" ca="true" si="73"/>
        <v>14.060603390417532</v>
      </c>
      <c r="S309" s="2">
        <f t="shared" ca="true" si="74"/>
        <v>62.315848076369271</v>
      </c>
      <c r="T309" s="91">
        <f t="shared" ca="true" si="75"/>
        <v>80.663631642150364</v>
      </c>
      <c r="U309" s="89"/>
      <c r="V309" s="89"/>
      <c r="W309" s="92">
        <f t="shared" ca="true" si="76"/>
        <v>11.7229198199952</v>
      </c>
      <c r="X309" s="2">
        <f t="shared" ca="true" si="77"/>
        <v>72.304022525088001</v>
      </c>
      <c r="Y309" s="91">
        <f t="shared" ca="true" si="78"/>
        <v>88.66709562281217</v>
      </c>
      <c r="Z309" s="89"/>
      <c r="AA309" s="89"/>
      <c r="AB309" s="92">
        <f t="shared" ca="true" si="79"/>
        <v>6.6487267086369011</v>
      </c>
    </row>
    <row r="310" x14ac:dyDescent="0.2">
      <c r="A310" s="87"/>
      <c r="B310" s="833"/>
      <c r="C310" s="834"/>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833"/>
      <c r="C311" s="834"/>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833"/>
      <c r="C312" s="834"/>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833"/>
      <c r="C313" s="834"/>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833"/>
      <c r="C314" s="834"/>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833"/>
      <c r="C315" s="834"/>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835"/>
      <c r="C316" s="836"/>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902" t="str">
        <f>CONCATENATE("Rural use of drinking water sources, ",C299,"–",C300)</f>
        <v>Rural use of drinking water sources, 2000–2020</v>
      </c>
      <c r="C318" s="2903"/>
      <c r="D318" s="2903"/>
      <c r="E318" s="2903"/>
      <c r="F318" s="2903"/>
      <c r="G318" s="2903"/>
      <c r="H318" s="2903"/>
      <c r="I318" s="2903"/>
      <c r="J318" s="2903"/>
      <c r="K318" s="2903"/>
      <c r="L318" s="2910"/>
      <c r="N318" s="98"/>
      <c r="O318" s="98"/>
      <c r="P318" s="98"/>
      <c r="Q318" s="98"/>
      <c r="R318" s="98"/>
      <c r="S318" s="2885" t="s">
        <v>11</v>
      </c>
      <c r="T318" s="2886"/>
      <c r="U318" s="2886"/>
      <c r="V318" s="2886"/>
      <c r="W318" s="288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1</xdr:col>
                <xdr:colOff>0</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1</xdr:col>
                <xdr:colOff>0</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1</xdr:col>
                <xdr:colOff>0</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1</xdr:col>
                <xdr:colOff>0</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1</xdr:col>
                <xdr:colOff>0</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1</xdr:col>
                <xdr:colOff>0</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1</xdr:col>
                <xdr:colOff>0</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1</xdr:col>
                <xdr:colOff>0</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1</xdr:col>
                <xdr:colOff>0</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1</xdr:col>
                <xdr:colOff>0</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1</xdr:col>
                <xdr:colOff>0</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1</xdr:col>
                <xdr:colOff>0</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1</xdr:col>
                <xdr:colOff>0</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1</xdr:col>
                <xdr:colOff>0</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1</xdr:col>
                <xdr:colOff>0</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1</xdr:col>
                <xdr:colOff>0</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1</xdr:col>
                <xdr:colOff>0</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1</xdr:col>
                <xdr:colOff>0</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1</xdr:col>
                <xdr:colOff>0</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1</xdr:col>
                <xdr:colOff>0</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923" t="s">
        <v>125</v>
      </c>
      <c r="C4" s="2924"/>
      <c r="D4" s="2924"/>
      <c r="E4" s="2924"/>
      <c r="F4" s="2924"/>
      <c r="G4" s="2924"/>
      <c r="H4" s="2924"/>
      <c r="I4" s="2924"/>
      <c r="J4" s="2924"/>
      <c r="K4" s="2924"/>
      <c r="L4" s="2924"/>
      <c r="M4" s="2924"/>
      <c r="N4" s="2924"/>
      <c r="O4" s="2924"/>
      <c r="P4" s="2924"/>
      <c r="Q4" s="2924"/>
      <c r="R4" s="2924"/>
      <c r="S4" s="2924"/>
      <c r="T4" s="2924"/>
      <c r="U4" s="2924"/>
      <c r="V4" s="2924"/>
      <c r="W4" s="2924"/>
      <c r="X4" s="2924"/>
      <c r="Y4" s="2924"/>
    </row>
    <row r="5" ht="28.5" customHeight="true" x14ac:dyDescent="0.2">
      <c r="B5" s="2911" t="str">
        <f ca="true">IF(ISERROR(INDIRECT(CONCATENATE($B105,"!A2"))),"",INDIRECT(CONCATENATE($B105,"!A2")))</f>
        <v>Zambia</v>
      </c>
      <c r="C5" s="2921"/>
      <c r="D5" s="2921"/>
      <c r="E5" s="2921"/>
      <c r="F5" s="2921"/>
      <c r="G5" s="2921"/>
      <c r="H5" s="2921"/>
      <c r="I5" s="2921"/>
      <c r="J5" s="2921"/>
      <c r="K5" s="2922"/>
      <c r="L5" s="2922"/>
      <c r="M5" s="2922"/>
      <c r="N5" s="2922"/>
      <c r="O5" s="2922"/>
      <c r="P5" s="2922"/>
      <c r="Q5" s="2922"/>
      <c r="R5" s="2922"/>
      <c r="S5" s="2922"/>
      <c r="T5" s="2922"/>
      <c r="U5" s="2922"/>
      <c r="V5" s="2922"/>
      <c r="W5" s="2922"/>
      <c r="X5" s="2922"/>
      <c r="Y5" s="2922"/>
    </row>
    <row r="6" x14ac:dyDescent="0.2">
      <c r="F6" s="36"/>
      <c r="G6" s="36"/>
      <c r="J6" s="37"/>
      <c r="K6" s="37"/>
      <c r="L6" s="37"/>
      <c r="M6" s="37"/>
      <c r="N6" s="37"/>
      <c r="O6" s="37"/>
      <c r="P6" s="37"/>
    </row>
    <row r="7" s="38" customFormat="true" ht="18" x14ac:dyDescent="0.25">
      <c r="B7" s="2902" t="str">
        <f>B118</f>
        <v>National use of sanitation facilities, 2000–2020</v>
      </c>
      <c r="C7" s="2925"/>
      <c r="D7" s="2925"/>
      <c r="E7" s="2925"/>
      <c r="F7" s="2925"/>
      <c r="G7" s="2925"/>
      <c r="H7" s="2925"/>
      <c r="I7" s="2925"/>
      <c r="J7" s="2902" t="str">
        <f>B218</f>
        <v>Urban use of sanitation facilities, 2000–2020</v>
      </c>
      <c r="K7" s="2925"/>
      <c r="L7" s="2925"/>
      <c r="M7" s="2925"/>
      <c r="N7" s="2925"/>
      <c r="O7" s="2925"/>
      <c r="P7" s="2925"/>
      <c r="Q7" s="2925"/>
      <c r="R7" s="2902" t="str">
        <f>B318</f>
        <v>Rural use of sanitation facilities, 2000–2020</v>
      </c>
      <c r="S7" s="2925"/>
      <c r="T7" s="2925"/>
      <c r="U7" s="2925"/>
      <c r="V7" s="2925"/>
      <c r="W7" s="2925"/>
      <c r="X7" s="2925"/>
      <c r="Y7" s="292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915" t="str">
        <f ca="true">IF(ISERROR(INDIRECT(CONCATENATE($B105,"!A2"))),"",INDIRECT(CONCATENATE($B105,"!A2")))</f>
        <v>Zambia</v>
      </c>
      <c r="C31" s="2916"/>
      <c r="D31" s="2916"/>
      <c r="E31" s="2917"/>
      <c r="F31" s="2913" t="s">
        <v>0</v>
      </c>
      <c r="G31" s="2913"/>
      <c r="H31" s="2913"/>
      <c r="I31" s="2914"/>
      <c r="J31" s="2912" t="s">
        <v>1</v>
      </c>
      <c r="K31" s="2913"/>
      <c r="L31" s="2913"/>
      <c r="M31" s="2914"/>
      <c r="N31" s="2912" t="s">
        <v>2</v>
      </c>
      <c r="O31" s="2913"/>
      <c r="P31" s="2913"/>
      <c r="Q31" s="2914"/>
      <c r="R31" s="2912" t="s">
        <v>3</v>
      </c>
      <c r="S31" s="2913"/>
      <c r="T31" s="2913"/>
      <c r="U31" s="2914"/>
      <c r="V31" s="2912" t="s">
        <v>4</v>
      </c>
      <c r="W31" s="2913"/>
      <c r="X31" s="2913"/>
      <c r="Y31" s="2914"/>
    </row>
    <row r="32" s="44" customFormat="true" ht="22.5" customHeight="true" x14ac:dyDescent="0.2">
      <c r="B32" s="2918"/>
      <c r="C32" s="2919"/>
      <c r="D32" s="2919"/>
      <c r="E32" s="2920"/>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906" t="s">
        <v>5</v>
      </c>
      <c r="C33" s="2907"/>
      <c r="D33" s="2904" t="s">
        <v>25</v>
      </c>
      <c r="E33" s="33">
        <f>C99</f>
        <v>2000</v>
      </c>
      <c r="F33" s="103">
        <f ca="true">E99</f>
        <v>1.5888931601589042</v>
      </c>
      <c r="G33" s="46">
        <f t="shared" ref="G33:I34" ca="true" si="0">F99</f>
        <v>0.60594065996795565</v>
      </c>
      <c r="H33" s="47">
        <f t="shared" ca="true" si="0"/>
        <v>34.582430348651087</v>
      </c>
      <c r="I33" s="48">
        <f t="shared" ca="true" si="0"/>
        <v>63.222735831222053</v>
      </c>
      <c r="J33" s="103">
        <f ca="true">J99</f>
        <v>0.83331395933879704</v>
      </c>
      <c r="K33" s="46">
        <f t="shared" ref="K33:M34" ca="true" si="1">K99</f>
        <v>0.26933533713775959</v>
      </c>
      <c r="L33" s="47">
        <f t="shared" ca="true" si="1"/>
        <v>53.406060143339346</v>
      </c>
      <c r="M33" s="48">
        <f t="shared" ca="true" si="1"/>
        <v>45.491290560184098</v>
      </c>
      <c r="N33" s="103">
        <f ca="true">O99</f>
        <v>5.2890985141896065</v>
      </c>
      <c r="O33" s="46">
        <f t="shared" ref="O33:Q34" ca="true" si="2">P99</f>
        <v>2.567478208369959</v>
      </c>
      <c r="P33" s="47">
        <f t="shared" ca="true" si="2"/>
        <v>61.799917858524623</v>
      </c>
      <c r="Q33" s="48">
        <f t="shared" ca="true" si="2"/>
        <v>30.343505418915811</v>
      </c>
      <c r="R33" s="103">
        <f ca="true">T99</f>
        <v>22.178050393868894</v>
      </c>
      <c r="S33" s="46">
        <f t="shared" ref="S33:U34" ca="true" si="3">U99</f>
        <v>25.197723928692589</v>
      </c>
      <c r="T33" s="47">
        <f t="shared" ca="true" si="3"/>
        <v>45.525895354780005</v>
      </c>
      <c r="U33" s="48">
        <f t="shared" ca="true" si="3"/>
        <v>7.0983303226585122</v>
      </c>
      <c r="V33" s="103">
        <f ca="true">Y99</f>
        <v>66.062325728902067</v>
      </c>
      <c r="W33" s="46">
        <f t="shared" ref="W33:Y34" ca="true" si="4">Z99</f>
        <v>27.819519405019268</v>
      </c>
      <c r="X33" s="47">
        <f t="shared" ca="true" si="4"/>
        <v>5.8744042430604537</v>
      </c>
      <c r="Y33" s="48">
        <f t="shared" ca="true" si="4"/>
        <v>0.24375062301821782</v>
      </c>
    </row>
    <row r="34" x14ac:dyDescent="0.2">
      <c r="B34" s="2908"/>
      <c r="C34" s="2909"/>
      <c r="D34" s="2905"/>
      <c r="E34" s="34">
        <f>C100</f>
        <v>2020</v>
      </c>
      <c r="F34" s="104">
        <f ca="true">E100</f>
        <v>22.092410857447724</v>
      </c>
      <c r="G34" s="51">
        <f t="shared" ca="true" si="0"/>
        <v>8.4251668714505055</v>
      </c>
      <c r="H34" s="52">
        <f t="shared" ca="true" si="0"/>
        <v>49.527546244819405</v>
      </c>
      <c r="I34" s="53">
        <f t="shared" ca="true" si="0"/>
        <v>19.954876026282363</v>
      </c>
      <c r="J34" s="104">
        <f ca="true">J100</f>
        <v>26.346631201723667</v>
      </c>
      <c r="K34" s="51">
        <f t="shared" ca="true" si="1"/>
        <v>8.515492531519488</v>
      </c>
      <c r="L34" s="52">
        <f t="shared" ca="true" si="1"/>
        <v>50.653335817997231</v>
      </c>
      <c r="M34" s="53">
        <f t="shared" ca="true" si="1"/>
        <v>14.484540448759617</v>
      </c>
      <c r="N34" s="104">
        <f ca="true">O100</f>
        <v>30.503627067509001</v>
      </c>
      <c r="O34" s="51">
        <f t="shared" ca="true" si="2"/>
        <v>14.807324454623654</v>
      </c>
      <c r="P34" s="52">
        <f t="shared" ca="true" si="2"/>
        <v>46.702987322782519</v>
      </c>
      <c r="Q34" s="53">
        <f t="shared" ca="true" si="2"/>
        <v>7.9860611550848262</v>
      </c>
      <c r="R34" s="104">
        <f ca="true">T100</f>
        <v>33.216566196618466</v>
      </c>
      <c r="S34" s="51">
        <f t="shared" ca="true" si="3"/>
        <v>37.739199344272286</v>
      </c>
      <c r="T34" s="52">
        <f t="shared" ca="true" si="3"/>
        <v>27.3450209435548</v>
      </c>
      <c r="U34" s="53">
        <f t="shared" ca="true" si="3"/>
        <v>1.6992135155544474</v>
      </c>
      <c r="V34" s="104">
        <f ca="true">Y100</f>
        <v>63.842238976852265</v>
      </c>
      <c r="W34" s="51">
        <f t="shared" ca="true" si="4"/>
        <v>26.884618221961844</v>
      </c>
      <c r="X34" s="52">
        <f t="shared" ca="true" si="4"/>
        <v>9.0708428449504481</v>
      </c>
      <c r="Y34" s="53">
        <f t="shared" ca="true" si="4"/>
        <v>0.20229995623543928</v>
      </c>
    </row>
    <row r="35" x14ac:dyDescent="0.2">
      <c r="F35" s="36"/>
      <c r="H35" s="39"/>
    </row>
    <row r="36" x14ac:dyDescent="0.2">
      <c r="B36" s="2906" t="s">
        <v>6</v>
      </c>
      <c r="C36" s="2907"/>
      <c r="D36" s="2904" t="s">
        <v>25</v>
      </c>
      <c r="E36" s="33">
        <f>C199</f>
        <v>2000</v>
      </c>
      <c r="F36" s="103">
        <f ca="true">E199</f>
        <v>11.123863175780054</v>
      </c>
      <c r="G36" s="46">
        <f t="shared" ref="G36:I37" ca="true" si="5">F199</f>
        <v>13.061747247951706</v>
      </c>
      <c r="H36" s="47">
        <f t="shared" ca="true" si="5"/>
        <v>65.684776954420954</v>
      </c>
      <c r="I36" s="48">
        <f t="shared" ca="true" si="5"/>
        <v>10.129612621847286</v>
      </c>
      <c r="J36" s="103">
        <f ca="true">J199</f>
        <v>19.622688070741944</v>
      </c>
      <c r="K36" s="46">
        <f t="shared" ref="K36:M37" ca="true" si="6">K199</f>
        <v>33.405526018546723</v>
      </c>
      <c r="L36" s="47">
        <f t="shared" ca="true" si="6"/>
        <v>41.351009312943006</v>
      </c>
      <c r="M36" s="48">
        <f t="shared" ca="true" si="6"/>
        <v>5.6207765977683266</v>
      </c>
      <c r="N36" s="103">
        <f ca="true">O199</f>
        <v>30.790874096586691</v>
      </c>
      <c r="O36" s="46">
        <f t="shared" ref="O36:Q37" ca="true" si="7">P199</f>
        <v>51.199899001293709</v>
      </c>
      <c r="P36" s="47">
        <f t="shared" ca="true" si="7"/>
        <v>17.386884797342645</v>
      </c>
      <c r="Q36" s="48">
        <f t="shared" ca="true" si="7"/>
        <v>0.62234210477694418</v>
      </c>
      <c r="R36" s="103">
        <f ca="true">T199</f>
        <v>56.888409269554813</v>
      </c>
      <c r="S36" s="46">
        <f t="shared" ref="S36:U37" ca="true" si="8">U199</f>
        <v>37.316705409286328</v>
      </c>
      <c r="T36" s="47">
        <f t="shared" ca="true" si="8"/>
        <v>5.3444111316121905</v>
      </c>
      <c r="U36" s="48">
        <f t="shared" ca="true" si="8"/>
        <v>0.45047418954666796</v>
      </c>
      <c r="V36" s="103">
        <f ca="true">Y199</f>
        <v>85.769744498999898</v>
      </c>
      <c r="W36" s="46">
        <f t="shared" ref="W36:Y37" ca="true" si="9">Z199</f>
        <v>13.847178173512136</v>
      </c>
      <c r="X36" s="47">
        <f t="shared" ca="true" si="9"/>
        <v>0.24962259519993779</v>
      </c>
      <c r="Y36" s="48">
        <f t="shared" ca="true" si="9"/>
        <v>0.13345473228802796</v>
      </c>
    </row>
    <row r="37" x14ac:dyDescent="0.2">
      <c r="B37" s="2908"/>
      <c r="C37" s="2909"/>
      <c r="D37" s="2905"/>
      <c r="E37" s="34">
        <f>C200</f>
        <v>2020</v>
      </c>
      <c r="F37" s="104">
        <f ca="true">E200</f>
        <v>22.995316457641533</v>
      </c>
      <c r="G37" s="51">
        <f t="shared" ca="true" si="5"/>
        <v>27.001321996691619</v>
      </c>
      <c r="H37" s="52">
        <f t="shared" ca="true" si="5"/>
        <v>47.641440856250142</v>
      </c>
      <c r="I37" s="53">
        <f t="shared" ca="true" si="5"/>
        <v>2.3619206894167064</v>
      </c>
      <c r="J37" s="104">
        <f ca="true">J200</f>
        <v>26.564793073770012</v>
      </c>
      <c r="K37" s="51">
        <f t="shared" ca="true" si="6"/>
        <v>45.223716699970986</v>
      </c>
      <c r="L37" s="52">
        <f t="shared" ca="true" si="6"/>
        <v>28.155581313975517</v>
      </c>
      <c r="M37" s="53">
        <f t="shared" ca="true" si="6"/>
        <v>5.5908912283484824E-2</v>
      </c>
      <c r="N37" s="104">
        <f ca="true">O200</f>
        <v>31.214678482629655</v>
      </c>
      <c r="O37" s="51">
        <f t="shared" ca="true" si="7"/>
        <v>51.904612407403555</v>
      </c>
      <c r="P37" s="52">
        <f t="shared" ca="true" si="7"/>
        <v>16.491994298912431</v>
      </c>
      <c r="Q37" s="53">
        <f t="shared" ca="true" si="7"/>
        <v>0.38871481105435279</v>
      </c>
      <c r="R37" s="104">
        <f ca="true">T200</f>
        <v>53.023382203946454</v>
      </c>
      <c r="S37" s="51">
        <f t="shared" ca="true" si="8"/>
        <v>34.781389722696844</v>
      </c>
      <c r="T37" s="52">
        <f t="shared" ca="true" si="8"/>
        <v>12.195228073356702</v>
      </c>
      <c r="U37" s="53">
        <f t="shared" ca="true" si="8"/>
        <v>0</v>
      </c>
      <c r="V37" s="104">
        <f ca="true">Y200</f>
        <v>82.875689746157363</v>
      </c>
      <c r="W37" s="51">
        <f t="shared" ca="true" si="9"/>
        <v>13.379944744747784</v>
      </c>
      <c r="X37" s="52">
        <f t="shared" ca="true" si="9"/>
        <v>3.7322332607050299</v>
      </c>
      <c r="Y37" s="53">
        <f t="shared" ca="true" si="9"/>
        <v>1.2132248389821854E-2</v>
      </c>
    </row>
    <row r="38" x14ac:dyDescent="0.2">
      <c r="F38" s="36"/>
      <c r="G38" s="36"/>
      <c r="H38" s="39"/>
      <c r="I38" s="39"/>
    </row>
    <row r="39" x14ac:dyDescent="0.2">
      <c r="B39" s="2906" t="s">
        <v>7</v>
      </c>
      <c r="C39" s="2907"/>
      <c r="D39" s="2904" t="s">
        <v>25</v>
      </c>
      <c r="E39" s="33">
        <f>C299</f>
        <v>2000</v>
      </c>
      <c r="F39" s="103">
        <f ca="true">E299</f>
        <v>0</v>
      </c>
      <c r="G39" s="46">
        <f t="shared" ref="G39:I40" ca="true" si="10">F299</f>
        <v>0</v>
      </c>
      <c r="H39" s="47">
        <f t="shared" ca="true" si="10"/>
        <v>34.223917544167307</v>
      </c>
      <c r="I39" s="48">
        <f t="shared" ca="true" si="10"/>
        <v>65.776082455832693</v>
      </c>
      <c r="J39" s="103">
        <f ca="true">J299</f>
        <v>2.4743518361945704</v>
      </c>
      <c r="K39" s="46">
        <f t="shared" ref="K39:M40" ca="true" si="11">K299</f>
        <v>0.76810798563717342</v>
      </c>
      <c r="L39" s="47">
        <f t="shared" ca="true" si="11"/>
        <v>37.734192376435658</v>
      </c>
      <c r="M39" s="48">
        <f t="shared" ca="true" si="11"/>
        <v>59.023347801732598</v>
      </c>
      <c r="N39" s="103">
        <f ca="true">O299</f>
        <v>1.1259403743757312</v>
      </c>
      <c r="O39" s="46">
        <f t="shared" ref="O39:Q40" ca="true" si="12">P299</f>
        <v>0.32814539757821043</v>
      </c>
      <c r="P39" s="47">
        <f t="shared" ca="true" si="12"/>
        <v>54.042653485662868</v>
      </c>
      <c r="Q39" s="48">
        <f t="shared" ca="true" si="12"/>
        <v>44.503260742383191</v>
      </c>
      <c r="R39" s="103">
        <f ca="true">T299</f>
        <v>5.210396785636207</v>
      </c>
      <c r="S39" s="46">
        <f t="shared" ref="S39:U40" ca="true" si="13">U299</f>
        <v>1.7081418138744049</v>
      </c>
      <c r="T39" s="47">
        <f t="shared" ca="true" si="13"/>
        <v>54.587753969038204</v>
      </c>
      <c r="U39" s="48">
        <f t="shared" ca="true" si="13"/>
        <v>38.493707431451185</v>
      </c>
      <c r="V39" s="103">
        <f ca="true">Y299</f>
        <v>25.195313580185438</v>
      </c>
      <c r="W39" s="46">
        <f t="shared" ref="W39:Y40" ca="true" si="14">Z299</f>
        <v>6.5703570035571355</v>
      </c>
      <c r="X39" s="47">
        <f t="shared" ca="true" si="14"/>
        <v>53.717368334141042</v>
      </c>
      <c r="Y39" s="48">
        <f t="shared" ca="true" si="14"/>
        <v>14.516961082116381</v>
      </c>
    </row>
    <row r="40" x14ac:dyDescent="0.2">
      <c r="B40" s="2908"/>
      <c r="C40" s="2909"/>
      <c r="D40" s="2905"/>
      <c r="E40" s="34">
        <f>C300</f>
        <v>2020</v>
      </c>
      <c r="F40" s="104">
        <f ca="true">E300</f>
        <v>19.278558279315408</v>
      </c>
      <c r="G40" s="51">
        <f t="shared" ca="true" si="10"/>
        <v>8.9970396689272416</v>
      </c>
      <c r="H40" s="52">
        <f t="shared" ca="true" si="10"/>
        <v>47.293681492150426</v>
      </c>
      <c r="I40" s="53">
        <f t="shared" ca="true" si="10"/>
        <v>24.430720559606925</v>
      </c>
      <c r="J40" s="104">
        <f ca="true">J300</f>
        <v>25.213914740626123</v>
      </c>
      <c r="K40" s="51">
        <f t="shared" ca="true" si="11"/>
        <v>7.8271040432290571</v>
      </c>
      <c r="L40" s="52">
        <f t="shared" ca="true" si="11"/>
        <v>52.51277562722953</v>
      </c>
      <c r="M40" s="53">
        <f t="shared" ca="true" si="11"/>
        <v>14.446205588915291</v>
      </c>
      <c r="N40" s="104">
        <f ca="true">O300</f>
        <v>27.382775645155871</v>
      </c>
      <c r="O40" s="51">
        <f t="shared" ca="true" si="12"/>
        <v>7.9804685979544594</v>
      </c>
      <c r="P40" s="52">
        <f t="shared" ca="true" si="12"/>
        <v>50.055989885983308</v>
      </c>
      <c r="Q40" s="53">
        <f t="shared" ca="true" si="12"/>
        <v>14.580765870906362</v>
      </c>
      <c r="R40" s="104">
        <f ca="true">T300</f>
        <v>28.96749074355056</v>
      </c>
      <c r="S40" s="51">
        <f t="shared" ca="true" si="13"/>
        <v>9.4965094248646071</v>
      </c>
      <c r="T40" s="52">
        <f t="shared" ca="true" si="13"/>
        <v>49.627132811522188</v>
      </c>
      <c r="U40" s="53">
        <f t="shared" ca="true" si="13"/>
        <v>11.908867020062644</v>
      </c>
      <c r="V40" s="104">
        <f ca="true">Y300</f>
        <v>44.825607437245992</v>
      </c>
      <c r="W40" s="51">
        <f t="shared" ca="true" si="14"/>
        <v>11.689485142809813</v>
      </c>
      <c r="X40" s="52">
        <f t="shared" ca="true" si="14"/>
        <v>36.40635957452298</v>
      </c>
      <c r="Y40" s="53">
        <f t="shared" ca="true" si="14"/>
        <v>7.0785478454212125</v>
      </c>
    </row>
    <row r="97" s="40" customFormat="true" ht="16.5" customHeight="true" x14ac:dyDescent="0.2">
      <c r="A97" s="2899" t="s">
        <v>5</v>
      </c>
      <c r="B97" s="2899"/>
      <c r="C97" s="2899"/>
      <c r="D97" s="2888" t="s">
        <v>0</v>
      </c>
      <c r="E97" s="2889"/>
      <c r="F97" s="2889"/>
      <c r="G97" s="2889"/>
      <c r="H97" s="2890"/>
      <c r="I97" s="2888" t="s">
        <v>1</v>
      </c>
      <c r="J97" s="2889"/>
      <c r="K97" s="2889"/>
      <c r="L97" s="2889"/>
      <c r="M97" s="2890"/>
      <c r="N97" s="2888" t="s">
        <v>2</v>
      </c>
      <c r="O97" s="2889"/>
      <c r="P97" s="2889"/>
      <c r="Q97" s="2889"/>
      <c r="R97" s="2890"/>
      <c r="S97" s="2888" t="s">
        <v>3</v>
      </c>
      <c r="T97" s="2889"/>
      <c r="U97" s="2889"/>
      <c r="V97" s="2889"/>
      <c r="W97" s="2890"/>
      <c r="X97" s="2888" t="s">
        <v>4</v>
      </c>
      <c r="Y97" s="2889"/>
      <c r="Z97" s="2889"/>
      <c r="AA97" s="2889"/>
      <c r="AB97" s="2890"/>
    </row>
    <row r="98" s="44" customFormat="true" ht="22.5" customHeight="true" x14ac:dyDescent="0.2">
      <c r="A98" s="2900"/>
      <c r="B98" s="2900"/>
      <c r="C98" s="2900"/>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891" t="s">
        <v>10</v>
      </c>
      <c r="B99" s="2892"/>
      <c r="C99" s="233">
        <f>MinBase(C105:C116)</f>
        <v>2000</v>
      </c>
      <c r="D99" s="56">
        <f ca="true">IF((D101+H101)&gt;100,D101*100/(D101+H101),D101)</f>
        <v>2.1948338201268598</v>
      </c>
      <c r="E99" s="105">
        <f ca="true">D99*AVERAGEIF(E105:E116,"&gt;0")/100</f>
        <v>1.5888931601589042</v>
      </c>
      <c r="F99" s="58">
        <f ca="true">D99*(100-AVERAGEIF(E105:E116,"&gt;0"))/100</f>
        <v>0.60594065996795565</v>
      </c>
      <c r="G99" s="59">
        <f ca="true">100-(E99+F99+H99)</f>
        <v>34.582430348651087</v>
      </c>
      <c r="H99" s="60">
        <f ca="true">IF((D101+H101)&gt;100,H101*100/(D101+H101),H101)</f>
        <v>63.222735831222053</v>
      </c>
      <c r="I99" s="56">
        <f ca="true">IF((I101+M101)&gt;100,I101*100/(I101+M101),I101)</f>
        <v>1.1026492964765566</v>
      </c>
      <c r="J99" s="105">
        <f ca="true">I99*AVERAGEIF(J105:J116,"&gt;0")/100</f>
        <v>0.83331395933879704</v>
      </c>
      <c r="K99" s="61">
        <f ca="true">I99*(100-AVERAGEIF(J105:J116,"&gt;0"))/100</f>
        <v>0.26933533713775959</v>
      </c>
      <c r="L99" s="62">
        <f ca="true">100-(J99+K99+M99)</f>
        <v>53.406060143339346</v>
      </c>
      <c r="M99" s="63">
        <f ca="true">IF((I101+M101)&gt;100,M101*100/(I101+M101),M101)</f>
        <v>45.491290560184098</v>
      </c>
      <c r="N99" s="56">
        <f ca="true">IF((N101+R101)&gt;100,N101*100/(N101+R101),N101)</f>
        <v>7.8565767225595664</v>
      </c>
      <c r="O99" s="105">
        <f ca="true">N99*AVERAGEIF(O105:O116,"&gt;0")/100</f>
        <v>5.2890985141896065</v>
      </c>
      <c r="P99" s="61">
        <f ca="true">N99*(100-AVERAGEIF(O105:O116,"&gt;0"))/100</f>
        <v>2.567478208369959</v>
      </c>
      <c r="Q99" s="62">
        <f ca="true">100-(O99+P99+R99)</f>
        <v>61.799917858524623</v>
      </c>
      <c r="R99" s="63">
        <f ca="true">IF((N101+R101)&gt;100,R101*100/(N101+R101),R101)</f>
        <v>30.343505418915811</v>
      </c>
      <c r="S99" s="56">
        <f ca="true">IF((S101+W101)&gt;100,S101*100/(S101+W101),S101)</f>
        <v>47.375774322561483</v>
      </c>
      <c r="T99" s="105">
        <f ca="true">S99*AVERAGEIF(T105:T116,"&gt;0")/100</f>
        <v>22.178050393868894</v>
      </c>
      <c r="U99" s="61">
        <f ca="true">S99*(100-AVERAGEIF(T105:T116,"&gt;0"))/100</f>
        <v>25.197723928692589</v>
      </c>
      <c r="V99" s="62">
        <f ca="true">100-(T99+U99+W99)</f>
        <v>45.525895354780005</v>
      </c>
      <c r="W99" s="63">
        <f ca="true">IF((S101+W101)&gt;100,W101*100/(S101+W101),W101)</f>
        <v>7.0983303226585122</v>
      </c>
      <c r="X99" s="56">
        <f ca="true">IF((X101+AB101)&gt;100,X101*100/(X101+AB101),X101)</f>
        <v>93.881845133921331</v>
      </c>
      <c r="Y99" s="105">
        <f ca="true">X99*AVERAGEIF(Y105:Y116,"&gt;0")/100</f>
        <v>66.062325728902067</v>
      </c>
      <c r="Z99" s="61">
        <f ca="true">X99*(100-AVERAGEIF(Y105:Y116,"&gt;0"))/100</f>
        <v>27.819519405019268</v>
      </c>
      <c r="AA99" s="62">
        <f ca="true">100-(Y99+Z99+AB99)</f>
        <v>5.8744042430604537</v>
      </c>
      <c r="AB99" s="63">
        <f ca="true">IF((X101+AB101)&gt;100,AB101*100/(X101+AB101),AB101)</f>
        <v>0.24375062301821782</v>
      </c>
    </row>
    <row r="100" s="64" customFormat="true" ht="15" customHeight="true" x14ac:dyDescent="0.2">
      <c r="A100" s="2893"/>
      <c r="B100" s="2894"/>
      <c r="C100" s="234">
        <f>MaxTarget(C105:C116)</f>
        <v>2020</v>
      </c>
      <c r="D100" s="65">
        <f ca="true">IF((D102+H102)&gt;100,D102*100/(D102+H102),D102)</f>
        <v>30.517577728898232</v>
      </c>
      <c r="E100" s="106">
        <f ca="true">D100*AVERAGEIF(E105:E116,"&gt;0")/100</f>
        <v>22.092410857447724</v>
      </c>
      <c r="F100" s="67">
        <f ca="true">D100*(100-AVERAGEIF(E105:E116,"&gt;0"))/100</f>
        <v>8.4251668714505055</v>
      </c>
      <c r="G100" s="68">
        <f ca="true">100-(E100+F100+H100)</f>
        <v>49.527546244819405</v>
      </c>
      <c r="H100" s="69">
        <f ca="true">IF((D102+H102)&gt;100,H102*100/(D102+H102),H102)</f>
        <v>19.954876026282363</v>
      </c>
      <c r="I100" s="65">
        <f ca="true">IF((I102+M102)&gt;100,I102*100/(I102+M102),I102)</f>
        <v>34.862123733243152</v>
      </c>
      <c r="J100" s="106">
        <f ca="true">I100*AVERAGEIF(J105:J116,"&gt;0")/100</f>
        <v>26.346631201723667</v>
      </c>
      <c r="K100" s="67">
        <f ca="true">I100*(100-AVERAGEIF(J105:J116,"&gt;0"))/100</f>
        <v>8.515492531519488</v>
      </c>
      <c r="L100" s="68">
        <f ca="true">100-(J100+K100+M100)</f>
        <v>50.653335817997231</v>
      </c>
      <c r="M100" s="69">
        <f ca="true">IF((I102+M102)&gt;100,M102*100/(I102+M102),M102)</f>
        <v>14.484540448759617</v>
      </c>
      <c r="N100" s="65">
        <f ca="true">IF((N102+R102)&gt;100,N102*100/(N102+R102),N102)</f>
        <v>45.310951522132655</v>
      </c>
      <c r="O100" s="106">
        <f ca="true">N100*AVERAGEIF(O105:O116,"&gt;0")/100</f>
        <v>30.503627067509001</v>
      </c>
      <c r="P100" s="67">
        <f ca="true">N100*(100-AVERAGEIF(O105:O116,"&gt;0"))/100</f>
        <v>14.807324454623654</v>
      </c>
      <c r="Q100" s="68">
        <f ca="true">100-(O100+P100+R100)</f>
        <v>46.702987322782519</v>
      </c>
      <c r="R100" s="69">
        <f ca="true">IF((N102+R102)&gt;100,R102*100/(N102+R102),R102)</f>
        <v>7.9860611550848262</v>
      </c>
      <c r="S100" s="65">
        <f ca="true">IF((S102+W102)&gt;100,S102*100/(S102+W102),S102)</f>
        <v>70.955765540890752</v>
      </c>
      <c r="T100" s="106">
        <f ca="true">S100*AVERAGEIF(T105:T116,"&gt;0")/100</f>
        <v>33.216566196618466</v>
      </c>
      <c r="U100" s="67">
        <f ca="true">S100*(100-AVERAGEIF(T105:T116,"&gt;0"))/100</f>
        <v>37.739199344272286</v>
      </c>
      <c r="V100" s="68">
        <f ca="true">100-(T100+U100+W100)</f>
        <v>27.3450209435548</v>
      </c>
      <c r="W100" s="69">
        <f ca="true">IF((S102+W102)&gt;100,W102*100/(S102+W102),W102)</f>
        <v>1.6992135155544474</v>
      </c>
      <c r="X100" s="65">
        <f ca="true">IF((X102+AB102)&gt;100,X102*100/(X102+AB102),X102)</f>
        <v>90.726857198814116</v>
      </c>
      <c r="Y100" s="106">
        <f ca="true">X100*AVERAGEIF(Y105:Y116,"&gt;0")/100</f>
        <v>63.842238976852265</v>
      </c>
      <c r="Z100" s="67">
        <f ca="true">X100*(100-AVERAGEIF(Y105:Y116,"&gt;0"))/100</f>
        <v>26.884618221961844</v>
      </c>
      <c r="AA100" s="68">
        <f ca="true">100-(Y100+Z100+AB100)</f>
        <v>9.0708428449504481</v>
      </c>
      <c r="AB100" s="69">
        <f ca="true">IF((X102+AB102)&gt;100,AB102*100/(X102+AB102),AB102)</f>
        <v>0.20229995623543928</v>
      </c>
    </row>
    <row r="101" hidden="true" x14ac:dyDescent="0.2">
      <c r="A101" s="2895" t="s">
        <v>12</v>
      </c>
      <c r="B101" s="2896"/>
      <c r="C101" s="70">
        <f>MinRegYear(C99,C105:C116)</f>
        <v>2000</v>
      </c>
      <c r="D101" s="71">
        <f ca="true">IF(MAX(C105:C116)-MIN(C105:C116)&lt;5,AVERAGEIF(C105:C116,"&gt;0",D105:D116),
IF(FORECAST($C101,D$105:D$116,$C$105:$C$116)&lt;0,0,
IF(FORECAST($C101,D$105:D$116,$C$105:$C$116)&gt;100,100,
FORECAST($C101,D$105:D$116,$C$105:$C$116))))</f>
        <v>2.1948338201268598</v>
      </c>
      <c r="E101" s="72"/>
      <c r="F101" s="73"/>
      <c r="G101" s="73"/>
      <c r="H101" s="74">
        <f ca="true">IF(MAX(C105:C116)-MIN(C105:C116)&lt;5,AVERAGEIF(C105:C116,"&gt;0",H105:H116),
IF(FORECAST($C101,H$105:H$116,$C$105:$C$116)&lt;0,0,
IF(FORECAST($C101,H$105:H$116,$C$105:$C$116)&gt;100,100,
FORECAST($C101,H$105:H$116,$C$105:$C$116))))</f>
        <v>63.222735831222053</v>
      </c>
      <c r="I101" s="71">
        <f ca="true">IF(MAX(C105:C116)-MIN(C105:C116)&lt;5,AVERAGEIF(C105:C116,"&gt;0",I105:I116),
IF(FORECAST($C101,I$105:I$116,$C$105:$C$116)&lt;0,0,
IF(FORECAST($C101,I$105:I$116,$C$105:$C$116)&gt;100,100,
FORECAST($C101,I$105:I$116,$C$105:$C$116))))</f>
        <v>1.1026492964765566</v>
      </c>
      <c r="J101" s="72"/>
      <c r="K101" s="73"/>
      <c r="L101" s="73"/>
      <c r="M101" s="74">
        <f ca="true">IF(MAX(C105:C116)-MIN(C105:C116)&lt;5,AVERAGEIF(C105:C116,"&gt;0",M105:M116),
IF(FORECAST($C101,M$105:M$116,$C$105:$C$116)&lt;0,0,
IF(FORECAST($C101,M$105:M$116,$C$105:$C$116)&gt;100,100,
FORECAST($C101,M$105:M$116,$C$105:$C$116))))</f>
        <v>45.491290560184098</v>
      </c>
      <c r="N101" s="71">
        <f ca="true">IF(MAX(C105:C116)-MIN(C105:C116)&lt;5,AVERAGEIF(C105:C116,"&gt;0",N105:N116),
IF(FORECAST($C101,N$105:N$116,$C$105:$C$116)&lt;0,0,
IF(FORECAST($C101,N$105:N$116,$C$105:$C$116)&gt;100,100,
FORECAST($C101,N$105:N$116,$C$105:$C$116))))</f>
        <v>7.8565767225595664</v>
      </c>
      <c r="O101" s="72"/>
      <c r="P101" s="73"/>
      <c r="Q101" s="73"/>
      <c r="R101" s="74">
        <f ca="true">IF(MAX(C105:C116)-MIN(C105:C116)&lt;5,AVERAGEIF(C105:C116,"&gt;0",R105:R116),
IF(FORECAST($C101,R$105:R$116,$C$105:$C$116)&lt;0,0,
IF(FORECAST($C101,R$105:R$116,$C$105:$C$116)&gt;100,100,
FORECAST($C101,R$105:R$116,$C$105:$C$116))))</f>
        <v>30.343505418915811</v>
      </c>
      <c r="S101" s="71">
        <f ca="true">IF(MAX(C105:C116)-MIN(C105:C116)&lt;5,AVERAGEIF(C105:C116,"&gt;0",S105:S116),
IF(FORECAST($C101,S$105:S$116,$C$105:$C$116)&lt;0,0,
IF(FORECAST($C101,S$105:S$116,$C$105:$C$116)&gt;100,100,
FORECAST($C101,S$105:S$116,$C$105:$C$116))))</f>
        <v>47.375774322561483</v>
      </c>
      <c r="T101" s="72"/>
      <c r="U101" s="73"/>
      <c r="V101" s="73"/>
      <c r="W101" s="74">
        <f ca="true">IF(MAX(C105:C116)-MIN(C105:C116)&lt;5,AVERAGEIF(C105:C116,"&gt;0",W105:W116),
IF(FORECAST($C101,W$105:W$116,$C$105:$C$116)&lt;0,0,
IF(FORECAST($C101,W$105:W$116,$C$105:$C$116)&gt;100,100,
FORECAST($C101,W$105:W$116,$C$105:$C$116))))</f>
        <v>7.0983303226585122</v>
      </c>
      <c r="X101" s="71">
        <f ca="true">IF(MAX(C105:C116)-MIN(C105:C116)&lt;5,AVERAGEIF(C105:C116,"&gt;0",X105:X116),
IF(FORECAST($C101,X$105:X$116,$C$105:$C$116)&lt;0,0,
IF(FORECAST($C101,X$105:X$116,$C$105:$C$116)&gt;100,100,
FORECAST($C101,X$105:X$116,$C$105:$C$116))))</f>
        <v>93.881845133921331</v>
      </c>
      <c r="Y101" s="72"/>
      <c r="Z101" s="73"/>
      <c r="AA101" s="73"/>
      <c r="AB101" s="74">
        <f ca="true">IF(MAX(C105:C116)-MIN(C105:C116)&lt;5,AVERAGEIF(C105:C116,"&gt;0",AB105:AB116),
IF(FORECAST($C101,AB$105:AB$116,$C$105:$C$116)&lt;0,0,
IF(FORECAST($C101,AB$105:AB$116,$C$105:$C$116)&gt;100,100,
FORECAST($C101,AB$105:AB$116,$C$105:$C$116))))</f>
        <v>0.24375062301821782</v>
      </c>
    </row>
    <row r="102" hidden="true" x14ac:dyDescent="0.2">
      <c r="A102" s="2897"/>
      <c r="B102" s="2898"/>
      <c r="C102" s="49">
        <f>MaxRegYear(C100,C105:C116)</f>
        <v>2020</v>
      </c>
      <c r="D102" s="75">
        <f ca="true">IF(MAX(C105:C116)-MIN(C105:C116)&lt;5,AVERAGEIF(C105:C116,"&gt;0",D105:D116),
IF(FORECAST($C102,D$105:D$116,$C$105:$C$116)&lt;0,0,
IF(FORECAST($C102,D$105:D$116,$C$105:$C$116)&gt;100,100,
FORECAST($C102,D$105:D$116,$C$105:$C$116))))</f>
        <v>30.517577728898232</v>
      </c>
      <c r="E102" s="76"/>
      <c r="F102" s="77"/>
      <c r="G102" s="77"/>
      <c r="H102" s="78">
        <f ca="true">IF(MAX(C105:C116)-MIN(C105:C116)&lt;5,AVERAGEIF(C105:C116,"&gt;0",H105:H116),
IF(FORECAST($C102,H$105:H$116,$C$105:$C$116)&lt;0,0,
IF(FORECAST($C102,H$105:H$116,$C$105:$C$116)&gt;100,100,
FORECAST($C102,H$105:H$116,$C$105:$C$116))))</f>
        <v>19.954876026282363</v>
      </c>
      <c r="I102" s="75">
        <f ca="true">IF(MAX(C105:C116)-MIN(C105:C116)&lt;5,AVERAGEIF(C105:C116,"&gt;0",I105:I116),
IF(FORECAST($C102,I$105:I$116,$C$105:$C$116)&lt;0,0,
IF(FORECAST($C102,I$105:I$116,$C$105:$C$116)&gt;100,100,
FORECAST($C102,I$105:I$116,$C$105:$C$116))))</f>
        <v>34.862123733243152</v>
      </c>
      <c r="J102" s="76"/>
      <c r="K102" s="77"/>
      <c r="L102" s="77"/>
      <c r="M102" s="78">
        <f ca="true">IF(MAX(C105:C116)-MIN(C105:C116)&lt;5,AVERAGEIF(C105:C116,"&gt;0",M105:M116),
IF(FORECAST($C102,M$105:M$116,$C$105:$C$116)&lt;0,0,
IF(FORECAST($C102,M$105:M$116,$C$105:$C$116)&gt;100,100,
FORECAST($C102,M$105:M$116,$C$105:$C$116))))</f>
        <v>14.484540448759617</v>
      </c>
      <c r="N102" s="75">
        <f ca="true">IF(MAX(C105:C116)-MIN(C105:C116)&lt;5,AVERAGEIF(C105:C116,"&gt;0",N105:N116),
IF(FORECAST($C102,N$105:N$116,$C$105:$C$116)&lt;0,0,
IF(FORECAST($C102,N$105:N$116,$C$105:$C$116)&gt;100,100,
FORECAST($C102,N$105:N$116,$C$105:$C$116))))</f>
        <v>45.310951522132655</v>
      </c>
      <c r="O102" s="76"/>
      <c r="P102" s="77"/>
      <c r="Q102" s="77"/>
      <c r="R102" s="78">
        <f ca="true">IF(MAX(C105:C116)-MIN(C105:C116)&lt;5,AVERAGEIF(C105:C116,"&gt;0",R105:R116),
IF(FORECAST($C102,R$105:R$116,$C$105:$C$116)&lt;0,0,
IF(FORECAST($C102,R$105:R$116,$C$105:$C$116)&gt;100,100,
FORECAST($C102,R$105:R$116,$C$105:$C$116))))</f>
        <v>7.9860611550848262</v>
      </c>
      <c r="S102" s="75">
        <f ca="true">IF(MAX(C105:C116)-MIN(C105:C116)&lt;5,AVERAGEIF(C105:C116,"&gt;0",S105:S116),
IF(FORECAST($C102,S$105:S$116,$C$105:$C$116)&lt;0,0,
IF(FORECAST($C102,S$105:S$116,$C$105:$C$116)&gt;100,100,
FORECAST($C102,S$105:S$116,$C$105:$C$116))))</f>
        <v>70.955765540890752</v>
      </c>
      <c r="T102" s="76"/>
      <c r="U102" s="77"/>
      <c r="V102" s="77"/>
      <c r="W102" s="78">
        <f ca="true">IF(MAX(C105:C116)-MIN(C105:C116)&lt;5,AVERAGEIF(C105:C116,"&gt;0",W105:W116),
IF(FORECAST($C102,W$105:W$116,$C$105:$C$116)&lt;0,0,
IF(FORECAST($C102,W$105:W$116,$C$105:$C$116)&gt;100,100,
FORECAST($C102,W$105:W$116,$C$105:$C$116))))</f>
        <v>1.6992135155544474</v>
      </c>
      <c r="X102" s="75">
        <f ca="true">IF(MAX(C105:C116)-MIN(C105:C116)&lt;5,AVERAGEIF(C105:C116,"&gt;0",X105:X116),
IF(FORECAST($C102,X$105:X$116,$C$105:$C$116)&lt;0,0,
IF(FORECAST($C102,X$105:X$116,$C$105:$C$116)&gt;100,100,
FORECAST($C102,X$105:X$116,$C$105:$C$116))))</f>
        <v>90.726857198814116</v>
      </c>
      <c r="Y102" s="76"/>
      <c r="Z102" s="77"/>
      <c r="AA102" s="77"/>
      <c r="AB102" s="78">
        <f ca="true">IF(MAX(C105:C116)-MIN(C105:C116)&lt;5,AVERAGEIF(C105:C116,"&gt;0",AB105:AB116),
IF(FORECAST($C102,AB$105:AB$116,$C$105:$C$116)&lt;0,0,
IF(FORECAST($C102,AB$105:AB$116,$C$105:$C$116)&gt;100,100,
FORECAST($C102,AB$105:AB$116,$C$105:$C$116))))</f>
        <v>0.20229995623543928</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831" t="s">
        <v>193</v>
      </c>
      <c r="C105" s="832">
        <v>2002</v>
      </c>
      <c r="D105" s="1">
        <f t="shared" ref="D105:D116" ca="true" si="15">IF(ISERROR(INDIRECT(CONCATENATE($B105,"!C122"))),"",INDIRECT(CONCATENATE($B105,"!C122")))</f>
        <v>6.4233342579411286</v>
      </c>
      <c r="E105" s="88" t="str">
        <f t="shared" ref="E105:E116" ca="true" si="16">IF(ISERROR(INDIRECT(CONCATENATE($B105,"!C129"))),"",INDIRECT(CONCATENATE($B105,"!C129")))</f>
        <v>N/A</v>
      </c>
      <c r="F105" s="89"/>
      <c r="G105" s="89"/>
      <c r="H105" s="90">
        <f t="shared" ref="H105:H116" ca="true" si="17">IF(ISERROR(INDIRECT(CONCATENATE($B105,"!C127"))),"",INDIRECT(CONCATENATE($B105,"!C127")))</f>
        <v>56.24691741543829</v>
      </c>
      <c r="I105" s="1">
        <f t="shared" ref="I105:I116" ca="true" si="18">IF(ISERROR(INDIRECT(CONCATENATE($B105,"!D122"))),"",INDIRECT(CONCATENATE($B105,"!D122")))</f>
        <v>5.1313364523304266</v>
      </c>
      <c r="J105" s="88" t="str">
        <f t="shared" ref="J105:J116" ca="true" si="19">IF(ISERROR(INDIRECT(CONCATENATE($B105,"!D129"))),"",INDIRECT(CONCATENATE($B105,"!D129")))</f>
        <v>N/A</v>
      </c>
      <c r="K105" s="89"/>
      <c r="L105" s="89"/>
      <c r="M105" s="90">
        <f t="shared" ref="M105:M116" ca="true" si="20">IF(ISERROR(INDIRECT(CONCATENATE($B105,"!D127"))),"",INDIRECT(CONCATENATE($B105,"!D127")))</f>
        <v>41.874701344339094</v>
      </c>
      <c r="N105" s="1">
        <f t="shared" ref="N105:N116" ca="true" si="21">IF(ISERROR(INDIRECT(CONCATENATE($B105,"!E122"))),"",INDIRECT(CONCATENATE($B105,"!E122")))</f>
        <v>13.292146988553089</v>
      </c>
      <c r="O105" s="88" t="str">
        <f t="shared" ref="O105:O116" ca="true" si="22">IF(ISERROR(INDIRECT(CONCATENATE($B105,"!E129"))),"",INDIRECT(CONCATENATE($B105,"!E129")))</f>
        <v>N/A</v>
      </c>
      <c r="P105" s="89"/>
      <c r="Q105" s="89"/>
      <c r="R105" s="90">
        <f t="shared" ref="R105:R116" ca="true" si="23">IF(ISERROR(INDIRECT(CONCATENATE($B105,"!E127"))),"",INDIRECT(CONCATENATE($B105,"!E127")))</f>
        <v>26.251042954964092</v>
      </c>
      <c r="S105" s="1">
        <f t="shared" ref="S105:S116" ca="true" si="24">IF(ISERROR(INDIRECT(CONCATENATE($B105,"!F122"))),"",INDIRECT(CONCATENATE($B105,"!F122")))</f>
        <v>52.525274620637902</v>
      </c>
      <c r="T105" s="88" t="str">
        <f t="shared" ref="T105:T116" ca="true" si="25">IF(ISERROR(INDIRECT(CONCATENATE($B105,"!F129"))),"",INDIRECT(CONCATENATE($B105,"!F129")))</f>
        <v>N/A</v>
      </c>
      <c r="U105" s="89"/>
      <c r="V105" s="89"/>
      <c r="W105" s="90">
        <f t="shared" ref="W105:W116" ca="true" si="26">IF(ISERROR(INDIRECT(CONCATENATE($B105,"!F127"))),"",INDIRECT(CONCATENATE($B105,"!F127")))</f>
        <v>6.0569434258426735</v>
      </c>
      <c r="X105" s="1">
        <f t="shared" ref="X105:X116" ca="true" si="27">IF(ISERROR(INDIRECT(CONCATENATE($B105,"!G122"))),"",INDIRECT(CONCATENATE($B105,"!G122")))</f>
        <v>94.187917975095999</v>
      </c>
      <c r="Y105" s="88" t="str">
        <f t="shared" ref="Y105:Y116" ca="true" si="28">IF(ISERROR(INDIRECT(CONCATENATE($B105,"!G129"))),"",INDIRECT(CONCATENATE($B105,"!G129")))</f>
        <v>N/A</v>
      </c>
      <c r="Z105" s="89"/>
      <c r="AA105" s="89"/>
      <c r="AB105" s="90">
        <f t="shared" ref="AB105:AB116" ca="true" si="29">IF(ISERROR(INDIRECT(CONCATENATE($B105,"!G2127"))),"",INDIRECT(CONCATENATE($B105,"!G127")))</f>
        <v>0.22404169031484084</v>
      </c>
    </row>
    <row r="106" x14ac:dyDescent="0.2">
      <c r="A106" s="87"/>
      <c r="B106" s="833" t="s">
        <v>259</v>
      </c>
      <c r="C106" s="834"/>
      <c r="D106" s="2">
        <f t="shared" ca="true" si="15"/>
        <v>39.846020591963345</v>
      </c>
      <c r="E106" s="91">
        <f t="shared" ca="true" si="16"/>
        <v>82.247941873037817</v>
      </c>
      <c r="F106" s="89"/>
      <c r="G106" s="89"/>
      <c r="H106" s="92">
        <f t="shared" ca="true" si="17"/>
        <v>54.690399995656072</v>
      </c>
      <c r="I106" s="2">
        <f t="shared" ca="true" si="18"/>
        <v>56.766067277082357</v>
      </c>
      <c r="J106" s="91">
        <f t="shared" ca="true" si="19"/>
        <v>84.615877240929237</v>
      </c>
      <c r="K106" s="89"/>
      <c r="L106" s="89"/>
      <c r="M106" s="92">
        <f t="shared" ca="true" si="20"/>
        <v>37.533778982234828</v>
      </c>
      <c r="N106" s="2">
        <f t="shared" ca="true" si="21"/>
        <v>66.755957959322515</v>
      </c>
      <c r="O106" s="91">
        <f t="shared" ca="true" si="22"/>
        <v>84.121449344960894</v>
      </c>
      <c r="P106" s="89"/>
      <c r="Q106" s="89"/>
      <c r="R106" s="92">
        <f t="shared" ca="true" si="23"/>
        <v>20.541638270549448</v>
      </c>
      <c r="S106" s="2">
        <f t="shared" ca="true" si="24"/>
        <v>75.725274346457439</v>
      </c>
      <c r="T106" s="91">
        <f t="shared" ca="true" si="25"/>
        <v>56.58465502677921</v>
      </c>
      <c r="U106" s="89"/>
      <c r="V106" s="89"/>
      <c r="W106" s="92">
        <f t="shared" ca="true" si="26"/>
        <v>3.8556698642239007</v>
      </c>
      <c r="X106" s="2">
        <f t="shared" ca="true" si="27"/>
        <v>96.590773814506662</v>
      </c>
      <c r="Y106" s="91">
        <f t="shared" ca="true" si="28"/>
        <v>69.631015974619118</v>
      </c>
      <c r="Z106" s="89"/>
      <c r="AA106" s="89"/>
      <c r="AB106" s="92">
        <f t="shared" ca="true" si="29"/>
        <v>6.1447977625812583E-2</v>
      </c>
    </row>
    <row r="107" x14ac:dyDescent="0.2">
      <c r="A107" s="87"/>
      <c r="B107" s="833" t="s">
        <v>185</v>
      </c>
      <c r="C107" s="834">
        <v>2007</v>
      </c>
      <c r="D107" s="2">
        <f t="shared" ca="true" si="15"/>
        <v>11.464898749548453</v>
      </c>
      <c r="E107" s="91">
        <f t="shared" ca="true" si="16"/>
        <v>64.779394470407254</v>
      </c>
      <c r="F107" s="89"/>
      <c r="G107" s="89"/>
      <c r="H107" s="92">
        <f t="shared" ca="true" si="17"/>
        <v>51.441360193183009</v>
      </c>
      <c r="I107" s="2">
        <f t="shared" ca="true" si="18"/>
        <v>12.680244279654056</v>
      </c>
      <c r="J107" s="91">
        <f t="shared" ca="true" si="19"/>
        <v>68.840921155063867</v>
      </c>
      <c r="K107" s="89"/>
      <c r="L107" s="89"/>
      <c r="M107" s="92">
        <f t="shared" ca="true" si="20"/>
        <v>34.618502431457244</v>
      </c>
      <c r="N107" s="2">
        <f t="shared" ca="true" si="21"/>
        <v>18.962814338855658</v>
      </c>
      <c r="O107" s="91">
        <f t="shared" ca="true" si="22"/>
        <v>66.475259927635065</v>
      </c>
      <c r="P107" s="89"/>
      <c r="Q107" s="89"/>
      <c r="R107" s="92">
        <f t="shared" ca="true" si="23"/>
        <v>24.849251024871862</v>
      </c>
      <c r="S107" s="2">
        <f t="shared" ca="true" si="24"/>
        <v>53.311953751181704</v>
      </c>
      <c r="T107" s="91">
        <f t="shared" ca="true" si="25"/>
        <v>46.28582824002531</v>
      </c>
      <c r="U107" s="89"/>
      <c r="V107" s="89"/>
      <c r="W107" s="92">
        <f t="shared" ca="true" si="26"/>
        <v>5.5661638839417362</v>
      </c>
      <c r="X107" s="2">
        <f t="shared" ca="true" si="27"/>
        <v>92.204307402086883</v>
      </c>
      <c r="Y107" s="91">
        <f t="shared" ca="true" si="28"/>
        <v>73.669014375354621</v>
      </c>
      <c r="Z107" s="89"/>
      <c r="AA107" s="89"/>
      <c r="AB107" s="92">
        <f t="shared" ca="true" si="29"/>
        <v>0.21571745146811799</v>
      </c>
      <c r="AD107" s="93"/>
    </row>
    <row r="108" x14ac:dyDescent="0.2">
      <c r="A108" s="87"/>
      <c r="B108" s="833" t="s">
        <v>157</v>
      </c>
      <c r="C108" s="834">
        <v>2014</v>
      </c>
      <c r="D108" s="2">
        <f t="shared" ca="true" si="15"/>
        <v>18.203812824799677</v>
      </c>
      <c r="E108" s="91">
        <f t="shared" ca="true" si="16"/>
        <v>74.034217411418894</v>
      </c>
      <c r="F108" s="89"/>
      <c r="G108" s="89"/>
      <c r="H108" s="92">
        <f t="shared" ca="true" si="17"/>
        <v>34.284831651276292</v>
      </c>
      <c r="I108" s="2">
        <f t="shared" ca="true" si="18"/>
        <v>22.778430495151941</v>
      </c>
      <c r="J108" s="91">
        <f t="shared" ca="true" si="19"/>
        <v>73.705464980560095</v>
      </c>
      <c r="K108" s="89"/>
      <c r="L108" s="89"/>
      <c r="M108" s="92">
        <f t="shared" ca="true" si="20"/>
        <v>25.906392672749686</v>
      </c>
      <c r="N108" s="2">
        <f t="shared" ca="true" si="21"/>
        <v>32.821790237890866</v>
      </c>
      <c r="O108" s="91">
        <f t="shared" ca="true" si="22"/>
        <v>58.487278153218384</v>
      </c>
      <c r="P108" s="89"/>
      <c r="Q108" s="89"/>
      <c r="R108" s="92">
        <f t="shared" ca="true" si="23"/>
        <v>15.710326064192625</v>
      </c>
      <c r="S108" s="2">
        <f t="shared" ca="true" si="24"/>
        <v>59.087011589353722</v>
      </c>
      <c r="T108" s="91">
        <f t="shared" ca="true" si="25"/>
        <v>42.886435656857579</v>
      </c>
      <c r="U108" s="89"/>
      <c r="V108" s="89"/>
      <c r="W108" s="92">
        <f t="shared" ca="true" si="26"/>
        <v>4.3416572017412909</v>
      </c>
      <c r="X108" s="2">
        <f t="shared" ca="true" si="27"/>
        <v>90.763619915608786</v>
      </c>
      <c r="Y108" s="91">
        <f t="shared" ca="true" si="28"/>
        <v>68.956409521636445</v>
      </c>
      <c r="Z108" s="89"/>
      <c r="AA108" s="89"/>
      <c r="AB108" s="92">
        <f t="shared" ca="true" si="29"/>
        <v>0.31418557535501945</v>
      </c>
    </row>
    <row r="109" x14ac:dyDescent="0.2">
      <c r="A109" s="87"/>
      <c r="B109" s="833" t="s">
        <v>520</v>
      </c>
      <c r="C109" s="834">
        <v>2018</v>
      </c>
      <c r="D109" s="2">
        <f t="shared" ca="true" si="15"/>
        <v>30.748914461198684</v>
      </c>
      <c r="E109" s="91">
        <f t="shared" ca="true" si="16"/>
        <v>68.508097594333336</v>
      </c>
      <c r="F109" s="89"/>
      <c r="G109" s="89"/>
      <c r="H109" s="92">
        <f t="shared" ca="true" si="17"/>
        <v>22.21872146486432</v>
      </c>
      <c r="I109" s="2">
        <f t="shared" ca="true" si="18"/>
        <v>33.027508554140155</v>
      </c>
      <c r="J109" s="91">
        <f t="shared" ca="true" si="19"/>
        <v>75.132931297436826</v>
      </c>
      <c r="K109" s="89"/>
      <c r="L109" s="89"/>
      <c r="M109" s="92">
        <f t="shared" ca="true" si="20"/>
        <v>16.001728063769782</v>
      </c>
      <c r="N109" s="2">
        <f t="shared" ca="true" si="21"/>
        <v>43.131023664063662</v>
      </c>
      <c r="O109" s="91">
        <f t="shared" ca="true" si="22"/>
        <v>60.198612411968</v>
      </c>
      <c r="P109" s="89"/>
      <c r="Q109" s="89"/>
      <c r="R109" s="92">
        <f t="shared" ca="true" si="23"/>
        <v>8.7306408907813946</v>
      </c>
      <c r="S109" s="2">
        <f t="shared" ca="true" si="24"/>
        <v>72.917839326647254</v>
      </c>
      <c r="T109" s="91">
        <f t="shared" ca="true" si="25"/>
        <v>41.495327280214077</v>
      </c>
      <c r="U109" s="89"/>
      <c r="V109" s="89"/>
      <c r="W109" s="92">
        <f t="shared" ca="true" si="26"/>
        <v>1.3603673245452437</v>
      </c>
      <c r="X109" s="2">
        <f t="shared" ca="true" si="27"/>
        <v>91.903809975923892</v>
      </c>
      <c r="Y109" s="91">
        <f t="shared" ca="true" si="28"/>
        <v>69.213638330048269</v>
      </c>
      <c r="Z109" s="89"/>
      <c r="AA109" s="89"/>
      <c r="AB109" s="92">
        <f t="shared" ca="true" si="29"/>
        <v>0.1360839080301974</v>
      </c>
    </row>
    <row r="110" x14ac:dyDescent="0.2">
      <c r="A110" s="87"/>
      <c r="B110" s="833"/>
      <c r="C110" s="834"/>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33"/>
      <c r="C111" s="834"/>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833"/>
      <c r="C112" s="834"/>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833"/>
      <c r="C113" s="834"/>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33"/>
      <c r="C114" s="834"/>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33"/>
      <c r="C115" s="834"/>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35"/>
      <c r="C116" s="836"/>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902" t="str">
        <f>CONCATENATE("National use of sanitation facilities, ",C99,"–",C100)</f>
        <v>National use of sanitation facilities, 2000–2020</v>
      </c>
      <c r="C118" s="2903"/>
      <c r="D118" s="2903"/>
      <c r="E118" s="2903"/>
      <c r="F118" s="2903"/>
      <c r="G118" s="2903"/>
      <c r="H118" s="2903"/>
      <c r="I118" s="2903"/>
      <c r="J118" s="2903"/>
      <c r="K118" s="2903"/>
      <c r="L118" s="2903"/>
      <c r="N118" s="98"/>
      <c r="O118" s="98"/>
      <c r="P118" s="98"/>
      <c r="Q118" s="98"/>
      <c r="R118" s="98"/>
      <c r="S118" s="2885" t="s">
        <v>11</v>
      </c>
      <c r="T118" s="2886"/>
      <c r="U118" s="2886"/>
      <c r="V118" s="2886"/>
      <c r="W118" s="288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899" t="s">
        <v>6</v>
      </c>
      <c r="B197" s="2899"/>
      <c r="C197" s="2899"/>
      <c r="D197" s="2888" t="s">
        <v>0</v>
      </c>
      <c r="E197" s="2889"/>
      <c r="F197" s="2889"/>
      <c r="G197" s="2889"/>
      <c r="H197" s="2890"/>
      <c r="I197" s="2888" t="s">
        <v>1</v>
      </c>
      <c r="J197" s="2889"/>
      <c r="K197" s="2889"/>
      <c r="L197" s="2889"/>
      <c r="M197" s="2890"/>
      <c r="N197" s="2888" t="s">
        <v>2</v>
      </c>
      <c r="O197" s="2889"/>
      <c r="P197" s="2889"/>
      <c r="Q197" s="2889"/>
      <c r="R197" s="2890"/>
      <c r="S197" s="2888" t="s">
        <v>3</v>
      </c>
      <c r="T197" s="2889"/>
      <c r="U197" s="2889"/>
      <c r="V197" s="2889"/>
      <c r="W197" s="2890"/>
      <c r="X197" s="2888" t="s">
        <v>4</v>
      </c>
      <c r="Y197" s="2889"/>
      <c r="Z197" s="2889"/>
      <c r="AA197" s="2889"/>
      <c r="AB197" s="2890"/>
    </row>
    <row r="198" s="44" customFormat="true" ht="22.5" customHeight="true" x14ac:dyDescent="0.2">
      <c r="A198" s="2901"/>
      <c r="B198" s="2901"/>
      <c r="C198" s="2901"/>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891" t="s">
        <v>10</v>
      </c>
      <c r="B199" s="2892"/>
      <c r="C199" s="233">
        <f>MinBase(C205:C216)</f>
        <v>2000</v>
      </c>
      <c r="D199" s="56">
        <f ca="true">IF((D201+H201)&gt;100,D201*100/(D201+H201),D201)</f>
        <v>24.18561042373176</v>
      </c>
      <c r="E199" s="105">
        <f ca="true">D199*AVERAGEIF(E205:E216,"&gt;0")/100</f>
        <v>11.123863175780054</v>
      </c>
      <c r="F199" s="58">
        <f ca="true">D199*(100-AVERAGEIF(E205:E216,"&gt;0"))/100</f>
        <v>13.061747247951706</v>
      </c>
      <c r="G199" s="59">
        <f ca="true">100-(E199+F199+H199)</f>
        <v>65.684776954420954</v>
      </c>
      <c r="H199" s="60">
        <f ca="true">IF((D201+H201)&gt;100,H201*100/(D201+H201),H201)</f>
        <v>10.129612621847286</v>
      </c>
      <c r="I199" s="56">
        <f ca="true">IF((I201+M201)&gt;100,I201*100/(I201+M201),I201)</f>
        <v>53.028214089288667</v>
      </c>
      <c r="J199" s="105">
        <f ca="true">I199*AVERAGEIF(J205:J216,"&gt;0")/100</f>
        <v>19.622688070741944</v>
      </c>
      <c r="K199" s="61">
        <f ca="true">I199*(100-AVERAGEIF(J205:J216,"&gt;0"))/100</f>
        <v>33.405526018546723</v>
      </c>
      <c r="L199" s="62">
        <f ca="true">100-(J199+K199+M199)</f>
        <v>41.351009312943006</v>
      </c>
      <c r="M199" s="63">
        <f ca="true">IF((I201+M201)&gt;100,M201*100/(I201+M201),M201)</f>
        <v>5.6207765977683266</v>
      </c>
      <c r="N199" s="56">
        <f ca="true">IF((N201+R201)&gt;100,N201*100/(N201+R201),N201)</f>
        <v>81.990773097880393</v>
      </c>
      <c r="O199" s="105">
        <f ca="true">N199*AVERAGEIF(O205:O216,"&gt;0")/100</f>
        <v>30.790874096586691</v>
      </c>
      <c r="P199" s="61">
        <f ca="true">N199*(100-AVERAGEIF(O205:O216,"&gt;0"))/100</f>
        <v>51.199899001293709</v>
      </c>
      <c r="Q199" s="62">
        <f ca="true">100-(O199+P199+R199)</f>
        <v>17.386884797342645</v>
      </c>
      <c r="R199" s="63">
        <f ca="true">IF((N201+R201)&gt;100,R201*100/(N201+R201),R201)</f>
        <v>0.62234210477694418</v>
      </c>
      <c r="S199" s="56">
        <f ca="true">IF((S201+W201)&gt;100,S201*100/(S201+W201),S201)</f>
        <v>94.205114678841142</v>
      </c>
      <c r="T199" s="105">
        <f ca="true">S199*AVERAGEIF(T205:T216,"&gt;0")/100</f>
        <v>56.888409269554813</v>
      </c>
      <c r="U199" s="61">
        <f ca="true">S199*(100-AVERAGEIF(T205:T216,"&gt;0"))/100</f>
        <v>37.316705409286328</v>
      </c>
      <c r="V199" s="62">
        <f ca="true">100-(T199+U199+W199)</f>
        <v>5.3444111316121905</v>
      </c>
      <c r="W199" s="63">
        <f ca="true">IF((S201+W201)&gt;100,W201*100/(S201+W201),W201)</f>
        <v>0.45047418954666796</v>
      </c>
      <c r="X199" s="56">
        <f ca="true">IF((X201+AB201)&gt;100,X201*100/(X201+AB201),X201)</f>
        <v>99.616922672512032</v>
      </c>
      <c r="Y199" s="105">
        <f ca="true">X199*AVERAGEIF(Y205:Y216,"&gt;0")/100</f>
        <v>85.769744498999898</v>
      </c>
      <c r="Z199" s="61">
        <f ca="true">X199*(100-AVERAGEIF(Y205:Y216,"&gt;0"))/100</f>
        <v>13.847178173512136</v>
      </c>
      <c r="AA199" s="62">
        <f ca="true">100-(Y199+Z199+AB199)</f>
        <v>0.24962259519993779</v>
      </c>
      <c r="AB199" s="63">
        <f ca="true">IF((X201+AB201)&gt;100,AB201*100/(X201+AB201),AB201)</f>
        <v>0.13345473228802796</v>
      </c>
    </row>
    <row r="200" s="64" customFormat="true" ht="15" customHeight="true" x14ac:dyDescent="0.2">
      <c r="A200" s="2893"/>
      <c r="B200" s="2894"/>
      <c r="C200" s="234">
        <f>MaxTarget(C205:C216)</f>
        <v>2020</v>
      </c>
      <c r="D200" s="65">
        <f ca="true">IF((D202+H202)&gt;100,D202*100/(D202+H202),D202)</f>
        <v>49.996638454333151</v>
      </c>
      <c r="E200" s="106">
        <f ca="true">D200*AVERAGEIF(E205:E216,"&gt;0")/100</f>
        <v>22.995316457641533</v>
      </c>
      <c r="F200" s="67">
        <f ca="true">D200*(100-AVERAGEIF(E205:E216,"&gt;0"))/100</f>
        <v>27.001321996691619</v>
      </c>
      <c r="G200" s="68">
        <f ca="true">100-(E200+F200+H200)</f>
        <v>47.641440856250142</v>
      </c>
      <c r="H200" s="69">
        <f ca="true">IF((D202+H202)&gt;100,H202*100/(D202+H202),H202)</f>
        <v>2.3619206894167064</v>
      </c>
      <c r="I200" s="65">
        <f ca="true">IF((I202+M202)&gt;100,I202*100/(I202+M202),I202)</f>
        <v>71.788509773740998</v>
      </c>
      <c r="J200" s="106">
        <f ca="true">I200*AVERAGEIF(J205:J216,"&gt;0")/100</f>
        <v>26.564793073770012</v>
      </c>
      <c r="K200" s="67">
        <f ca="true">I200*(100-AVERAGEIF(J205:J216,"&gt;0"))/100</f>
        <v>45.223716699970986</v>
      </c>
      <c r="L200" s="68">
        <f ca="true">100-(J200+K200+M200)</f>
        <v>28.155581313975517</v>
      </c>
      <c r="M200" s="69">
        <f ca="true">IF((I202+M202)&gt;100,M202*100/(I202+M202),M202)</f>
        <v>5.5908912283484824E-2</v>
      </c>
      <c r="N200" s="65">
        <f ca="true">IF((N202+R202)&gt;100,N202*100/(N202+R202),N202)</f>
        <v>83.119290890033213</v>
      </c>
      <c r="O200" s="106">
        <f ca="true">N200*AVERAGEIF(O205:O216,"&gt;0")/100</f>
        <v>31.214678482629655</v>
      </c>
      <c r="P200" s="67">
        <f ca="true">N200*(100-AVERAGEIF(O205:O216,"&gt;0"))/100</f>
        <v>51.904612407403555</v>
      </c>
      <c r="Q200" s="68">
        <f ca="true">100-(O200+P200+R200)</f>
        <v>16.491994298912431</v>
      </c>
      <c r="R200" s="69">
        <f ca="true">IF((N202+R202)&gt;100,R202*100/(N202+R202),R202)</f>
        <v>0.38871481105435279</v>
      </c>
      <c r="S200" s="65">
        <f ca="true">IF((S202+W202)&gt;100,S202*100/(S202+W202),S202)</f>
        <v>87.804771926643298</v>
      </c>
      <c r="T200" s="106">
        <f ca="true">S200*AVERAGEIF(T205:T216,"&gt;0")/100</f>
        <v>53.023382203946454</v>
      </c>
      <c r="U200" s="67">
        <f ca="true">S200*(100-AVERAGEIF(T205:T216,"&gt;0"))/100</f>
        <v>34.781389722696844</v>
      </c>
      <c r="V200" s="68">
        <f ca="true">100-(T200+U200+W200)</f>
        <v>12.195228073356702</v>
      </c>
      <c r="W200" s="69">
        <f ca="true">IF((S202+W202)&gt;100,W202*100/(S202+W202),W202)</f>
        <v>0</v>
      </c>
      <c r="X200" s="65">
        <f ca="true">IF((X202+AB202)&gt;100,X202*100/(X202+AB202),X202)</f>
        <v>96.255634490905152</v>
      </c>
      <c r="Y200" s="106">
        <f ca="true">X200*AVERAGEIF(Y205:Y216,"&gt;0")/100</f>
        <v>82.875689746157363</v>
      </c>
      <c r="Z200" s="67">
        <f ca="true">X200*(100-AVERAGEIF(Y205:Y216,"&gt;0"))/100</f>
        <v>13.379944744747784</v>
      </c>
      <c r="AA200" s="68">
        <f ca="true">100-(Y200+Z200+AB200)</f>
        <v>3.7322332607050299</v>
      </c>
      <c r="AB200" s="69">
        <f ca="true">IF((X202+AB202)&gt;100,AB202*100/(X202+AB202),AB202)</f>
        <v>1.2132248389821854E-2</v>
      </c>
    </row>
    <row r="201" hidden="true" x14ac:dyDescent="0.2">
      <c r="A201" s="2895" t="s">
        <v>12</v>
      </c>
      <c r="B201" s="2896"/>
      <c r="C201" s="70">
        <f>MinRegYear(C199,C205:C216)</f>
        <v>2000</v>
      </c>
      <c r="D201" s="71">
        <f ca="true">IF(MAX(C205:C216)-MIN(C205:C216)&lt;5,AVERAGEIF(C205:C216,"&gt;0",D205:D216),
IF(FORECAST($C201,D$205:D$216,$C$205:$C$216)&lt;0,0,
IF(FORECAST($C201,D$205:D$216,$C$205:$C$216)&gt;100,100,
FORECAST($C201,D$205:D$216,$C$205:$C$216))))</f>
        <v>24.18561042373176</v>
      </c>
      <c r="E201" s="72"/>
      <c r="F201" s="73"/>
      <c r="G201" s="73"/>
      <c r="H201" s="74">
        <f ca="true">IF(MAX(C205:C216)-MIN(C205:C216)&lt;5,AVERAGEIF(C205:C216,"&gt;0",H205:H216),
IF(FORECAST($C201,H$205:H$216,$C$205:$C$216)&lt;0,0,
IF(FORECAST($C201,H$205:H$216,$C$205:$C$216)&gt;100,100,
FORECAST($C201,H$205:H$216,$C$205:$C$216))))</f>
        <v>10.129612621847286</v>
      </c>
      <c r="I201" s="71">
        <f ca="true">IF(MAX(C205:C216)-MIN(C205:C216)&lt;5,AVERAGEIF(C205:C216,"&gt;0",I205:I216),
IF(FORECAST($C201,I$205:I$216,$C$205:$C$216)&lt;0,0,
IF(FORECAST($C201,I$205:I$216,$C$205:$C$216)&gt;100,100,
FORECAST($C201,I$205:I$216,$C$205:$C$216))))</f>
        <v>53.028214089288667</v>
      </c>
      <c r="J201" s="72"/>
      <c r="K201" s="73"/>
      <c r="L201" s="73"/>
      <c r="M201" s="74">
        <f ca="true">IF(MAX(C205:C216)-MIN(C205:C216)&lt;5,AVERAGEIF(C205:C216,"&gt;0",M205:M216),
IF(FORECAST($C201,M$205:M$216,$C$205:$C$216)&lt;0,0,
IF(FORECAST($C201,M$205:M$216,$C$205:$C$216)&gt;100,100,
FORECAST($C201,M$205:M$216,$C$205:$C$216))))</f>
        <v>5.6207765977683266</v>
      </c>
      <c r="N201" s="71">
        <f ca="true">IF(MAX(C205:C216)-MIN(C205:C216)&lt;5,AVERAGEIF(C205:C216,"&gt;0",N205:N216),
IF(FORECAST($C201,N$205:N$216,$C$205:$C$216)&lt;0,0,
IF(FORECAST($C201,N$205:N$216,$C$205:$C$216)&gt;100,100,
FORECAST($C201,N$205:N$216,$C$205:$C$216))))</f>
        <v>81.990773097880393</v>
      </c>
      <c r="O201" s="72"/>
      <c r="P201" s="73"/>
      <c r="Q201" s="73"/>
      <c r="R201" s="74">
        <f ca="true">IF(MAX(C205:C216)-MIN(C205:C216)&lt;5,AVERAGEIF(C205:C216,"&gt;0",R205:R216),
IF(FORECAST($C201,R$205:R$216,$C$205:$C$216)&lt;0,0,
IF(FORECAST($C201,R$205:R$216,$C$205:$C$216)&gt;100,100,
FORECAST($C201,R$205:R$216,$C$205:$C$216))))</f>
        <v>0.62234210477694418</v>
      </c>
      <c r="S201" s="71">
        <f ca="true">IF(MAX(C205:C216)-MIN(C205:C216)&lt;5,AVERAGEIF(C205:C216,"&gt;0",S205:S216),
IF(FORECAST($C201,S$205:S$216,$C$205:$C$216)&lt;0,0,
IF(FORECAST($C201,S$205:S$216,$C$205:$C$216)&gt;100,100,
FORECAST($C201,S$205:S$216,$C$205:$C$216))))</f>
        <v>94.205114678841142</v>
      </c>
      <c r="T201" s="72"/>
      <c r="U201" s="73"/>
      <c r="V201" s="73"/>
      <c r="W201" s="74">
        <f ca="true">IF(MAX(C205:C216)-MIN(C205:C216)&lt;5,AVERAGEIF(C205:C216,"&gt;0",W205:W216),
IF(FORECAST($C201,W$205:W$216,$C$205:$C$216)&lt;0,0,
IF(FORECAST($C201,W$205:W$216,$C$205:$C$216)&gt;100,100,
FORECAST($C201,W$205:W$216,$C$205:$C$216))))</f>
        <v>0.45047418954666796</v>
      </c>
      <c r="X201" s="71">
        <f ca="true">IF(MAX(C205:C216)-MIN(C205:C216)&lt;5,AVERAGEIF(C205:C216,"&gt;0",X205:X216),
IF(FORECAST($C201,X$205:X$216,$C$205:$C$216)&lt;0,0,
IF(FORECAST($C201,X$205:X$216,$C$205:$C$216)&gt;100,100,
FORECAST($C201,X$205:X$216,$C$205:$C$216))))</f>
        <v>99.616922672512032</v>
      </c>
      <c r="Y201" s="72"/>
      <c r="Z201" s="73"/>
      <c r="AA201" s="73"/>
      <c r="AB201" s="74">
        <f ca="true">IF(MAX(C205:C216)-MIN(C205:C216)&lt;5,AVERAGEIF(C205:C216,"&gt;0",AB205:AB216),
IF(FORECAST($C201,AB$205:AB$216,$C$205:$C$216)&lt;0,0,
IF(FORECAST($C201,AB$205:AB$216,$C$205:$C$216)&gt;100,100,
FORECAST($C201,AB$205:AB$216,$C$205:$C$216))))</f>
        <v>0.13345473228802796</v>
      </c>
    </row>
    <row r="202" hidden="true" x14ac:dyDescent="0.2">
      <c r="A202" s="2897"/>
      <c r="B202" s="2898"/>
      <c r="C202" s="49">
        <f>MaxRegYear(C200,C205:C216)</f>
        <v>2020</v>
      </c>
      <c r="D202" s="75">
        <f ca="true">IF(MAX(C205:C216)-MIN(C205:C216)&lt;5,AVERAGEIF(C205:C216,"&gt;0",D205:D216),
IF(FORECAST($C202,D$205:D$216,$C$205:$C$216)&lt;0,0,
IF(FORECAST($C202,D$205:D$216,$C$205:$C$216)&gt;100,100,
FORECAST($C202,D$205:D$216,$C$205:$C$216))))</f>
        <v>49.996638454333151</v>
      </c>
      <c r="E202" s="76"/>
      <c r="F202" s="77"/>
      <c r="G202" s="77"/>
      <c r="H202" s="78">
        <f ca="true">IF(MAX(C205:C216)-MIN(C205:C216)&lt;5,AVERAGEIF(C205:C216,"&gt;0",H205:H216),
IF(FORECAST($C202,H$205:H$216,$C$205:$C$216)&lt;0,0,
IF(FORECAST($C202,H$205:H$216,$C$205:$C$216)&gt;100,100,
FORECAST($C202,H$205:H$216,$C$205:$C$216))))</f>
        <v>2.3619206894167064</v>
      </c>
      <c r="I202" s="75">
        <f ca="true">IF(MAX(C205:C216)-MIN(C205:C216)&lt;5,AVERAGEIF(C205:C216,"&gt;0",I205:I216),
IF(FORECAST($C202,I$205:I$216,$C$205:$C$216)&lt;0,0,
IF(FORECAST($C202,I$205:I$216,$C$205:$C$216)&gt;100,100,
FORECAST($C202,I$205:I$216,$C$205:$C$216))))</f>
        <v>71.788509773740998</v>
      </c>
      <c r="J202" s="76"/>
      <c r="K202" s="77"/>
      <c r="L202" s="77"/>
      <c r="M202" s="78">
        <f ca="true">IF(MAX(C205:C216)-MIN(C205:C216)&lt;5,AVERAGEIF(C205:C216,"&gt;0",M205:M216),
IF(FORECAST($C202,M$205:M$216,$C$205:$C$216)&lt;0,0,
IF(FORECAST($C202,M$205:M$216,$C$205:$C$216)&gt;100,100,
FORECAST($C202,M$205:M$216,$C$205:$C$216))))</f>
        <v>5.5908912283484824E-2</v>
      </c>
      <c r="N202" s="75">
        <f ca="true">IF(MAX(C205:C216)-MIN(C205:C216)&lt;5,AVERAGEIF(C205:C216,"&gt;0",N205:N216),
IF(FORECAST($C202,N$205:N$216,$C$205:$C$216)&lt;0,0,
IF(FORECAST($C202,N$205:N$216,$C$205:$C$216)&gt;100,100,
FORECAST($C202,N$205:N$216,$C$205:$C$216))))</f>
        <v>83.119290890033213</v>
      </c>
      <c r="O202" s="76"/>
      <c r="P202" s="77"/>
      <c r="Q202" s="77"/>
      <c r="R202" s="78">
        <f ca="true">IF(MAX(C205:C216)-MIN(C205:C216)&lt;5,AVERAGEIF(C205:C216,"&gt;0",R205:R216),
IF(FORECAST($C202,R$205:R$216,$C$205:$C$216)&lt;0,0,
IF(FORECAST($C202,R$205:R$216,$C$205:$C$216)&gt;100,100,
FORECAST($C202,R$205:R$216,$C$205:$C$216))))</f>
        <v>0.38871481105435279</v>
      </c>
      <c r="S202" s="75">
        <f ca="true">IF(MAX(C205:C216)-MIN(C205:C216)&lt;5,AVERAGEIF(C205:C216,"&gt;0",S205:S216),
IF(FORECAST($C202,S$205:S$216,$C$205:$C$216)&lt;0,0,
IF(FORECAST($C202,S$205:S$216,$C$205:$C$216)&gt;100,100,
FORECAST($C202,S$205:S$216,$C$205:$C$216))))</f>
        <v>87.804771926643298</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96.255634490905152</v>
      </c>
      <c r="Y202" s="76"/>
      <c r="Z202" s="77"/>
      <c r="AA202" s="77"/>
      <c r="AB202" s="78">
        <f ca="true">IF(MAX(C205:C216)-MIN(C205:C216)&lt;5,AVERAGEIF(C205:C216,"&gt;0",AB205:AB216),
IF(FORECAST($C202,AB$205:AB$216,$C$205:$C$216)&lt;0,0,
IF(FORECAST($C202,AB$205:AB$216,$C$205:$C$216)&gt;100,100,
FORECAST($C202,AB$205:AB$216,$C$205:$C$216))))</f>
        <v>1.2132248389821854E-2</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831" t="s">
        <v>193</v>
      </c>
      <c r="C205" s="832">
        <v>2002</v>
      </c>
      <c r="D205" s="1">
        <f t="shared" ref="D205:D216" ca="true" si="30">IF(ISERROR(INDIRECT(CONCATENATE($B205,"!H122"))),"",INDIRECT(CONCATENATE($B205,"!H122")))</f>
        <v>30.642544238219596</v>
      </c>
      <c r="E205" s="91" t="str">
        <f t="shared" ref="E205:E216" ca="true" si="31">IF(ISERROR(INDIRECT(CONCATENATE($B205,"!H129"))),"",INDIRECT(CONCATENATE($B205,"!H129")))</f>
        <v>N/A</v>
      </c>
      <c r="F205" s="89"/>
      <c r="G205" s="89"/>
      <c r="H205" s="90">
        <f t="shared" ref="H205:H216" ca="true" si="32">IF(ISERROR(INDIRECT(CONCATENATE($B205,"!H127"))),"",INDIRECT(CONCATENATE($B205,"!H127")))</f>
        <v>10.696734443872504</v>
      </c>
      <c r="I205" s="1">
        <f t="shared" ref="I205:I216" ca="true" si="33">IF(ISERROR(INDIRECT(CONCATENATE($B205,"!I122"))),"",INDIRECT(CONCATENATE($B205,"!I122")))</f>
        <v>56.588428866104707</v>
      </c>
      <c r="J205" s="91" t="str">
        <f t="shared" ref="J205:J216" ca="true" si="34">IF(ISERROR(INDIRECT(CONCATENATE($B205,"!I129"))),"",INDIRECT(CONCATENATE($B205,"!I129")))</f>
        <v>N/A</v>
      </c>
      <c r="K205" s="89"/>
      <c r="L205" s="89"/>
      <c r="M205" s="90">
        <f t="shared" ref="M205:M216" ca="true" si="35">IF(ISERROR(INDIRECT(CONCATENATE($B205,"!I127"))),"",INDIRECT(CONCATENATE($B205,"!I127")))</f>
        <v>5.9905745811448341</v>
      </c>
      <c r="N205" s="1">
        <f t="shared" ref="N205:N216" ca="true" si="36">IF(ISERROR(INDIRECT(CONCATENATE($B205,"!J122"))),"",INDIRECT(CONCATENATE($B205,"!J122")))</f>
        <v>83.305562517062413</v>
      </c>
      <c r="O205" s="91" t="str">
        <f t="shared" ref="O205:O216" ca="true" si="37">IF(ISERROR(INDIRECT(CONCATENATE($B205,"!J129"))),"",INDIRECT(CONCATENATE($B205,"!J129")))</f>
        <v>N/A</v>
      </c>
      <c r="P205" s="89"/>
      <c r="Q205" s="89"/>
      <c r="R205" s="90">
        <f t="shared" ref="R205:R216" ca="true" si="38">IF(ISERROR(INDIRECT(CONCATENATE($B205,"!J127"))),"",INDIRECT(CONCATENATE($B205,"!J127")))</f>
        <v>0.49204660927734001</v>
      </c>
      <c r="S205" s="1">
        <f t="shared" ref="S205:S216" ca="true" si="39">IF(ISERROR(INDIRECT(CONCATENATE($B205,"!K122"))),"",INDIRECT(CONCATENATE($B205,"!K122")))</f>
        <v>93.660327151775761</v>
      </c>
      <c r="T205" s="91" t="str">
        <f t="shared" ref="T205:T216" ca="true" si="40">IF(ISERROR(INDIRECT(CONCATENATE($B205,"!K129"))),"",INDIRECT(CONCATENATE($B205,"!K129")))</f>
        <v>N/A</v>
      </c>
      <c r="U205" s="89"/>
      <c r="V205" s="89"/>
      <c r="W205" s="90">
        <f t="shared" ref="W205:W216" ca="true" si="41">IF(ISERROR(INDIRECT(CONCATENATE($B205,"!K127"))),"",INDIRECT(CONCATENATE($B205,"!K127")))</f>
        <v>0.42352717075320023</v>
      </c>
      <c r="X205" s="1">
        <f t="shared" ref="X205:X216" ca="true" si="42">IF(ISERROR(INDIRECT(CONCATENATE($B205,"!L122"))),"",INDIRECT(CONCATENATE($B205,"!L122")))</f>
        <v>99.247265844711819</v>
      </c>
      <c r="Y205" s="91" t="str">
        <f t="shared" ref="Y205:Y216" ca="true" si="43">IF(ISERROR(INDIRECT(CONCATENATE($B205,"!L129"))),"",INDIRECT(CONCATENATE($B205,"!L129")))</f>
        <v>N/A</v>
      </c>
      <c r="Z205" s="89"/>
      <c r="AA205" s="89"/>
      <c r="AB205" s="90">
        <f t="shared" ref="AB205:AB216" ca="true" si="44">IF(ISERROR(INDIRECT(CONCATENATE($B205,"!L2127"))),"",INDIRECT(CONCATENATE($B205,"!L127")))</f>
        <v>0</v>
      </c>
    </row>
    <row r="206" x14ac:dyDescent="0.2">
      <c r="A206" s="87"/>
      <c r="B206" s="833" t="s">
        <v>259</v>
      </c>
      <c r="C206" s="834"/>
      <c r="D206" s="2">
        <f t="shared" ca="true" si="30"/>
        <v>79.70094325805745</v>
      </c>
      <c r="E206" s="91">
        <f t="shared" ca="true" si="31"/>
        <v>69.909399172318828</v>
      </c>
      <c r="F206" s="89"/>
      <c r="G206" s="89"/>
      <c r="H206" s="92">
        <f t="shared" ca="true" si="32"/>
        <v>13.559445794819361</v>
      </c>
      <c r="I206" s="2">
        <f t="shared" ca="true" si="33"/>
        <v>88.269698484279076</v>
      </c>
      <c r="J206" s="91">
        <f t="shared" ca="true" si="34"/>
        <v>48.189293610350795</v>
      </c>
      <c r="K206" s="89"/>
      <c r="L206" s="89"/>
      <c r="M206" s="92">
        <f t="shared" ca="true" si="35"/>
        <v>2.2788285953903884</v>
      </c>
      <c r="N206" s="2">
        <f t="shared" ca="true" si="36"/>
        <v>94.629157236106494</v>
      </c>
      <c r="O206" s="91">
        <f t="shared" ca="true" si="37"/>
        <v>29.692733228972656</v>
      </c>
      <c r="P206" s="89"/>
      <c r="Q206" s="89"/>
      <c r="R206" s="92">
        <f t="shared" ca="true" si="38"/>
        <v>0</v>
      </c>
      <c r="S206" s="2">
        <f t="shared" ca="true" si="39"/>
        <v>95.915084912206211</v>
      </c>
      <c r="T206" s="91">
        <f t="shared" ca="true" si="40"/>
        <v>61.996783482096582</v>
      </c>
      <c r="U206" s="89"/>
      <c r="V206" s="89"/>
      <c r="W206" s="92">
        <f t="shared" ca="true" si="41"/>
        <v>0.18692858054710151</v>
      </c>
      <c r="X206" s="2">
        <f t="shared" ca="true" si="42"/>
        <v>98.871526942798511</v>
      </c>
      <c r="Y206" s="91">
        <f t="shared" ca="true" si="43"/>
        <v>86.009305176916996</v>
      </c>
      <c r="Z206" s="89"/>
      <c r="AA206" s="89"/>
      <c r="AB206" s="92">
        <f t="shared" ca="true" si="44"/>
        <v>0</v>
      </c>
    </row>
    <row r="207" x14ac:dyDescent="0.2">
      <c r="A207" s="87"/>
      <c r="B207" s="833" t="s">
        <v>185</v>
      </c>
      <c r="C207" s="834">
        <v>2007</v>
      </c>
      <c r="D207" s="2">
        <f t="shared" ca="true" si="30"/>
        <v>28.717652171060553</v>
      </c>
      <c r="E207" s="91">
        <f t="shared" ca="true" si="31"/>
        <v>36.097651224827359</v>
      </c>
      <c r="F207" s="89"/>
      <c r="G207" s="89"/>
      <c r="H207" s="92">
        <f t="shared" ca="true" si="32"/>
        <v>5.3694239286826404</v>
      </c>
      <c r="I207" s="2">
        <f t="shared" ca="true" si="33"/>
        <v>59.391727892276968</v>
      </c>
      <c r="J207" s="91">
        <f t="shared" ca="true" si="34"/>
        <v>36.503635287595117</v>
      </c>
      <c r="K207" s="89"/>
      <c r="L207" s="89"/>
      <c r="M207" s="92">
        <f t="shared" ca="true" si="35"/>
        <v>2.4485184001017521</v>
      </c>
      <c r="N207" s="2">
        <f t="shared" ca="true" si="36"/>
        <v>81.23154945443433</v>
      </c>
      <c r="O207" s="91">
        <f t="shared" ca="true" si="37"/>
        <v>48.984593258263082</v>
      </c>
      <c r="P207" s="89"/>
      <c r="Q207" s="89"/>
      <c r="R207" s="92">
        <f t="shared" ca="true" si="38"/>
        <v>0.64663828494765518</v>
      </c>
      <c r="S207" s="2">
        <f t="shared" ca="true" si="39"/>
        <v>92.159936692746001</v>
      </c>
      <c r="T207" s="91">
        <f t="shared" ca="true" si="40"/>
        <v>70.330954584222695</v>
      </c>
      <c r="U207" s="89"/>
      <c r="V207" s="89"/>
      <c r="W207" s="92">
        <f t="shared" ca="true" si="41"/>
        <v>0.23535055841707994</v>
      </c>
      <c r="X207" s="2">
        <f t="shared" ca="true" si="42"/>
        <v>98.447314340238407</v>
      </c>
      <c r="Y207" s="91">
        <f t="shared" ca="true" si="43"/>
        <v>86.205764996497066</v>
      </c>
      <c r="Z207" s="89"/>
      <c r="AA207" s="89"/>
      <c r="AB207" s="92">
        <f t="shared" ca="true" si="44"/>
        <v>0.28510783716078358</v>
      </c>
      <c r="AD207" s="93"/>
    </row>
    <row r="208" x14ac:dyDescent="0.2">
      <c r="A208" s="87"/>
      <c r="B208" s="833" t="s">
        <v>157</v>
      </c>
      <c r="C208" s="834">
        <v>2014</v>
      </c>
      <c r="D208" s="2">
        <f t="shared" ca="true" si="30"/>
        <v>39.130005673743192</v>
      </c>
      <c r="E208" s="91">
        <f t="shared" ca="true" si="31"/>
        <v>35.063968427944502</v>
      </c>
      <c r="F208" s="89"/>
      <c r="G208" s="89"/>
      <c r="H208" s="92">
        <f t="shared" ca="true" si="32"/>
        <v>4.9307796293112718</v>
      </c>
      <c r="I208" s="2">
        <f t="shared" ca="true" si="33"/>
        <v>59.980801872989289</v>
      </c>
      <c r="J208" s="91">
        <f t="shared" ca="true" si="34"/>
        <v>34.076633412123442</v>
      </c>
      <c r="K208" s="89"/>
      <c r="L208" s="89"/>
      <c r="M208" s="92">
        <f t="shared" ca="true" si="35"/>
        <v>1.3877551065327092</v>
      </c>
      <c r="N208" s="2">
        <f t="shared" ca="true" si="36"/>
        <v>81.147048386944121</v>
      </c>
      <c r="O208" s="91">
        <f t="shared" ca="true" si="37"/>
        <v>35.662889399994512</v>
      </c>
      <c r="P208" s="89"/>
      <c r="Q208" s="89"/>
      <c r="R208" s="92">
        <f t="shared" ca="true" si="38"/>
        <v>0.59485329800303011</v>
      </c>
      <c r="S208" s="2">
        <f t="shared" ca="true" si="39"/>
        <v>88.807797322455968</v>
      </c>
      <c r="T208" s="91">
        <f t="shared" ca="true" si="40"/>
        <v>57.771181415906625</v>
      </c>
      <c r="U208" s="89"/>
      <c r="V208" s="89"/>
      <c r="W208" s="92">
        <f t="shared" ca="true" si="41"/>
        <v>2.2370734088704488E-2</v>
      </c>
      <c r="X208" s="2">
        <f t="shared" ca="true" si="42"/>
        <v>97.379316022901236</v>
      </c>
      <c r="Y208" s="91">
        <f t="shared" ca="true" si="43"/>
        <v>84.741580737063444</v>
      </c>
      <c r="Z208" s="89"/>
      <c r="AA208" s="89"/>
      <c r="AB208" s="92">
        <f t="shared" ca="true" si="44"/>
        <v>0</v>
      </c>
    </row>
    <row r="209" x14ac:dyDescent="0.2">
      <c r="A209" s="87"/>
      <c r="B209" s="833" t="s">
        <v>520</v>
      </c>
      <c r="C209" s="834">
        <v>2018</v>
      </c>
      <c r="D209" s="2">
        <f t="shared" ca="true" si="30"/>
        <v>51.164847074637251</v>
      </c>
      <c r="E209" s="91">
        <f t="shared" ca="true" si="31"/>
        <v>42.903881636630715</v>
      </c>
      <c r="F209" s="89"/>
      <c r="G209" s="89"/>
      <c r="H209" s="92">
        <f t="shared" ca="true" si="32"/>
        <v>3.5977440240401051</v>
      </c>
      <c r="I209" s="2">
        <f t="shared" ca="true" si="33"/>
        <v>74.610503878910833</v>
      </c>
      <c r="J209" s="91">
        <f t="shared" ca="true" si="34"/>
        <v>29.247401170551377</v>
      </c>
      <c r="K209" s="89"/>
      <c r="L209" s="89"/>
      <c r="M209" s="92">
        <f t="shared" ca="true" si="35"/>
        <v>1.2482795480499964</v>
      </c>
      <c r="N209" s="2">
        <f t="shared" ca="true" si="36"/>
        <v>84.592393506993957</v>
      </c>
      <c r="O209" s="91">
        <f t="shared" ca="true" si="37"/>
        <v>35.876072766755783</v>
      </c>
      <c r="P209" s="89"/>
      <c r="Q209" s="89"/>
      <c r="R209" s="92">
        <f t="shared" ca="true" si="38"/>
        <v>0.27689427474842387</v>
      </c>
      <c r="S209" s="2">
        <f t="shared" ca="true" si="39"/>
        <v>89.071694906381097</v>
      </c>
      <c r="T209" s="91">
        <f t="shared" ca="true" si="40"/>
        <v>51.452335833350638</v>
      </c>
      <c r="U209" s="89"/>
      <c r="V209" s="89"/>
      <c r="W209" s="92">
        <f t="shared" ca="true" si="41"/>
        <v>0</v>
      </c>
      <c r="X209" s="2">
        <f t="shared" ca="true" si="42"/>
        <v>96.503153709902577</v>
      </c>
      <c r="Y209" s="91">
        <f t="shared" ca="true" si="43"/>
        <v>87.441638849850236</v>
      </c>
      <c r="Z209" s="89"/>
      <c r="AA209" s="89"/>
      <c r="AB209" s="92">
        <f t="shared" ca="true" si="44"/>
        <v>0</v>
      </c>
    </row>
    <row r="210" x14ac:dyDescent="0.2">
      <c r="A210" s="87"/>
      <c r="B210" s="833"/>
      <c r="C210" s="834"/>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833"/>
      <c r="C211" s="834"/>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833"/>
      <c r="C212" s="834"/>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833"/>
      <c r="C213" s="834"/>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833"/>
      <c r="C214" s="834"/>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833"/>
      <c r="C215" s="834"/>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835"/>
      <c r="C216" s="836"/>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902" t="str">
        <f>CONCATENATE("Urban use of sanitation facilities, ",C199,"–",C200)</f>
        <v>Urban use of sanitation facilities, 2000–2020</v>
      </c>
      <c r="C218" s="2903"/>
      <c r="D218" s="2903"/>
      <c r="E218" s="2903"/>
      <c r="F218" s="2903"/>
      <c r="G218" s="2903"/>
      <c r="H218" s="2903"/>
      <c r="I218" s="2903"/>
      <c r="J218" s="2903"/>
      <c r="K218" s="2903"/>
      <c r="L218" s="2903"/>
      <c r="N218" s="98"/>
      <c r="O218" s="98"/>
      <c r="P218" s="98"/>
      <c r="Q218" s="98"/>
      <c r="R218" s="98"/>
      <c r="S218" s="2885" t="s">
        <v>11</v>
      </c>
      <c r="T218" s="2886"/>
      <c r="U218" s="2886"/>
      <c r="V218" s="2886"/>
      <c r="W218" s="288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899" t="s">
        <v>7</v>
      </c>
      <c r="B297" s="2899"/>
      <c r="C297" s="2899"/>
      <c r="D297" s="2888" t="s">
        <v>0</v>
      </c>
      <c r="E297" s="2889"/>
      <c r="F297" s="2889"/>
      <c r="G297" s="2889"/>
      <c r="H297" s="2890"/>
      <c r="I297" s="2888" t="s">
        <v>1</v>
      </c>
      <c r="J297" s="2889"/>
      <c r="K297" s="2889"/>
      <c r="L297" s="2889"/>
      <c r="M297" s="2890"/>
      <c r="N297" s="2888" t="s">
        <v>2</v>
      </c>
      <c r="O297" s="2889"/>
      <c r="P297" s="2889"/>
      <c r="Q297" s="2889"/>
      <c r="R297" s="2890"/>
      <c r="S297" s="2888" t="s">
        <v>3</v>
      </c>
      <c r="T297" s="2889"/>
      <c r="U297" s="2889"/>
      <c r="V297" s="2889"/>
      <c r="W297" s="2890"/>
      <c r="X297" s="2888" t="s">
        <v>4</v>
      </c>
      <c r="Y297" s="2889"/>
      <c r="Z297" s="2889"/>
      <c r="AA297" s="2889"/>
      <c r="AB297" s="2890"/>
    </row>
    <row r="298" s="44" customFormat="true" ht="22.5" customHeight="true" x14ac:dyDescent="0.2">
      <c r="A298" s="2900"/>
      <c r="B298" s="2900"/>
      <c r="C298" s="2900"/>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891" t="s">
        <v>10</v>
      </c>
      <c r="B299" s="2892"/>
      <c r="C299" s="233">
        <v>2000</v>
      </c>
      <c r="D299" s="56">
        <f ca="true">IF((D301+H301)&gt;100,D301*100/(D301+H301),D301)</f>
        <v>0</v>
      </c>
      <c r="E299" s="105">
        <f ca="true">D299*AVERAGEIF(E305:E316,"&gt;0")/100</f>
        <v>0</v>
      </c>
      <c r="F299" s="58">
        <f ca="true">D299*(100-AVERAGEIF(E305:E316,"&gt;0"))/100</f>
        <v>0</v>
      </c>
      <c r="G299" s="59">
        <f ca="true">100-(E299+F299+H299)</f>
        <v>34.223917544167307</v>
      </c>
      <c r="H299" s="60">
        <f ca="true">IF((D301+H301)&gt;100,H301*100/(D301+H301),H301)</f>
        <v>65.776082455832693</v>
      </c>
      <c r="I299" s="56">
        <f ca="true">IF((I301+M301)&gt;100,I301*100/(I301+M301),I301)</f>
        <v>3.2424598218317442</v>
      </c>
      <c r="J299" s="105">
        <f ca="true">I299*AVERAGEIF(J305:J316,"&gt;0")/100</f>
        <v>2.4743518361945704</v>
      </c>
      <c r="K299" s="61">
        <f ca="true">I299*(100-AVERAGEIF(J305:J316,"&gt;0"))/100</f>
        <v>0.76810798563717342</v>
      </c>
      <c r="L299" s="62">
        <f ca="true">100-(J299+K299+M299)</f>
        <v>37.734192376435658</v>
      </c>
      <c r="M299" s="63">
        <f ca="true">IF((I301+M301)&gt;100,M301*100/(I301+M301),M301)</f>
        <v>59.023347801732598</v>
      </c>
      <c r="N299" s="56">
        <f ca="true">IF((N301+R301)&gt;100,N301*100/(N301+R301),N301)</f>
        <v>1.4540857719539417</v>
      </c>
      <c r="O299" s="105">
        <f ca="true">N299*AVERAGEIF(O305:O316,"&gt;0")/100</f>
        <v>1.1259403743757312</v>
      </c>
      <c r="P299" s="61">
        <f ca="true">N299*(100-AVERAGEIF(O305:O316,"&gt;0"))/100</f>
        <v>0.32814539757821043</v>
      </c>
      <c r="Q299" s="62">
        <f ca="true">100-(O299+P299+R299)</f>
        <v>54.042653485662868</v>
      </c>
      <c r="R299" s="63">
        <f ca="true">IF((N301+R301)&gt;100,R301*100/(N301+R301),R301)</f>
        <v>44.503260742383191</v>
      </c>
      <c r="S299" s="56">
        <f ca="true">IF((S301+W301)&gt;100,S301*100/(S301+W301),S301)</f>
        <v>6.9185385995106117</v>
      </c>
      <c r="T299" s="105">
        <f ca="true">S299*AVERAGEIF(T305:T316,"&gt;0")/100</f>
        <v>5.210396785636207</v>
      </c>
      <c r="U299" s="61">
        <f ca="true">S299*(100-AVERAGEIF(T305:T316,"&gt;0"))/100</f>
        <v>1.7081418138744049</v>
      </c>
      <c r="V299" s="62">
        <f ca="true">100-(T299+U299+W299)</f>
        <v>54.587753969038204</v>
      </c>
      <c r="W299" s="63">
        <f ca="true">IF((S301+W301)&gt;100,W301*100/(S301+W301),W301)</f>
        <v>38.493707431451185</v>
      </c>
      <c r="X299" s="56">
        <f ca="true">IF((X301+AB301)&gt;100,X301*100/(X301+AB301),X301)</f>
        <v>31.765670583742576</v>
      </c>
      <c r="Y299" s="105">
        <f ca="true">X299*AVERAGEIF(Y305:Y316,"&gt;0")/100</f>
        <v>25.195313580185438</v>
      </c>
      <c r="Z299" s="61">
        <f ca="true">X299*(100-AVERAGEIF(Y305:Y316,"&gt;0"))/100</f>
        <v>6.5703570035571355</v>
      </c>
      <c r="AA299" s="62">
        <f ca="true">100-(Y299+Z299+AB299)</f>
        <v>53.717368334141042</v>
      </c>
      <c r="AB299" s="63">
        <f ca="true">IF((X301+AB301)&gt;100,AB301*100/(X301+AB301),AB301)</f>
        <v>14.516961082116381</v>
      </c>
    </row>
    <row r="300" s="64" customFormat="true" ht="15" customHeight="true" x14ac:dyDescent="0.2">
      <c r="A300" s="2893"/>
      <c r="B300" s="2894"/>
      <c r="C300" s="234">
        <v>2020</v>
      </c>
      <c r="D300" s="65">
        <f ca="true">IF((D302+H302)&gt;100,D302*100/(D302+H302),D302)</f>
        <v>28.275597948242648</v>
      </c>
      <c r="E300" s="106">
        <f ca="true">D300*AVERAGEIF(E305:E316,"&gt;0")/100</f>
        <v>19.278558279315408</v>
      </c>
      <c r="F300" s="67">
        <f ca="true">D300*(100-AVERAGEIF(E305:E316,"&gt;0"))/100</f>
        <v>8.9970396689272416</v>
      </c>
      <c r="G300" s="68">
        <f ca="true">100-(E300+F300+H300)</f>
        <v>47.293681492150426</v>
      </c>
      <c r="H300" s="69">
        <f ca="true">IF((D302+H302)&gt;100,H302*100/(D302+H302),H302)</f>
        <v>24.430720559606925</v>
      </c>
      <c r="I300" s="65">
        <f ca="true">IF((I302+M302)&gt;100,I302*100/(I302+M302),I302)</f>
        <v>33.041018783855179</v>
      </c>
      <c r="J300" s="106">
        <f ca="true">I300*AVERAGEIF(J305:J316,"&gt;0")/100</f>
        <v>25.213914740626123</v>
      </c>
      <c r="K300" s="67">
        <f ca="true">I300*(100-AVERAGEIF(J305:J316,"&gt;0"))/100</f>
        <v>7.8271040432290571</v>
      </c>
      <c r="L300" s="68">
        <f ca="true">100-(J300+K300+M300)</f>
        <v>52.51277562722953</v>
      </c>
      <c r="M300" s="69">
        <f ca="true">IF((I302+M302)&gt;100,M302*100/(I302+M302),M302)</f>
        <v>14.446205588915291</v>
      </c>
      <c r="N300" s="65">
        <f ca="true">IF((N302+R302)&gt;100,N302*100/(N302+R302),N302)</f>
        <v>35.36324424311033</v>
      </c>
      <c r="O300" s="106">
        <f ca="true">N300*AVERAGEIF(O305:O316,"&gt;0")/100</f>
        <v>27.382775645155871</v>
      </c>
      <c r="P300" s="67">
        <f ca="true">N300*(100-AVERAGEIF(O305:O316,"&gt;0"))/100</f>
        <v>7.9804685979544594</v>
      </c>
      <c r="Q300" s="68">
        <f ca="true">100-(O300+P300+R300)</f>
        <v>50.055989885983308</v>
      </c>
      <c r="R300" s="69">
        <f ca="true">IF((N302+R302)&gt;100,R302*100/(N302+R302),R302)</f>
        <v>14.580765870906362</v>
      </c>
      <c r="S300" s="65">
        <f ca="true">IF((S302+W302)&gt;100,S302*100/(S302+W302),S302)</f>
        <v>38.464000168415168</v>
      </c>
      <c r="T300" s="106">
        <f ca="true">S300*AVERAGEIF(T305:T316,"&gt;0")/100</f>
        <v>28.96749074355056</v>
      </c>
      <c r="U300" s="67">
        <f ca="true">S300*(100-AVERAGEIF(T305:T316,"&gt;0"))/100</f>
        <v>9.4965094248646071</v>
      </c>
      <c r="V300" s="68">
        <f ca="true">100-(T300+U300+W300)</f>
        <v>49.627132811522188</v>
      </c>
      <c r="W300" s="69">
        <f ca="true">IF((S302+W302)&gt;100,W302*100/(S302+W302),W302)</f>
        <v>11.908867020062644</v>
      </c>
      <c r="X300" s="65">
        <f ca="true">IF((X302+AB302)&gt;100,X302*100/(X302+AB302),X302)</f>
        <v>56.515092580055807</v>
      </c>
      <c r="Y300" s="106">
        <f ca="true">X300*AVERAGEIF(Y305:Y316,"&gt;0")/100</f>
        <v>44.825607437245992</v>
      </c>
      <c r="Z300" s="67">
        <f ca="true">X300*(100-AVERAGEIF(Y305:Y316,"&gt;0"))/100</f>
        <v>11.689485142809813</v>
      </c>
      <c r="AA300" s="68">
        <f ca="true">100-(Y300+Z300+AB300)</f>
        <v>36.40635957452298</v>
      </c>
      <c r="AB300" s="69">
        <f ca="true">IF((X302+AB302)&gt;100,AB302*100/(X302+AB302),AB302)</f>
        <v>7.0785478454212125</v>
      </c>
    </row>
    <row r="301" hidden="true" x14ac:dyDescent="0.2">
      <c r="A301" s="2895" t="s">
        <v>12</v>
      </c>
      <c r="B301" s="2896"/>
      <c r="C301" s="70">
        <f>MinRegYear(C299,C305:C316)</f>
        <v>2000</v>
      </c>
      <c r="D301" s="71">
        <f ca="true">IF(MAX(C305:C316)-MIN(C305:C316)&lt;5,AVERAGEIF(C305:C316,"&gt;0",D305:D316),
IF(FORECAST($C301,D$305:D$316,$C$305:$C$316)&lt;0,0,
IF(FORECAST($C301,D$305:D$316,$C$305:$C$316)&gt;100,100,
FORECAST($C301,D$305:D$316,$C$305:$C$316))))</f>
        <v>0</v>
      </c>
      <c r="E301" s="72"/>
      <c r="F301" s="73"/>
      <c r="G301" s="73"/>
      <c r="H301" s="74">
        <f ca="true">IF(MAX(C305:C316)-MIN(C305:C316)&lt;5,AVERAGEIF(C305:C316,"&gt;0",H305:H316),
IF(FORECAST($C301,H$305:H$316,$C$305:$C$316)&lt;0,0,
IF(FORECAST($C301,H$305:H$316,$C$305:$C$316)&gt;100,100,
FORECAST($C301,H$305:H$316,$C$305:$C$316))))</f>
        <v>65.776082455832693</v>
      </c>
      <c r="I301" s="71">
        <f ca="true">IF(MAX(C305:C316)-MIN(C305:C316)&lt;5,AVERAGEIF(C305:C316,"&gt;0",I305:I316),
IF(FORECAST($C301,I$305:I$316,$C$305:$C$316)&lt;0,0,
IF(FORECAST($C301,I$305:I$316,$C$305:$C$316)&gt;100,100,
FORECAST($C301,I$305:I$316,$C$305:$C$316))))</f>
        <v>3.2424598218317442</v>
      </c>
      <c r="J301" s="72"/>
      <c r="K301" s="73"/>
      <c r="L301" s="73"/>
      <c r="M301" s="74">
        <f ca="true">IF(MAX(C305:C316)-MIN(C305:C316)&lt;5,AVERAGEIF(C305:C316,"&gt;0",M305:M316),
IF(FORECAST($C301,M$305:M$316,$C$305:$C$316)&lt;0,0,
IF(FORECAST($C301,M$305:M$316,$C$305:$C$316)&gt;100,100,
FORECAST($C301,M$305:M$316,$C$305:$C$316))))</f>
        <v>59.023347801732598</v>
      </c>
      <c r="N301" s="71">
        <f ca="true">IF(MAX(C305:C316)-MIN(C305:C316)&lt;5,AVERAGEIF(C305:C316,"&gt;0",N305:N316),
IF(FORECAST($C301,N$305:N$316,$C$305:$C$316)&lt;0,0,
IF(FORECAST($C301,N$305:N$316,$C$305:$C$316)&gt;100,100,
FORECAST($C301,N$305:N$316,$C$305:$C$316))))</f>
        <v>1.4540857719539417</v>
      </c>
      <c r="O301" s="72"/>
      <c r="P301" s="73"/>
      <c r="Q301" s="73"/>
      <c r="R301" s="74">
        <f ca="true">IF(MAX(C305:C316)-MIN(C305:C316)&lt;5,AVERAGEIF(C305:C316,"&gt;0",R305:R316),
IF(FORECAST($C301,R$305:R$316,$C$305:$C$316)&lt;0,0,
IF(FORECAST($C301,R$305:R$316,$C$305:$C$316)&gt;100,100,
FORECAST($C301,R$305:R$316,$C$305:$C$316))))</f>
        <v>44.503260742383191</v>
      </c>
      <c r="S301" s="71">
        <f ca="true">IF(MAX(C305:C316)-MIN(C305:C316)&lt;5,AVERAGEIF(C305:C316,"&gt;0",S305:S316),
IF(FORECAST($C301,S$305:S$316,$C$305:$C$316)&lt;0,0,
IF(FORECAST($C301,S$305:S$316,$C$305:$C$316)&gt;100,100,
FORECAST($C301,S$305:S$316,$C$305:$C$316))))</f>
        <v>6.9185385995106117</v>
      </c>
      <c r="T301" s="72"/>
      <c r="U301" s="73"/>
      <c r="V301" s="73"/>
      <c r="W301" s="74">
        <f ca="true">IF(MAX(C305:C316)-MIN(C305:C316)&lt;5,AVERAGEIF(C305:C316,"&gt;0",W305:W316),
IF(FORECAST($C301,W$305:W$316,$C$305:$C$316)&lt;0,0,
IF(FORECAST($C301,W$305:W$316,$C$305:$C$316)&gt;100,100,
FORECAST($C301,W$305:W$316,$C$305:$C$316))))</f>
        <v>38.493707431451185</v>
      </c>
      <c r="X301" s="71">
        <f ca="true">IF(MAX(C305:C316)-MIN(C305:C316)&lt;5,AVERAGEIF(C305:C316,"&gt;0",X305:X316),
IF(FORECAST($C301,X$305:X$316,$C$305:$C$316)&lt;0,0,
IF(FORECAST($C301,X$305:X$316,$C$305:$C$316)&gt;100,100,
FORECAST($C301,X$305:X$316,$C$305:$C$316))))</f>
        <v>31.765670583742576</v>
      </c>
      <c r="Y301" s="72"/>
      <c r="Z301" s="73"/>
      <c r="AA301" s="73"/>
      <c r="AB301" s="74">
        <f ca="true">IF(MAX(C305:C316)-MIN(C305:C316)&lt;5,AVERAGEIF(C305:C316,"&gt;0",AB305:AB316),
IF(FORECAST($C301,AB$305:AB$316,$C$305:$C$316)&lt;0,0,
IF(FORECAST($C301,AB$305:AB$316,$C$305:$C$316)&gt;100,100,
FORECAST($C301,AB$305:AB$316,$C$305:$C$316))))</f>
        <v>14.516961082116381</v>
      </c>
    </row>
    <row r="302" hidden="true" x14ac:dyDescent="0.2">
      <c r="A302" s="2897"/>
      <c r="B302" s="2898"/>
      <c r="C302" s="49">
        <f>MaxRegYear(C300,C305:C316)</f>
        <v>2020</v>
      </c>
      <c r="D302" s="75">
        <f ca="true">IF(MAX(C305:C316)-MIN(C305:C316)&lt;5,AVERAGEIF(C305:C316,"&gt;0",D305:D316),
IF(FORECAST($C302,D$305:D$316,$C$305:$C$316)&lt;0,0,
IF(FORECAST($C302,D$305:D$316,$C$305:$C$316)&gt;100,100,
FORECAST($C302,D$305:D$316,$C$305:$C$316))))</f>
        <v>28.275597948242648</v>
      </c>
      <c r="E302" s="76"/>
      <c r="F302" s="77"/>
      <c r="G302" s="77"/>
      <c r="H302" s="78">
        <f ca="true">IF(MAX(C305:C316)-MIN(C305:C316)&lt;5,AVERAGEIF(C305:C316,"&gt;0",H305:H316),
IF(FORECAST($C302,H$305:H$316,$C$305:$C$316)&lt;0,0,
IF(FORECAST($C302,H$305:H$316,$C$305:$C$316)&gt;100,100,
FORECAST($C302,H$305:H$316,$C$305:$C$316))))</f>
        <v>24.430720559606925</v>
      </c>
      <c r="I302" s="75">
        <f ca="true">IF(MAX(C305:C316)-MIN(C305:C316)&lt;5,AVERAGEIF(C305:C316,"&gt;0",I305:I316),
IF(FORECAST($C302,I$305:I$316,$C$305:$C$316)&lt;0,0,
IF(FORECAST($C302,I$305:I$316,$C$305:$C$316)&gt;100,100,
FORECAST($C302,I$305:I$316,$C$305:$C$316))))</f>
        <v>33.041018783855179</v>
      </c>
      <c r="J302" s="76"/>
      <c r="K302" s="77"/>
      <c r="L302" s="77"/>
      <c r="M302" s="78">
        <f ca="true">IF(MAX(C305:C316)-MIN(C305:C316)&lt;5,AVERAGEIF(C305:C316,"&gt;0",M305:M316),
IF(FORECAST($C302,M$305:M$316,$C$305:$C$316)&lt;0,0,
IF(FORECAST($C302,M$305:M$316,$C$305:$C$316)&gt;100,100,
FORECAST($C302,M$305:M$316,$C$305:$C$316))))</f>
        <v>14.446205588915291</v>
      </c>
      <c r="N302" s="75">
        <f ca="true">IF(MAX(C305:C316)-MIN(C305:C316)&lt;5,AVERAGEIF(C305:C316,"&gt;0",N305:N316),
IF(FORECAST($C302,N$305:N$316,$C$305:$C$316)&lt;0,0,
IF(FORECAST($C302,N$305:N$316,$C$305:$C$316)&gt;100,100,
FORECAST($C302,N$305:N$316,$C$305:$C$316))))</f>
        <v>35.36324424311033</v>
      </c>
      <c r="O302" s="76"/>
      <c r="P302" s="77"/>
      <c r="Q302" s="77"/>
      <c r="R302" s="78">
        <f ca="true">IF(MAX(C305:C316)-MIN(C305:C316)&lt;5,AVERAGEIF(C305:C316,"&gt;0",R305:R316),
IF(FORECAST($C302,R$305:R$316,$C$305:$C$316)&lt;0,0,
IF(FORECAST($C302,R$305:R$316,$C$305:$C$316)&gt;100,100,
FORECAST($C302,R$305:R$316,$C$305:$C$316))))</f>
        <v>14.580765870906362</v>
      </c>
      <c r="S302" s="75">
        <f ca="true">IF(MAX(C305:C316)-MIN(C305:C316)&lt;5,AVERAGEIF(C305:C316,"&gt;0",S305:S316),
IF(FORECAST($C302,S$305:S$316,$C$305:$C$316)&lt;0,0,
IF(FORECAST($C302,S$305:S$316,$C$305:$C$316)&gt;100,100,
FORECAST($C302,S$305:S$316,$C$305:$C$316))))</f>
        <v>38.464000168415168</v>
      </c>
      <c r="T302" s="76"/>
      <c r="U302" s="77"/>
      <c r="V302" s="77"/>
      <c r="W302" s="78">
        <f ca="true">IF(MAX(C305:C316)-MIN(C305:C316)&lt;5,AVERAGEIF(C305:C316,"&gt;0",W305:W316),
IF(FORECAST($C302,W$305:W$316,$C$305:$C$316)&lt;0,0,
IF(FORECAST($C302,W$305:W$316,$C$305:$C$316)&gt;100,100,
FORECAST($C302,W$305:W$316,$C$305:$C$316))))</f>
        <v>11.908867020062644</v>
      </c>
      <c r="X302" s="75">
        <f ca="true">IF(MAX(C305:C316)-MIN(C305:C316)&lt;5,AVERAGEIF(C305:C316,"&gt;0",X305:X316),
IF(FORECAST($C302,X$305:X$316,$C$305:$C$316)&lt;0,0,
IF(FORECAST($C302,X$305:X$316,$C$305:$C$316)&gt;100,100,
FORECAST($C302,X$305:X$316,$C$305:$C$316))))</f>
        <v>56.515092580055807</v>
      </c>
      <c r="Y302" s="76"/>
      <c r="Z302" s="77"/>
      <c r="AA302" s="77"/>
      <c r="AB302" s="78">
        <f ca="true">IF(MAX(C305:C316)-MIN(C305:C316)&lt;5,AVERAGEIF(C305:C316,"&gt;0",AB305:AB316),
IF(FORECAST($C302,AB$305:AB$316,$C$305:$C$316)&lt;0,0,
IF(FORECAST($C302,AB$305:AB$316,$C$305:$C$316)&gt;100,100,
FORECAST($C302,AB$305:AB$316,$C$305:$C$316))))</f>
        <v>7.0785478454212125</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831" t="s">
        <v>193</v>
      </c>
      <c r="C305" s="832">
        <v>2002</v>
      </c>
      <c r="D305" s="1">
        <f t="shared" ref="D305:D316" ca="true" si="45">IF(ISERROR(INDIRECT(CONCATENATE($B305,"!M122"))),"",INDIRECT(CONCATENATE($B305,"!M122")))</f>
        <v>4.6830427475161818</v>
      </c>
      <c r="E305" s="91" t="str">
        <f t="shared" ref="E305:E316" ca="true" si="46">IF(ISERROR(INDIRECT(CONCATENATE($B305,"!M129"))),"",INDIRECT(CONCATENATE($B305,"!M129")))</f>
        <v>N/A</v>
      </c>
      <c r="F305" s="89"/>
      <c r="G305" s="89"/>
      <c r="H305" s="90">
        <f t="shared" ref="H305:H316" ca="true" si="47">IF(ISERROR(INDIRECT(CONCATENATE($B305,"!M127"))),"",INDIRECT(CONCATENATE($B305,"!M127")))</f>
        <v>56.24691741543829</v>
      </c>
      <c r="I305" s="1">
        <f t="shared" ref="I305:I316" ca="true" si="48">IF(ISERROR(INDIRECT(CONCATENATE($B305,"!N122"))),"",INDIRECT(CONCATENATE($B305,"!N122")))</f>
        <v>6.6089694994730461</v>
      </c>
      <c r="J305" s="88" t="str">
        <f t="shared" ref="J305:J316" ca="true" si="49">IF(ISERROR(INDIRECT(CONCATENATE($B305,"!N129"))),"",INDIRECT(CONCATENATE($B305,"!N129")))</f>
        <v>N/A</v>
      </c>
      <c r="K305" s="89"/>
      <c r="L305" s="89"/>
      <c r="M305" s="90">
        <f t="shared" ref="M305:M316" ca="true" si="50">IF(ISERROR(INDIRECT(CONCATENATE($B305,"!N127"))),"",INDIRECT(CONCATENATE($B305,"!N127")))</f>
        <v>56.24691741543829</v>
      </c>
      <c r="N305" s="1">
        <f t="shared" ref="N305:N316" ca="true" si="51">IF(ISERROR(INDIRECT(CONCATENATE($B305,"!O122"))),"",INDIRECT(CONCATENATE($B305,"!O122")))</f>
        <v>5.327951901241093</v>
      </c>
      <c r="O305" s="88" t="str">
        <f t="shared" ref="O305:O316" ca="true" si="52">IF(ISERROR(INDIRECT(CONCATENATE($B305,"!O129"))),"",INDIRECT(CONCATENATE($B305,"!O129")))</f>
        <v>N/A</v>
      </c>
      <c r="P305" s="89"/>
      <c r="Q305" s="89"/>
      <c r="R305" s="90">
        <f t="shared" ref="R305:R316" ca="true" si="53">IF(ISERROR(INDIRECT(CONCATENATE($B305,"!O127"))),"",INDIRECT(CONCATENATE($B305,"!O127")))</f>
        <v>41.874701344339094</v>
      </c>
      <c r="S305" s="1">
        <f t="shared" ref="S305:S316" ca="true" si="54">IF(ISERROR(INDIRECT(CONCATENATE($B305,"!P122"))),"",INDIRECT(CONCATENATE($B305,"!P122")))</f>
        <v>10.667059339657991</v>
      </c>
      <c r="T305" s="88" t="str">
        <f t="shared" ref="T305:T316" ca="true" si="55">IF(ISERROR(INDIRECT(CONCATENATE($B305,"!P129"))),"",INDIRECT(CONCATENATE($B305,"!P129")))</f>
        <v>N/A</v>
      </c>
      <c r="U305" s="89"/>
      <c r="V305" s="89"/>
      <c r="W305" s="90">
        <f t="shared" ref="W305:W316" ca="true" si="56">IF(ISERROR(INDIRECT(CONCATENATE($B305,"!P127"))),"",INDIRECT(CONCATENATE($B305,"!P127")))</f>
        <v>34.051534305909463</v>
      </c>
      <c r="X305" s="1">
        <f t="shared" ref="X305:X316" ca="true" si="57">IF(ISERROR(INDIRECT(CONCATENATE($B305,"!Q122"))),"",INDIRECT(CONCATENATE($B305,"!Q122")))</f>
        <v>36.406058068491717</v>
      </c>
      <c r="Y305" s="88" t="str">
        <f t="shared" ref="Y305:Y316" ca="true" si="58">IF(ISERROR(INDIRECT(CONCATENATE($B305,"!Q129"))),"",INDIRECT(CONCATENATE($B305,"!Q129")))</f>
        <v>N/A</v>
      </c>
      <c r="Z305" s="89"/>
      <c r="AA305" s="89"/>
      <c r="AB305" s="90">
        <f t="shared" ref="AB305:AB316" ca="true" si="59">IF(ISERROR(INDIRECT(CONCATENATE($B305,"!Q2127"))),"",INDIRECT(CONCATENATE($B305,"!Q127")))</f>
        <v>11.352564082810126</v>
      </c>
    </row>
    <row r="306" x14ac:dyDescent="0.2">
      <c r="A306" s="87"/>
      <c r="B306" s="833" t="s">
        <v>259</v>
      </c>
      <c r="C306" s="834"/>
      <c r="D306" s="2">
        <f t="shared" ca="true" si="45"/>
        <v>38.909408443006463</v>
      </c>
      <c r="E306" s="91">
        <f t="shared" ca="true" si="46"/>
        <v>80.722787121232969</v>
      </c>
      <c r="F306" s="89"/>
      <c r="G306" s="89"/>
      <c r="H306" s="92">
        <f t="shared" ca="true" si="47"/>
        <v>56.281051031049024</v>
      </c>
      <c r="I306" s="2">
        <f t="shared" ca="true" si="48"/>
        <v>44.733070453395193</v>
      </c>
      <c r="J306" s="91">
        <f t="shared" ca="true" si="49"/>
        <v>81.129923789733226</v>
      </c>
      <c r="K306" s="89"/>
      <c r="L306" s="89"/>
      <c r="M306" s="92">
        <f t="shared" ca="true" si="50"/>
        <v>49.103108074285629</v>
      </c>
      <c r="N306" s="2">
        <f t="shared" ca="true" si="51"/>
        <v>63.391256871041335</v>
      </c>
      <c r="O306" s="91">
        <f t="shared" ca="true" si="52"/>
        <v>89.83640708950594</v>
      </c>
      <c r="P306" s="89"/>
      <c r="Q306" s="89"/>
      <c r="R306" s="92">
        <f t="shared" ca="true" si="53"/>
        <v>32.905776840840659</v>
      </c>
      <c r="S306" s="2">
        <f t="shared" ca="true" si="54"/>
        <v>62.605941132422835</v>
      </c>
      <c r="T306" s="91">
        <f t="shared" ca="true" si="55"/>
        <v>85.138626955689304</v>
      </c>
      <c r="U306" s="89"/>
      <c r="V306" s="89"/>
      <c r="W306" s="92">
        <f t="shared" ca="true" si="56"/>
        <v>22.613039855709488</v>
      </c>
      <c r="X306" s="2">
        <f t="shared" ca="true" si="57"/>
        <v>66.274918797256944</v>
      </c>
      <c r="Y306" s="91">
        <f t="shared" ca="true" si="58"/>
        <v>89.282799665748797</v>
      </c>
      <c r="Z306" s="89"/>
      <c r="AA306" s="89"/>
      <c r="AB306" s="92">
        <f t="shared" ca="true" si="59"/>
        <v>5.7976982198356</v>
      </c>
    </row>
    <row r="307" x14ac:dyDescent="0.2">
      <c r="A307" s="87"/>
      <c r="B307" s="833" t="s">
        <v>185</v>
      </c>
      <c r="C307" s="834">
        <v>2007</v>
      </c>
      <c r="D307" s="2">
        <f t="shared" ca="true" si="45"/>
        <v>8.3231805833061383</v>
      </c>
      <c r="E307" s="91">
        <f t="shared" ca="true" si="46"/>
        <v>52.970966256496098</v>
      </c>
      <c r="F307" s="89"/>
      <c r="G307" s="89"/>
      <c r="H307" s="92">
        <f t="shared" ca="true" si="47"/>
        <v>58.682648088556043</v>
      </c>
      <c r="I307" s="2">
        <f t="shared" ca="true" si="48"/>
        <v>14.256319434695678</v>
      </c>
      <c r="J307" s="91">
        <f t="shared" ca="true" si="49"/>
        <v>75.355659841826167</v>
      </c>
      <c r="K307" s="89"/>
      <c r="L307" s="89"/>
      <c r="M307" s="92">
        <f t="shared" ca="true" si="50"/>
        <v>40.373029540725931</v>
      </c>
      <c r="N307" s="2">
        <f t="shared" ca="true" si="51"/>
        <v>13.369392107181199</v>
      </c>
      <c r="O307" s="91">
        <f t="shared" ca="true" si="52"/>
        <v>66.813880647223669</v>
      </c>
      <c r="P307" s="89"/>
      <c r="Q307" s="89"/>
      <c r="R307" s="92">
        <f t="shared" ca="true" si="53"/>
        <v>32.438549589213636</v>
      </c>
      <c r="S307" s="2">
        <f t="shared" ca="true" si="54"/>
        <v>17.228791830779862</v>
      </c>
      <c r="T307" s="91">
        <f t="shared" ca="true" si="55"/>
        <v>70.458867005413111</v>
      </c>
      <c r="U307" s="89"/>
      <c r="V307" s="89"/>
      <c r="W307" s="92">
        <f t="shared" ca="true" si="56"/>
        <v>30.758849639934404</v>
      </c>
      <c r="X307" s="2">
        <f t="shared" ca="true" si="57"/>
        <v>39.671876720064986</v>
      </c>
      <c r="Y307" s="91">
        <f t="shared" ca="true" si="58"/>
        <v>73.55640299898451</v>
      </c>
      <c r="Z307" s="89"/>
      <c r="AA307" s="89"/>
      <c r="AB307" s="92">
        <f t="shared" ca="true" si="59"/>
        <v>14.668176385713085</v>
      </c>
      <c r="AD307" s="93"/>
    </row>
    <row r="308" x14ac:dyDescent="0.2">
      <c r="A308" s="87"/>
      <c r="B308" s="833" t="s">
        <v>157</v>
      </c>
      <c r="C308" s="834">
        <v>2014</v>
      </c>
      <c r="D308" s="2">
        <f t="shared" ca="true" si="45"/>
        <v>16.012451224067821</v>
      </c>
      <c r="E308" s="91">
        <f t="shared" ca="true" si="46"/>
        <v>72.923017888710035</v>
      </c>
      <c r="F308" s="89"/>
      <c r="G308" s="89"/>
      <c r="H308" s="92">
        <f t="shared" ca="true" si="47"/>
        <v>38.124878216447485</v>
      </c>
      <c r="I308" s="2">
        <f t="shared" ca="true" si="48"/>
        <v>20.947835035063108</v>
      </c>
      <c r="J308" s="91">
        <f t="shared" ca="true" si="49"/>
        <v>76.377704511672462</v>
      </c>
      <c r="K308" s="89"/>
      <c r="L308" s="89"/>
      <c r="M308" s="92">
        <f t="shared" ca="true" si="50"/>
        <v>29.477088750745285</v>
      </c>
      <c r="N308" s="2">
        <f t="shared" ca="true" si="51"/>
        <v>23.129168179690751</v>
      </c>
      <c r="O308" s="91">
        <f t="shared" ca="true" si="52"/>
        <v>74.487158549631332</v>
      </c>
      <c r="P308" s="89"/>
      <c r="Q308" s="89"/>
      <c r="R308" s="92">
        <f t="shared" ca="true" si="53"/>
        <v>26.480308333355929</v>
      </c>
      <c r="S308" s="2">
        <f t="shared" ca="true" si="54"/>
        <v>28.633773738797018</v>
      </c>
      <c r="T308" s="91">
        <f t="shared" ca="true" si="55"/>
        <v>73.938678887233721</v>
      </c>
      <c r="U308" s="89"/>
      <c r="V308" s="89"/>
      <c r="W308" s="92">
        <f t="shared" ca="true" si="56"/>
        <v>22.702025511801338</v>
      </c>
      <c r="X308" s="2">
        <f t="shared" ca="true" si="57"/>
        <v>42.507736637252989</v>
      </c>
      <c r="Y308" s="91">
        <f t="shared" ca="true" si="58"/>
        <v>77.1051260909734</v>
      </c>
      <c r="Z308" s="89"/>
      <c r="AA308" s="89"/>
      <c r="AB308" s="92">
        <f t="shared" ca="true" si="59"/>
        <v>11.416979693766551</v>
      </c>
    </row>
    <row r="309" x14ac:dyDescent="0.2">
      <c r="A309" s="87"/>
      <c r="B309" s="833" t="s">
        <v>520</v>
      </c>
      <c r="C309" s="834">
        <v>2018</v>
      </c>
      <c r="D309" s="2">
        <f t="shared" ca="true" si="45"/>
        <v>28.711426284712683</v>
      </c>
      <c r="E309" s="91">
        <f t="shared" ca="true" si="46"/>
        <v>66.106844546800815</v>
      </c>
      <c r="F309" s="89"/>
      <c r="G309" s="89"/>
      <c r="H309" s="92">
        <f t="shared" ca="true" si="47"/>
        <v>25.291894215622058</v>
      </c>
      <c r="I309" s="2">
        <f t="shared" ca="true" si="48"/>
        <v>32.243761190242957</v>
      </c>
      <c r="J309" s="91">
        <f t="shared" ca="true" si="49"/>
        <v>72.380504798726591</v>
      </c>
      <c r="K309" s="89"/>
      <c r="L309" s="89"/>
      <c r="M309" s="92">
        <f t="shared" ca="true" si="50"/>
        <v>18.613213963747103</v>
      </c>
      <c r="N309" s="2">
        <f t="shared" ca="true" si="51"/>
        <v>33.503605765573688</v>
      </c>
      <c r="O309" s="91">
        <f t="shared" ca="true" si="52"/>
        <v>78.594041660938913</v>
      </c>
      <c r="P309" s="89"/>
      <c r="Q309" s="89"/>
      <c r="R309" s="92">
        <f t="shared" ca="true" si="53"/>
        <v>15.878369216097257</v>
      </c>
      <c r="S309" s="2">
        <f t="shared" ca="true" si="54"/>
        <v>35.812725705061979</v>
      </c>
      <c r="T309" s="91">
        <f t="shared" ca="true" si="55"/>
        <v>71.706450037645496</v>
      </c>
      <c r="U309" s="89"/>
      <c r="V309" s="89"/>
      <c r="W309" s="92">
        <f t="shared" ca="true" si="56"/>
        <v>11.96349742481396</v>
      </c>
      <c r="X309" s="2">
        <f t="shared" ca="true" si="57"/>
        <v>59.213326001601231</v>
      </c>
      <c r="Y309" s="91">
        <f t="shared" ca="true" si="58"/>
        <v>77.320355001106023</v>
      </c>
      <c r="Z309" s="89"/>
      <c r="AA309" s="89"/>
      <c r="AB309" s="92">
        <f t="shared" ca="true" si="59"/>
        <v>5.3813770309505617</v>
      </c>
    </row>
    <row r="310" x14ac:dyDescent="0.2">
      <c r="A310" s="87"/>
      <c r="B310" s="833"/>
      <c r="C310" s="834"/>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833"/>
      <c r="C311" s="834"/>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833"/>
      <c r="C312" s="834"/>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833"/>
      <c r="C313" s="834"/>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833"/>
      <c r="C314" s="834"/>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833"/>
      <c r="C315" s="834"/>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835"/>
      <c r="C316" s="836"/>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902" t="str">
        <f>CONCATENATE("Rural use of sanitation facilities, ",C299,"–",C300)</f>
        <v>Rural use of sanitation facilities, 2000–2020</v>
      </c>
      <c r="C318" s="2903"/>
      <c r="D318" s="2903"/>
      <c r="E318" s="2903"/>
      <c r="F318" s="2903"/>
      <c r="G318" s="2903"/>
      <c r="H318" s="2903"/>
      <c r="I318" s="2903"/>
      <c r="J318" s="2903"/>
      <c r="K318" s="2903"/>
      <c r="L318" s="2903"/>
      <c r="N318" s="98"/>
      <c r="O318" s="98"/>
      <c r="P318" s="98"/>
      <c r="Q318" s="98"/>
      <c r="R318" s="98"/>
      <c r="S318" s="2885" t="s">
        <v>11</v>
      </c>
      <c r="T318" s="2886"/>
      <c r="U318" s="2886"/>
      <c r="V318" s="2886"/>
      <c r="W318" s="288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1</xdr:col>
                <xdr:colOff>0</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1</xdr:col>
                <xdr:colOff>0</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1</xdr:col>
                <xdr:colOff>0</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1</xdr:col>
                <xdr:colOff>0</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1</xdr:col>
                <xdr:colOff>0</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1</xdr:col>
                <xdr:colOff>0</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1</xdr:col>
                <xdr:colOff>0</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1</xdr:col>
                <xdr:colOff>0</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1</xdr:col>
                <xdr:colOff>0</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1</xdr:col>
                <xdr:colOff>0</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1</xdr:col>
                <xdr:colOff>0</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1</xdr:col>
                <xdr:colOff>0</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1</xdr:col>
                <xdr:colOff>0</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1</xdr:col>
                <xdr:colOff>0</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1</xdr:col>
                <xdr:colOff>0</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1</xdr:col>
                <xdr:colOff>0</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1</xdr:col>
                <xdr:colOff>0</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1</xdr:col>
                <xdr:colOff>0</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1</xdr:col>
                <xdr:colOff>0</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1</xdr:col>
                <xdr:colOff>0</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940" t="s">
        <v>135</v>
      </c>
      <c r="C4" s="2941"/>
      <c r="D4" s="2941"/>
      <c r="E4" s="2941"/>
      <c r="F4" s="2941"/>
      <c r="G4" s="2941"/>
      <c r="H4" s="2941"/>
      <c r="I4" s="2941"/>
      <c r="J4" s="2941"/>
      <c r="K4" s="2941"/>
      <c r="L4" s="2941"/>
      <c r="M4" s="2941"/>
      <c r="N4" s="2941"/>
      <c r="O4" s="2941"/>
      <c r="P4" s="2941"/>
      <c r="Q4" s="2941"/>
      <c r="R4" s="2941"/>
      <c r="S4" s="2941"/>
      <c r="T4" s="2941"/>
      <c r="U4" s="2941"/>
      <c r="V4" s="2941"/>
      <c r="W4" s="2941"/>
      <c r="X4" s="2941"/>
      <c r="Y4" s="2941"/>
    </row>
    <row r="5" ht="28.5" customHeight="true" x14ac:dyDescent="0.4">
      <c r="B5" s="2884" t="str">
        <f ca="true">IF(ISERROR(INDIRECT(CONCATENATE($E$32,"!A2"))),"",INDIRECT(CONCATENATE($E$32,"!A2")))</f>
        <v>Zambia</v>
      </c>
      <c r="C5" s="2942"/>
      <c r="D5" s="2942"/>
      <c r="E5" s="2942"/>
      <c r="F5" s="2942"/>
      <c r="G5" s="2942"/>
      <c r="H5" s="2942"/>
      <c r="I5" s="2942"/>
      <c r="J5" s="2942"/>
      <c r="K5" s="2941"/>
      <c r="L5" s="2941"/>
      <c r="M5" s="2941"/>
      <c r="N5" s="2941"/>
      <c r="O5" s="2941"/>
      <c r="P5" s="2941"/>
      <c r="Q5" s="2941"/>
      <c r="R5" s="2941"/>
      <c r="S5" s="2941"/>
      <c r="T5" s="2941"/>
      <c r="U5" s="2941"/>
      <c r="V5" s="2941"/>
      <c r="W5" s="2941"/>
      <c r="X5" s="2941"/>
      <c r="Y5" s="2941"/>
    </row>
    <row r="6" x14ac:dyDescent="0.2">
      <c r="F6" s="36"/>
      <c r="G6" s="36"/>
      <c r="J6" s="37"/>
      <c r="K6" s="37"/>
      <c r="L6" s="37"/>
      <c r="M6" s="37"/>
      <c r="N6" s="37"/>
      <c r="O6" s="37"/>
      <c r="P6" s="37"/>
    </row>
    <row r="7" s="38" customFormat="true" ht="16.5" customHeight="true" x14ac:dyDescent="0.25">
      <c r="B7" s="2938" t="str">
        <f ca="true">CONCATENATE("National ",IF(ISERROR(INDIRECT(CONCATENATE($E$32,"!A2"))),"",INDIRECT(CONCATENATE($E$32,"!A210"))))</f>
        <v>National Access to hygiene facilities </v>
      </c>
      <c r="C7" s="2939"/>
      <c r="D7" s="2939"/>
      <c r="E7" s="2939"/>
      <c r="F7" s="2939"/>
      <c r="G7" s="2939"/>
      <c r="H7" s="2939"/>
      <c r="K7" s="2956" t="str">
        <f ca="true">CONCATENATE("Urban ",IF(ISERROR(INDIRECT(CONCATENATE($E$32,"!A2"))),"",INDIRECT(CONCATENATE($E$32,"!A210"))))</f>
        <v>Urban Access to hygiene facilities </v>
      </c>
      <c r="L7" s="2957"/>
      <c r="M7" s="2957"/>
      <c r="N7" s="2957"/>
      <c r="O7" s="2957"/>
      <c r="P7" s="2957"/>
      <c r="S7" s="2956" t="str">
        <f ca="true">CONCATENATE("Rural ",IF(ISERROR(INDIRECT(CONCATENATE($E$32,"!A2"))),"",INDIRECT(CONCATENATE($E$32,"!A210"))))</f>
        <v>Rural Access to hygiene facilities </v>
      </c>
      <c r="T7" s="2957"/>
      <c r="U7" s="2957"/>
      <c r="V7" s="2957"/>
      <c r="W7" s="2957"/>
      <c r="X7" s="295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932" t="str">
        <f>INDEX(B88:B100,A88)</f>
        <v>DHS18</v>
      </c>
      <c r="F32" s="2933"/>
      <c r="G32" s="2947" t="str">
        <f ca="true">IF(ISERROR(INDIRECT(CONCATENATE($E$32,"!A2"))),"",INDIRECT(CONCATENATE($E$32,"!A2")))</f>
        <v>Zambia</v>
      </c>
      <c r="H32" s="2948"/>
      <c r="I32" s="2948"/>
      <c r="J32" s="2949"/>
      <c r="K32" s="2953" t="s">
        <v>0</v>
      </c>
      <c r="L32" s="2954"/>
      <c r="M32" s="2955"/>
      <c r="N32" s="2953" t="s">
        <v>1</v>
      </c>
      <c r="O32" s="2954"/>
      <c r="P32" s="2955"/>
      <c r="Q32" s="2953" t="s">
        <v>2</v>
      </c>
      <c r="R32" s="2954"/>
      <c r="S32" s="2955"/>
      <c r="T32" s="2953" t="s">
        <v>3</v>
      </c>
      <c r="U32" s="2954"/>
      <c r="V32" s="2955"/>
      <c r="W32" s="2953" t="s">
        <v>4</v>
      </c>
      <c r="X32" s="2954"/>
      <c r="Y32" s="2955"/>
    </row>
    <row r="33" s="44" customFormat="true" ht="22.5" customHeight="true" x14ac:dyDescent="0.2">
      <c r="E33" s="2934"/>
      <c r="F33" s="2935"/>
      <c r="G33" s="2950"/>
      <c r="H33" s="2951"/>
      <c r="I33" s="2951"/>
      <c r="J33" s="2952"/>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943" t="s">
        <v>21</v>
      </c>
      <c r="C34" s="2944"/>
      <c r="D34" s="2944"/>
      <c r="E34" s="107"/>
      <c r="F34" s="36"/>
      <c r="G34" s="2906" t="s">
        <v>5</v>
      </c>
      <c r="H34" s="2907"/>
      <c r="I34" s="2904"/>
      <c r="J34" s="2936" t="str">
        <f ca="true">IF(ISERROR(INDIRECT(CONCATENATE(#REF!,"!A2"))),"",INDIRECT(CONCATENATE(#REF!,"!A210")))</f>
        <v/>
      </c>
      <c r="K34" s="2926">
        <f ca="true">IF(ISERROR(INDIRECT(CONCATENATE($E$32,"!C222"))),"",INDIRECT(CONCATENATE($E$32,"!C222")))</f>
        <v>11.288930467776053</v>
      </c>
      <c r="L34" s="2928">
        <f ca="true">IF(ISERROR(INDIRECT(CONCATENATE($E$32,"!C223"))),"",INDIRECT(CONCATENATE($E$32,"!C223")))</f>
        <v>32.274588621182943</v>
      </c>
      <c r="M34" s="2930">
        <f ca="true">IF(ISERROR(INDIRECT(CONCATENATE($E$32,"!C224"))),"",INDIRECT(CONCATENATE($E$32,"!C224")))</f>
        <v>56.436480911040817</v>
      </c>
      <c r="N34" s="2926">
        <f ca="true">IF(ISERROR(INDIRECT(CONCATENATE($E$32,"!D222"))),"",INDIRECT(CONCATENATE($E$32,"!D222")))</f>
        <v>11.330289167952664</v>
      </c>
      <c r="O34" s="2928">
        <f ca="true">IF(ISERROR(INDIRECT(CONCATENATE($E$32,"!D223"))),"",INDIRECT(CONCATENATE($E$32,"!D223")))</f>
        <v>34.216940316800923</v>
      </c>
      <c r="P34" s="2930">
        <f ca="true">IF(ISERROR(INDIRECT(CONCATENATE($E$32,"!D224"))),"",INDIRECT(CONCATENATE($E$32,"!D224")))</f>
        <v>54.452770515246215</v>
      </c>
      <c r="Q34" s="2926">
        <f ca="true">IF(ISERROR(INDIRECT(CONCATENATE($E$32,"!E222"))),"",INDIRECT(CONCATENATE($E$32,"!E222")))</f>
        <v>13.812697428946269</v>
      </c>
      <c r="R34" s="2928">
        <f ca="true">IF(ISERROR(INDIRECT(CONCATENATE($E$32,"!E223"))),"",INDIRECT(CONCATENATE($E$32,"!E223")))</f>
        <v>33.745247807005953</v>
      </c>
      <c r="S34" s="2930">
        <f ca="true">IF(ISERROR(INDIRECT(CONCATENATE($E$32,"!E224"))),"",INDIRECT(CONCATENATE($E$32,"!E224")))</f>
        <v>52.442054764048116</v>
      </c>
      <c r="T34" s="2926">
        <f ca="true">IF(ISERROR(INDIRECT(CONCATENATE($E$32,"!F222"))),"",INDIRECT(CONCATENATE($E$32,"!F222")))</f>
        <v>21.202138571325428</v>
      </c>
      <c r="U34" s="2928">
        <f ca="true">IF(ISERROR(INDIRECT(CONCATENATE($E$32,"!F223"))),"",INDIRECT(CONCATENATE($E$32,"!F223")))</f>
        <v>41.33718495571069</v>
      </c>
      <c r="V34" s="2930">
        <f ca="true">IF(ISERROR(INDIRECT(CONCATENATE($E$32,"!F224"))),"",INDIRECT(CONCATENATE($E$32,"!F224")))</f>
        <v>37.46067647296401</v>
      </c>
      <c r="W34" s="2926">
        <f ca="true">IF(ISERROR(INDIRECT(CONCATENATE($E$32,"!G222"))),"",INDIRECT(CONCATENATE($E$32,"!G222")))</f>
        <v>46.208114584612623</v>
      </c>
      <c r="X34" s="2928">
        <f ca="true">IF(ISERROR(INDIRECT(CONCATENATE($E$32,"!G223"))),"",INDIRECT(CONCATENATE($E$32,"!G223")))</f>
        <v>30.040579345982099</v>
      </c>
      <c r="Y34" s="2930">
        <f ca="true">IF(ISERROR(INDIRECT(CONCATENATE($E$32,"!G224"))),"",INDIRECT(CONCATENATE($E$32,"!G224")))</f>
        <v>23.751306069405487</v>
      </c>
      <c r="Z34" s="108"/>
    </row>
    <row r="35" ht="15" x14ac:dyDescent="0.2">
      <c r="B35" s="2945"/>
      <c r="C35" s="2946"/>
      <c r="D35" s="2946"/>
      <c r="E35" s="107"/>
      <c r="F35" s="36"/>
      <c r="G35" s="2908"/>
      <c r="H35" s="2909"/>
      <c r="I35" s="2905"/>
      <c r="J35" s="2958"/>
      <c r="K35" s="2927"/>
      <c r="L35" s="2929"/>
      <c r="M35" s="2931"/>
      <c r="N35" s="2927"/>
      <c r="O35" s="2929"/>
      <c r="P35" s="2931"/>
      <c r="Q35" s="2927"/>
      <c r="R35" s="2929"/>
      <c r="S35" s="2931"/>
      <c r="T35" s="2927"/>
      <c r="U35" s="2929"/>
      <c r="V35" s="2931"/>
      <c r="W35" s="2927"/>
      <c r="X35" s="2929"/>
      <c r="Y35" s="2931"/>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906" t="s">
        <v>6</v>
      </c>
      <c r="H37" s="2907"/>
      <c r="I37" s="2904"/>
      <c r="J37" s="2936" t="str">
        <f ca="true">IF(ISERROR(INDIRECT(CONCATENATE(#REF!,"!A2"))),"",INDIRECT(CONCATENATE(#REF!,"!A210")))</f>
        <v/>
      </c>
      <c r="K37" s="2926">
        <f ca="true">IF(ISERROR(INDIRECT(CONCATENATE($E$32,"!H222"))),"",INDIRECT(CONCATENATE($E$32,"!H222")))</f>
        <v>13.506465455657256</v>
      </c>
      <c r="L37" s="2928">
        <f ca="true">IF(ISERROR(INDIRECT(CONCATENATE($E$32,"!H223"))),"",INDIRECT(CONCATENATE($E$32,"!H223")))</f>
        <v>40.722241277104189</v>
      </c>
      <c r="M37" s="2930">
        <f ca="true">IF(ISERROR(INDIRECT(CONCATENATE($E$32,"!H224"))),"",INDIRECT(CONCATENATE($E$32,"!H224")))</f>
        <v>45.771293267238654</v>
      </c>
      <c r="N37" s="2926">
        <f ca="true">IF(ISERROR(INDIRECT(CONCATENATE($E$32,"!I222"))),"",INDIRECT(CONCATENATE($E$32,"!I222")))</f>
        <v>20.009000718183113</v>
      </c>
      <c r="O37" s="2928">
        <f ca="true">IF(ISERROR(INDIRECT(CONCATENATE($E$32,"!I223"))),"",INDIRECT(CONCATENATE($E$32,"!I223")))</f>
        <v>44.227598414441069</v>
      </c>
      <c r="P37" s="2930">
        <f ca="true">IF(ISERROR(INDIRECT(CONCATENATE($E$32,"!I224"))),"",INDIRECT(CONCATENATE($E$32,"!I224")))</f>
        <v>35.763400867375729</v>
      </c>
      <c r="Q37" s="2926">
        <f ca="true">IF(ISERROR(INDIRECT(CONCATENATE($E$32,"!J222"))),"",INDIRECT(CONCATENATE($E$32,"!J222")))</f>
        <v>27.060085078643976</v>
      </c>
      <c r="R37" s="2928">
        <f ca="true">IF(ISERROR(INDIRECT(CONCATENATE($E$32,"!J223"))),"",INDIRECT(CONCATENATE($E$32,"!J223")))</f>
        <v>40.872945436880023</v>
      </c>
      <c r="S37" s="2930">
        <f ca="true">IF(ISERROR(INDIRECT(CONCATENATE($E$32,"!J224"))),"",INDIRECT(CONCATENATE($E$32,"!J224")))</f>
        <v>32.066969484476068</v>
      </c>
      <c r="T37" s="2926">
        <f ca="true">IF(ISERROR(INDIRECT(CONCATENATE($E$32,"!K222"))),"",INDIRECT(CONCATENATE($E$32,"!K222")))</f>
        <v>36.274042653813815</v>
      </c>
      <c r="U37" s="2928">
        <f ca="true">IF(ISERROR(INDIRECT(CONCATENATE($E$32,"!K223"))),"",INDIRECT(CONCATENATE($E$32,"!K223")))</f>
        <v>35.827352227633106</v>
      </c>
      <c r="V37" s="2930">
        <f ca="true">IF(ISERROR(INDIRECT(CONCATENATE($E$32,"!K224"))),"",INDIRECT(CONCATENATE($E$32,"!K224")))</f>
        <v>27.898605118553142</v>
      </c>
      <c r="W37" s="2926">
        <f ca="true">IF(ISERROR(INDIRECT(CONCATENATE($E$32,"!L222"))),"",INDIRECT(CONCATENATE($E$32,"!L222")))</f>
        <v>63.567344182313313</v>
      </c>
      <c r="X37" s="2928">
        <f ca="true">IF(ISERROR(INDIRECT(CONCATENATE($E$32,"!L223"))),"",INDIRECT(CONCATENATE($E$32,"!L223")))</f>
        <v>19.994995478387246</v>
      </c>
      <c r="Y37" s="2930">
        <f ca="true">IF(ISERROR(INDIRECT(CONCATENATE($E$32,"!L224"))),"",INDIRECT(CONCATENATE($E$32,"!L224")))</f>
        <v>16.437660339299192</v>
      </c>
      <c r="Z37" s="108"/>
    </row>
    <row r="38" x14ac:dyDescent="0.2">
      <c r="F38" s="36"/>
      <c r="G38" s="2908"/>
      <c r="H38" s="2909"/>
      <c r="I38" s="2905"/>
      <c r="J38" s="2937"/>
      <c r="K38" s="2927"/>
      <c r="L38" s="2929"/>
      <c r="M38" s="2931"/>
      <c r="N38" s="2927"/>
      <c r="O38" s="2929"/>
      <c r="P38" s="2931"/>
      <c r="Q38" s="2927"/>
      <c r="R38" s="2929"/>
      <c r="S38" s="2931"/>
      <c r="T38" s="2927"/>
      <c r="U38" s="2929"/>
      <c r="V38" s="2931"/>
      <c r="W38" s="2927"/>
      <c r="X38" s="2929"/>
      <c r="Y38" s="2931"/>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906" t="s">
        <v>7</v>
      </c>
      <c r="H40" s="2907"/>
      <c r="I40" s="2904"/>
      <c r="J40" s="2936" t="str">
        <f ca="true">IF(ISERROR(INDIRECT(CONCATENATE(#REF!,"!A2"))),"",INDIRECT(CONCATENATE(#REF!,"!A210")))</f>
        <v/>
      </c>
      <c r="K40" s="2926">
        <f ca="true">IF(ISERROR(INDIRECT(CONCATENATE($E$32,"!M222"))),"",INDIRECT(CONCATENATE($E$32,"!M222")))</f>
        <v>11.520124309529477</v>
      </c>
      <c r="L40" s="2928">
        <f ca="true">IF(ISERROR(INDIRECT(CONCATENATE($E$32,"!M223"))),"",INDIRECT(CONCATENATE($E$32,"!M223")))</f>
        <v>32.211110244609451</v>
      </c>
      <c r="M40" s="2930">
        <f ca="true">IF(ISERROR(INDIRECT(CONCATENATE($E$32,"!M224"))),"",INDIRECT(CONCATENATE($E$32,"!M224")))</f>
        <v>56.268765445860979</v>
      </c>
      <c r="N40" s="2926">
        <f ca="true">IF(ISERROR(INDIRECT(CONCATENATE($E$32,"!N222"))),"",INDIRECT(CONCATENATE($E$32,"!N222")))</f>
        <v>10.414116924763016</v>
      </c>
      <c r="O40" s="2928">
        <f ca="true">IF(ISERROR(INDIRECT(CONCATENATE($E$32,"!N223"))),"",INDIRECT(CONCATENATE($E$32,"!N223")))</f>
        <v>32.025642926920305</v>
      </c>
      <c r="P40" s="2930">
        <f ca="true">IF(ISERROR(INDIRECT(CONCATENATE($E$32,"!N224"))),"",INDIRECT(CONCATENATE($E$32,"!N224")))</f>
        <v>57.560240148316879</v>
      </c>
      <c r="Q40" s="2926">
        <f ca="true">IF(ISERROR(INDIRECT(CONCATENATE($E$32,"!O222"))),"",INDIRECT(CONCATENATE($E$32,"!O222")))</f>
        <v>11.552074873345031</v>
      </c>
      <c r="R40" s="2928">
        <f ca="true">IF(ISERROR(INDIRECT(CONCATENATE($E$32,"!O223"))),"",INDIRECT(CONCATENATE($E$32,"!O223")))</f>
        <v>35.345254679084235</v>
      </c>
      <c r="S40" s="2930">
        <f ca="true">IF(ISERROR(INDIRECT(CONCATENATE($E$32,"!O224"))),"",INDIRECT(CONCATENATE($E$32,"!O224")))</f>
        <v>53.102670447570752</v>
      </c>
      <c r="T40" s="2926">
        <f ca="true">IF(ISERROR(INDIRECT(CONCATENATE($E$32,"!P222"))),"",INDIRECT(CONCATENATE($E$32,"!P222")))</f>
        <v>12.900944085608614</v>
      </c>
      <c r="U40" s="2928">
        <f ca="true">IF(ISERROR(INDIRECT(CONCATENATE($E$32,"!P223"))),"",INDIRECT(CONCATENATE($E$32,"!P223")))</f>
        <v>30.904252269794807</v>
      </c>
      <c r="V40" s="2930">
        <f ca="true">IF(ISERROR(INDIRECT(CONCATENATE($E$32,"!P224"))),"",INDIRECT(CONCATENATE($E$32,"!P224")))</f>
        <v>56.194803644596583</v>
      </c>
      <c r="W40" s="2926">
        <f ca="true">IF(ISERROR(INDIRECT(CONCATENATE($E$32,"!Q222"))),"",INDIRECT(CONCATENATE($E$32,"!Q222")))</f>
        <v>20.137056213106959</v>
      </c>
      <c r="X40" s="2928">
        <f ca="true">IF(ISERROR(INDIRECT(CONCATENATE($E$32,"!Q223"))),"",INDIRECT(CONCATENATE($E$32,"!Q223")))</f>
        <v>34.543598925142604</v>
      </c>
      <c r="Y40" s="2930">
        <f ca="true">IF(ISERROR(INDIRECT(CONCATENATE($E$32,"!Q224"))),"",INDIRECT(CONCATENATE($E$32,"!Q224")))</f>
        <v>45.31934486175053</v>
      </c>
      <c r="Z40" s="108"/>
    </row>
    <row r="41" x14ac:dyDescent="0.2">
      <c r="F41" s="36"/>
      <c r="G41" s="2908"/>
      <c r="H41" s="2909"/>
      <c r="I41" s="2905"/>
      <c r="J41" s="2937"/>
      <c r="K41" s="2927"/>
      <c r="L41" s="2929"/>
      <c r="M41" s="2931"/>
      <c r="N41" s="2927"/>
      <c r="O41" s="2929"/>
      <c r="P41" s="2931"/>
      <c r="Q41" s="2927"/>
      <c r="R41" s="2929"/>
      <c r="S41" s="2931"/>
      <c r="T41" s="2927"/>
      <c r="U41" s="2929"/>
      <c r="V41" s="2931"/>
      <c r="W41" s="2927"/>
      <c r="X41" s="2929"/>
      <c r="Y41" s="2931"/>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5</v>
      </c>
      <c r="B88" s="4" t="s">
        <v>193</v>
      </c>
    </row>
    <row r="89" hidden="true" x14ac:dyDescent="0.2">
      <c r="B89" s="4" t="s">
        <v>259</v>
      </c>
    </row>
    <row r="90" hidden="true" x14ac:dyDescent="0.2">
      <c r="B90" s="4" t="s">
        <v>185</v>
      </c>
    </row>
    <row r="91" hidden="true" x14ac:dyDescent="0.2">
      <c r="B91" s="4" t="s">
        <v>157</v>
      </c>
    </row>
    <row r="92" hidden="true" x14ac:dyDescent="0.2">
      <c r="B92" s="4" t="s">
        <v>520</v>
      </c>
    </row>
    <row r="93" hidden="true" x14ac:dyDescent="0.2">
      <c r="B93" s="4" t="s">
        <v>523</v>
      </c>
    </row>
    <row r="94" hidden="true" x14ac:dyDescent="0.2">
      <c r="B94" s="4" t="s">
        <v>138</v>
      </c>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2D951-C24C-49FE-99F4-B3787124992A}">
  <sheetPr codeName="Feuil5"/>
  <dimension ref="A1:CZ1200"/>
  <sheetViews>
    <sheetView showGridLines="false" workbookViewId="0"/>
  </sheetViews>
  <sheetFormatPr defaultColWidth="9.140625" defaultRowHeight="15" customHeight="true" x14ac:dyDescent="0.2"/>
  <cols>
    <col min="1" max="1" width="31.5703125" style="755" customWidth="true"/>
    <col min="2" max="2" width="41.5703125" style="755" customWidth="true"/>
    <col min="3" max="17" width="10.7109375" style="755" customWidth="true"/>
    <col min="18" max="26" width="12.5703125" style="755" customWidth="true"/>
    <col min="27" max="52" width="12.5703125" style="235" customWidth="true"/>
    <col min="53" max="53" width="31.5703125" style="841" customWidth="true"/>
    <col min="54" max="54" width="41.5703125" style="268" customWidth="true"/>
    <col min="55" max="69" width="9.140625" style="841"/>
    <col min="70" max="77" width="12.5703125" style="841" customWidth="true"/>
    <col min="78" max="104" width="12.5703125" style="235" customWidth="true"/>
    <col min="105" max="16384" width="9.140625" style="755"/>
  </cols>
  <sheetData>
    <row r="1" s="111" customFormat="true" ht="18" customHeight="true" x14ac:dyDescent="0.2">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Zambia</v>
      </c>
      <c r="B2" s="256"/>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2002</v>
      </c>
      <c r="B3" s="258"/>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DHS02</v>
      </c>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62" t="s">
        <v>156</v>
      </c>
      <c r="B10" s="1063" t="s">
        <v>157</v>
      </c>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62" t="str">
        <f>B1027</f>
        <v/>
      </c>
      <c r="B11" s="1064"/>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65"/>
      <c r="B12" s="1063"/>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66"/>
      <c r="B13" s="1067"/>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760" customFormat="true" ht="15" customHeight="true" x14ac:dyDescent="0.2">
      <c r="A14" s="115" t="s">
        <v>96</v>
      </c>
      <c r="B14" s="232"/>
      <c r="C14" s="3058" t="s">
        <v>115</v>
      </c>
      <c r="D14" s="3059"/>
      <c r="E14" s="3059"/>
      <c r="F14" s="3059"/>
      <c r="G14" s="3060"/>
      <c r="H14" s="3061" t="s">
        <v>38</v>
      </c>
      <c r="I14" s="3062"/>
      <c r="J14" s="3062"/>
      <c r="K14" s="3062"/>
      <c r="L14" s="3063"/>
      <c r="M14" s="3071" t="s">
        <v>37</v>
      </c>
      <c r="N14" s="3072"/>
      <c r="O14" s="3072"/>
      <c r="P14" s="3072"/>
      <c r="Q14" s="3073"/>
      <c r="R14" s="2382" t="s">
        <v>142</v>
      </c>
      <c r="S14" s="2416"/>
      <c r="T14" s="2416"/>
      <c r="U14" s="2416"/>
      <c r="V14" s="2416"/>
      <c r="W14" s="2416"/>
      <c r="X14" s="2416"/>
      <c r="Y14" s="2416"/>
      <c r="Z14" s="2417"/>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61"/>
      <c r="BA14" s="241" t="s">
        <v>131</v>
      </c>
      <c r="BB14" s="115" t="s">
        <v>96</v>
      </c>
      <c r="BC14" s="3090" t="s">
        <v>115</v>
      </c>
      <c r="BD14" s="3091"/>
      <c r="BE14" s="3091"/>
      <c r="BF14" s="3091"/>
      <c r="BG14" s="3092"/>
      <c r="BH14" s="3093" t="s">
        <v>38</v>
      </c>
      <c r="BI14" s="3091"/>
      <c r="BJ14" s="3091"/>
      <c r="BK14" s="3091"/>
      <c r="BL14" s="3092"/>
      <c r="BM14" s="3093" t="s">
        <v>37</v>
      </c>
      <c r="BN14" s="3091"/>
      <c r="BO14" s="3091"/>
      <c r="BP14" s="3091"/>
      <c r="BQ14" s="3094"/>
      <c r="BR14" s="2395" t="s">
        <v>142</v>
      </c>
      <c r="BS14" s="2396"/>
      <c r="BT14" s="2396"/>
      <c r="BU14" s="2396"/>
      <c r="BV14" s="2396"/>
      <c r="BW14" s="2396"/>
      <c r="BX14" s="2396"/>
      <c r="BY14" s="2397"/>
      <c r="BZ14" s="461"/>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760" customFormat="true" ht="12.75" x14ac:dyDescent="0.2">
      <c r="A15" s="201" t="s">
        <v>87</v>
      </c>
      <c r="B15" s="276"/>
      <c r="C15" s="401" t="s">
        <v>0</v>
      </c>
      <c r="D15" s="402" t="s">
        <v>1</v>
      </c>
      <c r="E15" s="402" t="s">
        <v>2</v>
      </c>
      <c r="F15" s="402" t="s">
        <v>3</v>
      </c>
      <c r="G15" s="403" t="s">
        <v>4</v>
      </c>
      <c r="H15" s="1195" t="s">
        <v>0</v>
      </c>
      <c r="I15" s="1118" t="s">
        <v>1</v>
      </c>
      <c r="J15" s="1118" t="s">
        <v>2</v>
      </c>
      <c r="K15" s="1118" t="s">
        <v>3</v>
      </c>
      <c r="L15" s="1119" t="s">
        <v>4</v>
      </c>
      <c r="M15" s="1179" t="s">
        <v>0</v>
      </c>
      <c r="N15" s="1118" t="s">
        <v>1</v>
      </c>
      <c r="O15" s="1118" t="s">
        <v>2</v>
      </c>
      <c r="P15" s="1118" t="s">
        <v>3</v>
      </c>
      <c r="Q15" s="1214" t="s">
        <v>4</v>
      </c>
      <c r="R15" s="1195" t="s">
        <v>158</v>
      </c>
      <c r="S15" s="1118" t="s">
        <v>159</v>
      </c>
      <c r="T15" s="1118" t="s">
        <v>160</v>
      </c>
      <c r="U15" s="1118" t="s">
        <v>161</v>
      </c>
      <c r="V15" s="1118" t="s">
        <v>162</v>
      </c>
      <c r="W15" s="1118" t="s">
        <v>163</v>
      </c>
      <c r="X15" s="1118" t="s">
        <v>164</v>
      </c>
      <c r="Y15" s="1118" t="s">
        <v>165</v>
      </c>
      <c r="Z15" s="1120" t="s">
        <v>166</v>
      </c>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61"/>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158</v>
      </c>
      <c r="BS15" s="180" t="s">
        <v>159</v>
      </c>
      <c r="BT15" s="180" t="s">
        <v>160</v>
      </c>
      <c r="BU15" s="180" t="s">
        <v>161</v>
      </c>
      <c r="BV15" s="180" t="s">
        <v>162</v>
      </c>
      <c r="BW15" s="180" t="s">
        <v>163</v>
      </c>
      <c r="BX15" s="180" t="s">
        <v>164</v>
      </c>
      <c r="BY15" s="181" t="s">
        <v>165</v>
      </c>
      <c r="BZ15" s="181" t="s">
        <v>166</v>
      </c>
      <c r="CA15" s="2471"/>
      <c r="CB15" s="2471"/>
      <c r="CC15" s="2471"/>
      <c r="CD15" s="2471"/>
      <c r="CE15" s="2471"/>
      <c r="CF15" s="2471"/>
      <c r="CG15" s="2471"/>
      <c r="CH15" s="2471"/>
      <c r="CI15" s="2471"/>
      <c r="CJ15" s="2471"/>
      <c r="CK15" s="2471"/>
      <c r="CL15" s="2471"/>
      <c r="CM15" s="2471"/>
      <c r="CN15" s="2471"/>
      <c r="CO15" s="2471"/>
      <c r="CP15" s="2471"/>
      <c r="CQ15" s="2471"/>
      <c r="CR15" s="2471"/>
      <c r="CS15" s="2471"/>
      <c r="CT15" s="2471"/>
      <c r="CU15" s="2471"/>
      <c r="CV15" s="2471"/>
      <c r="CW15" s="2471"/>
      <c r="CX15" s="2471"/>
      <c r="CY15" s="2471"/>
      <c r="CZ15" s="2471"/>
    </row>
    <row r="16" s="760" customFormat="true" ht="15" customHeight="true" x14ac:dyDescent="0.2">
      <c r="A16" s="3074" t="s">
        <v>13</v>
      </c>
      <c r="B16" s="1474" t="s">
        <v>14</v>
      </c>
      <c r="C16" s="1281">
        <f>C58+C59+C60+C61+C65+C66+C70+C71+C72+C67*'DHS14'!C25/100</f>
        <v>23.946467745521812</v>
      </c>
      <c r="D16" s="1282">
        <f>D58+D59+D60+D61+D65+D66+D70+D71+D72+D67*'DHS14'!D25/100</f>
        <v>27.612032643138747</v>
      </c>
      <c r="E16" s="1282">
        <f>E58+E59+E60+E61+E65+E66+E70+E71+E72+E67*'DHS14'!E25/100</f>
        <v>42.089156670922044</v>
      </c>
      <c r="F16" s="1282">
        <f>F58+F59+F60+F61+F65+F66+F70+F71+F72+F67*'DHS14'!F25/100</f>
        <v>79.58077768565775</v>
      </c>
      <c r="G16" s="1283">
        <f>G58+G59+G60+G61+G65+G66+G70+G71+G72+G67*'DHS14'!G25/100</f>
        <v>95.167297767682243</v>
      </c>
      <c r="H16" s="1284">
        <f>H58+H59+H60+H61+H65+H66+H70+H71+H72+H67*'DHS14'!H25/100</f>
        <v>81.730434865978182</v>
      </c>
      <c r="I16" s="1282">
        <f>I58+I59+I60+I61+I65+I66+I70+I71+I72+I67*'DHS14'!I25/100</f>
        <v>86.970334469285248</v>
      </c>
      <c r="J16" s="1282">
        <f>J58+J59+J60+J61+J65+J66+J70+J71+J72+J67*'DHS14'!J25/100</f>
        <v>92.747049240970142</v>
      </c>
      <c r="K16" s="1282">
        <f>K58+K59+K60+K61+K65+K66+K70+K71+K72+K67*'DHS14'!K25/100</f>
        <v>96.352156789706711</v>
      </c>
      <c r="L16" s="1285">
        <f>L58+L59+L60+L61+L65+L66+L70+L71+L72+L67*'DHS14'!L25/100</f>
        <v>95.4980797308571</v>
      </c>
      <c r="M16" s="1281">
        <f>M58+M59+M60+M61+M65+M66+M70+M71+M72+M67*'DHS14'!M25/100</f>
        <v>23.943300988820905</v>
      </c>
      <c r="N16" s="1282">
        <f>N58+N59+N60+N61+N65+N66+N70+N71+N72+N67*'DHS14'!N25/100</f>
        <v>23.991344247165202</v>
      </c>
      <c r="O16" s="1282">
        <f>O58+O59+O60+O61+O65+O66+O70+O71+O72+O67*'DHS14'!O25/100</f>
        <v>27.586951404130808</v>
      </c>
      <c r="P16" s="1282">
        <f>P58+P59+P60+P61+P65+P66+P70+P71+P72+P67*'DHS14'!P25/100</f>
        <v>31.967378834606738</v>
      </c>
      <c r="Q16" s="1283">
        <f>Q58+Q59+Q60+Q61+Q65+Q66+Q70+Q71+Q72+Q67*'DHS14'!Q25/100</f>
        <v>55.486977720786662</v>
      </c>
      <c r="R16" s="1284">
        <f>R58+R59+R60+R61+R65+R66+R70+R71+R72+R67*'DHS14'!R25/100</f>
        <v>31.210229594940703</v>
      </c>
      <c r="S16" s="1282">
        <f>S58+S59+S60+S61+S65+S66+S70+S71+S72+S67*'DHS14'!S25/100</f>
        <v>80.147567442932939</v>
      </c>
      <c r="T16" s="1282">
        <f>T58+T59+T60+T61+T65+T66+T70+T71+T72+T67*'DHS14'!T25/100</f>
        <v>43.880692546368216</v>
      </c>
      <c r="U16" s="1282">
        <f>U58+U59+U60+U61+U65+U66+U70+U71+U72+U67*'DHS14'!U25/100</f>
        <v>28.655397103474844</v>
      </c>
      <c r="V16" s="1282">
        <f>V58+V59+V60+V61+V65+V66+V70+V71+V72+V67*'DHS14'!V25/100</f>
        <v>92.662840029947702</v>
      </c>
      <c r="W16" s="1282">
        <f>W58+W59+W60+W61+W65+W66+W70+W71+W72+W67*'DHS14'!W25/100</f>
        <v>37.59336910042002</v>
      </c>
      <c r="X16" s="1282">
        <f>X58+X59+X60+X61+X65+X66+X70+X71+X72+X67*'DHS14'!X25/100</f>
        <v>30.892176818085545</v>
      </c>
      <c r="Y16" s="1282">
        <f>Y58+Y59+Y60+Y61+Y65+Y66+Y70+Y71+Y72+Y67*'DHS14'!Y25/100</f>
        <v>60.697438519394147</v>
      </c>
      <c r="Z16" s="1285">
        <f>Z58+Z59+Z60+Z61+Z65+Z66+Z70+Z71+Z72+Z67*'DHS14'!Z25/100</f>
        <v>27.479713604947825</v>
      </c>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61"/>
      <c r="BA16" s="3095" t="s">
        <v>13</v>
      </c>
      <c r="BB16" s="161" t="s">
        <v>14</v>
      </c>
      <c r="BC16" s="1585" t="s">
        <v>35</v>
      </c>
      <c r="BD16" s="1605" t="s">
        <v>35</v>
      </c>
      <c r="BE16" s="1605" t="s">
        <v>35</v>
      </c>
      <c r="BF16" s="1605" t="s">
        <v>35</v>
      </c>
      <c r="BG16" s="1626" t="s">
        <v>35</v>
      </c>
      <c r="BH16" s="1647" t="s">
        <v>35</v>
      </c>
      <c r="BI16" s="1605" t="s">
        <v>35</v>
      </c>
      <c r="BJ16" s="1605" t="s">
        <v>35</v>
      </c>
      <c r="BK16" s="1605" t="s">
        <v>35</v>
      </c>
      <c r="BL16" s="1626" t="s">
        <v>35</v>
      </c>
      <c r="BM16" s="1647" t="s">
        <v>35</v>
      </c>
      <c r="BN16" s="1605" t="s">
        <v>35</v>
      </c>
      <c r="BO16" s="1605" t="s">
        <v>35</v>
      </c>
      <c r="BP16" s="1605" t="s">
        <v>35</v>
      </c>
      <c r="BQ16" s="1626" t="s">
        <v>35</v>
      </c>
      <c r="BR16" s="1647" t="s">
        <v>35</v>
      </c>
      <c r="BS16" s="1605" t="s">
        <v>35</v>
      </c>
      <c r="BT16" s="1605" t="s">
        <v>35</v>
      </c>
      <c r="BU16" s="1605" t="s">
        <v>35</v>
      </c>
      <c r="BV16" s="1605" t="s">
        <v>35</v>
      </c>
      <c r="BW16" s="1605" t="s">
        <v>35</v>
      </c>
      <c r="BX16" s="1605" t="s">
        <v>35</v>
      </c>
      <c r="BY16" s="1668" t="s">
        <v>35</v>
      </c>
      <c r="BZ16" s="1668" t="s">
        <v>35</v>
      </c>
      <c r="CA16" s="2472"/>
      <c r="CB16" s="2472"/>
      <c r="CC16" s="2472"/>
      <c r="CD16" s="2472"/>
      <c r="CE16" s="2472"/>
      <c r="CF16" s="2472"/>
      <c r="CG16" s="2472"/>
      <c r="CH16" s="2472"/>
      <c r="CI16" s="2472"/>
      <c r="CJ16" s="2472"/>
      <c r="CK16" s="2472"/>
      <c r="CL16" s="2472"/>
      <c r="CM16" s="2472"/>
      <c r="CN16" s="2472"/>
      <c r="CO16" s="2472"/>
      <c r="CP16" s="2472"/>
      <c r="CQ16" s="2472"/>
      <c r="CR16" s="2472"/>
      <c r="CS16" s="2472"/>
      <c r="CT16" s="2472"/>
      <c r="CU16" s="2472"/>
      <c r="CV16" s="2472"/>
      <c r="CW16" s="2472"/>
      <c r="CX16" s="2472"/>
      <c r="CY16" s="2472"/>
      <c r="CZ16" s="2472"/>
    </row>
    <row r="17" s="760" customFormat="true" ht="15" customHeight="true" x14ac:dyDescent="0.2">
      <c r="A17" s="3075"/>
      <c r="B17" s="1475" t="s">
        <v>51</v>
      </c>
      <c r="C17" s="1286">
        <f>100-C16</f>
        <v>76.053532254478185</v>
      </c>
      <c r="D17" s="1287">
        <f t="shared" ref="D17:Z17" si="0">100-D16</f>
        <v>72.387967356861253</v>
      </c>
      <c r="E17" s="1287">
        <f t="shared" si="0"/>
        <v>57.910843329077956</v>
      </c>
      <c r="F17" s="1287">
        <f t="shared" si="0"/>
        <v>20.41922231434225</v>
      </c>
      <c r="G17" s="1288">
        <f t="shared" si="0"/>
        <v>4.8327022323177573</v>
      </c>
      <c r="H17" s="1289">
        <f t="shared" si="0"/>
        <v>18.269565134021818</v>
      </c>
      <c r="I17" s="1287">
        <f t="shared" si="0"/>
        <v>13.029665530714752</v>
      </c>
      <c r="J17" s="1287">
        <f t="shared" si="0"/>
        <v>7.2529507590298579</v>
      </c>
      <c r="K17" s="1287">
        <f t="shared" si="0"/>
        <v>3.6478432102932885</v>
      </c>
      <c r="L17" s="1290">
        <f t="shared" si="0"/>
        <v>4.5019202691429001</v>
      </c>
      <c r="M17" s="1286">
        <f t="shared" si="0"/>
        <v>76.056699011179091</v>
      </c>
      <c r="N17" s="1287">
        <f t="shared" si="0"/>
        <v>76.008655752834798</v>
      </c>
      <c r="O17" s="1287">
        <f t="shared" si="0"/>
        <v>72.413048595869185</v>
      </c>
      <c r="P17" s="1287">
        <f t="shared" si="0"/>
        <v>68.032621165393266</v>
      </c>
      <c r="Q17" s="1288">
        <f t="shared" si="0"/>
        <v>44.513022279213338</v>
      </c>
      <c r="R17" s="1289">
        <f t="shared" si="0"/>
        <v>68.789770405059301</v>
      </c>
      <c r="S17" s="1287">
        <f t="shared" si="0"/>
        <v>19.852432557067061</v>
      </c>
      <c r="T17" s="1287">
        <f t="shared" si="0"/>
        <v>56.119307453631784</v>
      </c>
      <c r="U17" s="1287">
        <f t="shared" si="0"/>
        <v>71.34460289652516</v>
      </c>
      <c r="V17" s="1287">
        <f t="shared" si="0"/>
        <v>7.3371599700522978</v>
      </c>
      <c r="W17" s="1287">
        <f t="shared" si="0"/>
        <v>62.40663089957998</v>
      </c>
      <c r="X17" s="1287">
        <f t="shared" si="0"/>
        <v>69.107823181914455</v>
      </c>
      <c r="Y17" s="1287">
        <f t="shared" si="0"/>
        <v>39.302561480605853</v>
      </c>
      <c r="Z17" s="1290">
        <f t="shared" si="0"/>
        <v>72.520286395052182</v>
      </c>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61"/>
      <c r="BA17" s="3096"/>
      <c r="BB17" s="162" t="s">
        <v>51</v>
      </c>
      <c r="BC17" s="1586" t="s">
        <v>35</v>
      </c>
      <c r="BD17" s="1606" t="s">
        <v>35</v>
      </c>
      <c r="BE17" s="1606" t="s">
        <v>35</v>
      </c>
      <c r="BF17" s="1606" t="s">
        <v>35</v>
      </c>
      <c r="BG17" s="1627" t="s">
        <v>35</v>
      </c>
      <c r="BH17" s="1648" t="s">
        <v>35</v>
      </c>
      <c r="BI17" s="1606" t="s">
        <v>35</v>
      </c>
      <c r="BJ17" s="1606" t="s">
        <v>35</v>
      </c>
      <c r="BK17" s="1606" t="s">
        <v>35</v>
      </c>
      <c r="BL17" s="1627" t="s">
        <v>35</v>
      </c>
      <c r="BM17" s="1648" t="s">
        <v>35</v>
      </c>
      <c r="BN17" s="1606" t="s">
        <v>35</v>
      </c>
      <c r="BO17" s="1606" t="s">
        <v>35</v>
      </c>
      <c r="BP17" s="1606" t="s">
        <v>35</v>
      </c>
      <c r="BQ17" s="1627" t="s">
        <v>35</v>
      </c>
      <c r="BR17" s="1648" t="s">
        <v>35</v>
      </c>
      <c r="BS17" s="1606" t="s">
        <v>35</v>
      </c>
      <c r="BT17" s="1606" t="s">
        <v>35</v>
      </c>
      <c r="BU17" s="1606" t="s">
        <v>35</v>
      </c>
      <c r="BV17" s="1606" t="s">
        <v>35</v>
      </c>
      <c r="BW17" s="1606" t="s">
        <v>35</v>
      </c>
      <c r="BX17" s="1606" t="s">
        <v>35</v>
      </c>
      <c r="BY17" s="1669" t="s">
        <v>35</v>
      </c>
      <c r="BZ17" s="1669" t="s">
        <v>35</v>
      </c>
      <c r="CA17" s="2473"/>
      <c r="CB17" s="2473"/>
      <c r="CC17" s="2473"/>
      <c r="CD17" s="2473"/>
      <c r="CE17" s="2473"/>
      <c r="CF17" s="2473"/>
      <c r="CG17" s="2473"/>
      <c r="CH17" s="2473"/>
      <c r="CI17" s="2473"/>
      <c r="CJ17" s="2473"/>
      <c r="CK17" s="2473"/>
      <c r="CL17" s="2473"/>
      <c r="CM17" s="2473"/>
      <c r="CN17" s="2473"/>
      <c r="CO17" s="2473"/>
      <c r="CP17" s="2473"/>
      <c r="CQ17" s="2473"/>
      <c r="CR17" s="2473"/>
      <c r="CS17" s="2473"/>
      <c r="CT17" s="2473"/>
      <c r="CU17" s="2473"/>
      <c r="CV17" s="2473"/>
      <c r="CW17" s="2473"/>
      <c r="CX17" s="2473"/>
      <c r="CY17" s="2473"/>
      <c r="CZ17" s="2473"/>
    </row>
    <row r="18" s="760" customFormat="true" ht="15" customHeight="true" x14ac:dyDescent="0.2">
      <c r="A18" s="3075" t="s">
        <v>60</v>
      </c>
      <c r="B18" s="1475" t="s">
        <v>15</v>
      </c>
      <c r="C18" s="1286">
        <f>C16*'DHS07'!C23/100</f>
        <v>20.982541809709552</v>
      </c>
      <c r="D18" s="1287">
        <f>D16*'DHS07'!D23/100</f>
        <v>24.219124266660138</v>
      </c>
      <c r="E18" s="1287">
        <f>E16*'DHS07'!E23/100</f>
        <v>34.964797310756168</v>
      </c>
      <c r="F18" s="1287">
        <f>F16*'DHS07'!F23/100</f>
        <v>76.067279927678825</v>
      </c>
      <c r="G18" s="1288">
        <f>G16*'DHS07'!G23/100</f>
        <v>94.211948217742062</v>
      </c>
      <c r="H18" s="1289">
        <f>H16*'DHS07'!H23/100</f>
        <v>74.9921159224712</v>
      </c>
      <c r="I18" s="1287">
        <f>I16*'DHS07'!I23/100</f>
        <v>84.064424903965971</v>
      </c>
      <c r="J18" s="1287">
        <f>J16*'DHS07'!J23/100</f>
        <v>90.258105228895403</v>
      </c>
      <c r="K18" s="1287">
        <f>K16*'DHS07'!K23/100</f>
        <v>95.699516374525672</v>
      </c>
      <c r="L18" s="1290">
        <f>L16*'DHS07'!L23/100</f>
        <v>95.397636492454865</v>
      </c>
      <c r="M18" s="1286">
        <f>M16*'DHS07'!M23/100</f>
        <v>20.345793145942832</v>
      </c>
      <c r="N18" s="1287">
        <f>N16*'DHS07'!N23/100</f>
        <v>21.373534485504425</v>
      </c>
      <c r="O18" s="1287">
        <f>O16*'DHS07'!O23/100</f>
        <v>24.472536926007297</v>
      </c>
      <c r="P18" s="1287">
        <f>P16*'DHS07'!P23/100</f>
        <v>26.228612005862214</v>
      </c>
      <c r="Q18" s="1288">
        <f>Q16*'DHS07'!Q23/100</f>
        <v>49.966173400817631</v>
      </c>
      <c r="R18" s="1289">
        <f>R16*'DHS07'!R23/100</f>
        <v>26.775694856871318</v>
      </c>
      <c r="S18" s="1287">
        <f>S16*'DHS07'!S23/100</f>
        <v>77.990236673350793</v>
      </c>
      <c r="T18" s="1287">
        <f>T16*'DHS07'!T23/100</f>
        <v>42.595976824521166</v>
      </c>
      <c r="U18" s="1287">
        <f>U16*'DHS07'!U23/100</f>
        <v>26.076650267935211</v>
      </c>
      <c r="V18" s="1287">
        <f>V16*'DHS07'!V23/100</f>
        <v>91.63693809731754</v>
      </c>
      <c r="W18" s="1287">
        <f>W16*'DHS07'!W23/100</f>
        <v>36.336738457035331</v>
      </c>
      <c r="X18" s="1287">
        <f>X16*'DHS07'!X23/100</f>
        <v>26.752388125119793</v>
      </c>
      <c r="Y18" s="1287">
        <f>Y16*'DHS07'!Y23/100</f>
        <v>50.750274284717918</v>
      </c>
      <c r="Z18" s="1290">
        <f>Z16*'DHS07'!Z23/100</f>
        <v>26.194118936393171</v>
      </c>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61"/>
      <c r="BA18" s="3096" t="s">
        <v>60</v>
      </c>
      <c r="BB18" s="162" t="s">
        <v>15</v>
      </c>
      <c r="BC18" s="1586" t="s">
        <v>35</v>
      </c>
      <c r="BD18" s="1606" t="s">
        <v>35</v>
      </c>
      <c r="BE18" s="1606" t="s">
        <v>35</v>
      </c>
      <c r="BF18" s="1606" t="s">
        <v>35</v>
      </c>
      <c r="BG18" s="1627" t="s">
        <v>35</v>
      </c>
      <c r="BH18" s="1648" t="s">
        <v>35</v>
      </c>
      <c r="BI18" s="1606" t="s">
        <v>35</v>
      </c>
      <c r="BJ18" s="1606" t="s">
        <v>35</v>
      </c>
      <c r="BK18" s="1606" t="s">
        <v>35</v>
      </c>
      <c r="BL18" s="1627" t="s">
        <v>35</v>
      </c>
      <c r="BM18" s="1648" t="s">
        <v>35</v>
      </c>
      <c r="BN18" s="1606" t="s">
        <v>35</v>
      </c>
      <c r="BO18" s="1606" t="s">
        <v>35</v>
      </c>
      <c r="BP18" s="1606" t="s">
        <v>35</v>
      </c>
      <c r="BQ18" s="1627" t="s">
        <v>35</v>
      </c>
      <c r="BR18" s="1648" t="s">
        <v>35</v>
      </c>
      <c r="BS18" s="1606" t="s">
        <v>35</v>
      </c>
      <c r="BT18" s="1606" t="s">
        <v>35</v>
      </c>
      <c r="BU18" s="1606" t="s">
        <v>35</v>
      </c>
      <c r="BV18" s="1606" t="s">
        <v>35</v>
      </c>
      <c r="BW18" s="1606" t="s">
        <v>35</v>
      </c>
      <c r="BX18" s="1606" t="s">
        <v>35</v>
      </c>
      <c r="BY18" s="1669" t="s">
        <v>35</v>
      </c>
      <c r="BZ18" s="1669" t="s">
        <v>35</v>
      </c>
      <c r="CA18" s="2473"/>
      <c r="CB18" s="2473"/>
      <c r="CC18" s="2473"/>
      <c r="CD18" s="2473"/>
      <c r="CE18" s="2473"/>
      <c r="CF18" s="2473"/>
      <c r="CG18" s="2473"/>
      <c r="CH18" s="2473"/>
      <c r="CI18" s="2473"/>
      <c r="CJ18" s="2473"/>
      <c r="CK18" s="2473"/>
      <c r="CL18" s="2473"/>
      <c r="CM18" s="2473"/>
      <c r="CN18" s="2473"/>
      <c r="CO18" s="2473"/>
      <c r="CP18" s="2473"/>
      <c r="CQ18" s="2473"/>
      <c r="CR18" s="2473"/>
      <c r="CS18" s="2473"/>
      <c r="CT18" s="2473"/>
      <c r="CU18" s="2473"/>
      <c r="CV18" s="2473"/>
      <c r="CW18" s="2473"/>
      <c r="CX18" s="2473"/>
      <c r="CY18" s="2473"/>
      <c r="CZ18" s="2473"/>
    </row>
    <row r="19" s="760" customFormat="true" ht="15" customHeight="true" x14ac:dyDescent="0.2">
      <c r="A19" s="3075"/>
      <c r="B19" s="1475" t="s">
        <v>16</v>
      </c>
      <c r="C19" s="1286">
        <f>C16*'DHS07'!C22/100</f>
        <v>2.9639259358122572</v>
      </c>
      <c r="D19" s="1287">
        <f>D16*'DHS07'!D22/100</f>
        <v>3.3929083764786201</v>
      </c>
      <c r="E19" s="1287">
        <f>E16*'DHS07'!E22/100</f>
        <v>7.1243593601658883</v>
      </c>
      <c r="F19" s="1287">
        <f>F16*'DHS07'!F22/100</f>
        <v>3.5134977579789233</v>
      </c>
      <c r="G19" s="1288">
        <f>G16*'DHS07'!G22/100</f>
        <v>0.95534954994018872</v>
      </c>
      <c r="H19" s="1289">
        <f>H16*'DHS07'!H22/100</f>
        <v>6.7383189435070241</v>
      </c>
      <c r="I19" s="1287">
        <f>I16*'DHS07'!I22/100</f>
        <v>2.9059095653192908</v>
      </c>
      <c r="J19" s="1287">
        <f>J16*'DHS07'!J22/100</f>
        <v>2.4889440120747413</v>
      </c>
      <c r="K19" s="1287">
        <f>K16*'DHS07'!K22/100</f>
        <v>0.65264041518103566</v>
      </c>
      <c r="L19" s="1290">
        <f>L16*'DHS07'!L22/100</f>
        <v>0.10044323840226051</v>
      </c>
      <c r="M19" s="1286">
        <f>M16*'DHS07'!M22/100</f>
        <v>3.5975078428780964</v>
      </c>
      <c r="N19" s="1287">
        <f>N16*'DHS07'!N22/100</f>
        <v>2.6178097616607818</v>
      </c>
      <c r="O19" s="1287">
        <f>O16*'DHS07'!O22/100</f>
        <v>3.1144144781235177</v>
      </c>
      <c r="P19" s="1287">
        <f>P16*'DHS07'!P22/100</f>
        <v>5.7387668287445299</v>
      </c>
      <c r="Q19" s="1288">
        <f>Q16*'DHS07'!Q22/100</f>
        <v>5.5208043199690318</v>
      </c>
      <c r="R19" s="1289">
        <f>R16*'DHS07'!R22/100</f>
        <v>4.43453473806942</v>
      </c>
      <c r="S19" s="1287">
        <f>S16*'DHS07'!S22/100</f>
        <v>2.1573307695821451</v>
      </c>
      <c r="T19" s="1287">
        <f>T16*'DHS07'!T22/100</f>
        <v>1.2847157218470422</v>
      </c>
      <c r="U19" s="1287">
        <f>U16*'DHS07'!U22/100</f>
        <v>2.5787468355396355</v>
      </c>
      <c r="V19" s="1287">
        <f>V16*'DHS07'!V22/100</f>
        <v>1.0259019326301206</v>
      </c>
      <c r="W19" s="1287">
        <f>W16*'DHS07'!W22/100</f>
        <v>1.2566306433846908</v>
      </c>
      <c r="X19" s="1287">
        <f>X16*'DHS07'!X22/100</f>
        <v>4.1397886929657384</v>
      </c>
      <c r="Y19" s="1287">
        <f>Y16*'DHS07'!Y22/100</f>
        <v>9.9471642346761602</v>
      </c>
      <c r="Z19" s="1290">
        <f>Z16*'DHS07'!Z22/100</f>
        <v>1.2855946685546678</v>
      </c>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61"/>
      <c r="BA19" s="3096"/>
      <c r="BB19" s="162" t="s">
        <v>16</v>
      </c>
      <c r="BC19" s="1586" t="s">
        <v>35</v>
      </c>
      <c r="BD19" s="1606" t="s">
        <v>35</v>
      </c>
      <c r="BE19" s="1606" t="s">
        <v>35</v>
      </c>
      <c r="BF19" s="1606" t="s">
        <v>35</v>
      </c>
      <c r="BG19" s="1627" t="s">
        <v>35</v>
      </c>
      <c r="BH19" s="1648" t="s">
        <v>35</v>
      </c>
      <c r="BI19" s="1606" t="s">
        <v>35</v>
      </c>
      <c r="BJ19" s="1606" t="s">
        <v>35</v>
      </c>
      <c r="BK19" s="1606" t="s">
        <v>35</v>
      </c>
      <c r="BL19" s="1627" t="s">
        <v>35</v>
      </c>
      <c r="BM19" s="1648" t="s">
        <v>35</v>
      </c>
      <c r="BN19" s="1606" t="s">
        <v>35</v>
      </c>
      <c r="BO19" s="1606" t="s">
        <v>35</v>
      </c>
      <c r="BP19" s="1606" t="s">
        <v>35</v>
      </c>
      <c r="BQ19" s="1627" t="s">
        <v>35</v>
      </c>
      <c r="BR19" s="1648" t="s">
        <v>35</v>
      </c>
      <c r="BS19" s="1606" t="s">
        <v>35</v>
      </c>
      <c r="BT19" s="1606" t="s">
        <v>35</v>
      </c>
      <c r="BU19" s="1606" t="s">
        <v>35</v>
      </c>
      <c r="BV19" s="1606" t="s">
        <v>35</v>
      </c>
      <c r="BW19" s="1606" t="s">
        <v>35</v>
      </c>
      <c r="BX19" s="1606" t="s">
        <v>35</v>
      </c>
      <c r="BY19" s="1669" t="s">
        <v>35</v>
      </c>
      <c r="BZ19" s="1669" t="s">
        <v>35</v>
      </c>
      <c r="CA19" s="2473"/>
      <c r="CB19" s="2473"/>
      <c r="CC19" s="2473"/>
      <c r="CD19" s="2473"/>
      <c r="CE19" s="2473"/>
      <c r="CF19" s="2473"/>
      <c r="CG19" s="2473"/>
      <c r="CH19" s="2473"/>
      <c r="CI19" s="2473"/>
      <c r="CJ19" s="2473"/>
      <c r="CK19" s="2473"/>
      <c r="CL19" s="2473"/>
      <c r="CM19" s="2473"/>
      <c r="CN19" s="2473"/>
      <c r="CO19" s="2473"/>
      <c r="CP19" s="2473"/>
      <c r="CQ19" s="2473"/>
      <c r="CR19" s="2473"/>
      <c r="CS19" s="2473"/>
      <c r="CT19" s="2473"/>
      <c r="CU19" s="2473"/>
      <c r="CV19" s="2473"/>
      <c r="CW19" s="2473"/>
      <c r="CX19" s="2473"/>
      <c r="CY19" s="2473"/>
      <c r="CZ19" s="2473"/>
    </row>
    <row r="20" s="760" customFormat="true" ht="15" customHeight="true" x14ac:dyDescent="0.2">
      <c r="A20" s="3075"/>
      <c r="B20" s="1475" t="s">
        <v>22</v>
      </c>
      <c r="C20" s="1286">
        <f>100-(C18+C19+C21)</f>
        <v>45.773431495614702</v>
      </c>
      <c r="D20" s="1287">
        <f t="shared" ref="D20:Z20" si="1">100-(D18+D19+D21)</f>
        <v>41.885199493689733</v>
      </c>
      <c r="E20" s="1287">
        <f t="shared" si="1"/>
        <v>35.126624787102557</v>
      </c>
      <c r="F20" s="1287">
        <f t="shared" si="1"/>
        <v>16.034992766323256</v>
      </c>
      <c r="G20" s="1288">
        <f t="shared" si="1"/>
        <v>4.7052707019492743</v>
      </c>
      <c r="H20" s="1289">
        <f t="shared" si="1"/>
        <v>14.317080899034039</v>
      </c>
      <c r="I20" s="1287">
        <f t="shared" si="1"/>
        <v>10.278316914019769</v>
      </c>
      <c r="J20" s="1287">
        <f t="shared" si="1"/>
        <v>7.2529507590298579</v>
      </c>
      <c r="K20" s="1287">
        <f t="shared" si="1"/>
        <v>3.6478432102932885</v>
      </c>
      <c r="L20" s="1290">
        <f t="shared" si="1"/>
        <v>4.5019202691428717</v>
      </c>
      <c r="M20" s="1286">
        <f t="shared" si="1"/>
        <v>45.77659825231558</v>
      </c>
      <c r="N20" s="1287">
        <f t="shared" si="1"/>
        <v>45.728554993971301</v>
      </c>
      <c r="O20" s="1287">
        <f t="shared" si="1"/>
        <v>41.910280732697672</v>
      </c>
      <c r="P20" s="1287">
        <f t="shared" si="1"/>
        <v>39.92942659168078</v>
      </c>
      <c r="Q20" s="1288">
        <f t="shared" si="1"/>
        <v>29.791757825562058</v>
      </c>
      <c r="R20" s="1289">
        <f t="shared" si="1"/>
        <v>61.335667330518241</v>
      </c>
      <c r="S20" s="1287">
        <f t="shared" si="1"/>
        <v>15.95572976712009</v>
      </c>
      <c r="T20" s="1287">
        <f t="shared" si="1"/>
        <v>27.538957745055583</v>
      </c>
      <c r="U20" s="1287">
        <f t="shared" si="1"/>
        <v>32.875001219376372</v>
      </c>
      <c r="V20" s="1287">
        <f t="shared" si="1"/>
        <v>3.8682305964561436</v>
      </c>
      <c r="W20" s="1287">
        <f t="shared" si="1"/>
        <v>56.095648960613879</v>
      </c>
      <c r="X20" s="1287">
        <f t="shared" si="1"/>
        <v>35.751763867102795</v>
      </c>
      <c r="Y20" s="1287">
        <f t="shared" si="1"/>
        <v>14.498092206862992</v>
      </c>
      <c r="Z20" s="1290">
        <f t="shared" si="1"/>
        <v>56.943772856871469</v>
      </c>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61"/>
      <c r="BA20" s="3096"/>
      <c r="BB20" s="162" t="s">
        <v>22</v>
      </c>
      <c r="BC20" s="1586" t="s">
        <v>35</v>
      </c>
      <c r="BD20" s="1606" t="s">
        <v>35</v>
      </c>
      <c r="BE20" s="1606" t="s">
        <v>35</v>
      </c>
      <c r="BF20" s="1606" t="s">
        <v>35</v>
      </c>
      <c r="BG20" s="1627" t="s">
        <v>35</v>
      </c>
      <c r="BH20" s="1648" t="s">
        <v>35</v>
      </c>
      <c r="BI20" s="1606" t="s">
        <v>35</v>
      </c>
      <c r="BJ20" s="1606" t="s">
        <v>35</v>
      </c>
      <c r="BK20" s="1606" t="s">
        <v>35</v>
      </c>
      <c r="BL20" s="1627" t="s">
        <v>35</v>
      </c>
      <c r="BM20" s="1648" t="s">
        <v>35</v>
      </c>
      <c r="BN20" s="1606" t="s">
        <v>35</v>
      </c>
      <c r="BO20" s="1606" t="s">
        <v>35</v>
      </c>
      <c r="BP20" s="1606" t="s">
        <v>35</v>
      </c>
      <c r="BQ20" s="1627" t="s">
        <v>35</v>
      </c>
      <c r="BR20" s="1648" t="s">
        <v>35</v>
      </c>
      <c r="BS20" s="1606" t="s">
        <v>35</v>
      </c>
      <c r="BT20" s="1606" t="s">
        <v>35</v>
      </c>
      <c r="BU20" s="1606" t="s">
        <v>35</v>
      </c>
      <c r="BV20" s="1606" t="s">
        <v>35</v>
      </c>
      <c r="BW20" s="1606" t="s">
        <v>35</v>
      </c>
      <c r="BX20" s="1606" t="s">
        <v>35</v>
      </c>
      <c r="BY20" s="1669" t="s">
        <v>35</v>
      </c>
      <c r="BZ20" s="1669" t="s">
        <v>35</v>
      </c>
      <c r="CA20" s="2473"/>
      <c r="CB20" s="2473"/>
      <c r="CC20" s="2473"/>
      <c r="CD20" s="2473"/>
      <c r="CE20" s="2473"/>
      <c r="CF20" s="2473"/>
      <c r="CG20" s="2473"/>
      <c r="CH20" s="2473"/>
      <c r="CI20" s="2473"/>
      <c r="CJ20" s="2473"/>
      <c r="CK20" s="2473"/>
      <c r="CL20" s="2473"/>
      <c r="CM20" s="2473"/>
      <c r="CN20" s="2473"/>
      <c r="CO20" s="2473"/>
      <c r="CP20" s="2473"/>
      <c r="CQ20" s="2473"/>
      <c r="CR20" s="2473"/>
      <c r="CS20" s="2473"/>
      <c r="CT20" s="2473"/>
      <c r="CU20" s="2473"/>
      <c r="CV20" s="2473"/>
      <c r="CW20" s="2473"/>
      <c r="CX20" s="2473"/>
      <c r="CY20" s="2473"/>
      <c r="CZ20" s="2473"/>
    </row>
    <row r="21" s="760" customFormat="true" ht="15" customHeight="true" x14ac:dyDescent="0.2">
      <c r="A21" s="3075"/>
      <c r="B21" s="1475" t="s">
        <v>17</v>
      </c>
      <c r="C21" s="1286">
        <f t="shared" ref="C21:Z21" si="2">C68+C69</f>
        <v>30.28010075886349</v>
      </c>
      <c r="D21" s="1287">
        <f t="shared" si="2"/>
        <v>30.50276786317151</v>
      </c>
      <c r="E21" s="1287">
        <f t="shared" si="2"/>
        <v>22.784218541975381</v>
      </c>
      <c r="F21" s="1287">
        <f t="shared" si="2"/>
        <v>4.3842295480189977</v>
      </c>
      <c r="G21" s="1288">
        <f t="shared" si="2"/>
        <v>0.12743153036847207</v>
      </c>
      <c r="H21" s="1289">
        <f t="shared" si="2"/>
        <v>3.9524842349877316</v>
      </c>
      <c r="I21" s="1287">
        <f t="shared" si="2"/>
        <v>2.7513486166949717</v>
      </c>
      <c r="J21" s="1287">
        <f t="shared" si="2"/>
        <v>0</v>
      </c>
      <c r="K21" s="1287">
        <f t="shared" si="2"/>
        <v>0</v>
      </c>
      <c r="L21" s="1290">
        <f t="shared" si="2"/>
        <v>0</v>
      </c>
      <c r="M21" s="1286">
        <f t="shared" si="2"/>
        <v>30.28010075886349</v>
      </c>
      <c r="N21" s="1287">
        <f t="shared" si="2"/>
        <v>30.28010075886349</v>
      </c>
      <c r="O21" s="1287">
        <f t="shared" si="2"/>
        <v>30.50276786317151</v>
      </c>
      <c r="P21" s="1287">
        <f t="shared" si="2"/>
        <v>28.103194573712475</v>
      </c>
      <c r="Q21" s="1288">
        <f t="shared" si="2"/>
        <v>14.721264453651287</v>
      </c>
      <c r="R21" s="1289">
        <f t="shared" si="2"/>
        <v>7.4541030745410195</v>
      </c>
      <c r="S21" s="1287">
        <f t="shared" si="2"/>
        <v>3.8967027899469677</v>
      </c>
      <c r="T21" s="1287">
        <f t="shared" si="2"/>
        <v>28.580349708576204</v>
      </c>
      <c r="U21" s="1287">
        <f t="shared" si="2"/>
        <v>38.469601677148773</v>
      </c>
      <c r="V21" s="1287">
        <f t="shared" si="2"/>
        <v>3.4689293735961981</v>
      </c>
      <c r="W21" s="1287">
        <f t="shared" si="2"/>
        <v>6.3109819389660986</v>
      </c>
      <c r="X21" s="1287">
        <f t="shared" si="2"/>
        <v>33.356059314811674</v>
      </c>
      <c r="Y21" s="1287">
        <f t="shared" si="2"/>
        <v>24.804469273742932</v>
      </c>
      <c r="Z21" s="1290">
        <f t="shared" si="2"/>
        <v>15.576513538180693</v>
      </c>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61"/>
      <c r="BA21" s="3096"/>
      <c r="BB21" s="162" t="s">
        <v>17</v>
      </c>
      <c r="BC21" s="1586" t="s">
        <v>35</v>
      </c>
      <c r="BD21" s="1606" t="s">
        <v>35</v>
      </c>
      <c r="BE21" s="1606" t="s">
        <v>35</v>
      </c>
      <c r="BF21" s="1606" t="s">
        <v>35</v>
      </c>
      <c r="BG21" s="1627" t="s">
        <v>35</v>
      </c>
      <c r="BH21" s="1648" t="s">
        <v>35</v>
      </c>
      <c r="BI21" s="1606" t="s">
        <v>35</v>
      </c>
      <c r="BJ21" s="1606" t="s">
        <v>35</v>
      </c>
      <c r="BK21" s="1606" t="s">
        <v>35</v>
      </c>
      <c r="BL21" s="1627" t="s">
        <v>35</v>
      </c>
      <c r="BM21" s="1648" t="s">
        <v>35</v>
      </c>
      <c r="BN21" s="1606" t="s">
        <v>35</v>
      </c>
      <c r="BO21" s="1606" t="s">
        <v>35</v>
      </c>
      <c r="BP21" s="1606" t="s">
        <v>35</v>
      </c>
      <c r="BQ21" s="1627" t="s">
        <v>35</v>
      </c>
      <c r="BR21" s="1648" t="s">
        <v>35</v>
      </c>
      <c r="BS21" s="1606" t="s">
        <v>35</v>
      </c>
      <c r="BT21" s="1606" t="s">
        <v>35</v>
      </c>
      <c r="BU21" s="1606" t="s">
        <v>35</v>
      </c>
      <c r="BV21" s="1606" t="s">
        <v>35</v>
      </c>
      <c r="BW21" s="1606" t="s">
        <v>35</v>
      </c>
      <c r="BX21" s="1606" t="s">
        <v>35</v>
      </c>
      <c r="BY21" s="1669" t="s">
        <v>35</v>
      </c>
      <c r="BZ21" s="1669" t="s">
        <v>35</v>
      </c>
      <c r="CA21" s="2473"/>
      <c r="CB21" s="2473"/>
      <c r="CC21" s="2473"/>
      <c r="CD21" s="2473"/>
      <c r="CE21" s="2473"/>
      <c r="CF21" s="2473"/>
      <c r="CG21" s="2473"/>
      <c r="CH21" s="2473"/>
      <c r="CI21" s="2473"/>
      <c r="CJ21" s="2473"/>
      <c r="CK21" s="2473"/>
      <c r="CL21" s="2473"/>
      <c r="CM21" s="2473"/>
      <c r="CN21" s="2473"/>
      <c r="CO21" s="2473"/>
      <c r="CP21" s="2473"/>
      <c r="CQ21" s="2473"/>
      <c r="CR21" s="2473"/>
      <c r="CS21" s="2473"/>
      <c r="CT21" s="2473"/>
      <c r="CU21" s="2473"/>
      <c r="CV21" s="2473"/>
      <c r="CW21" s="2473"/>
      <c r="CX21" s="2473"/>
      <c r="CY21" s="2473"/>
      <c r="CZ21" s="2473"/>
    </row>
    <row r="22" s="760" customFormat="true" ht="15" customHeight="true" x14ac:dyDescent="0.2">
      <c r="A22" s="3075" t="s">
        <v>54</v>
      </c>
      <c r="B22" s="1475" t="s">
        <v>49</v>
      </c>
      <c r="C22" s="1507" t="s">
        <v>35</v>
      </c>
      <c r="D22" s="1521" t="s">
        <v>35</v>
      </c>
      <c r="E22" s="1521" t="s">
        <v>35</v>
      </c>
      <c r="F22" s="1521" t="s">
        <v>35</v>
      </c>
      <c r="G22" s="1535" t="s">
        <v>35</v>
      </c>
      <c r="H22" s="1549" t="s">
        <v>35</v>
      </c>
      <c r="I22" s="1521" t="s">
        <v>35</v>
      </c>
      <c r="J22" s="1521" t="s">
        <v>35</v>
      </c>
      <c r="K22" s="1521" t="s">
        <v>35</v>
      </c>
      <c r="L22" s="1563" t="s">
        <v>35</v>
      </c>
      <c r="M22" s="1507" t="s">
        <v>35</v>
      </c>
      <c r="N22" s="1521" t="s">
        <v>35</v>
      </c>
      <c r="O22" s="1521" t="s">
        <v>35</v>
      </c>
      <c r="P22" s="1521" t="s">
        <v>35</v>
      </c>
      <c r="Q22" s="1535" t="s">
        <v>35</v>
      </c>
      <c r="R22" s="1549" t="s">
        <v>35</v>
      </c>
      <c r="S22" s="1521" t="s">
        <v>35</v>
      </c>
      <c r="T22" s="1521" t="s">
        <v>35</v>
      </c>
      <c r="U22" s="1521" t="s">
        <v>35</v>
      </c>
      <c r="V22" s="1521" t="s">
        <v>35</v>
      </c>
      <c r="W22" s="1521" t="s">
        <v>35</v>
      </c>
      <c r="X22" s="1521" t="s">
        <v>35</v>
      </c>
      <c r="Y22" s="1521" t="s">
        <v>35</v>
      </c>
      <c r="Z22" s="1563" t="s">
        <v>35</v>
      </c>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61"/>
      <c r="BA22" s="3096" t="s">
        <v>54</v>
      </c>
      <c r="BB22" s="162" t="s">
        <v>49</v>
      </c>
      <c r="BC22" s="1586" t="s">
        <v>35</v>
      </c>
      <c r="BD22" s="1606" t="s">
        <v>35</v>
      </c>
      <c r="BE22" s="1606" t="s">
        <v>35</v>
      </c>
      <c r="BF22" s="1606" t="s">
        <v>35</v>
      </c>
      <c r="BG22" s="1627" t="s">
        <v>35</v>
      </c>
      <c r="BH22" s="1648" t="s">
        <v>35</v>
      </c>
      <c r="BI22" s="1606" t="s">
        <v>35</v>
      </c>
      <c r="BJ22" s="1606" t="s">
        <v>35</v>
      </c>
      <c r="BK22" s="1606" t="s">
        <v>35</v>
      </c>
      <c r="BL22" s="1627" t="s">
        <v>35</v>
      </c>
      <c r="BM22" s="1648" t="s">
        <v>35</v>
      </c>
      <c r="BN22" s="1606" t="s">
        <v>35</v>
      </c>
      <c r="BO22" s="1606" t="s">
        <v>35</v>
      </c>
      <c r="BP22" s="1606" t="s">
        <v>35</v>
      </c>
      <c r="BQ22" s="1627" t="s">
        <v>35</v>
      </c>
      <c r="BR22" s="1648" t="s">
        <v>35</v>
      </c>
      <c r="BS22" s="1606" t="s">
        <v>35</v>
      </c>
      <c r="BT22" s="1606" t="s">
        <v>35</v>
      </c>
      <c r="BU22" s="1606" t="s">
        <v>35</v>
      </c>
      <c r="BV22" s="1606" t="s">
        <v>35</v>
      </c>
      <c r="BW22" s="1606" t="s">
        <v>35</v>
      </c>
      <c r="BX22" s="1606" t="s">
        <v>35</v>
      </c>
      <c r="BY22" s="1669" t="s">
        <v>35</v>
      </c>
      <c r="BZ22" s="1669" t="s">
        <v>35</v>
      </c>
      <c r="CA22" s="2473"/>
      <c r="CB22" s="2473"/>
      <c r="CC22" s="2473"/>
      <c r="CD22" s="2473"/>
      <c r="CE22" s="2473"/>
      <c r="CF22" s="2473"/>
      <c r="CG22" s="2473"/>
      <c r="CH22" s="2473"/>
      <c r="CI22" s="2473"/>
      <c r="CJ22" s="2473"/>
      <c r="CK22" s="2473"/>
      <c r="CL22" s="2473"/>
      <c r="CM22" s="2473"/>
      <c r="CN22" s="2473"/>
      <c r="CO22" s="2473"/>
      <c r="CP22" s="2473"/>
      <c r="CQ22" s="2473"/>
      <c r="CR22" s="2473"/>
      <c r="CS22" s="2473"/>
      <c r="CT22" s="2473"/>
      <c r="CU22" s="2473"/>
      <c r="CV22" s="2473"/>
      <c r="CW22" s="2473"/>
      <c r="CX22" s="2473"/>
      <c r="CY22" s="2473"/>
      <c r="CZ22" s="2473"/>
    </row>
    <row r="23" s="760" customFormat="true" ht="15" customHeight="true" x14ac:dyDescent="0.2">
      <c r="A23" s="3076"/>
      <c r="B23" s="1476" t="s">
        <v>48</v>
      </c>
      <c r="C23" s="1508" t="s">
        <v>35</v>
      </c>
      <c r="D23" s="1522" t="s">
        <v>35</v>
      </c>
      <c r="E23" s="1522" t="s">
        <v>35</v>
      </c>
      <c r="F23" s="1522" t="s">
        <v>35</v>
      </c>
      <c r="G23" s="1536" t="s">
        <v>35</v>
      </c>
      <c r="H23" s="1550" t="s">
        <v>35</v>
      </c>
      <c r="I23" s="1522" t="s">
        <v>35</v>
      </c>
      <c r="J23" s="1522" t="s">
        <v>35</v>
      </c>
      <c r="K23" s="1522" t="s">
        <v>35</v>
      </c>
      <c r="L23" s="1564" t="s">
        <v>35</v>
      </c>
      <c r="M23" s="1508" t="s">
        <v>35</v>
      </c>
      <c r="N23" s="1522" t="s">
        <v>35</v>
      </c>
      <c r="O23" s="1522" t="s">
        <v>35</v>
      </c>
      <c r="P23" s="1522" t="s">
        <v>35</v>
      </c>
      <c r="Q23" s="1536" t="s">
        <v>35</v>
      </c>
      <c r="R23" s="1550" t="s">
        <v>35</v>
      </c>
      <c r="S23" s="1522" t="s">
        <v>35</v>
      </c>
      <c r="T23" s="1522" t="s">
        <v>35</v>
      </c>
      <c r="U23" s="1522" t="s">
        <v>35</v>
      </c>
      <c r="V23" s="1522" t="s">
        <v>35</v>
      </c>
      <c r="W23" s="1522" t="s">
        <v>35</v>
      </c>
      <c r="X23" s="1522" t="s">
        <v>35</v>
      </c>
      <c r="Y23" s="1522" t="s">
        <v>35</v>
      </c>
      <c r="Z23" s="1564" t="s">
        <v>35</v>
      </c>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61"/>
      <c r="BA23" s="3097"/>
      <c r="BB23" s="163" t="s">
        <v>48</v>
      </c>
      <c r="BC23" s="1587" t="s">
        <v>35</v>
      </c>
      <c r="BD23" s="1607" t="s">
        <v>35</v>
      </c>
      <c r="BE23" s="1607" t="s">
        <v>35</v>
      </c>
      <c r="BF23" s="1607" t="s">
        <v>35</v>
      </c>
      <c r="BG23" s="1628" t="s">
        <v>35</v>
      </c>
      <c r="BH23" s="1649" t="s">
        <v>35</v>
      </c>
      <c r="BI23" s="1607" t="s">
        <v>35</v>
      </c>
      <c r="BJ23" s="1607" t="s">
        <v>35</v>
      </c>
      <c r="BK23" s="1607" t="s">
        <v>35</v>
      </c>
      <c r="BL23" s="1628" t="s">
        <v>35</v>
      </c>
      <c r="BM23" s="1649" t="s">
        <v>35</v>
      </c>
      <c r="BN23" s="1607" t="s">
        <v>35</v>
      </c>
      <c r="BO23" s="1607" t="s">
        <v>35</v>
      </c>
      <c r="BP23" s="1607" t="s">
        <v>35</v>
      </c>
      <c r="BQ23" s="1628" t="s">
        <v>35</v>
      </c>
      <c r="BR23" s="1649" t="s">
        <v>35</v>
      </c>
      <c r="BS23" s="1607" t="s">
        <v>35</v>
      </c>
      <c r="BT23" s="1607" t="s">
        <v>35</v>
      </c>
      <c r="BU23" s="1607" t="s">
        <v>35</v>
      </c>
      <c r="BV23" s="1607" t="s">
        <v>35</v>
      </c>
      <c r="BW23" s="1607" t="s">
        <v>35</v>
      </c>
      <c r="BX23" s="1607" t="s">
        <v>35</v>
      </c>
      <c r="BY23" s="1670" t="s">
        <v>35</v>
      </c>
      <c r="BZ23" s="1670" t="s">
        <v>35</v>
      </c>
      <c r="CA23" s="2474"/>
      <c r="CB23" s="2474"/>
      <c r="CC23" s="2474"/>
      <c r="CD23" s="2474"/>
      <c r="CE23" s="2474"/>
      <c r="CF23" s="2474"/>
      <c r="CG23" s="2474"/>
      <c r="CH23" s="2474"/>
      <c r="CI23" s="2474"/>
      <c r="CJ23" s="2474"/>
      <c r="CK23" s="2474"/>
      <c r="CL23" s="2474"/>
      <c r="CM23" s="2474"/>
      <c r="CN23" s="2474"/>
      <c r="CO23" s="2474"/>
      <c r="CP23" s="2474"/>
      <c r="CQ23" s="2474"/>
      <c r="CR23" s="2474"/>
      <c r="CS23" s="2474"/>
      <c r="CT23" s="2474"/>
      <c r="CU23" s="2474"/>
      <c r="CV23" s="2474"/>
      <c r="CW23" s="2474"/>
      <c r="CX23" s="2474"/>
      <c r="CY23" s="2474"/>
      <c r="CZ23" s="2474"/>
    </row>
    <row r="24" s="131" customFormat="true" ht="15" hidden="true" customHeight="true" x14ac:dyDescent="0.2">
      <c r="A24" s="3041"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9"/>
      <c r="AA24" s="1038"/>
      <c r="AB24" s="1038"/>
      <c r="AC24" s="1038"/>
      <c r="AD24" s="1038"/>
      <c r="AE24" s="1038"/>
      <c r="AF24" s="1038"/>
      <c r="AG24" s="1038"/>
      <c r="AH24" s="1038"/>
      <c r="AI24" s="1038"/>
      <c r="AJ24" s="1038"/>
      <c r="AK24" s="1038"/>
      <c r="AL24" s="1038"/>
      <c r="AM24" s="1038"/>
      <c r="AN24" s="1038"/>
      <c r="AO24" s="1038"/>
      <c r="AP24" s="1038"/>
      <c r="AQ24" s="1038"/>
      <c r="AR24" s="1038"/>
      <c r="AS24" s="1038"/>
      <c r="AT24" s="1038"/>
      <c r="AU24" s="1038"/>
      <c r="AV24" s="1038"/>
      <c r="AW24" s="1038"/>
      <c r="AX24" s="1038"/>
      <c r="AY24" s="1038"/>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42"/>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4"/>
      <c r="AA25" s="1038"/>
      <c r="AB25" s="1038"/>
      <c r="AC25" s="1038"/>
      <c r="AD25" s="1038"/>
      <c r="AE25" s="1038"/>
      <c r="AF25" s="1038"/>
      <c r="AG25" s="1038"/>
      <c r="AH25" s="1038"/>
      <c r="AI25" s="1038"/>
      <c r="AJ25" s="1038"/>
      <c r="AK25" s="1038"/>
      <c r="AL25" s="1038"/>
      <c r="AM25" s="1038"/>
      <c r="AN25" s="1038"/>
      <c r="AO25" s="1038"/>
      <c r="AP25" s="1038"/>
      <c r="AQ25" s="1038"/>
      <c r="AR25" s="1038"/>
      <c r="AS25" s="1038"/>
      <c r="AT25" s="1038"/>
      <c r="AU25" s="1038"/>
      <c r="AV25" s="1038"/>
      <c r="AW25" s="1038"/>
      <c r="AX25" s="1038"/>
      <c r="AY25" s="1038"/>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43"/>
      <c r="B26" s="274" t="s">
        <v>46</v>
      </c>
      <c r="C26" s="345"/>
      <c r="D26" s="346"/>
      <c r="E26" s="346"/>
      <c r="F26" s="346"/>
      <c r="G26" s="347"/>
      <c r="H26" s="348"/>
      <c r="I26" s="346"/>
      <c r="J26" s="346"/>
      <c r="K26" s="346"/>
      <c r="L26" s="349"/>
      <c r="M26" s="345"/>
      <c r="N26" s="346"/>
      <c r="O26" s="346"/>
      <c r="P26" s="346"/>
      <c r="Q26" s="347"/>
      <c r="R26" s="2389"/>
      <c r="S26" s="2390"/>
      <c r="T26" s="2390"/>
      <c r="U26" s="2390"/>
      <c r="V26" s="2390"/>
      <c r="W26" s="2390"/>
      <c r="X26" s="2390"/>
      <c r="Y26" s="2390"/>
      <c r="Z26" s="2428"/>
      <c r="AA26" s="1038"/>
      <c r="AB26" s="1038"/>
      <c r="AC26" s="1038"/>
      <c r="AD26" s="1038"/>
      <c r="AE26" s="1038"/>
      <c r="AF26" s="1038"/>
      <c r="AG26" s="1038"/>
      <c r="AH26" s="1038"/>
      <c r="AI26" s="1038"/>
      <c r="AJ26" s="1038"/>
      <c r="AK26" s="1038"/>
      <c r="AL26" s="1038"/>
      <c r="AM26" s="1038"/>
      <c r="AN26" s="1038"/>
      <c r="AO26" s="1038"/>
      <c r="AP26" s="1038"/>
      <c r="AQ26" s="1038"/>
      <c r="AR26" s="1038"/>
      <c r="AS26" s="1038"/>
      <c r="AT26" s="1038"/>
      <c r="AU26" s="1038"/>
      <c r="AV26" s="1038"/>
      <c r="AW26" s="1038"/>
      <c r="AX26" s="1038"/>
      <c r="AY26" s="1038"/>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761" customFormat="true" ht="15" customHeight="true" x14ac:dyDescent="0.2">
      <c r="A27" s="130"/>
      <c r="B27" s="202"/>
      <c r="C27" s="3064" t="s">
        <v>115</v>
      </c>
      <c r="D27" s="3065"/>
      <c r="E27" s="3065"/>
      <c r="F27" s="3065"/>
      <c r="G27" s="3066"/>
      <c r="H27" s="3067" t="s">
        <v>38</v>
      </c>
      <c r="I27" s="3068"/>
      <c r="J27" s="3068"/>
      <c r="K27" s="3068"/>
      <c r="L27" s="3069"/>
      <c r="M27" s="3070" t="s">
        <v>37</v>
      </c>
      <c r="N27" s="3068"/>
      <c r="O27" s="3068"/>
      <c r="P27" s="3068"/>
      <c r="Q27" s="3069"/>
      <c r="R27" s="2383" t="s">
        <v>142</v>
      </c>
      <c r="S27" s="2418"/>
      <c r="T27" s="2418"/>
      <c r="U27" s="2418"/>
      <c r="V27" s="2418"/>
      <c r="W27" s="2418"/>
      <c r="X27" s="2418"/>
      <c r="Y27" s="2418"/>
      <c r="Z27" s="2419"/>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240"/>
      <c r="BA27" s="241" t="s">
        <v>131</v>
      </c>
      <c r="BB27" s="115" t="s">
        <v>96</v>
      </c>
      <c r="BC27" s="3098" t="s">
        <v>115</v>
      </c>
      <c r="BD27" s="3099"/>
      <c r="BE27" s="3099"/>
      <c r="BF27" s="3099"/>
      <c r="BG27" s="3100"/>
      <c r="BH27" s="3101" t="s">
        <v>38</v>
      </c>
      <c r="BI27" s="3099"/>
      <c r="BJ27" s="3099"/>
      <c r="BK27" s="3099"/>
      <c r="BL27" s="3100"/>
      <c r="BM27" s="3101" t="s">
        <v>37</v>
      </c>
      <c r="BN27" s="3099"/>
      <c r="BO27" s="3099"/>
      <c r="BP27" s="3099"/>
      <c r="BQ27" s="3102"/>
      <c r="BR27" s="2398" t="s">
        <v>142</v>
      </c>
      <c r="BS27" s="2399"/>
      <c r="BT27" s="2399"/>
      <c r="BU27" s="2399"/>
      <c r="BV27" s="2399"/>
      <c r="BW27" s="2399"/>
      <c r="BX27" s="2399"/>
      <c r="BY27" s="2400"/>
      <c r="BZ27" s="461"/>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761" customFormat="true" ht="12.75" x14ac:dyDescent="0.2">
      <c r="A28" s="203" t="s">
        <v>69</v>
      </c>
      <c r="B28" s="277"/>
      <c r="C28" s="404" t="s">
        <v>0</v>
      </c>
      <c r="D28" s="405" t="s">
        <v>1</v>
      </c>
      <c r="E28" s="405" t="s">
        <v>2</v>
      </c>
      <c r="F28" s="405" t="s">
        <v>3</v>
      </c>
      <c r="G28" s="406" t="s">
        <v>4</v>
      </c>
      <c r="H28" s="1196" t="s">
        <v>0</v>
      </c>
      <c r="I28" s="1121" t="s">
        <v>1</v>
      </c>
      <c r="J28" s="1121" t="s">
        <v>2</v>
      </c>
      <c r="K28" s="1121" t="s">
        <v>3</v>
      </c>
      <c r="L28" s="1122" t="s">
        <v>4</v>
      </c>
      <c r="M28" s="1180" t="s">
        <v>0</v>
      </c>
      <c r="N28" s="1121" t="s">
        <v>1</v>
      </c>
      <c r="O28" s="1121" t="s">
        <v>2</v>
      </c>
      <c r="P28" s="1121" t="s">
        <v>3</v>
      </c>
      <c r="Q28" s="1215" t="s">
        <v>4</v>
      </c>
      <c r="R28" s="1196" t="s">
        <v>158</v>
      </c>
      <c r="S28" s="1121" t="s">
        <v>159</v>
      </c>
      <c r="T28" s="1121" t="s">
        <v>160</v>
      </c>
      <c r="U28" s="1121" t="s">
        <v>161</v>
      </c>
      <c r="V28" s="1121" t="s">
        <v>162</v>
      </c>
      <c r="W28" s="1121" t="s">
        <v>163</v>
      </c>
      <c r="X28" s="1121" t="s">
        <v>164</v>
      </c>
      <c r="Y28" s="1121" t="s">
        <v>165</v>
      </c>
      <c r="Z28" s="1123" t="s">
        <v>166</v>
      </c>
      <c r="AA28" s="1038"/>
      <c r="AB28" s="1038"/>
      <c r="AC28" s="1038"/>
      <c r="AD28" s="1038"/>
      <c r="AE28" s="1038"/>
      <c r="AF28" s="1038"/>
      <c r="AG28" s="1038"/>
      <c r="AH28" s="1038"/>
      <c r="AI28" s="1038"/>
      <c r="AJ28" s="1038"/>
      <c r="AK28" s="1038"/>
      <c r="AL28" s="1038"/>
      <c r="AM28" s="1038"/>
      <c r="AN28" s="1038"/>
      <c r="AO28" s="1038"/>
      <c r="AP28" s="1038"/>
      <c r="AQ28" s="1038"/>
      <c r="AR28" s="1038"/>
      <c r="AS28" s="1038"/>
      <c r="AT28" s="1038"/>
      <c r="AU28" s="1038"/>
      <c r="AV28" s="1038"/>
      <c r="AW28" s="1038"/>
      <c r="AX28" s="1038"/>
      <c r="AY28" s="1038"/>
      <c r="AZ28" s="24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158</v>
      </c>
      <c r="BS28" s="182" t="s">
        <v>159</v>
      </c>
      <c r="BT28" s="182" t="s">
        <v>160</v>
      </c>
      <c r="BU28" s="182" t="s">
        <v>161</v>
      </c>
      <c r="BV28" s="182" t="s">
        <v>162</v>
      </c>
      <c r="BW28" s="182" t="s">
        <v>163</v>
      </c>
      <c r="BX28" s="182" t="s">
        <v>164</v>
      </c>
      <c r="BY28" s="183" t="s">
        <v>165</v>
      </c>
      <c r="BZ28" s="183" t="s">
        <v>166</v>
      </c>
      <c r="CA28" s="2475"/>
      <c r="CB28" s="2475"/>
      <c r="CC28" s="2475"/>
      <c r="CD28" s="2475"/>
      <c r="CE28" s="2475"/>
      <c r="CF28" s="2475"/>
      <c r="CG28" s="2475"/>
      <c r="CH28" s="2475"/>
      <c r="CI28" s="2475"/>
      <c r="CJ28" s="2475"/>
      <c r="CK28" s="2475"/>
      <c r="CL28" s="2475"/>
      <c r="CM28" s="2475"/>
      <c r="CN28" s="2475"/>
      <c r="CO28" s="2475"/>
      <c r="CP28" s="2475"/>
      <c r="CQ28" s="2475"/>
      <c r="CR28" s="2475"/>
      <c r="CS28" s="2475"/>
      <c r="CT28" s="2475"/>
      <c r="CU28" s="2475"/>
      <c r="CV28" s="2475"/>
      <c r="CW28" s="2475"/>
      <c r="CX28" s="2475"/>
      <c r="CY28" s="2475"/>
      <c r="CZ28" s="2475"/>
    </row>
    <row r="29" s="761" customFormat="true" ht="15" customHeight="true" x14ac:dyDescent="0.2">
      <c r="A29" s="3077" t="s">
        <v>57</v>
      </c>
      <c r="B29" s="1477" t="s">
        <v>49</v>
      </c>
      <c r="C29" s="1291">
        <v>2.235562288297424</v>
      </c>
      <c r="D29" s="1292">
        <v>3.5239362548869355</v>
      </c>
      <c r="E29" s="1292">
        <v>12.741475794766641</v>
      </c>
      <c r="F29" s="1292">
        <v>62.726947560697788</v>
      </c>
      <c r="G29" s="1293">
        <v>90.559645583894749</v>
      </c>
      <c r="H29" s="1294">
        <v>64.98034465210587</v>
      </c>
      <c r="I29" s="1292">
        <v>77.551558366858188</v>
      </c>
      <c r="J29" s="1292">
        <v>88.881112926175916</v>
      </c>
      <c r="K29" s="1292">
        <v>91.378896845005642</v>
      </c>
      <c r="L29" s="1295">
        <v>93.648526320646397</v>
      </c>
      <c r="M29" s="1296">
        <v>2.235562288297424</v>
      </c>
      <c r="N29" s="1297">
        <f>M29</f>
        <v>2.235562288297424</v>
      </c>
      <c r="O29" s="1292">
        <v>3.5239362548869355</v>
      </c>
      <c r="P29" s="1292">
        <v>2.6158525191631687</v>
      </c>
      <c r="Q29" s="1293">
        <v>23.360859516921533</v>
      </c>
      <c r="R29" s="1294">
        <v>16.235346162353455</v>
      </c>
      <c r="S29" s="1292">
        <v>66.935669817846446</v>
      </c>
      <c r="T29" s="1292">
        <v>13.301415487094095</v>
      </c>
      <c r="U29" s="1292">
        <v>2.9699510831586231</v>
      </c>
      <c r="V29" s="1292">
        <v>85.724981282755465</v>
      </c>
      <c r="W29" s="1292">
        <v>11.890433699937629</v>
      </c>
      <c r="X29" s="1292">
        <v>19.669336969490416</v>
      </c>
      <c r="Y29" s="1292">
        <v>20.586592178770875</v>
      </c>
      <c r="Z29" s="2429">
        <v>11.907654921020647</v>
      </c>
      <c r="AA29" s="1038"/>
      <c r="AB29" s="1038"/>
      <c r="AC29" s="1038"/>
      <c r="AD29" s="1038"/>
      <c r="AE29" s="1038"/>
      <c r="AF29" s="1038"/>
      <c r="AG29" s="1038"/>
      <c r="AH29" s="1038"/>
      <c r="AI29" s="1038"/>
      <c r="AJ29" s="1038"/>
      <c r="AK29" s="1038"/>
      <c r="AL29" s="1038"/>
      <c r="AM29" s="1038"/>
      <c r="AN29" s="1038"/>
      <c r="AO29" s="1038"/>
      <c r="AP29" s="1038"/>
      <c r="AQ29" s="1038"/>
      <c r="AR29" s="1038"/>
      <c r="AS29" s="1038"/>
      <c r="AT29" s="1038"/>
      <c r="AU29" s="1038"/>
      <c r="AV29" s="1038"/>
      <c r="AW29" s="1038"/>
      <c r="AX29" s="1038"/>
      <c r="AY29" s="1038"/>
      <c r="AZ29" s="240"/>
      <c r="BA29" s="3055" t="s">
        <v>57</v>
      </c>
      <c r="BB29" s="164" t="s">
        <v>49</v>
      </c>
      <c r="BC29" s="1588" t="s">
        <v>35</v>
      </c>
      <c r="BD29" s="1608" t="s">
        <v>35</v>
      </c>
      <c r="BE29" s="1608" t="s">
        <v>35</v>
      </c>
      <c r="BF29" s="1608" t="s">
        <v>35</v>
      </c>
      <c r="BG29" s="1629" t="s">
        <v>35</v>
      </c>
      <c r="BH29" s="1650" t="s">
        <v>35</v>
      </c>
      <c r="BI29" s="1608" t="s">
        <v>35</v>
      </c>
      <c r="BJ29" s="1608" t="s">
        <v>35</v>
      </c>
      <c r="BK29" s="1608" t="s">
        <v>35</v>
      </c>
      <c r="BL29" s="1629" t="s">
        <v>35</v>
      </c>
      <c r="BM29" s="1650" t="s">
        <v>35</v>
      </c>
      <c r="BN29" s="1608" t="s">
        <v>35</v>
      </c>
      <c r="BO29" s="1608" t="s">
        <v>35</v>
      </c>
      <c r="BP29" s="1608" t="s">
        <v>35</v>
      </c>
      <c r="BQ29" s="1629" t="s">
        <v>35</v>
      </c>
      <c r="BR29" s="1650" t="s">
        <v>35</v>
      </c>
      <c r="BS29" s="1608" t="s">
        <v>35</v>
      </c>
      <c r="BT29" s="1608" t="s">
        <v>35</v>
      </c>
      <c r="BU29" s="1608" t="s">
        <v>35</v>
      </c>
      <c r="BV29" s="1608" t="s">
        <v>35</v>
      </c>
      <c r="BW29" s="1608" t="s">
        <v>35</v>
      </c>
      <c r="BX29" s="1608" t="s">
        <v>35</v>
      </c>
      <c r="BY29" s="1671" t="s">
        <v>35</v>
      </c>
      <c r="BZ29" s="1671" t="s">
        <v>35</v>
      </c>
      <c r="CA29" s="2476"/>
      <c r="CB29" s="2476"/>
      <c r="CC29" s="2476"/>
      <c r="CD29" s="2476"/>
      <c r="CE29" s="2476"/>
      <c r="CF29" s="2476"/>
      <c r="CG29" s="2476"/>
      <c r="CH29" s="2476"/>
      <c r="CI29" s="2476"/>
      <c r="CJ29" s="2476"/>
      <c r="CK29" s="2476"/>
      <c r="CL29" s="2476"/>
      <c r="CM29" s="2476"/>
      <c r="CN29" s="2476"/>
      <c r="CO29" s="2476"/>
      <c r="CP29" s="2476"/>
      <c r="CQ29" s="2476"/>
      <c r="CR29" s="2476"/>
      <c r="CS29" s="2476"/>
      <c r="CT29" s="2476"/>
      <c r="CU29" s="2476"/>
      <c r="CV29" s="2476"/>
      <c r="CW29" s="2476"/>
      <c r="CX29" s="2476"/>
      <c r="CY29" s="2476"/>
      <c r="CZ29" s="2476"/>
    </row>
    <row r="30" s="761" customFormat="true" ht="15" customHeight="true" x14ac:dyDescent="0.2">
      <c r="A30" s="3078"/>
      <c r="B30" s="1478" t="s">
        <v>48</v>
      </c>
      <c r="C30" s="1298">
        <v>97.764437711702556</v>
      </c>
      <c r="D30" s="1299">
        <v>96.476063745113009</v>
      </c>
      <c r="E30" s="1299">
        <v>87.258524205233385</v>
      </c>
      <c r="F30" s="1299">
        <v>37.273052439302418</v>
      </c>
      <c r="G30" s="1300">
        <v>9.4403544161051531</v>
      </c>
      <c r="H30" s="1301">
        <v>35.019655347894044</v>
      </c>
      <c r="I30" s="1299">
        <v>22.448441633141734</v>
      </c>
      <c r="J30" s="1299">
        <v>11.118887073824073</v>
      </c>
      <c r="K30" s="1299">
        <v>8.6211031549943371</v>
      </c>
      <c r="L30" s="1302">
        <v>6.3514736793536049</v>
      </c>
      <c r="M30" s="1303">
        <v>97.764437711702556</v>
      </c>
      <c r="N30" s="1304">
        <f>M30</f>
        <v>97.764437711702556</v>
      </c>
      <c r="O30" s="1299">
        <v>96.476063745113009</v>
      </c>
      <c r="P30" s="1299">
        <v>97.384147480836859</v>
      </c>
      <c r="Q30" s="1300">
        <v>76.639140483078279</v>
      </c>
      <c r="R30" s="1301">
        <v>83.764653837646421</v>
      </c>
      <c r="S30" s="1299">
        <v>33.064330182153547</v>
      </c>
      <c r="T30" s="1299">
        <v>86.698584512905839</v>
      </c>
      <c r="U30" s="1299">
        <v>97.030048916841366</v>
      </c>
      <c r="V30" s="1299">
        <v>14.275018717244791</v>
      </c>
      <c r="W30" s="1299">
        <v>88.109566300062227</v>
      </c>
      <c r="X30" s="1299">
        <v>80.330663030509555</v>
      </c>
      <c r="Y30" s="1299">
        <v>79.413407821228915</v>
      </c>
      <c r="Z30" s="2430">
        <v>88.092345078979307</v>
      </c>
      <c r="AA30" s="1038"/>
      <c r="AB30" s="1038"/>
      <c r="AC30" s="1038"/>
      <c r="AD30" s="1038"/>
      <c r="AE30" s="1038"/>
      <c r="AF30" s="1038"/>
      <c r="AG30" s="1038"/>
      <c r="AH30" s="1038"/>
      <c r="AI30" s="1038"/>
      <c r="AJ30" s="1038"/>
      <c r="AK30" s="1038"/>
      <c r="AL30" s="1038"/>
      <c r="AM30" s="1038"/>
      <c r="AN30" s="1038"/>
      <c r="AO30" s="1038"/>
      <c r="AP30" s="1038"/>
      <c r="AQ30" s="1038"/>
      <c r="AR30" s="1038"/>
      <c r="AS30" s="1038"/>
      <c r="AT30" s="1038"/>
      <c r="AU30" s="1038"/>
      <c r="AV30" s="1038"/>
      <c r="AW30" s="1038"/>
      <c r="AX30" s="1038"/>
      <c r="AY30" s="1038"/>
      <c r="AZ30" s="240"/>
      <c r="BA30" s="3056"/>
      <c r="BB30" s="165" t="s">
        <v>48</v>
      </c>
      <c r="BC30" s="1589" t="s">
        <v>35</v>
      </c>
      <c r="BD30" s="1609" t="s">
        <v>35</v>
      </c>
      <c r="BE30" s="1609" t="s">
        <v>35</v>
      </c>
      <c r="BF30" s="1609" t="s">
        <v>35</v>
      </c>
      <c r="BG30" s="1630" t="s">
        <v>35</v>
      </c>
      <c r="BH30" s="1651" t="s">
        <v>35</v>
      </c>
      <c r="BI30" s="1609" t="s">
        <v>35</v>
      </c>
      <c r="BJ30" s="1609" t="s">
        <v>35</v>
      </c>
      <c r="BK30" s="1609" t="s">
        <v>35</v>
      </c>
      <c r="BL30" s="1630" t="s">
        <v>35</v>
      </c>
      <c r="BM30" s="1651" t="s">
        <v>35</v>
      </c>
      <c r="BN30" s="1609" t="s">
        <v>35</v>
      </c>
      <c r="BO30" s="1609" t="s">
        <v>35</v>
      </c>
      <c r="BP30" s="1609" t="s">
        <v>35</v>
      </c>
      <c r="BQ30" s="1630" t="s">
        <v>35</v>
      </c>
      <c r="BR30" s="1651" t="s">
        <v>35</v>
      </c>
      <c r="BS30" s="1609" t="s">
        <v>35</v>
      </c>
      <c r="BT30" s="1609" t="s">
        <v>35</v>
      </c>
      <c r="BU30" s="1609" t="s">
        <v>35</v>
      </c>
      <c r="BV30" s="1609" t="s">
        <v>35</v>
      </c>
      <c r="BW30" s="1609" t="s">
        <v>35</v>
      </c>
      <c r="BX30" s="1609" t="s">
        <v>35</v>
      </c>
      <c r="BY30" s="1672" t="s">
        <v>35</v>
      </c>
      <c r="BZ30" s="1672" t="s">
        <v>35</v>
      </c>
      <c r="CA30" s="2477"/>
      <c r="CB30" s="2477"/>
      <c r="CC30" s="2477"/>
      <c r="CD30" s="2477"/>
      <c r="CE30" s="2477"/>
      <c r="CF30" s="2477"/>
      <c r="CG30" s="2477"/>
      <c r="CH30" s="2477"/>
      <c r="CI30" s="2477"/>
      <c r="CJ30" s="2477"/>
      <c r="CK30" s="2477"/>
      <c r="CL30" s="2477"/>
      <c r="CM30" s="2477"/>
      <c r="CN30" s="2477"/>
      <c r="CO30" s="2477"/>
      <c r="CP30" s="2477"/>
      <c r="CQ30" s="2477"/>
      <c r="CR30" s="2477"/>
      <c r="CS30" s="2477"/>
      <c r="CT30" s="2477"/>
      <c r="CU30" s="2477"/>
      <c r="CV30" s="2477"/>
      <c r="CW30" s="2477"/>
      <c r="CX30" s="2477"/>
      <c r="CY30" s="2477"/>
      <c r="CZ30" s="2477"/>
    </row>
    <row r="31" s="130" customFormat="true" ht="15" customHeight="true" x14ac:dyDescent="0.2">
      <c r="A31" s="3057" t="s">
        <v>104</v>
      </c>
      <c r="B31" s="290" t="s">
        <v>49</v>
      </c>
      <c r="C31" s="1307">
        <v>2.7002121612685823E-2</v>
      </c>
      <c r="D31" s="1308">
        <v>0.10875238493768616</v>
      </c>
      <c r="E31" s="1308">
        <v>0.97036002106335884</v>
      </c>
      <c r="F31" s="1308">
        <v>22.197654917847728</v>
      </c>
      <c r="G31" s="1309">
        <v>69.265497680536626</v>
      </c>
      <c r="H31" s="1310">
        <v>12.568219723666887</v>
      </c>
      <c r="I31" s="1308">
        <v>27.393387885357477</v>
      </c>
      <c r="J31" s="1308">
        <v>45.851072076771018</v>
      </c>
      <c r="K31" s="1308">
        <v>63.062664552002879</v>
      </c>
      <c r="L31" s="1311">
        <v>83.687194292115521</v>
      </c>
      <c r="M31" s="1312">
        <v>2.7002121612685823E-2</v>
      </c>
      <c r="N31" s="1313">
        <f>M31</f>
        <v>2.7002121612685823E-2</v>
      </c>
      <c r="O31" s="1308">
        <v>0.10875238493768616</v>
      </c>
      <c r="P31" s="1308">
        <v>0</v>
      </c>
      <c r="Q31" s="1309">
        <v>13.165116339694144</v>
      </c>
      <c r="R31" s="1310">
        <v>7.0780800707807883</v>
      </c>
      <c r="S31" s="1308">
        <v>57.020982245792027</v>
      </c>
      <c r="T31" s="1308">
        <v>9.0965861781848538</v>
      </c>
      <c r="U31" s="1308">
        <v>0.97833682739342875</v>
      </c>
      <c r="V31" s="1308">
        <v>25.705016221612148</v>
      </c>
      <c r="W31" s="1308">
        <v>5.5613197758870641</v>
      </c>
      <c r="X31" s="1308">
        <v>7.9938639850008864</v>
      </c>
      <c r="Y31" s="1308">
        <v>7.374301675977633</v>
      </c>
      <c r="Z31" s="2431">
        <v>2.2174969623329268</v>
      </c>
      <c r="AA31" s="1038"/>
      <c r="AB31" s="1038"/>
      <c r="AC31" s="1038"/>
      <c r="AD31" s="1038"/>
      <c r="AE31" s="1038"/>
      <c r="AF31" s="1038"/>
      <c r="AG31" s="1038"/>
      <c r="AH31" s="1038"/>
      <c r="AI31" s="1038"/>
      <c r="AJ31" s="1038"/>
      <c r="AK31" s="1038"/>
      <c r="AL31" s="1038"/>
      <c r="AM31" s="1038"/>
      <c r="AN31" s="1038"/>
      <c r="AO31" s="1038"/>
      <c r="AP31" s="1038"/>
      <c r="AQ31" s="1038"/>
      <c r="AR31" s="1038"/>
      <c r="AS31" s="1038"/>
      <c r="AT31" s="1038"/>
      <c r="AU31" s="1038"/>
      <c r="AV31" s="1038"/>
      <c r="AW31" s="1038"/>
      <c r="AX31" s="1038"/>
      <c r="AY31" s="1038"/>
      <c r="AZ31" s="240"/>
      <c r="BA31" s="3056" t="s">
        <v>104</v>
      </c>
      <c r="BB31" s="165" t="s">
        <v>49</v>
      </c>
      <c r="BC31" s="1589" t="s">
        <v>35</v>
      </c>
      <c r="BD31" s="1609" t="s">
        <v>35</v>
      </c>
      <c r="BE31" s="1609" t="s">
        <v>35</v>
      </c>
      <c r="BF31" s="1609" t="s">
        <v>35</v>
      </c>
      <c r="BG31" s="1630" t="s">
        <v>35</v>
      </c>
      <c r="BH31" s="1651" t="s">
        <v>35</v>
      </c>
      <c r="BI31" s="1609" t="s">
        <v>35</v>
      </c>
      <c r="BJ31" s="1609" t="s">
        <v>35</v>
      </c>
      <c r="BK31" s="1609" t="s">
        <v>35</v>
      </c>
      <c r="BL31" s="1630" t="s">
        <v>35</v>
      </c>
      <c r="BM31" s="1651" t="s">
        <v>35</v>
      </c>
      <c r="BN31" s="1609" t="s">
        <v>35</v>
      </c>
      <c r="BO31" s="1609" t="s">
        <v>35</v>
      </c>
      <c r="BP31" s="1609" t="s">
        <v>35</v>
      </c>
      <c r="BQ31" s="1630" t="s">
        <v>35</v>
      </c>
      <c r="BR31" s="1651" t="s">
        <v>35</v>
      </c>
      <c r="BS31" s="1609" t="s">
        <v>35</v>
      </c>
      <c r="BT31" s="1609" t="s">
        <v>35</v>
      </c>
      <c r="BU31" s="1609" t="s">
        <v>35</v>
      </c>
      <c r="BV31" s="1609" t="s">
        <v>35</v>
      </c>
      <c r="BW31" s="1609" t="s">
        <v>35</v>
      </c>
      <c r="BX31" s="1609" t="s">
        <v>35</v>
      </c>
      <c r="BY31" s="1672" t="s">
        <v>35</v>
      </c>
      <c r="BZ31" s="1672" t="s">
        <v>35</v>
      </c>
      <c r="CA31" s="2477"/>
      <c r="CB31" s="2477"/>
      <c r="CC31" s="2477"/>
      <c r="CD31" s="2477"/>
      <c r="CE31" s="2477"/>
      <c r="CF31" s="2477"/>
      <c r="CG31" s="2477"/>
      <c r="CH31" s="2477"/>
      <c r="CI31" s="2477"/>
      <c r="CJ31" s="2477"/>
      <c r="CK31" s="2477"/>
      <c r="CL31" s="2477"/>
      <c r="CM31" s="2477"/>
      <c r="CN31" s="2477"/>
      <c r="CO31" s="2477"/>
      <c r="CP31" s="2477"/>
      <c r="CQ31" s="2477"/>
      <c r="CR31" s="2477"/>
      <c r="CS31" s="2477"/>
      <c r="CT31" s="2477"/>
      <c r="CU31" s="2477"/>
      <c r="CV31" s="2477"/>
      <c r="CW31" s="2477"/>
      <c r="CX31" s="2477"/>
      <c r="CY31" s="2477"/>
      <c r="CZ31" s="2477"/>
    </row>
    <row r="32" s="130" customFormat="true" ht="15" customHeight="true" x14ac:dyDescent="0.2">
      <c r="A32" s="3057"/>
      <c r="B32" s="290" t="s">
        <v>48</v>
      </c>
      <c r="C32" s="1298">
        <v>99.972997878387332</v>
      </c>
      <c r="D32" s="1299">
        <v>99.891247615062312</v>
      </c>
      <c r="E32" s="1299">
        <v>99.029639978936657</v>
      </c>
      <c r="F32" s="1299">
        <v>77.802345082152243</v>
      </c>
      <c r="G32" s="1300">
        <v>30.734502319463346</v>
      </c>
      <c r="H32" s="1301">
        <v>87.431780276333001</v>
      </c>
      <c r="I32" s="1299">
        <v>72.606612114642459</v>
      </c>
      <c r="J32" s="1299">
        <v>54.148927923228953</v>
      </c>
      <c r="K32" s="1299">
        <v>36.937335447997036</v>
      </c>
      <c r="L32" s="1302">
        <v>16.312805707884383</v>
      </c>
      <c r="M32" s="1303">
        <v>99.972997878387332</v>
      </c>
      <c r="N32" s="1304">
        <f>M32</f>
        <v>99.972997878387332</v>
      </c>
      <c r="O32" s="1299">
        <v>99.891247615062312</v>
      </c>
      <c r="P32" s="1299">
        <v>100</v>
      </c>
      <c r="Q32" s="1300">
        <v>86.834883660305763</v>
      </c>
      <c r="R32" s="1301">
        <v>92.921919929219044</v>
      </c>
      <c r="S32" s="1299">
        <v>42.979017754207952</v>
      </c>
      <c r="T32" s="1299">
        <v>90.903413821815136</v>
      </c>
      <c r="U32" s="1299">
        <v>99.021663172606594</v>
      </c>
      <c r="V32" s="1299">
        <v>74.294983778388172</v>
      </c>
      <c r="W32" s="1299">
        <v>94.4386802241129</v>
      </c>
      <c r="X32" s="1299">
        <v>92.006136014999157</v>
      </c>
      <c r="Y32" s="1299">
        <v>92.625698324022281</v>
      </c>
      <c r="Z32" s="2430">
        <v>97.782503037667041</v>
      </c>
      <c r="AA32" s="1038"/>
      <c r="AB32" s="1038"/>
      <c r="AC32" s="1038"/>
      <c r="AD32" s="1038"/>
      <c r="AE32" s="1038"/>
      <c r="AF32" s="1038"/>
      <c r="AG32" s="1038"/>
      <c r="AH32" s="1038"/>
      <c r="AI32" s="1038"/>
      <c r="AJ32" s="1038"/>
      <c r="AK32" s="1038"/>
      <c r="AL32" s="1038"/>
      <c r="AM32" s="1038"/>
      <c r="AN32" s="1038"/>
      <c r="AO32" s="1038"/>
      <c r="AP32" s="1038"/>
      <c r="AQ32" s="1038"/>
      <c r="AR32" s="1038"/>
      <c r="AS32" s="1038"/>
      <c r="AT32" s="1038"/>
      <c r="AU32" s="1038"/>
      <c r="AV32" s="1038"/>
      <c r="AW32" s="1038"/>
      <c r="AX32" s="1038"/>
      <c r="AY32" s="1038"/>
      <c r="AZ32" s="240"/>
      <c r="BA32" s="3056"/>
      <c r="BB32" s="165" t="s">
        <v>48</v>
      </c>
      <c r="BC32" s="1589" t="s">
        <v>35</v>
      </c>
      <c r="BD32" s="1609" t="s">
        <v>35</v>
      </c>
      <c r="BE32" s="1609" t="s">
        <v>35</v>
      </c>
      <c r="BF32" s="1609" t="s">
        <v>35</v>
      </c>
      <c r="BG32" s="1630" t="s">
        <v>35</v>
      </c>
      <c r="BH32" s="1651" t="s">
        <v>35</v>
      </c>
      <c r="BI32" s="1609" t="s">
        <v>35</v>
      </c>
      <c r="BJ32" s="1609" t="s">
        <v>35</v>
      </c>
      <c r="BK32" s="1609" t="s">
        <v>35</v>
      </c>
      <c r="BL32" s="1630" t="s">
        <v>35</v>
      </c>
      <c r="BM32" s="1651" t="s">
        <v>35</v>
      </c>
      <c r="BN32" s="1609" t="s">
        <v>35</v>
      </c>
      <c r="BO32" s="1609" t="s">
        <v>35</v>
      </c>
      <c r="BP32" s="1609" t="s">
        <v>35</v>
      </c>
      <c r="BQ32" s="1630" t="s">
        <v>35</v>
      </c>
      <c r="BR32" s="1651" t="s">
        <v>35</v>
      </c>
      <c r="BS32" s="1609" t="s">
        <v>35</v>
      </c>
      <c r="BT32" s="1609" t="s">
        <v>35</v>
      </c>
      <c r="BU32" s="1609" t="s">
        <v>35</v>
      </c>
      <c r="BV32" s="1609" t="s">
        <v>35</v>
      </c>
      <c r="BW32" s="1609" t="s">
        <v>35</v>
      </c>
      <c r="BX32" s="1609" t="s">
        <v>35</v>
      </c>
      <c r="BY32" s="1672" t="s">
        <v>35</v>
      </c>
      <c r="BZ32" s="1672" t="s">
        <v>35</v>
      </c>
      <c r="CA32" s="2477"/>
      <c r="CB32" s="2477"/>
      <c r="CC32" s="2477"/>
      <c r="CD32" s="2477"/>
      <c r="CE32" s="2477"/>
      <c r="CF32" s="2477"/>
      <c r="CG32" s="2477"/>
      <c r="CH32" s="2477"/>
      <c r="CI32" s="2477"/>
      <c r="CJ32" s="2477"/>
      <c r="CK32" s="2477"/>
      <c r="CL32" s="2477"/>
      <c r="CM32" s="2477"/>
      <c r="CN32" s="2477"/>
      <c r="CO32" s="2477"/>
      <c r="CP32" s="2477"/>
      <c r="CQ32" s="2477"/>
      <c r="CR32" s="2477"/>
      <c r="CS32" s="2477"/>
      <c r="CT32" s="2477"/>
      <c r="CU32" s="2477"/>
      <c r="CV32" s="2477"/>
      <c r="CW32" s="2477"/>
      <c r="CX32" s="2477"/>
      <c r="CY32" s="2477"/>
      <c r="CZ32" s="2477"/>
    </row>
    <row r="33" s="130" customFormat="true" ht="15" customHeight="true" x14ac:dyDescent="0.2">
      <c r="A33" s="3057" t="s">
        <v>105</v>
      </c>
      <c r="B33" s="290" t="s">
        <v>49</v>
      </c>
      <c r="C33" s="1509" t="s">
        <v>35</v>
      </c>
      <c r="D33" s="1523" t="s">
        <v>35</v>
      </c>
      <c r="E33" s="1523" t="s">
        <v>35</v>
      </c>
      <c r="F33" s="1523" t="s">
        <v>35</v>
      </c>
      <c r="G33" s="1537" t="s">
        <v>35</v>
      </c>
      <c r="H33" s="1551" t="s">
        <v>35</v>
      </c>
      <c r="I33" s="1523" t="s">
        <v>35</v>
      </c>
      <c r="J33" s="1523" t="s">
        <v>35</v>
      </c>
      <c r="K33" s="1523" t="s">
        <v>35</v>
      </c>
      <c r="L33" s="1565" t="s">
        <v>35</v>
      </c>
      <c r="M33" s="1577" t="s">
        <v>35</v>
      </c>
      <c r="N33" s="1523" t="s">
        <v>35</v>
      </c>
      <c r="O33" s="1523" t="s">
        <v>35</v>
      </c>
      <c r="P33" s="1523" t="s">
        <v>35</v>
      </c>
      <c r="Q33" s="1537" t="s">
        <v>35</v>
      </c>
      <c r="R33" s="1551" t="s">
        <v>35</v>
      </c>
      <c r="S33" s="1523" t="s">
        <v>35</v>
      </c>
      <c r="T33" s="1523" t="s">
        <v>35</v>
      </c>
      <c r="U33" s="1523" t="s">
        <v>35</v>
      </c>
      <c r="V33" s="1523" t="s">
        <v>35</v>
      </c>
      <c r="W33" s="1523" t="s">
        <v>35</v>
      </c>
      <c r="X33" s="1523" t="s">
        <v>35</v>
      </c>
      <c r="Y33" s="1583" t="s">
        <v>35</v>
      </c>
      <c r="Z33" s="2432" t="s">
        <v>35</v>
      </c>
      <c r="AA33" s="2466"/>
      <c r="AB33" s="2466"/>
      <c r="AC33" s="2466"/>
      <c r="AD33" s="2466"/>
      <c r="AE33" s="2466"/>
      <c r="AF33" s="2466"/>
      <c r="AG33" s="2466"/>
      <c r="AH33" s="2466"/>
      <c r="AI33" s="2466"/>
      <c r="AJ33" s="2466"/>
      <c r="AK33" s="2466"/>
      <c r="AL33" s="2466"/>
      <c r="AM33" s="2466"/>
      <c r="AN33" s="2466"/>
      <c r="AO33" s="2466"/>
      <c r="AP33" s="2466"/>
      <c r="AQ33" s="2466"/>
      <c r="AR33" s="2466"/>
      <c r="AS33" s="2466"/>
      <c r="AT33" s="2466"/>
      <c r="AU33" s="2466"/>
      <c r="AV33" s="2466"/>
      <c r="AW33" s="2466"/>
      <c r="AX33" s="2466"/>
      <c r="AY33" s="2466"/>
      <c r="AZ33" s="239"/>
      <c r="BA33" s="3056" t="s">
        <v>105</v>
      </c>
      <c r="BB33" s="165" t="s">
        <v>49</v>
      </c>
      <c r="BC33" s="1589" t="s">
        <v>35</v>
      </c>
      <c r="BD33" s="1609" t="s">
        <v>35</v>
      </c>
      <c r="BE33" s="1609" t="s">
        <v>35</v>
      </c>
      <c r="BF33" s="1609" t="s">
        <v>35</v>
      </c>
      <c r="BG33" s="1630" t="s">
        <v>35</v>
      </c>
      <c r="BH33" s="1651" t="s">
        <v>35</v>
      </c>
      <c r="BI33" s="1609" t="s">
        <v>35</v>
      </c>
      <c r="BJ33" s="1609" t="s">
        <v>35</v>
      </c>
      <c r="BK33" s="1609" t="s">
        <v>35</v>
      </c>
      <c r="BL33" s="1630" t="s">
        <v>35</v>
      </c>
      <c r="BM33" s="1651" t="s">
        <v>35</v>
      </c>
      <c r="BN33" s="1609" t="s">
        <v>35</v>
      </c>
      <c r="BO33" s="1609" t="s">
        <v>35</v>
      </c>
      <c r="BP33" s="1609" t="s">
        <v>35</v>
      </c>
      <c r="BQ33" s="1630" t="s">
        <v>35</v>
      </c>
      <c r="BR33" s="1651" t="s">
        <v>35</v>
      </c>
      <c r="BS33" s="1609" t="s">
        <v>35</v>
      </c>
      <c r="BT33" s="1609" t="s">
        <v>35</v>
      </c>
      <c r="BU33" s="1609" t="s">
        <v>35</v>
      </c>
      <c r="BV33" s="1609" t="s">
        <v>35</v>
      </c>
      <c r="BW33" s="1609" t="s">
        <v>35</v>
      </c>
      <c r="BX33" s="1609" t="s">
        <v>35</v>
      </c>
      <c r="BY33" s="1672" t="s">
        <v>35</v>
      </c>
      <c r="BZ33" s="1672" t="s">
        <v>35</v>
      </c>
      <c r="CA33" s="2477"/>
      <c r="CB33" s="2477"/>
      <c r="CC33" s="2477"/>
      <c r="CD33" s="2477"/>
      <c r="CE33" s="2477"/>
      <c r="CF33" s="2477"/>
      <c r="CG33" s="2477"/>
      <c r="CH33" s="2477"/>
      <c r="CI33" s="2477"/>
      <c r="CJ33" s="2477"/>
      <c r="CK33" s="2477"/>
      <c r="CL33" s="2477"/>
      <c r="CM33" s="2477"/>
      <c r="CN33" s="2477"/>
      <c r="CO33" s="2477"/>
      <c r="CP33" s="2477"/>
      <c r="CQ33" s="2477"/>
      <c r="CR33" s="2477"/>
      <c r="CS33" s="2477"/>
      <c r="CT33" s="2477"/>
      <c r="CU33" s="2477"/>
      <c r="CV33" s="2477"/>
      <c r="CW33" s="2477"/>
      <c r="CX33" s="2477"/>
      <c r="CY33" s="2477"/>
      <c r="CZ33" s="2477"/>
    </row>
    <row r="34" s="130" customFormat="true" ht="15" customHeight="true" x14ac:dyDescent="0.2">
      <c r="A34" s="3057"/>
      <c r="B34" s="290" t="s">
        <v>48</v>
      </c>
      <c r="C34" s="1509" t="s">
        <v>35</v>
      </c>
      <c r="D34" s="1523" t="s">
        <v>35</v>
      </c>
      <c r="E34" s="1523" t="s">
        <v>35</v>
      </c>
      <c r="F34" s="1523" t="s">
        <v>35</v>
      </c>
      <c r="G34" s="1537" t="s">
        <v>35</v>
      </c>
      <c r="H34" s="1551" t="s">
        <v>35</v>
      </c>
      <c r="I34" s="1523" t="s">
        <v>35</v>
      </c>
      <c r="J34" s="1523" t="s">
        <v>35</v>
      </c>
      <c r="K34" s="1523" t="s">
        <v>35</v>
      </c>
      <c r="L34" s="1565" t="s">
        <v>35</v>
      </c>
      <c r="M34" s="1577" t="s">
        <v>35</v>
      </c>
      <c r="N34" s="1523" t="s">
        <v>35</v>
      </c>
      <c r="O34" s="1523" t="s">
        <v>35</v>
      </c>
      <c r="P34" s="1523" t="s">
        <v>35</v>
      </c>
      <c r="Q34" s="1537" t="s">
        <v>35</v>
      </c>
      <c r="R34" s="1551" t="s">
        <v>35</v>
      </c>
      <c r="S34" s="1523" t="s">
        <v>35</v>
      </c>
      <c r="T34" s="1523" t="s">
        <v>35</v>
      </c>
      <c r="U34" s="1523" t="s">
        <v>35</v>
      </c>
      <c r="V34" s="1523" t="s">
        <v>35</v>
      </c>
      <c r="W34" s="1523" t="s">
        <v>35</v>
      </c>
      <c r="X34" s="1523" t="s">
        <v>35</v>
      </c>
      <c r="Y34" s="1583" t="s">
        <v>35</v>
      </c>
      <c r="Z34" s="2432" t="s">
        <v>35</v>
      </c>
      <c r="AA34" s="2466"/>
      <c r="AB34" s="2466"/>
      <c r="AC34" s="2466"/>
      <c r="AD34" s="2466"/>
      <c r="AE34" s="2466"/>
      <c r="AF34" s="2466"/>
      <c r="AG34" s="2466"/>
      <c r="AH34" s="2466"/>
      <c r="AI34" s="2466"/>
      <c r="AJ34" s="2466"/>
      <c r="AK34" s="2466"/>
      <c r="AL34" s="2466"/>
      <c r="AM34" s="2466"/>
      <c r="AN34" s="2466"/>
      <c r="AO34" s="2466"/>
      <c r="AP34" s="2466"/>
      <c r="AQ34" s="2466"/>
      <c r="AR34" s="2466"/>
      <c r="AS34" s="2466"/>
      <c r="AT34" s="2466"/>
      <c r="AU34" s="2466"/>
      <c r="AV34" s="2466"/>
      <c r="AW34" s="2466"/>
      <c r="AX34" s="2466"/>
      <c r="AY34" s="2466"/>
      <c r="AZ34" s="239"/>
      <c r="BA34" s="3056"/>
      <c r="BB34" s="165" t="s">
        <v>48</v>
      </c>
      <c r="BC34" s="1589" t="s">
        <v>35</v>
      </c>
      <c r="BD34" s="1609" t="s">
        <v>35</v>
      </c>
      <c r="BE34" s="1609" t="s">
        <v>35</v>
      </c>
      <c r="BF34" s="1609" t="s">
        <v>35</v>
      </c>
      <c r="BG34" s="1630" t="s">
        <v>35</v>
      </c>
      <c r="BH34" s="1651" t="s">
        <v>35</v>
      </c>
      <c r="BI34" s="1609" t="s">
        <v>35</v>
      </c>
      <c r="BJ34" s="1609" t="s">
        <v>35</v>
      </c>
      <c r="BK34" s="1609" t="s">
        <v>35</v>
      </c>
      <c r="BL34" s="1630" t="s">
        <v>35</v>
      </c>
      <c r="BM34" s="1651" t="s">
        <v>35</v>
      </c>
      <c r="BN34" s="1609" t="s">
        <v>35</v>
      </c>
      <c r="BO34" s="1609" t="s">
        <v>35</v>
      </c>
      <c r="BP34" s="1609" t="s">
        <v>35</v>
      </c>
      <c r="BQ34" s="1630" t="s">
        <v>35</v>
      </c>
      <c r="BR34" s="1651" t="s">
        <v>35</v>
      </c>
      <c r="BS34" s="1609" t="s">
        <v>35</v>
      </c>
      <c r="BT34" s="1609" t="s">
        <v>35</v>
      </c>
      <c r="BU34" s="1609" t="s">
        <v>35</v>
      </c>
      <c r="BV34" s="1609" t="s">
        <v>35</v>
      </c>
      <c r="BW34" s="1609" t="s">
        <v>35</v>
      </c>
      <c r="BX34" s="1609" t="s">
        <v>35</v>
      </c>
      <c r="BY34" s="1672" t="s">
        <v>35</v>
      </c>
      <c r="BZ34" s="1672" t="s">
        <v>35</v>
      </c>
      <c r="CA34" s="2477"/>
      <c r="CB34" s="2477"/>
      <c r="CC34" s="2477"/>
      <c r="CD34" s="2477"/>
      <c r="CE34" s="2477"/>
      <c r="CF34" s="2477"/>
      <c r="CG34" s="2477"/>
      <c r="CH34" s="2477"/>
      <c r="CI34" s="2477"/>
      <c r="CJ34" s="2477"/>
      <c r="CK34" s="2477"/>
      <c r="CL34" s="2477"/>
      <c r="CM34" s="2477"/>
      <c r="CN34" s="2477"/>
      <c r="CO34" s="2477"/>
      <c r="CP34" s="2477"/>
      <c r="CQ34" s="2477"/>
      <c r="CR34" s="2477"/>
      <c r="CS34" s="2477"/>
      <c r="CT34" s="2477"/>
      <c r="CU34" s="2477"/>
      <c r="CV34" s="2477"/>
      <c r="CW34" s="2477"/>
      <c r="CX34" s="2477"/>
      <c r="CY34" s="2477"/>
      <c r="CZ34" s="2477"/>
    </row>
    <row r="35" s="761" customFormat="true" ht="15" customHeight="true" x14ac:dyDescent="0.2">
      <c r="A35" s="3078" t="s">
        <v>55</v>
      </c>
      <c r="B35" s="1478" t="s">
        <v>49</v>
      </c>
      <c r="C35" s="1298">
        <v>0.54724787037231282</v>
      </c>
      <c r="D35" s="1299">
        <v>0.57334167348999998</v>
      </c>
      <c r="E35" s="1299">
        <v>1.1679444925591718</v>
      </c>
      <c r="F35" s="1299">
        <v>23.127501310407204</v>
      </c>
      <c r="G35" s="1300">
        <v>69.458701661770121</v>
      </c>
      <c r="H35" s="1301">
        <v>13.524806720360418</v>
      </c>
      <c r="I35" s="1299">
        <v>28.438379374420524</v>
      </c>
      <c r="J35" s="1299">
        <v>46.018720909493979</v>
      </c>
      <c r="K35" s="1299">
        <v>63.691885360534592</v>
      </c>
      <c r="L35" s="1302">
        <v>83.687194292115521</v>
      </c>
      <c r="M35" s="1303">
        <v>0.54724787037231282</v>
      </c>
      <c r="N35" s="1304">
        <f>M35</f>
        <v>0.54724787037231282</v>
      </c>
      <c r="O35" s="1299">
        <v>0.57334167348999998</v>
      </c>
      <c r="P35" s="1299">
        <v>0.1730224499262214</v>
      </c>
      <c r="Q35" s="1300">
        <v>13.5482922901588</v>
      </c>
      <c r="R35" s="1301">
        <v>7.343508073435066</v>
      </c>
      <c r="S35" s="1299">
        <v>57.228498962416431</v>
      </c>
      <c r="T35" s="1299">
        <v>9.8459616985845226</v>
      </c>
      <c r="U35" s="1299">
        <v>1.9916142557651944</v>
      </c>
      <c r="V35" s="1299">
        <v>25.979535812328397</v>
      </c>
      <c r="W35" s="1299">
        <v>5.5613197758870641</v>
      </c>
      <c r="X35" s="1299">
        <v>8.4881540821544608</v>
      </c>
      <c r="Y35" s="1299">
        <v>8.4357541899441131</v>
      </c>
      <c r="Z35" s="2430">
        <v>2.2174969623329268</v>
      </c>
      <c r="AA35" s="1038"/>
      <c r="AB35" s="1038"/>
      <c r="AC35" s="1038"/>
      <c r="AD35" s="1038"/>
      <c r="AE35" s="1038"/>
      <c r="AF35" s="1038"/>
      <c r="AG35" s="1038"/>
      <c r="AH35" s="1038"/>
      <c r="AI35" s="1038"/>
      <c r="AJ35" s="1038"/>
      <c r="AK35" s="1038"/>
      <c r="AL35" s="1038"/>
      <c r="AM35" s="1038"/>
      <c r="AN35" s="1038"/>
      <c r="AO35" s="1038"/>
      <c r="AP35" s="1038"/>
      <c r="AQ35" s="1038"/>
      <c r="AR35" s="1038"/>
      <c r="AS35" s="1038"/>
      <c r="AT35" s="1038"/>
      <c r="AU35" s="1038"/>
      <c r="AV35" s="1038"/>
      <c r="AW35" s="1038"/>
      <c r="AX35" s="1038"/>
      <c r="AY35" s="1038"/>
      <c r="AZ35" s="240"/>
      <c r="BA35" s="3056" t="s">
        <v>55</v>
      </c>
      <c r="BB35" s="165" t="s">
        <v>49</v>
      </c>
      <c r="BC35" s="1589" t="s">
        <v>35</v>
      </c>
      <c r="BD35" s="1609" t="s">
        <v>35</v>
      </c>
      <c r="BE35" s="1609" t="s">
        <v>35</v>
      </c>
      <c r="BF35" s="1609" t="s">
        <v>35</v>
      </c>
      <c r="BG35" s="1630" t="s">
        <v>35</v>
      </c>
      <c r="BH35" s="1651" t="s">
        <v>35</v>
      </c>
      <c r="BI35" s="1609" t="s">
        <v>35</v>
      </c>
      <c r="BJ35" s="1609" t="s">
        <v>35</v>
      </c>
      <c r="BK35" s="1609" t="s">
        <v>35</v>
      </c>
      <c r="BL35" s="1630" t="s">
        <v>35</v>
      </c>
      <c r="BM35" s="1651" t="s">
        <v>35</v>
      </c>
      <c r="BN35" s="1609" t="s">
        <v>35</v>
      </c>
      <c r="BO35" s="1609" t="s">
        <v>35</v>
      </c>
      <c r="BP35" s="1609" t="s">
        <v>35</v>
      </c>
      <c r="BQ35" s="1630" t="s">
        <v>35</v>
      </c>
      <c r="BR35" s="1651" t="s">
        <v>35</v>
      </c>
      <c r="BS35" s="1609" t="s">
        <v>35</v>
      </c>
      <c r="BT35" s="1609" t="s">
        <v>35</v>
      </c>
      <c r="BU35" s="1609" t="s">
        <v>35</v>
      </c>
      <c r="BV35" s="1609" t="s">
        <v>35</v>
      </c>
      <c r="BW35" s="1609" t="s">
        <v>35</v>
      </c>
      <c r="BX35" s="1609" t="s">
        <v>35</v>
      </c>
      <c r="BY35" s="1672" t="s">
        <v>35</v>
      </c>
      <c r="BZ35" s="1672" t="s">
        <v>35</v>
      </c>
      <c r="CA35" s="2477"/>
      <c r="CB35" s="2477"/>
      <c r="CC35" s="2477"/>
      <c r="CD35" s="2477"/>
      <c r="CE35" s="2477"/>
      <c r="CF35" s="2477"/>
      <c r="CG35" s="2477"/>
      <c r="CH35" s="2477"/>
      <c r="CI35" s="2477"/>
      <c r="CJ35" s="2477"/>
      <c r="CK35" s="2477"/>
      <c r="CL35" s="2477"/>
      <c r="CM35" s="2477"/>
      <c r="CN35" s="2477"/>
      <c r="CO35" s="2477"/>
      <c r="CP35" s="2477"/>
      <c r="CQ35" s="2477"/>
      <c r="CR35" s="2477"/>
      <c r="CS35" s="2477"/>
      <c r="CT35" s="2477"/>
      <c r="CU35" s="2477"/>
      <c r="CV35" s="2477"/>
      <c r="CW35" s="2477"/>
      <c r="CX35" s="2477"/>
      <c r="CY35" s="2477"/>
      <c r="CZ35" s="2477"/>
    </row>
    <row r="36" s="761" customFormat="true" ht="15" customHeight="true" x14ac:dyDescent="0.2">
      <c r="A36" s="3078"/>
      <c r="B36" s="1478" t="s">
        <v>48</v>
      </c>
      <c r="C36" s="1298">
        <v>99.452752129627711</v>
      </c>
      <c r="D36" s="1299">
        <v>99.426658326510008</v>
      </c>
      <c r="E36" s="1299">
        <v>98.832055507440856</v>
      </c>
      <c r="F36" s="1299">
        <v>76.872498689592774</v>
      </c>
      <c r="G36" s="1300">
        <v>30.541298338229844</v>
      </c>
      <c r="H36" s="1301">
        <v>86.475193279639498</v>
      </c>
      <c r="I36" s="1299">
        <v>71.561620625579408</v>
      </c>
      <c r="J36" s="1299">
        <v>53.981279090505993</v>
      </c>
      <c r="K36" s="1299">
        <v>36.308114639465316</v>
      </c>
      <c r="L36" s="1302">
        <v>16.312805707884383</v>
      </c>
      <c r="M36" s="1303">
        <v>99.452752129627711</v>
      </c>
      <c r="N36" s="1304">
        <f>M36</f>
        <v>99.452752129627711</v>
      </c>
      <c r="O36" s="1299">
        <v>99.426658326510008</v>
      </c>
      <c r="P36" s="1299">
        <v>99.826977550073792</v>
      </c>
      <c r="Q36" s="1300">
        <v>86.451707709841116</v>
      </c>
      <c r="R36" s="1301">
        <v>92.656491926564769</v>
      </c>
      <c r="S36" s="1299">
        <v>42.771501037583555</v>
      </c>
      <c r="T36" s="1299">
        <v>90.154038301415454</v>
      </c>
      <c r="U36" s="1299">
        <v>98.008385744234801</v>
      </c>
      <c r="V36" s="1299">
        <v>74.020464187671919</v>
      </c>
      <c r="W36" s="1299">
        <v>94.4386802241129</v>
      </c>
      <c r="X36" s="1299">
        <v>91.511845917845562</v>
      </c>
      <c r="Y36" s="1299">
        <v>91.564245810055795</v>
      </c>
      <c r="Z36" s="2430">
        <v>97.782503037667041</v>
      </c>
      <c r="AA36" s="1038"/>
      <c r="AB36" s="1038"/>
      <c r="AC36" s="1038"/>
      <c r="AD36" s="1038"/>
      <c r="AE36" s="1038"/>
      <c r="AF36" s="1038"/>
      <c r="AG36" s="1038"/>
      <c r="AH36" s="1038"/>
      <c r="AI36" s="1038"/>
      <c r="AJ36" s="1038"/>
      <c r="AK36" s="1038"/>
      <c r="AL36" s="1038"/>
      <c r="AM36" s="1038"/>
      <c r="AN36" s="1038"/>
      <c r="AO36" s="1038"/>
      <c r="AP36" s="1038"/>
      <c r="AQ36" s="1038"/>
      <c r="AR36" s="1038"/>
      <c r="AS36" s="1038"/>
      <c r="AT36" s="1038"/>
      <c r="AU36" s="1038"/>
      <c r="AV36" s="1038"/>
      <c r="AW36" s="1038"/>
      <c r="AX36" s="1038"/>
      <c r="AY36" s="1038"/>
      <c r="AZ36" s="240"/>
      <c r="BA36" s="3056"/>
      <c r="BB36" s="165" t="s">
        <v>48</v>
      </c>
      <c r="BC36" s="1589" t="s">
        <v>35</v>
      </c>
      <c r="BD36" s="1609" t="s">
        <v>35</v>
      </c>
      <c r="BE36" s="1609" t="s">
        <v>35</v>
      </c>
      <c r="BF36" s="1609" t="s">
        <v>35</v>
      </c>
      <c r="BG36" s="1630" t="s">
        <v>35</v>
      </c>
      <c r="BH36" s="1651" t="s">
        <v>35</v>
      </c>
      <c r="BI36" s="1609" t="s">
        <v>35</v>
      </c>
      <c r="BJ36" s="1609" t="s">
        <v>35</v>
      </c>
      <c r="BK36" s="1609" t="s">
        <v>35</v>
      </c>
      <c r="BL36" s="1630" t="s">
        <v>35</v>
      </c>
      <c r="BM36" s="1651" t="s">
        <v>35</v>
      </c>
      <c r="BN36" s="1609" t="s">
        <v>35</v>
      </c>
      <c r="BO36" s="1609" t="s">
        <v>35</v>
      </c>
      <c r="BP36" s="1609" t="s">
        <v>35</v>
      </c>
      <c r="BQ36" s="1630" t="s">
        <v>35</v>
      </c>
      <c r="BR36" s="1651" t="s">
        <v>35</v>
      </c>
      <c r="BS36" s="1609" t="s">
        <v>35</v>
      </c>
      <c r="BT36" s="1609" t="s">
        <v>35</v>
      </c>
      <c r="BU36" s="1609" t="s">
        <v>35</v>
      </c>
      <c r="BV36" s="1609" t="s">
        <v>35</v>
      </c>
      <c r="BW36" s="1609" t="s">
        <v>35</v>
      </c>
      <c r="BX36" s="1609" t="s">
        <v>35</v>
      </c>
      <c r="BY36" s="1672" t="s">
        <v>35</v>
      </c>
      <c r="BZ36" s="1672" t="s">
        <v>35</v>
      </c>
      <c r="CA36" s="2477"/>
      <c r="CB36" s="2477"/>
      <c r="CC36" s="2477"/>
      <c r="CD36" s="2477"/>
      <c r="CE36" s="2477"/>
      <c r="CF36" s="2477"/>
      <c r="CG36" s="2477"/>
      <c r="CH36" s="2477"/>
      <c r="CI36" s="2477"/>
      <c r="CJ36" s="2477"/>
      <c r="CK36" s="2477"/>
      <c r="CL36" s="2477"/>
      <c r="CM36" s="2477"/>
      <c r="CN36" s="2477"/>
      <c r="CO36" s="2477"/>
      <c r="CP36" s="2477"/>
      <c r="CQ36" s="2477"/>
      <c r="CR36" s="2477"/>
      <c r="CS36" s="2477"/>
      <c r="CT36" s="2477"/>
      <c r="CU36" s="2477"/>
      <c r="CV36" s="2477"/>
      <c r="CW36" s="2477"/>
      <c r="CX36" s="2477"/>
      <c r="CY36" s="2477"/>
      <c r="CZ36" s="2477"/>
    </row>
    <row r="37" s="761" customFormat="true" ht="15" customHeight="true" x14ac:dyDescent="0.2">
      <c r="A37" s="3078" t="s">
        <v>167</v>
      </c>
      <c r="B37" s="1478" t="s">
        <v>49</v>
      </c>
      <c r="C37" s="1510" t="s">
        <v>35</v>
      </c>
      <c r="D37" s="1524" t="s">
        <v>35</v>
      </c>
      <c r="E37" s="1524" t="s">
        <v>35</v>
      </c>
      <c r="F37" s="1524" t="s">
        <v>35</v>
      </c>
      <c r="G37" s="1538" t="s">
        <v>35</v>
      </c>
      <c r="H37" s="1552" t="s">
        <v>35</v>
      </c>
      <c r="I37" s="1524" t="s">
        <v>35</v>
      </c>
      <c r="J37" s="1524" t="s">
        <v>35</v>
      </c>
      <c r="K37" s="1524" t="s">
        <v>35</v>
      </c>
      <c r="L37" s="1566" t="s">
        <v>35</v>
      </c>
      <c r="M37" s="1578" t="s">
        <v>35</v>
      </c>
      <c r="N37" s="1524" t="s">
        <v>35</v>
      </c>
      <c r="O37" s="1524" t="s">
        <v>35</v>
      </c>
      <c r="P37" s="1524" t="s">
        <v>35</v>
      </c>
      <c r="Q37" s="1538" t="s">
        <v>35</v>
      </c>
      <c r="R37" s="1552" t="s">
        <v>35</v>
      </c>
      <c r="S37" s="1524" t="s">
        <v>35</v>
      </c>
      <c r="T37" s="1524" t="s">
        <v>35</v>
      </c>
      <c r="U37" s="1524" t="s">
        <v>35</v>
      </c>
      <c r="V37" s="1524" t="s">
        <v>35</v>
      </c>
      <c r="W37" s="1524" t="s">
        <v>35</v>
      </c>
      <c r="X37" s="1524" t="s">
        <v>35</v>
      </c>
      <c r="Y37" s="1524" t="s">
        <v>35</v>
      </c>
      <c r="Z37" s="2433" t="s">
        <v>35</v>
      </c>
      <c r="AA37" s="1038"/>
      <c r="AB37" s="1038"/>
      <c r="AC37" s="1038"/>
      <c r="AD37" s="1038"/>
      <c r="AE37" s="1038"/>
      <c r="AF37" s="1038"/>
      <c r="AG37" s="1038"/>
      <c r="AH37" s="1038"/>
      <c r="AI37" s="1038"/>
      <c r="AJ37" s="1038"/>
      <c r="AK37" s="1038"/>
      <c r="AL37" s="1038"/>
      <c r="AM37" s="1038"/>
      <c r="AN37" s="1038"/>
      <c r="AO37" s="1038"/>
      <c r="AP37" s="1038"/>
      <c r="AQ37" s="1038"/>
      <c r="AR37" s="1038"/>
      <c r="AS37" s="1038"/>
      <c r="AT37" s="1038"/>
      <c r="AU37" s="1038"/>
      <c r="AV37" s="1038"/>
      <c r="AW37" s="1038"/>
      <c r="AX37" s="1038"/>
      <c r="AY37" s="1038"/>
      <c r="AZ37" s="240"/>
      <c r="BA37" s="3056" t="s">
        <v>126</v>
      </c>
      <c r="BB37" s="165" t="s">
        <v>49</v>
      </c>
      <c r="BC37" s="1589" t="s">
        <v>35</v>
      </c>
      <c r="BD37" s="1609" t="s">
        <v>35</v>
      </c>
      <c r="BE37" s="1609" t="s">
        <v>35</v>
      </c>
      <c r="BF37" s="1609" t="s">
        <v>35</v>
      </c>
      <c r="BG37" s="1630" t="s">
        <v>35</v>
      </c>
      <c r="BH37" s="1651" t="s">
        <v>35</v>
      </c>
      <c r="BI37" s="1609" t="s">
        <v>35</v>
      </c>
      <c r="BJ37" s="1609" t="s">
        <v>35</v>
      </c>
      <c r="BK37" s="1609" t="s">
        <v>35</v>
      </c>
      <c r="BL37" s="1630" t="s">
        <v>35</v>
      </c>
      <c r="BM37" s="1651" t="s">
        <v>35</v>
      </c>
      <c r="BN37" s="1609" t="s">
        <v>35</v>
      </c>
      <c r="BO37" s="1609" t="s">
        <v>35</v>
      </c>
      <c r="BP37" s="1609" t="s">
        <v>35</v>
      </c>
      <c r="BQ37" s="1630" t="s">
        <v>35</v>
      </c>
      <c r="BR37" s="1651" t="s">
        <v>35</v>
      </c>
      <c r="BS37" s="1609" t="s">
        <v>35</v>
      </c>
      <c r="BT37" s="1609" t="s">
        <v>35</v>
      </c>
      <c r="BU37" s="1609" t="s">
        <v>35</v>
      </c>
      <c r="BV37" s="1609" t="s">
        <v>35</v>
      </c>
      <c r="BW37" s="1609" t="s">
        <v>35</v>
      </c>
      <c r="BX37" s="1609" t="s">
        <v>35</v>
      </c>
      <c r="BY37" s="1672" t="s">
        <v>35</v>
      </c>
      <c r="BZ37" s="1672" t="s">
        <v>35</v>
      </c>
      <c r="CA37" s="2477"/>
      <c r="CB37" s="2477"/>
      <c r="CC37" s="2477"/>
      <c r="CD37" s="2477"/>
      <c r="CE37" s="2477"/>
      <c r="CF37" s="2477"/>
      <c r="CG37" s="2477"/>
      <c r="CH37" s="2477"/>
      <c r="CI37" s="2477"/>
      <c r="CJ37" s="2477"/>
      <c r="CK37" s="2477"/>
      <c r="CL37" s="2477"/>
      <c r="CM37" s="2477"/>
      <c r="CN37" s="2477"/>
      <c r="CO37" s="2477"/>
      <c r="CP37" s="2477"/>
      <c r="CQ37" s="2477"/>
      <c r="CR37" s="2477"/>
      <c r="CS37" s="2477"/>
      <c r="CT37" s="2477"/>
      <c r="CU37" s="2477"/>
      <c r="CV37" s="2477"/>
      <c r="CW37" s="2477"/>
      <c r="CX37" s="2477"/>
      <c r="CY37" s="2477"/>
      <c r="CZ37" s="2477"/>
    </row>
    <row r="38" s="761" customFormat="true" ht="15" customHeight="true" x14ac:dyDescent="0.2">
      <c r="A38" s="3078"/>
      <c r="B38" s="1478" t="s">
        <v>48</v>
      </c>
      <c r="C38" s="1510" t="s">
        <v>35</v>
      </c>
      <c r="D38" s="1524" t="s">
        <v>35</v>
      </c>
      <c r="E38" s="1524" t="s">
        <v>35</v>
      </c>
      <c r="F38" s="1524" t="s">
        <v>35</v>
      </c>
      <c r="G38" s="1538" t="s">
        <v>35</v>
      </c>
      <c r="H38" s="1552" t="s">
        <v>35</v>
      </c>
      <c r="I38" s="1524" t="s">
        <v>35</v>
      </c>
      <c r="J38" s="1524" t="s">
        <v>35</v>
      </c>
      <c r="K38" s="1524" t="s">
        <v>35</v>
      </c>
      <c r="L38" s="1566" t="s">
        <v>35</v>
      </c>
      <c r="M38" s="1578" t="s">
        <v>35</v>
      </c>
      <c r="N38" s="1524" t="s">
        <v>35</v>
      </c>
      <c r="O38" s="1524" t="s">
        <v>35</v>
      </c>
      <c r="P38" s="1524" t="s">
        <v>35</v>
      </c>
      <c r="Q38" s="1538" t="s">
        <v>35</v>
      </c>
      <c r="R38" s="1552" t="s">
        <v>35</v>
      </c>
      <c r="S38" s="1524" t="s">
        <v>35</v>
      </c>
      <c r="T38" s="1524" t="s">
        <v>35</v>
      </c>
      <c r="U38" s="1524" t="s">
        <v>35</v>
      </c>
      <c r="V38" s="1524" t="s">
        <v>35</v>
      </c>
      <c r="W38" s="1524" t="s">
        <v>35</v>
      </c>
      <c r="X38" s="1524" t="s">
        <v>35</v>
      </c>
      <c r="Y38" s="1524" t="s">
        <v>35</v>
      </c>
      <c r="Z38" s="2433" t="s">
        <v>35</v>
      </c>
      <c r="AA38" s="1038"/>
      <c r="AB38" s="1038"/>
      <c r="AC38" s="1038"/>
      <c r="AD38" s="1038"/>
      <c r="AE38" s="1038"/>
      <c r="AF38" s="1038"/>
      <c r="AG38" s="1038"/>
      <c r="AH38" s="1038"/>
      <c r="AI38" s="1038"/>
      <c r="AJ38" s="1038"/>
      <c r="AK38" s="1038"/>
      <c r="AL38" s="1038"/>
      <c r="AM38" s="1038"/>
      <c r="AN38" s="1038"/>
      <c r="AO38" s="1038"/>
      <c r="AP38" s="1038"/>
      <c r="AQ38" s="1038"/>
      <c r="AR38" s="1038"/>
      <c r="AS38" s="1038"/>
      <c r="AT38" s="1038"/>
      <c r="AU38" s="1038"/>
      <c r="AV38" s="1038"/>
      <c r="AW38" s="1038"/>
      <c r="AX38" s="1038"/>
      <c r="AY38" s="1038"/>
      <c r="AZ38" s="240"/>
      <c r="BA38" s="3056"/>
      <c r="BB38" s="165" t="s">
        <v>48</v>
      </c>
      <c r="BC38" s="1589" t="s">
        <v>35</v>
      </c>
      <c r="BD38" s="1609" t="s">
        <v>35</v>
      </c>
      <c r="BE38" s="1609" t="s">
        <v>35</v>
      </c>
      <c r="BF38" s="1609" t="s">
        <v>35</v>
      </c>
      <c r="BG38" s="1630" t="s">
        <v>35</v>
      </c>
      <c r="BH38" s="1651" t="s">
        <v>35</v>
      </c>
      <c r="BI38" s="1609" t="s">
        <v>35</v>
      </c>
      <c r="BJ38" s="1609" t="s">
        <v>35</v>
      </c>
      <c r="BK38" s="1609" t="s">
        <v>35</v>
      </c>
      <c r="BL38" s="1630" t="s">
        <v>35</v>
      </c>
      <c r="BM38" s="1651" t="s">
        <v>35</v>
      </c>
      <c r="BN38" s="1609" t="s">
        <v>35</v>
      </c>
      <c r="BO38" s="1609" t="s">
        <v>35</v>
      </c>
      <c r="BP38" s="1609" t="s">
        <v>35</v>
      </c>
      <c r="BQ38" s="1630" t="s">
        <v>35</v>
      </c>
      <c r="BR38" s="1651" t="s">
        <v>35</v>
      </c>
      <c r="BS38" s="1609" t="s">
        <v>35</v>
      </c>
      <c r="BT38" s="1609" t="s">
        <v>35</v>
      </c>
      <c r="BU38" s="1609" t="s">
        <v>35</v>
      </c>
      <c r="BV38" s="1609" t="s">
        <v>35</v>
      </c>
      <c r="BW38" s="1609" t="s">
        <v>35</v>
      </c>
      <c r="BX38" s="1609" t="s">
        <v>35</v>
      </c>
      <c r="BY38" s="1672" t="s">
        <v>35</v>
      </c>
      <c r="BZ38" s="1672" t="s">
        <v>35</v>
      </c>
      <c r="CA38" s="2477"/>
      <c r="CB38" s="2477"/>
      <c r="CC38" s="2477"/>
      <c r="CD38" s="2477"/>
      <c r="CE38" s="2477"/>
      <c r="CF38" s="2477"/>
      <c r="CG38" s="2477"/>
      <c r="CH38" s="2477"/>
      <c r="CI38" s="2477"/>
      <c r="CJ38" s="2477"/>
      <c r="CK38" s="2477"/>
      <c r="CL38" s="2477"/>
      <c r="CM38" s="2477"/>
      <c r="CN38" s="2477"/>
      <c r="CO38" s="2477"/>
      <c r="CP38" s="2477"/>
      <c r="CQ38" s="2477"/>
      <c r="CR38" s="2477"/>
      <c r="CS38" s="2477"/>
      <c r="CT38" s="2477"/>
      <c r="CU38" s="2477"/>
      <c r="CV38" s="2477"/>
      <c r="CW38" s="2477"/>
      <c r="CX38" s="2477"/>
      <c r="CY38" s="2477"/>
      <c r="CZ38" s="2477"/>
    </row>
    <row r="39" s="130" customFormat="true" ht="15" customHeight="true" x14ac:dyDescent="0.2">
      <c r="A39" s="3057" t="s">
        <v>123</v>
      </c>
      <c r="B39" s="290" t="s">
        <v>49</v>
      </c>
      <c r="C39" s="1509" t="s">
        <v>35</v>
      </c>
      <c r="D39" s="1523" t="s">
        <v>35</v>
      </c>
      <c r="E39" s="1523" t="s">
        <v>35</v>
      </c>
      <c r="F39" s="1523" t="s">
        <v>35</v>
      </c>
      <c r="G39" s="1537" t="s">
        <v>35</v>
      </c>
      <c r="H39" s="1551" t="s">
        <v>35</v>
      </c>
      <c r="I39" s="1523" t="s">
        <v>35</v>
      </c>
      <c r="J39" s="1523" t="s">
        <v>35</v>
      </c>
      <c r="K39" s="1523" t="s">
        <v>35</v>
      </c>
      <c r="L39" s="1565" t="s">
        <v>35</v>
      </c>
      <c r="M39" s="1577" t="s">
        <v>35</v>
      </c>
      <c r="N39" s="1523" t="s">
        <v>35</v>
      </c>
      <c r="O39" s="1523" t="s">
        <v>35</v>
      </c>
      <c r="P39" s="1523" t="s">
        <v>35</v>
      </c>
      <c r="Q39" s="1537" t="s">
        <v>35</v>
      </c>
      <c r="R39" s="1551" t="s">
        <v>35</v>
      </c>
      <c r="S39" s="1523" t="s">
        <v>35</v>
      </c>
      <c r="T39" s="1523" t="s">
        <v>35</v>
      </c>
      <c r="U39" s="1523" t="s">
        <v>35</v>
      </c>
      <c r="V39" s="1523" t="s">
        <v>35</v>
      </c>
      <c r="W39" s="1523" t="s">
        <v>35</v>
      </c>
      <c r="X39" s="1523" t="s">
        <v>35</v>
      </c>
      <c r="Y39" s="1583" t="s">
        <v>35</v>
      </c>
      <c r="Z39" s="2432" t="s">
        <v>35</v>
      </c>
      <c r="AA39" s="2466"/>
      <c r="AB39" s="2466"/>
      <c r="AC39" s="2466"/>
      <c r="AD39" s="2466"/>
      <c r="AE39" s="2466"/>
      <c r="AF39" s="2466"/>
      <c r="AG39" s="2466"/>
      <c r="AH39" s="2466"/>
      <c r="AI39" s="2466"/>
      <c r="AJ39" s="2466"/>
      <c r="AK39" s="2466"/>
      <c r="AL39" s="2466"/>
      <c r="AM39" s="2466"/>
      <c r="AN39" s="2466"/>
      <c r="AO39" s="2466"/>
      <c r="AP39" s="2466"/>
      <c r="AQ39" s="2466"/>
      <c r="AR39" s="2466"/>
      <c r="AS39" s="2466"/>
      <c r="AT39" s="2466"/>
      <c r="AU39" s="2466"/>
      <c r="AV39" s="2466"/>
      <c r="AW39" s="2466"/>
      <c r="AX39" s="2466"/>
      <c r="AY39" s="2466"/>
      <c r="AZ39" s="239"/>
      <c r="BA39" s="3056" t="s">
        <v>123</v>
      </c>
      <c r="BB39" s="165" t="s">
        <v>49</v>
      </c>
      <c r="BC39" s="1589" t="s">
        <v>35</v>
      </c>
      <c r="BD39" s="1609" t="s">
        <v>35</v>
      </c>
      <c r="BE39" s="1609" t="s">
        <v>35</v>
      </c>
      <c r="BF39" s="1609" t="s">
        <v>35</v>
      </c>
      <c r="BG39" s="1630" t="s">
        <v>35</v>
      </c>
      <c r="BH39" s="1651" t="s">
        <v>35</v>
      </c>
      <c r="BI39" s="1609" t="s">
        <v>35</v>
      </c>
      <c r="BJ39" s="1609" t="s">
        <v>35</v>
      </c>
      <c r="BK39" s="1609" t="s">
        <v>35</v>
      </c>
      <c r="BL39" s="1630" t="s">
        <v>35</v>
      </c>
      <c r="BM39" s="1651" t="s">
        <v>35</v>
      </c>
      <c r="BN39" s="1609" t="s">
        <v>35</v>
      </c>
      <c r="BO39" s="1609" t="s">
        <v>35</v>
      </c>
      <c r="BP39" s="1609" t="s">
        <v>35</v>
      </c>
      <c r="BQ39" s="1630" t="s">
        <v>35</v>
      </c>
      <c r="BR39" s="1651" t="s">
        <v>35</v>
      </c>
      <c r="BS39" s="1609" t="s">
        <v>35</v>
      </c>
      <c r="BT39" s="1609" t="s">
        <v>35</v>
      </c>
      <c r="BU39" s="1609" t="s">
        <v>35</v>
      </c>
      <c r="BV39" s="1609" t="s">
        <v>35</v>
      </c>
      <c r="BW39" s="1609" t="s">
        <v>35</v>
      </c>
      <c r="BX39" s="1609" t="s">
        <v>35</v>
      </c>
      <c r="BY39" s="1672" t="s">
        <v>35</v>
      </c>
      <c r="BZ39" s="1672" t="s">
        <v>35</v>
      </c>
      <c r="CA39" s="2477"/>
      <c r="CB39" s="2477"/>
      <c r="CC39" s="2477"/>
      <c r="CD39" s="2477"/>
      <c r="CE39" s="2477"/>
      <c r="CF39" s="2477"/>
      <c r="CG39" s="2477"/>
      <c r="CH39" s="2477"/>
      <c r="CI39" s="2477"/>
      <c r="CJ39" s="2477"/>
      <c r="CK39" s="2477"/>
      <c r="CL39" s="2477"/>
      <c r="CM39" s="2477"/>
      <c r="CN39" s="2477"/>
      <c r="CO39" s="2477"/>
      <c r="CP39" s="2477"/>
      <c r="CQ39" s="2477"/>
      <c r="CR39" s="2477"/>
      <c r="CS39" s="2477"/>
      <c r="CT39" s="2477"/>
      <c r="CU39" s="2477"/>
      <c r="CV39" s="2477"/>
      <c r="CW39" s="2477"/>
      <c r="CX39" s="2477"/>
      <c r="CY39" s="2477"/>
      <c r="CZ39" s="2477"/>
    </row>
    <row r="40" s="130" customFormat="true" ht="15" customHeight="true" x14ac:dyDescent="0.2">
      <c r="A40" s="3057"/>
      <c r="B40" s="290" t="s">
        <v>48</v>
      </c>
      <c r="C40" s="1509" t="s">
        <v>35</v>
      </c>
      <c r="D40" s="1523" t="s">
        <v>35</v>
      </c>
      <c r="E40" s="1523" t="s">
        <v>35</v>
      </c>
      <c r="F40" s="1523" t="s">
        <v>35</v>
      </c>
      <c r="G40" s="1537" t="s">
        <v>35</v>
      </c>
      <c r="H40" s="1551" t="s">
        <v>35</v>
      </c>
      <c r="I40" s="1523" t="s">
        <v>35</v>
      </c>
      <c r="J40" s="1523" t="s">
        <v>35</v>
      </c>
      <c r="K40" s="1523" t="s">
        <v>35</v>
      </c>
      <c r="L40" s="1565" t="s">
        <v>35</v>
      </c>
      <c r="M40" s="1577" t="s">
        <v>35</v>
      </c>
      <c r="N40" s="1523" t="s">
        <v>35</v>
      </c>
      <c r="O40" s="1523" t="s">
        <v>35</v>
      </c>
      <c r="P40" s="1523" t="s">
        <v>35</v>
      </c>
      <c r="Q40" s="1537" t="s">
        <v>35</v>
      </c>
      <c r="R40" s="1551" t="s">
        <v>35</v>
      </c>
      <c r="S40" s="1523" t="s">
        <v>35</v>
      </c>
      <c r="T40" s="1523" t="s">
        <v>35</v>
      </c>
      <c r="U40" s="1523" t="s">
        <v>35</v>
      </c>
      <c r="V40" s="1523" t="s">
        <v>35</v>
      </c>
      <c r="W40" s="1523" t="s">
        <v>35</v>
      </c>
      <c r="X40" s="1523" t="s">
        <v>35</v>
      </c>
      <c r="Y40" s="1583" t="s">
        <v>35</v>
      </c>
      <c r="Z40" s="2432" t="s">
        <v>35</v>
      </c>
      <c r="AA40" s="2466"/>
      <c r="AB40" s="2466"/>
      <c r="AC40" s="2466"/>
      <c r="AD40" s="2466"/>
      <c r="AE40" s="2466"/>
      <c r="AF40" s="2466"/>
      <c r="AG40" s="2466"/>
      <c r="AH40" s="2466"/>
      <c r="AI40" s="2466"/>
      <c r="AJ40" s="2466"/>
      <c r="AK40" s="2466"/>
      <c r="AL40" s="2466"/>
      <c r="AM40" s="2466"/>
      <c r="AN40" s="2466"/>
      <c r="AO40" s="2466"/>
      <c r="AP40" s="2466"/>
      <c r="AQ40" s="2466"/>
      <c r="AR40" s="2466"/>
      <c r="AS40" s="2466"/>
      <c r="AT40" s="2466"/>
      <c r="AU40" s="2466"/>
      <c r="AV40" s="2466"/>
      <c r="AW40" s="2466"/>
      <c r="AX40" s="2466"/>
      <c r="AY40" s="2466"/>
      <c r="AZ40" s="239"/>
      <c r="BA40" s="3056"/>
      <c r="BB40" s="165" t="s">
        <v>48</v>
      </c>
      <c r="BC40" s="1589" t="s">
        <v>35</v>
      </c>
      <c r="BD40" s="1609" t="s">
        <v>35</v>
      </c>
      <c r="BE40" s="1609" t="s">
        <v>35</v>
      </c>
      <c r="BF40" s="1609" t="s">
        <v>35</v>
      </c>
      <c r="BG40" s="1630" t="s">
        <v>35</v>
      </c>
      <c r="BH40" s="1651" t="s">
        <v>35</v>
      </c>
      <c r="BI40" s="1609" t="s">
        <v>35</v>
      </c>
      <c r="BJ40" s="1609" t="s">
        <v>35</v>
      </c>
      <c r="BK40" s="1609" t="s">
        <v>35</v>
      </c>
      <c r="BL40" s="1630" t="s">
        <v>35</v>
      </c>
      <c r="BM40" s="1651" t="s">
        <v>35</v>
      </c>
      <c r="BN40" s="1609" t="s">
        <v>35</v>
      </c>
      <c r="BO40" s="1609" t="s">
        <v>35</v>
      </c>
      <c r="BP40" s="1609" t="s">
        <v>35</v>
      </c>
      <c r="BQ40" s="1630" t="s">
        <v>35</v>
      </c>
      <c r="BR40" s="1651" t="s">
        <v>35</v>
      </c>
      <c r="BS40" s="1609" t="s">
        <v>35</v>
      </c>
      <c r="BT40" s="1609" t="s">
        <v>35</v>
      </c>
      <c r="BU40" s="1609" t="s">
        <v>35</v>
      </c>
      <c r="BV40" s="1609" t="s">
        <v>35</v>
      </c>
      <c r="BW40" s="1609" t="s">
        <v>35</v>
      </c>
      <c r="BX40" s="1609" t="s">
        <v>35</v>
      </c>
      <c r="BY40" s="1672" t="s">
        <v>35</v>
      </c>
      <c r="BZ40" s="1672" t="s">
        <v>35</v>
      </c>
      <c r="CA40" s="2477"/>
      <c r="CB40" s="2477"/>
      <c r="CC40" s="2477"/>
      <c r="CD40" s="2477"/>
      <c r="CE40" s="2477"/>
      <c r="CF40" s="2477"/>
      <c r="CG40" s="2477"/>
      <c r="CH40" s="2477"/>
      <c r="CI40" s="2477"/>
      <c r="CJ40" s="2477"/>
      <c r="CK40" s="2477"/>
      <c r="CL40" s="2477"/>
      <c r="CM40" s="2477"/>
      <c r="CN40" s="2477"/>
      <c r="CO40" s="2477"/>
      <c r="CP40" s="2477"/>
      <c r="CQ40" s="2477"/>
      <c r="CR40" s="2477"/>
      <c r="CS40" s="2477"/>
      <c r="CT40" s="2477"/>
      <c r="CU40" s="2477"/>
      <c r="CV40" s="2477"/>
      <c r="CW40" s="2477"/>
      <c r="CX40" s="2477"/>
      <c r="CY40" s="2477"/>
      <c r="CZ40" s="2477"/>
    </row>
    <row r="41" s="761" customFormat="true" ht="15" customHeight="true" x14ac:dyDescent="0.2">
      <c r="A41" s="3078" t="s">
        <v>56</v>
      </c>
      <c r="B41" s="1478" t="s">
        <v>49</v>
      </c>
      <c r="C41" s="1298">
        <v>15.98723227364329</v>
      </c>
      <c r="D41" s="1299">
        <v>15.419237210184006</v>
      </c>
      <c r="E41" s="1299">
        <v>19.401262021680925</v>
      </c>
      <c r="F41" s="1299">
        <v>10.810397087040686</v>
      </c>
      <c r="G41" s="1300">
        <v>2.2757105264496933</v>
      </c>
      <c r="H41" s="1301">
        <v>16.750997692738071</v>
      </c>
      <c r="I41" s="1299">
        <v>12.68047339979498</v>
      </c>
      <c r="J41" s="1299">
        <v>6.505635465673171</v>
      </c>
      <c r="K41" s="1299">
        <v>1.445842086853494</v>
      </c>
      <c r="L41" s="1302">
        <v>1.1703765041719998</v>
      </c>
      <c r="M41" s="1303">
        <v>15.98723227364329</v>
      </c>
      <c r="N41" s="1304">
        <f t="shared" ref="N41:N42" si="3">M41</f>
        <v>15.98723227364329</v>
      </c>
      <c r="O41" s="1299">
        <v>15.419237210184006</v>
      </c>
      <c r="P41" s="1299">
        <v>18.192930905928183</v>
      </c>
      <c r="Q41" s="1300">
        <v>12.795711132772283</v>
      </c>
      <c r="R41" s="1301">
        <v>8.0878414568827015</v>
      </c>
      <c r="S41" s="1299">
        <v>5.3396841313612473</v>
      </c>
      <c r="T41" s="1299">
        <v>7.6359600443951248</v>
      </c>
      <c r="U41" s="1299">
        <v>25.602027883396644</v>
      </c>
      <c r="V41" s="1299">
        <v>6.5411046067701539</v>
      </c>
      <c r="W41" s="1299">
        <v>19.093988145639091</v>
      </c>
      <c r="X41" s="1299">
        <v>19.308904499715254</v>
      </c>
      <c r="Y41" s="1299">
        <v>23.352392416491057</v>
      </c>
      <c r="Z41" s="2430">
        <v>11.306179775280899</v>
      </c>
      <c r="AA41" s="1038"/>
      <c r="AB41" s="1038"/>
      <c r="AC41" s="1038"/>
      <c r="AD41" s="1038"/>
      <c r="AE41" s="1038"/>
      <c r="AF41" s="1038"/>
      <c r="AG41" s="1038"/>
      <c r="AH41" s="1038"/>
      <c r="AI41" s="1038"/>
      <c r="AJ41" s="1038"/>
      <c r="AK41" s="1038"/>
      <c r="AL41" s="1038"/>
      <c r="AM41" s="1038"/>
      <c r="AN41" s="1038"/>
      <c r="AO41" s="1038"/>
      <c r="AP41" s="1038"/>
      <c r="AQ41" s="1038"/>
      <c r="AR41" s="1038"/>
      <c r="AS41" s="1038"/>
      <c r="AT41" s="1038"/>
      <c r="AU41" s="1038"/>
      <c r="AV41" s="1038"/>
      <c r="AW41" s="1038"/>
      <c r="AX41" s="1038"/>
      <c r="AY41" s="1038"/>
      <c r="AZ41" s="240"/>
      <c r="BA41" s="3056" t="s">
        <v>56</v>
      </c>
      <c r="BB41" s="165" t="s">
        <v>49</v>
      </c>
      <c r="BC41" s="1589" t="s">
        <v>35</v>
      </c>
      <c r="BD41" s="1609" t="s">
        <v>35</v>
      </c>
      <c r="BE41" s="1609" t="s">
        <v>35</v>
      </c>
      <c r="BF41" s="1609" t="s">
        <v>35</v>
      </c>
      <c r="BG41" s="1630" t="s">
        <v>35</v>
      </c>
      <c r="BH41" s="1651" t="s">
        <v>35</v>
      </c>
      <c r="BI41" s="1609" t="s">
        <v>35</v>
      </c>
      <c r="BJ41" s="1609" t="s">
        <v>35</v>
      </c>
      <c r="BK41" s="1609" t="s">
        <v>35</v>
      </c>
      <c r="BL41" s="1630" t="s">
        <v>35</v>
      </c>
      <c r="BM41" s="1651" t="s">
        <v>35</v>
      </c>
      <c r="BN41" s="1609" t="s">
        <v>35</v>
      </c>
      <c r="BO41" s="1609" t="s">
        <v>35</v>
      </c>
      <c r="BP41" s="1609" t="s">
        <v>35</v>
      </c>
      <c r="BQ41" s="1630" t="s">
        <v>35</v>
      </c>
      <c r="BR41" s="1651" t="s">
        <v>35</v>
      </c>
      <c r="BS41" s="1609" t="s">
        <v>35</v>
      </c>
      <c r="BT41" s="1609" t="s">
        <v>35</v>
      </c>
      <c r="BU41" s="1609" t="s">
        <v>35</v>
      </c>
      <c r="BV41" s="1609" t="s">
        <v>35</v>
      </c>
      <c r="BW41" s="1609" t="s">
        <v>35</v>
      </c>
      <c r="BX41" s="1609" t="s">
        <v>35</v>
      </c>
      <c r="BY41" s="1672" t="s">
        <v>35</v>
      </c>
      <c r="BZ41" s="1672" t="s">
        <v>35</v>
      </c>
      <c r="CA41" s="2477"/>
      <c r="CB41" s="2477"/>
      <c r="CC41" s="2477"/>
      <c r="CD41" s="2477"/>
      <c r="CE41" s="2477"/>
      <c r="CF41" s="2477"/>
      <c r="CG41" s="2477"/>
      <c r="CH41" s="2477"/>
      <c r="CI41" s="2477"/>
      <c r="CJ41" s="2477"/>
      <c r="CK41" s="2477"/>
      <c r="CL41" s="2477"/>
      <c r="CM41" s="2477"/>
      <c r="CN41" s="2477"/>
      <c r="CO41" s="2477"/>
      <c r="CP41" s="2477"/>
      <c r="CQ41" s="2477"/>
      <c r="CR41" s="2477"/>
      <c r="CS41" s="2477"/>
      <c r="CT41" s="2477"/>
      <c r="CU41" s="2477"/>
      <c r="CV41" s="2477"/>
      <c r="CW41" s="2477"/>
      <c r="CX41" s="2477"/>
      <c r="CY41" s="2477"/>
      <c r="CZ41" s="2477"/>
    </row>
    <row r="42" s="761" customFormat="true" ht="15" customHeight="true" x14ac:dyDescent="0.2">
      <c r="A42" s="3078"/>
      <c r="B42" s="1478" t="s">
        <v>48</v>
      </c>
      <c r="C42" s="1298">
        <v>84.012767726357069</v>
      </c>
      <c r="D42" s="1299">
        <v>84.580762789815907</v>
      </c>
      <c r="E42" s="1299">
        <v>80.598737978319093</v>
      </c>
      <c r="F42" s="1299">
        <v>89.189602912959273</v>
      </c>
      <c r="G42" s="1300">
        <v>97.724289473550314</v>
      </c>
      <c r="H42" s="1301">
        <v>83.249002307261918</v>
      </c>
      <c r="I42" s="1299">
        <v>87.319526600205009</v>
      </c>
      <c r="J42" s="1299">
        <v>93.494364534326749</v>
      </c>
      <c r="K42" s="1299">
        <v>98.554157913146483</v>
      </c>
      <c r="L42" s="1302">
        <v>98.829623495828002</v>
      </c>
      <c r="M42" s="1303">
        <v>84.012767726357069</v>
      </c>
      <c r="N42" s="1304">
        <f t="shared" si="3"/>
        <v>84.012767726357069</v>
      </c>
      <c r="O42" s="1299">
        <v>84.580762789815907</v>
      </c>
      <c r="P42" s="1299">
        <v>81.807069094071792</v>
      </c>
      <c r="Q42" s="1300">
        <v>87.204288867227604</v>
      </c>
      <c r="R42" s="1301">
        <v>91.912158543117172</v>
      </c>
      <c r="S42" s="1299">
        <v>94.66031586863879</v>
      </c>
      <c r="T42" s="1299">
        <v>92.364039955604824</v>
      </c>
      <c r="U42" s="1299">
        <v>74.397972116603285</v>
      </c>
      <c r="V42" s="1299">
        <v>93.458895393229952</v>
      </c>
      <c r="W42" s="1299">
        <v>80.906011854360571</v>
      </c>
      <c r="X42" s="1299">
        <v>80.691095500284732</v>
      </c>
      <c r="Y42" s="1299">
        <v>76.64760758350883</v>
      </c>
      <c r="Z42" s="2430">
        <v>88.693820224719104</v>
      </c>
      <c r="AA42" s="1038"/>
      <c r="AB42" s="1038"/>
      <c r="AC42" s="1038"/>
      <c r="AD42" s="1038"/>
      <c r="AE42" s="1038"/>
      <c r="AF42" s="1038"/>
      <c r="AG42" s="1038"/>
      <c r="AH42" s="1038"/>
      <c r="AI42" s="1038"/>
      <c r="AJ42" s="1038"/>
      <c r="AK42" s="1038"/>
      <c r="AL42" s="1038"/>
      <c r="AM42" s="1038"/>
      <c r="AN42" s="1038"/>
      <c r="AO42" s="1038"/>
      <c r="AP42" s="1038"/>
      <c r="AQ42" s="1038"/>
      <c r="AR42" s="1038"/>
      <c r="AS42" s="1038"/>
      <c r="AT42" s="1038"/>
      <c r="AU42" s="1038"/>
      <c r="AV42" s="1038"/>
      <c r="AW42" s="1038"/>
      <c r="AX42" s="1038"/>
      <c r="AY42" s="1038"/>
      <c r="AZ42" s="240"/>
      <c r="BA42" s="3056"/>
      <c r="BB42" s="165" t="s">
        <v>48</v>
      </c>
      <c r="BC42" s="1589" t="s">
        <v>35</v>
      </c>
      <c r="BD42" s="1609" t="s">
        <v>35</v>
      </c>
      <c r="BE42" s="1609" t="s">
        <v>35</v>
      </c>
      <c r="BF42" s="1609" t="s">
        <v>35</v>
      </c>
      <c r="BG42" s="1630" t="s">
        <v>35</v>
      </c>
      <c r="BH42" s="1651" t="s">
        <v>35</v>
      </c>
      <c r="BI42" s="1609" t="s">
        <v>35</v>
      </c>
      <c r="BJ42" s="1609" t="s">
        <v>35</v>
      </c>
      <c r="BK42" s="1609" t="s">
        <v>35</v>
      </c>
      <c r="BL42" s="1630" t="s">
        <v>35</v>
      </c>
      <c r="BM42" s="1651" t="s">
        <v>35</v>
      </c>
      <c r="BN42" s="1609" t="s">
        <v>35</v>
      </c>
      <c r="BO42" s="1609" t="s">
        <v>35</v>
      </c>
      <c r="BP42" s="1609" t="s">
        <v>35</v>
      </c>
      <c r="BQ42" s="1630" t="s">
        <v>35</v>
      </c>
      <c r="BR42" s="1651" t="s">
        <v>35</v>
      </c>
      <c r="BS42" s="1609" t="s">
        <v>35</v>
      </c>
      <c r="BT42" s="1609" t="s">
        <v>35</v>
      </c>
      <c r="BU42" s="1609" t="s">
        <v>35</v>
      </c>
      <c r="BV42" s="1609" t="s">
        <v>35</v>
      </c>
      <c r="BW42" s="1609" t="s">
        <v>35</v>
      </c>
      <c r="BX42" s="1609" t="s">
        <v>35</v>
      </c>
      <c r="BY42" s="1672" t="s">
        <v>35</v>
      </c>
      <c r="BZ42" s="1672" t="s">
        <v>35</v>
      </c>
      <c r="CA42" s="2477"/>
      <c r="CB42" s="2477"/>
      <c r="CC42" s="2477"/>
      <c r="CD42" s="2477"/>
      <c r="CE42" s="2477"/>
      <c r="CF42" s="2477"/>
      <c r="CG42" s="2477"/>
      <c r="CH42" s="2477"/>
      <c r="CI42" s="2477"/>
      <c r="CJ42" s="2477"/>
      <c r="CK42" s="2477"/>
      <c r="CL42" s="2477"/>
      <c r="CM42" s="2477"/>
      <c r="CN42" s="2477"/>
      <c r="CO42" s="2477"/>
      <c r="CP42" s="2477"/>
      <c r="CQ42" s="2477"/>
      <c r="CR42" s="2477"/>
      <c r="CS42" s="2477"/>
      <c r="CT42" s="2477"/>
      <c r="CU42" s="2477"/>
      <c r="CV42" s="2477"/>
      <c r="CW42" s="2477"/>
      <c r="CX42" s="2477"/>
      <c r="CY42" s="2477"/>
      <c r="CZ42" s="2477"/>
    </row>
    <row r="43" s="761" customFormat="true" ht="15" customHeight="true" x14ac:dyDescent="0.2">
      <c r="A43" s="3078" t="s">
        <v>53</v>
      </c>
      <c r="B43" s="1478" t="s">
        <v>49</v>
      </c>
      <c r="C43" s="1511" t="s">
        <v>35</v>
      </c>
      <c r="D43" s="1525" t="s">
        <v>35</v>
      </c>
      <c r="E43" s="1525" t="s">
        <v>35</v>
      </c>
      <c r="F43" s="1525" t="s">
        <v>35</v>
      </c>
      <c r="G43" s="1539" t="s">
        <v>35</v>
      </c>
      <c r="H43" s="1553" t="s">
        <v>35</v>
      </c>
      <c r="I43" s="1525" t="s">
        <v>35</v>
      </c>
      <c r="J43" s="1525" t="s">
        <v>35</v>
      </c>
      <c r="K43" s="1525" t="s">
        <v>35</v>
      </c>
      <c r="L43" s="1567" t="s">
        <v>35</v>
      </c>
      <c r="M43" s="1511" t="s">
        <v>35</v>
      </c>
      <c r="N43" s="1525" t="s">
        <v>35</v>
      </c>
      <c r="O43" s="1525" t="s">
        <v>35</v>
      </c>
      <c r="P43" s="1525" t="s">
        <v>35</v>
      </c>
      <c r="Q43" s="1539" t="s">
        <v>35</v>
      </c>
      <c r="R43" s="1553" t="s">
        <v>35</v>
      </c>
      <c r="S43" s="1525" t="s">
        <v>35</v>
      </c>
      <c r="T43" s="1525" t="s">
        <v>35</v>
      </c>
      <c r="U43" s="1525" t="s">
        <v>35</v>
      </c>
      <c r="V43" s="1525" t="s">
        <v>35</v>
      </c>
      <c r="W43" s="1525" t="s">
        <v>35</v>
      </c>
      <c r="X43" s="1525" t="s">
        <v>35</v>
      </c>
      <c r="Y43" s="1525" t="s">
        <v>35</v>
      </c>
      <c r="Z43" s="1567" t="s">
        <v>35</v>
      </c>
      <c r="AA43" s="1038"/>
      <c r="AB43" s="1038"/>
      <c r="AC43" s="1038"/>
      <c r="AD43" s="1038"/>
      <c r="AE43" s="1038"/>
      <c r="AF43" s="1038"/>
      <c r="AG43" s="1038"/>
      <c r="AH43" s="1038"/>
      <c r="AI43" s="1038"/>
      <c r="AJ43" s="1038"/>
      <c r="AK43" s="1038"/>
      <c r="AL43" s="1038"/>
      <c r="AM43" s="1038"/>
      <c r="AN43" s="1038"/>
      <c r="AO43" s="1038"/>
      <c r="AP43" s="1038"/>
      <c r="AQ43" s="1038"/>
      <c r="AR43" s="1038"/>
      <c r="AS43" s="1038"/>
      <c r="AT43" s="1038"/>
      <c r="AU43" s="1038"/>
      <c r="AV43" s="1038"/>
      <c r="AW43" s="1038"/>
      <c r="AX43" s="1038"/>
      <c r="AY43" s="1038"/>
      <c r="AZ43" s="240"/>
      <c r="BA43" s="3056" t="s">
        <v>53</v>
      </c>
      <c r="BB43" s="165" t="s">
        <v>49</v>
      </c>
      <c r="BC43" s="1589" t="s">
        <v>35</v>
      </c>
      <c r="BD43" s="1609" t="s">
        <v>35</v>
      </c>
      <c r="BE43" s="1609" t="s">
        <v>35</v>
      </c>
      <c r="BF43" s="1609" t="s">
        <v>35</v>
      </c>
      <c r="BG43" s="1630" t="s">
        <v>35</v>
      </c>
      <c r="BH43" s="1651" t="s">
        <v>35</v>
      </c>
      <c r="BI43" s="1609" t="s">
        <v>35</v>
      </c>
      <c r="BJ43" s="1609" t="s">
        <v>35</v>
      </c>
      <c r="BK43" s="1609" t="s">
        <v>35</v>
      </c>
      <c r="BL43" s="1630" t="s">
        <v>35</v>
      </c>
      <c r="BM43" s="1651" t="s">
        <v>35</v>
      </c>
      <c r="BN43" s="1609" t="s">
        <v>35</v>
      </c>
      <c r="BO43" s="1609" t="s">
        <v>35</v>
      </c>
      <c r="BP43" s="1609" t="s">
        <v>35</v>
      </c>
      <c r="BQ43" s="1630" t="s">
        <v>35</v>
      </c>
      <c r="BR43" s="1651" t="s">
        <v>35</v>
      </c>
      <c r="BS43" s="1609" t="s">
        <v>35</v>
      </c>
      <c r="BT43" s="1609" t="s">
        <v>35</v>
      </c>
      <c r="BU43" s="1609" t="s">
        <v>35</v>
      </c>
      <c r="BV43" s="1609" t="s">
        <v>35</v>
      </c>
      <c r="BW43" s="1609" t="s">
        <v>35</v>
      </c>
      <c r="BX43" s="1609" t="s">
        <v>35</v>
      </c>
      <c r="BY43" s="1672" t="s">
        <v>35</v>
      </c>
      <c r="BZ43" s="1672" t="s">
        <v>35</v>
      </c>
      <c r="CA43" s="2477"/>
      <c r="CB43" s="2477"/>
      <c r="CC43" s="2477"/>
      <c r="CD43" s="2477"/>
      <c r="CE43" s="2477"/>
      <c r="CF43" s="2477"/>
      <c r="CG43" s="2477"/>
      <c r="CH43" s="2477"/>
      <c r="CI43" s="2477"/>
      <c r="CJ43" s="2477"/>
      <c r="CK43" s="2477"/>
      <c r="CL43" s="2477"/>
      <c r="CM43" s="2477"/>
      <c r="CN43" s="2477"/>
      <c r="CO43" s="2477"/>
      <c r="CP43" s="2477"/>
      <c r="CQ43" s="2477"/>
      <c r="CR43" s="2477"/>
      <c r="CS43" s="2477"/>
      <c r="CT43" s="2477"/>
      <c r="CU43" s="2477"/>
      <c r="CV43" s="2477"/>
      <c r="CW43" s="2477"/>
      <c r="CX43" s="2477"/>
      <c r="CY43" s="2477"/>
      <c r="CZ43" s="2477"/>
    </row>
    <row r="44" s="761" customFormat="true" ht="15" customHeight="true" x14ac:dyDescent="0.2">
      <c r="A44" s="3078"/>
      <c r="B44" s="1478" t="s">
        <v>48</v>
      </c>
      <c r="C44" s="1511" t="s">
        <v>35</v>
      </c>
      <c r="D44" s="1525" t="s">
        <v>35</v>
      </c>
      <c r="E44" s="1525" t="s">
        <v>35</v>
      </c>
      <c r="F44" s="1525" t="s">
        <v>35</v>
      </c>
      <c r="G44" s="1539" t="s">
        <v>35</v>
      </c>
      <c r="H44" s="1553" t="s">
        <v>35</v>
      </c>
      <c r="I44" s="1525" t="s">
        <v>35</v>
      </c>
      <c r="J44" s="1525" t="s">
        <v>35</v>
      </c>
      <c r="K44" s="1525" t="s">
        <v>35</v>
      </c>
      <c r="L44" s="1567" t="s">
        <v>35</v>
      </c>
      <c r="M44" s="1511" t="s">
        <v>35</v>
      </c>
      <c r="N44" s="1525" t="s">
        <v>35</v>
      </c>
      <c r="O44" s="1525" t="s">
        <v>35</v>
      </c>
      <c r="P44" s="1525" t="s">
        <v>35</v>
      </c>
      <c r="Q44" s="1539" t="s">
        <v>35</v>
      </c>
      <c r="R44" s="1553" t="s">
        <v>35</v>
      </c>
      <c r="S44" s="1525" t="s">
        <v>35</v>
      </c>
      <c r="T44" s="1525" t="s">
        <v>35</v>
      </c>
      <c r="U44" s="1525" t="s">
        <v>35</v>
      </c>
      <c r="V44" s="1525" t="s">
        <v>35</v>
      </c>
      <c r="W44" s="1525" t="s">
        <v>35</v>
      </c>
      <c r="X44" s="1525" t="s">
        <v>35</v>
      </c>
      <c r="Y44" s="1525" t="s">
        <v>35</v>
      </c>
      <c r="Z44" s="1567" t="s">
        <v>35</v>
      </c>
      <c r="AA44" s="1038"/>
      <c r="AB44" s="1038"/>
      <c r="AC44" s="1038"/>
      <c r="AD44" s="1038"/>
      <c r="AE44" s="1038"/>
      <c r="AF44" s="1038"/>
      <c r="AG44" s="1038"/>
      <c r="AH44" s="1038"/>
      <c r="AI44" s="1038"/>
      <c r="AJ44" s="1038"/>
      <c r="AK44" s="1038"/>
      <c r="AL44" s="1038"/>
      <c r="AM44" s="1038"/>
      <c r="AN44" s="1038"/>
      <c r="AO44" s="1038"/>
      <c r="AP44" s="1038"/>
      <c r="AQ44" s="1038"/>
      <c r="AR44" s="1038"/>
      <c r="AS44" s="1038"/>
      <c r="AT44" s="1038"/>
      <c r="AU44" s="1038"/>
      <c r="AV44" s="1038"/>
      <c r="AW44" s="1038"/>
      <c r="AX44" s="1038"/>
      <c r="AY44" s="1038"/>
      <c r="AZ44" s="240"/>
      <c r="BA44" s="3056"/>
      <c r="BB44" s="165" t="s">
        <v>48</v>
      </c>
      <c r="BC44" s="1589" t="s">
        <v>35</v>
      </c>
      <c r="BD44" s="1609" t="s">
        <v>35</v>
      </c>
      <c r="BE44" s="1609" t="s">
        <v>35</v>
      </c>
      <c r="BF44" s="1609" t="s">
        <v>35</v>
      </c>
      <c r="BG44" s="1630" t="s">
        <v>35</v>
      </c>
      <c r="BH44" s="1651" t="s">
        <v>35</v>
      </c>
      <c r="BI44" s="1609" t="s">
        <v>35</v>
      </c>
      <c r="BJ44" s="1609" t="s">
        <v>35</v>
      </c>
      <c r="BK44" s="1609" t="s">
        <v>35</v>
      </c>
      <c r="BL44" s="1630" t="s">
        <v>35</v>
      </c>
      <c r="BM44" s="1651" t="s">
        <v>35</v>
      </c>
      <c r="BN44" s="1609" t="s">
        <v>35</v>
      </c>
      <c r="BO44" s="1609" t="s">
        <v>35</v>
      </c>
      <c r="BP44" s="1609" t="s">
        <v>35</v>
      </c>
      <c r="BQ44" s="1630" t="s">
        <v>35</v>
      </c>
      <c r="BR44" s="1651" t="s">
        <v>35</v>
      </c>
      <c r="BS44" s="1609" t="s">
        <v>35</v>
      </c>
      <c r="BT44" s="1609" t="s">
        <v>35</v>
      </c>
      <c r="BU44" s="1609" t="s">
        <v>35</v>
      </c>
      <c r="BV44" s="1609" t="s">
        <v>35</v>
      </c>
      <c r="BW44" s="1609" t="s">
        <v>35</v>
      </c>
      <c r="BX44" s="1609" t="s">
        <v>35</v>
      </c>
      <c r="BY44" s="1672" t="s">
        <v>35</v>
      </c>
      <c r="BZ44" s="1672" t="s">
        <v>35</v>
      </c>
      <c r="CA44" s="2477"/>
      <c r="CB44" s="2477"/>
      <c r="CC44" s="2477"/>
      <c r="CD44" s="2477"/>
      <c r="CE44" s="2477"/>
      <c r="CF44" s="2477"/>
      <c r="CG44" s="2477"/>
      <c r="CH44" s="2477"/>
      <c r="CI44" s="2477"/>
      <c r="CJ44" s="2477"/>
      <c r="CK44" s="2477"/>
      <c r="CL44" s="2477"/>
      <c r="CM44" s="2477"/>
      <c r="CN44" s="2477"/>
      <c r="CO44" s="2477"/>
      <c r="CP44" s="2477"/>
      <c r="CQ44" s="2477"/>
      <c r="CR44" s="2477"/>
      <c r="CS44" s="2477"/>
      <c r="CT44" s="2477"/>
      <c r="CU44" s="2477"/>
      <c r="CV44" s="2477"/>
      <c r="CW44" s="2477"/>
      <c r="CX44" s="2477"/>
      <c r="CY44" s="2477"/>
      <c r="CZ44" s="2477"/>
    </row>
    <row r="45" s="761" customFormat="true" ht="15" customHeight="true" x14ac:dyDescent="0.2">
      <c r="A45" s="3078" t="s">
        <v>52</v>
      </c>
      <c r="B45" s="1478" t="s">
        <v>49</v>
      </c>
      <c r="C45" s="1511" t="s">
        <v>35</v>
      </c>
      <c r="D45" s="1525" t="s">
        <v>35</v>
      </c>
      <c r="E45" s="1525" t="s">
        <v>35</v>
      </c>
      <c r="F45" s="1525" t="s">
        <v>35</v>
      </c>
      <c r="G45" s="1539" t="s">
        <v>35</v>
      </c>
      <c r="H45" s="1553" t="s">
        <v>35</v>
      </c>
      <c r="I45" s="1525" t="s">
        <v>35</v>
      </c>
      <c r="J45" s="1525" t="s">
        <v>35</v>
      </c>
      <c r="K45" s="1525" t="s">
        <v>35</v>
      </c>
      <c r="L45" s="1567" t="s">
        <v>35</v>
      </c>
      <c r="M45" s="1511" t="s">
        <v>35</v>
      </c>
      <c r="N45" s="1525" t="s">
        <v>35</v>
      </c>
      <c r="O45" s="1525" t="s">
        <v>35</v>
      </c>
      <c r="P45" s="1525" t="s">
        <v>35</v>
      </c>
      <c r="Q45" s="1539" t="s">
        <v>35</v>
      </c>
      <c r="R45" s="1553" t="s">
        <v>35</v>
      </c>
      <c r="S45" s="1525" t="s">
        <v>35</v>
      </c>
      <c r="T45" s="1525" t="s">
        <v>35</v>
      </c>
      <c r="U45" s="1525" t="s">
        <v>35</v>
      </c>
      <c r="V45" s="1525" t="s">
        <v>35</v>
      </c>
      <c r="W45" s="1525" t="s">
        <v>35</v>
      </c>
      <c r="X45" s="1525" t="s">
        <v>35</v>
      </c>
      <c r="Y45" s="1525" t="s">
        <v>35</v>
      </c>
      <c r="Z45" s="1567" t="s">
        <v>35</v>
      </c>
      <c r="AA45" s="1038"/>
      <c r="AB45" s="1038"/>
      <c r="AC45" s="1038"/>
      <c r="AD45" s="1038"/>
      <c r="AE45" s="1038"/>
      <c r="AF45" s="1038"/>
      <c r="AG45" s="1038"/>
      <c r="AH45" s="1038"/>
      <c r="AI45" s="1038"/>
      <c r="AJ45" s="1038"/>
      <c r="AK45" s="1038"/>
      <c r="AL45" s="1038"/>
      <c r="AM45" s="1038"/>
      <c r="AN45" s="1038"/>
      <c r="AO45" s="1038"/>
      <c r="AP45" s="1038"/>
      <c r="AQ45" s="1038"/>
      <c r="AR45" s="1038"/>
      <c r="AS45" s="1038"/>
      <c r="AT45" s="1038"/>
      <c r="AU45" s="1038"/>
      <c r="AV45" s="1038"/>
      <c r="AW45" s="1038"/>
      <c r="AX45" s="1038"/>
      <c r="AY45" s="1038"/>
      <c r="AZ45" s="240"/>
      <c r="BA45" s="3056" t="s">
        <v>52</v>
      </c>
      <c r="BB45" s="165" t="s">
        <v>49</v>
      </c>
      <c r="BC45" s="1589" t="s">
        <v>35</v>
      </c>
      <c r="BD45" s="1609" t="s">
        <v>35</v>
      </c>
      <c r="BE45" s="1609" t="s">
        <v>35</v>
      </c>
      <c r="BF45" s="1609" t="s">
        <v>35</v>
      </c>
      <c r="BG45" s="1630" t="s">
        <v>35</v>
      </c>
      <c r="BH45" s="1651" t="s">
        <v>35</v>
      </c>
      <c r="BI45" s="1609" t="s">
        <v>35</v>
      </c>
      <c r="BJ45" s="1609" t="s">
        <v>35</v>
      </c>
      <c r="BK45" s="1609" t="s">
        <v>35</v>
      </c>
      <c r="BL45" s="1630" t="s">
        <v>35</v>
      </c>
      <c r="BM45" s="1651" t="s">
        <v>35</v>
      </c>
      <c r="BN45" s="1609" t="s">
        <v>35</v>
      </c>
      <c r="BO45" s="1609" t="s">
        <v>35</v>
      </c>
      <c r="BP45" s="1609" t="s">
        <v>35</v>
      </c>
      <c r="BQ45" s="1630" t="s">
        <v>35</v>
      </c>
      <c r="BR45" s="1651" t="s">
        <v>35</v>
      </c>
      <c r="BS45" s="1609" t="s">
        <v>35</v>
      </c>
      <c r="BT45" s="1609" t="s">
        <v>35</v>
      </c>
      <c r="BU45" s="1609" t="s">
        <v>35</v>
      </c>
      <c r="BV45" s="1609" t="s">
        <v>35</v>
      </c>
      <c r="BW45" s="1609" t="s">
        <v>35</v>
      </c>
      <c r="BX45" s="1609" t="s">
        <v>35</v>
      </c>
      <c r="BY45" s="1672" t="s">
        <v>35</v>
      </c>
      <c r="BZ45" s="1672" t="s">
        <v>35</v>
      </c>
      <c r="CA45" s="2477"/>
      <c r="CB45" s="2477"/>
      <c r="CC45" s="2477"/>
      <c r="CD45" s="2477"/>
      <c r="CE45" s="2477"/>
      <c r="CF45" s="2477"/>
      <c r="CG45" s="2477"/>
      <c r="CH45" s="2477"/>
      <c r="CI45" s="2477"/>
      <c r="CJ45" s="2477"/>
      <c r="CK45" s="2477"/>
      <c r="CL45" s="2477"/>
      <c r="CM45" s="2477"/>
      <c r="CN45" s="2477"/>
      <c r="CO45" s="2477"/>
      <c r="CP45" s="2477"/>
      <c r="CQ45" s="2477"/>
      <c r="CR45" s="2477"/>
      <c r="CS45" s="2477"/>
      <c r="CT45" s="2477"/>
      <c r="CU45" s="2477"/>
      <c r="CV45" s="2477"/>
      <c r="CW45" s="2477"/>
      <c r="CX45" s="2477"/>
      <c r="CY45" s="2477"/>
      <c r="CZ45" s="2477"/>
    </row>
    <row r="46" s="761" customFormat="true" ht="15" customHeight="true" x14ac:dyDescent="0.2">
      <c r="A46" s="3078"/>
      <c r="B46" s="1478" t="s">
        <v>48</v>
      </c>
      <c r="C46" s="1511" t="s">
        <v>35</v>
      </c>
      <c r="D46" s="1525" t="s">
        <v>35</v>
      </c>
      <c r="E46" s="1525" t="s">
        <v>35</v>
      </c>
      <c r="F46" s="1525" t="s">
        <v>35</v>
      </c>
      <c r="G46" s="1539" t="s">
        <v>35</v>
      </c>
      <c r="H46" s="1553" t="s">
        <v>35</v>
      </c>
      <c r="I46" s="1525" t="s">
        <v>35</v>
      </c>
      <c r="J46" s="1525" t="s">
        <v>35</v>
      </c>
      <c r="K46" s="1525" t="s">
        <v>35</v>
      </c>
      <c r="L46" s="1567" t="s">
        <v>35</v>
      </c>
      <c r="M46" s="1511" t="s">
        <v>35</v>
      </c>
      <c r="N46" s="1525" t="s">
        <v>35</v>
      </c>
      <c r="O46" s="1525" t="s">
        <v>35</v>
      </c>
      <c r="P46" s="1525" t="s">
        <v>35</v>
      </c>
      <c r="Q46" s="1539" t="s">
        <v>35</v>
      </c>
      <c r="R46" s="1553" t="s">
        <v>35</v>
      </c>
      <c r="S46" s="1525" t="s">
        <v>35</v>
      </c>
      <c r="T46" s="1525" t="s">
        <v>35</v>
      </c>
      <c r="U46" s="1525" t="s">
        <v>35</v>
      </c>
      <c r="V46" s="1525" t="s">
        <v>35</v>
      </c>
      <c r="W46" s="1525" t="s">
        <v>35</v>
      </c>
      <c r="X46" s="1525" t="s">
        <v>35</v>
      </c>
      <c r="Y46" s="1525" t="s">
        <v>35</v>
      </c>
      <c r="Z46" s="1567" t="s">
        <v>35</v>
      </c>
      <c r="AA46" s="1038"/>
      <c r="AB46" s="1038"/>
      <c r="AC46" s="1038"/>
      <c r="AD46" s="1038"/>
      <c r="AE46" s="1038"/>
      <c r="AF46" s="1038"/>
      <c r="AG46" s="1038"/>
      <c r="AH46" s="1038"/>
      <c r="AI46" s="1038"/>
      <c r="AJ46" s="1038"/>
      <c r="AK46" s="1038"/>
      <c r="AL46" s="1038"/>
      <c r="AM46" s="1038"/>
      <c r="AN46" s="1038"/>
      <c r="AO46" s="1038"/>
      <c r="AP46" s="1038"/>
      <c r="AQ46" s="1038"/>
      <c r="AR46" s="1038"/>
      <c r="AS46" s="1038"/>
      <c r="AT46" s="1038"/>
      <c r="AU46" s="1038"/>
      <c r="AV46" s="1038"/>
      <c r="AW46" s="1038"/>
      <c r="AX46" s="1038"/>
      <c r="AY46" s="1038"/>
      <c r="AZ46" s="240"/>
      <c r="BA46" s="3056"/>
      <c r="BB46" s="165" t="s">
        <v>48</v>
      </c>
      <c r="BC46" s="1589" t="s">
        <v>35</v>
      </c>
      <c r="BD46" s="1609" t="s">
        <v>35</v>
      </c>
      <c r="BE46" s="1609" t="s">
        <v>35</v>
      </c>
      <c r="BF46" s="1609" t="s">
        <v>35</v>
      </c>
      <c r="BG46" s="1630" t="s">
        <v>35</v>
      </c>
      <c r="BH46" s="1651" t="s">
        <v>35</v>
      </c>
      <c r="BI46" s="1609" t="s">
        <v>35</v>
      </c>
      <c r="BJ46" s="1609" t="s">
        <v>35</v>
      </c>
      <c r="BK46" s="1609" t="s">
        <v>35</v>
      </c>
      <c r="BL46" s="1630" t="s">
        <v>35</v>
      </c>
      <c r="BM46" s="1651" t="s">
        <v>35</v>
      </c>
      <c r="BN46" s="1609" t="s">
        <v>35</v>
      </c>
      <c r="BO46" s="1609" t="s">
        <v>35</v>
      </c>
      <c r="BP46" s="1609" t="s">
        <v>35</v>
      </c>
      <c r="BQ46" s="1630" t="s">
        <v>35</v>
      </c>
      <c r="BR46" s="1651" t="s">
        <v>35</v>
      </c>
      <c r="BS46" s="1609" t="s">
        <v>35</v>
      </c>
      <c r="BT46" s="1609" t="s">
        <v>35</v>
      </c>
      <c r="BU46" s="1609" t="s">
        <v>35</v>
      </c>
      <c r="BV46" s="1609" t="s">
        <v>35</v>
      </c>
      <c r="BW46" s="1609" t="s">
        <v>35</v>
      </c>
      <c r="BX46" s="1609" t="s">
        <v>35</v>
      </c>
      <c r="BY46" s="1672" t="s">
        <v>35</v>
      </c>
      <c r="BZ46" s="1672" t="s">
        <v>35</v>
      </c>
      <c r="CA46" s="2477"/>
      <c r="CB46" s="2477"/>
      <c r="CC46" s="2477"/>
      <c r="CD46" s="2477"/>
      <c r="CE46" s="2477"/>
      <c r="CF46" s="2477"/>
      <c r="CG46" s="2477"/>
      <c r="CH46" s="2477"/>
      <c r="CI46" s="2477"/>
      <c r="CJ46" s="2477"/>
      <c r="CK46" s="2477"/>
      <c r="CL46" s="2477"/>
      <c r="CM46" s="2477"/>
      <c r="CN46" s="2477"/>
      <c r="CO46" s="2477"/>
      <c r="CP46" s="2477"/>
      <c r="CQ46" s="2477"/>
      <c r="CR46" s="2477"/>
      <c r="CS46" s="2477"/>
      <c r="CT46" s="2477"/>
      <c r="CU46" s="2477"/>
      <c r="CV46" s="2477"/>
      <c r="CW46" s="2477"/>
      <c r="CX46" s="2477"/>
      <c r="CY46" s="2477"/>
      <c r="CZ46" s="2477"/>
    </row>
    <row r="47" s="130" customFormat="true" ht="15" customHeight="true" x14ac:dyDescent="0.2">
      <c r="A47" s="3057" t="s">
        <v>102</v>
      </c>
      <c r="B47" s="291" t="s">
        <v>101</v>
      </c>
      <c r="C47" s="1509" t="s">
        <v>35</v>
      </c>
      <c r="D47" s="1523" t="s">
        <v>35</v>
      </c>
      <c r="E47" s="1523" t="s">
        <v>35</v>
      </c>
      <c r="F47" s="1523" t="s">
        <v>35</v>
      </c>
      <c r="G47" s="1537" t="s">
        <v>35</v>
      </c>
      <c r="H47" s="1551" t="s">
        <v>35</v>
      </c>
      <c r="I47" s="1523" t="s">
        <v>35</v>
      </c>
      <c r="J47" s="1523" t="s">
        <v>35</v>
      </c>
      <c r="K47" s="1523" t="s">
        <v>35</v>
      </c>
      <c r="L47" s="1565" t="s">
        <v>35</v>
      </c>
      <c r="M47" s="1577" t="s">
        <v>35</v>
      </c>
      <c r="N47" s="1523" t="s">
        <v>35</v>
      </c>
      <c r="O47" s="1523" t="s">
        <v>35</v>
      </c>
      <c r="P47" s="1523" t="s">
        <v>35</v>
      </c>
      <c r="Q47" s="1537" t="s">
        <v>35</v>
      </c>
      <c r="R47" s="1551" t="s">
        <v>35</v>
      </c>
      <c r="S47" s="1523" t="s">
        <v>35</v>
      </c>
      <c r="T47" s="1523" t="s">
        <v>35</v>
      </c>
      <c r="U47" s="1523" t="s">
        <v>35</v>
      </c>
      <c r="V47" s="1523" t="s">
        <v>35</v>
      </c>
      <c r="W47" s="1523" t="s">
        <v>35</v>
      </c>
      <c r="X47" s="1523" t="s">
        <v>35</v>
      </c>
      <c r="Y47" s="1583" t="s">
        <v>35</v>
      </c>
      <c r="Z47" s="2432" t="s">
        <v>35</v>
      </c>
      <c r="AA47" s="2466"/>
      <c r="AB47" s="2466"/>
      <c r="AC47" s="2466"/>
      <c r="AD47" s="2466"/>
      <c r="AE47" s="2466"/>
      <c r="AF47" s="2466"/>
      <c r="AG47" s="2466"/>
      <c r="AH47" s="2466"/>
      <c r="AI47" s="2466"/>
      <c r="AJ47" s="2466"/>
      <c r="AK47" s="2466"/>
      <c r="AL47" s="2466"/>
      <c r="AM47" s="2466"/>
      <c r="AN47" s="2466"/>
      <c r="AO47" s="2466"/>
      <c r="AP47" s="2466"/>
      <c r="AQ47" s="2466"/>
      <c r="AR47" s="2466"/>
      <c r="AS47" s="2466"/>
      <c r="AT47" s="2466"/>
      <c r="AU47" s="2466"/>
      <c r="AV47" s="2466"/>
      <c r="AW47" s="2466"/>
      <c r="AX47" s="2466"/>
      <c r="AY47" s="2466"/>
      <c r="AZ47" s="239"/>
      <c r="BA47" s="3056" t="s">
        <v>102</v>
      </c>
      <c r="BB47" s="165" t="s">
        <v>101</v>
      </c>
      <c r="BC47" s="1589" t="s">
        <v>35</v>
      </c>
      <c r="BD47" s="1609" t="s">
        <v>35</v>
      </c>
      <c r="BE47" s="1609" t="s">
        <v>35</v>
      </c>
      <c r="BF47" s="1609" t="s">
        <v>35</v>
      </c>
      <c r="BG47" s="1630" t="s">
        <v>35</v>
      </c>
      <c r="BH47" s="1651" t="s">
        <v>35</v>
      </c>
      <c r="BI47" s="1609" t="s">
        <v>35</v>
      </c>
      <c r="BJ47" s="1609" t="s">
        <v>35</v>
      </c>
      <c r="BK47" s="1609" t="s">
        <v>35</v>
      </c>
      <c r="BL47" s="1630" t="s">
        <v>35</v>
      </c>
      <c r="BM47" s="1651" t="s">
        <v>35</v>
      </c>
      <c r="BN47" s="1609" t="s">
        <v>35</v>
      </c>
      <c r="BO47" s="1609" t="s">
        <v>35</v>
      </c>
      <c r="BP47" s="1609" t="s">
        <v>35</v>
      </c>
      <c r="BQ47" s="1630" t="s">
        <v>35</v>
      </c>
      <c r="BR47" s="1651" t="s">
        <v>35</v>
      </c>
      <c r="BS47" s="1609" t="s">
        <v>35</v>
      </c>
      <c r="BT47" s="1609" t="s">
        <v>35</v>
      </c>
      <c r="BU47" s="1609" t="s">
        <v>35</v>
      </c>
      <c r="BV47" s="1609" t="s">
        <v>35</v>
      </c>
      <c r="BW47" s="1609" t="s">
        <v>35</v>
      </c>
      <c r="BX47" s="1609" t="s">
        <v>35</v>
      </c>
      <c r="BY47" s="1672" t="s">
        <v>35</v>
      </c>
      <c r="BZ47" s="1672" t="s">
        <v>35</v>
      </c>
      <c r="CA47" s="2477"/>
      <c r="CB47" s="2477"/>
      <c r="CC47" s="2477"/>
      <c r="CD47" s="2477"/>
      <c r="CE47" s="2477"/>
      <c r="CF47" s="2477"/>
      <c r="CG47" s="2477"/>
      <c r="CH47" s="2477"/>
      <c r="CI47" s="2477"/>
      <c r="CJ47" s="2477"/>
      <c r="CK47" s="2477"/>
      <c r="CL47" s="2477"/>
      <c r="CM47" s="2477"/>
      <c r="CN47" s="2477"/>
      <c r="CO47" s="2477"/>
      <c r="CP47" s="2477"/>
      <c r="CQ47" s="2477"/>
      <c r="CR47" s="2477"/>
      <c r="CS47" s="2477"/>
      <c r="CT47" s="2477"/>
      <c r="CU47" s="2477"/>
      <c r="CV47" s="2477"/>
      <c r="CW47" s="2477"/>
      <c r="CX47" s="2477"/>
      <c r="CY47" s="2477"/>
      <c r="CZ47" s="2477"/>
    </row>
    <row r="48" s="130" customFormat="true" ht="15" customHeight="true" x14ac:dyDescent="0.2">
      <c r="A48" s="3057"/>
      <c r="B48" s="291" t="s">
        <v>100</v>
      </c>
      <c r="C48" s="1509" t="s">
        <v>35</v>
      </c>
      <c r="D48" s="1523" t="s">
        <v>35</v>
      </c>
      <c r="E48" s="1523" t="s">
        <v>35</v>
      </c>
      <c r="F48" s="1523" t="s">
        <v>35</v>
      </c>
      <c r="G48" s="1537" t="s">
        <v>35</v>
      </c>
      <c r="H48" s="1551" t="s">
        <v>35</v>
      </c>
      <c r="I48" s="1523" t="s">
        <v>35</v>
      </c>
      <c r="J48" s="1523" t="s">
        <v>35</v>
      </c>
      <c r="K48" s="1523" t="s">
        <v>35</v>
      </c>
      <c r="L48" s="1565" t="s">
        <v>35</v>
      </c>
      <c r="M48" s="1577" t="s">
        <v>35</v>
      </c>
      <c r="N48" s="1523" t="s">
        <v>35</v>
      </c>
      <c r="O48" s="1523" t="s">
        <v>35</v>
      </c>
      <c r="P48" s="1523" t="s">
        <v>35</v>
      </c>
      <c r="Q48" s="1537" t="s">
        <v>35</v>
      </c>
      <c r="R48" s="1551" t="s">
        <v>35</v>
      </c>
      <c r="S48" s="1523" t="s">
        <v>35</v>
      </c>
      <c r="T48" s="1523" t="s">
        <v>35</v>
      </c>
      <c r="U48" s="1523" t="s">
        <v>35</v>
      </c>
      <c r="V48" s="1523" t="s">
        <v>35</v>
      </c>
      <c r="W48" s="1523" t="s">
        <v>35</v>
      </c>
      <c r="X48" s="1523" t="s">
        <v>35</v>
      </c>
      <c r="Y48" s="1583" t="s">
        <v>35</v>
      </c>
      <c r="Z48" s="2432" t="s">
        <v>35</v>
      </c>
      <c r="AA48" s="2466"/>
      <c r="AB48" s="2466"/>
      <c r="AC48" s="2466"/>
      <c r="AD48" s="2466"/>
      <c r="AE48" s="2466"/>
      <c r="AF48" s="2466"/>
      <c r="AG48" s="2466"/>
      <c r="AH48" s="2466"/>
      <c r="AI48" s="2466"/>
      <c r="AJ48" s="2466"/>
      <c r="AK48" s="2466"/>
      <c r="AL48" s="2466"/>
      <c r="AM48" s="2466"/>
      <c r="AN48" s="2466"/>
      <c r="AO48" s="2466"/>
      <c r="AP48" s="2466"/>
      <c r="AQ48" s="2466"/>
      <c r="AR48" s="2466"/>
      <c r="AS48" s="2466"/>
      <c r="AT48" s="2466"/>
      <c r="AU48" s="2466"/>
      <c r="AV48" s="2466"/>
      <c r="AW48" s="2466"/>
      <c r="AX48" s="2466"/>
      <c r="AY48" s="2466"/>
      <c r="AZ48" s="239"/>
      <c r="BA48" s="3056"/>
      <c r="BB48" s="165" t="s">
        <v>100</v>
      </c>
      <c r="BC48" s="1589" t="s">
        <v>35</v>
      </c>
      <c r="BD48" s="1609" t="s">
        <v>35</v>
      </c>
      <c r="BE48" s="1609" t="s">
        <v>35</v>
      </c>
      <c r="BF48" s="1609" t="s">
        <v>35</v>
      </c>
      <c r="BG48" s="1630" t="s">
        <v>35</v>
      </c>
      <c r="BH48" s="1651" t="s">
        <v>35</v>
      </c>
      <c r="BI48" s="1609" t="s">
        <v>35</v>
      </c>
      <c r="BJ48" s="1609" t="s">
        <v>35</v>
      </c>
      <c r="BK48" s="1609" t="s">
        <v>35</v>
      </c>
      <c r="BL48" s="1630" t="s">
        <v>35</v>
      </c>
      <c r="BM48" s="1651" t="s">
        <v>35</v>
      </c>
      <c r="BN48" s="1609" t="s">
        <v>35</v>
      </c>
      <c r="BO48" s="1609" t="s">
        <v>35</v>
      </c>
      <c r="BP48" s="1609" t="s">
        <v>35</v>
      </c>
      <c r="BQ48" s="1630" t="s">
        <v>35</v>
      </c>
      <c r="BR48" s="1651" t="s">
        <v>35</v>
      </c>
      <c r="BS48" s="1609" t="s">
        <v>35</v>
      </c>
      <c r="BT48" s="1609" t="s">
        <v>35</v>
      </c>
      <c r="BU48" s="1609" t="s">
        <v>35</v>
      </c>
      <c r="BV48" s="1609" t="s">
        <v>35</v>
      </c>
      <c r="BW48" s="1609" t="s">
        <v>35</v>
      </c>
      <c r="BX48" s="1609" t="s">
        <v>35</v>
      </c>
      <c r="BY48" s="1672" t="s">
        <v>35</v>
      </c>
      <c r="BZ48" s="1672" t="s">
        <v>35</v>
      </c>
      <c r="CA48" s="2477"/>
      <c r="CB48" s="2477"/>
      <c r="CC48" s="2477"/>
      <c r="CD48" s="2477"/>
      <c r="CE48" s="2477"/>
      <c r="CF48" s="2477"/>
      <c r="CG48" s="2477"/>
      <c r="CH48" s="2477"/>
      <c r="CI48" s="2477"/>
      <c r="CJ48" s="2477"/>
      <c r="CK48" s="2477"/>
      <c r="CL48" s="2477"/>
      <c r="CM48" s="2477"/>
      <c r="CN48" s="2477"/>
      <c r="CO48" s="2477"/>
      <c r="CP48" s="2477"/>
      <c r="CQ48" s="2477"/>
      <c r="CR48" s="2477"/>
      <c r="CS48" s="2477"/>
      <c r="CT48" s="2477"/>
      <c r="CU48" s="2477"/>
      <c r="CV48" s="2477"/>
      <c r="CW48" s="2477"/>
      <c r="CX48" s="2477"/>
      <c r="CY48" s="2477"/>
      <c r="CZ48" s="2477"/>
    </row>
    <row r="49" s="130" customFormat="true" ht="15" customHeight="true" x14ac:dyDescent="0.2">
      <c r="A49" s="3057"/>
      <c r="B49" s="291" t="s">
        <v>68</v>
      </c>
      <c r="C49" s="1509" t="s">
        <v>35</v>
      </c>
      <c r="D49" s="1523" t="s">
        <v>35</v>
      </c>
      <c r="E49" s="1523" t="s">
        <v>35</v>
      </c>
      <c r="F49" s="1523" t="s">
        <v>35</v>
      </c>
      <c r="G49" s="1537" t="s">
        <v>35</v>
      </c>
      <c r="H49" s="1551" t="s">
        <v>35</v>
      </c>
      <c r="I49" s="1523" t="s">
        <v>35</v>
      </c>
      <c r="J49" s="1523" t="s">
        <v>35</v>
      </c>
      <c r="K49" s="1523" t="s">
        <v>35</v>
      </c>
      <c r="L49" s="1565" t="s">
        <v>35</v>
      </c>
      <c r="M49" s="1577" t="s">
        <v>35</v>
      </c>
      <c r="N49" s="1523" t="s">
        <v>35</v>
      </c>
      <c r="O49" s="1523" t="s">
        <v>35</v>
      </c>
      <c r="P49" s="1523" t="s">
        <v>35</v>
      </c>
      <c r="Q49" s="1537" t="s">
        <v>35</v>
      </c>
      <c r="R49" s="1551" t="s">
        <v>35</v>
      </c>
      <c r="S49" s="1523" t="s">
        <v>35</v>
      </c>
      <c r="T49" s="1523" t="s">
        <v>35</v>
      </c>
      <c r="U49" s="1523" t="s">
        <v>35</v>
      </c>
      <c r="V49" s="1523" t="s">
        <v>35</v>
      </c>
      <c r="W49" s="1523" t="s">
        <v>35</v>
      </c>
      <c r="X49" s="1523" t="s">
        <v>35</v>
      </c>
      <c r="Y49" s="1583" t="s">
        <v>35</v>
      </c>
      <c r="Z49" s="2432" t="s">
        <v>35</v>
      </c>
      <c r="AA49" s="2466"/>
      <c r="AB49" s="2466"/>
      <c r="AC49" s="2466"/>
      <c r="AD49" s="2466"/>
      <c r="AE49" s="2466"/>
      <c r="AF49" s="2466"/>
      <c r="AG49" s="2466"/>
      <c r="AH49" s="2466"/>
      <c r="AI49" s="2466"/>
      <c r="AJ49" s="2466"/>
      <c r="AK49" s="2466"/>
      <c r="AL49" s="2466"/>
      <c r="AM49" s="2466"/>
      <c r="AN49" s="2466"/>
      <c r="AO49" s="2466"/>
      <c r="AP49" s="2466"/>
      <c r="AQ49" s="2466"/>
      <c r="AR49" s="2466"/>
      <c r="AS49" s="2466"/>
      <c r="AT49" s="2466"/>
      <c r="AU49" s="2466"/>
      <c r="AV49" s="2466"/>
      <c r="AW49" s="2466"/>
      <c r="AX49" s="2466"/>
      <c r="AY49" s="2466"/>
      <c r="AZ49" s="239"/>
      <c r="BA49" s="3056"/>
      <c r="BB49" s="165" t="s">
        <v>68</v>
      </c>
      <c r="BC49" s="1589" t="s">
        <v>35</v>
      </c>
      <c r="BD49" s="1609" t="s">
        <v>35</v>
      </c>
      <c r="BE49" s="1609" t="s">
        <v>35</v>
      </c>
      <c r="BF49" s="1609" t="s">
        <v>35</v>
      </c>
      <c r="BG49" s="1630" t="s">
        <v>35</v>
      </c>
      <c r="BH49" s="1651" t="s">
        <v>35</v>
      </c>
      <c r="BI49" s="1609" t="s">
        <v>35</v>
      </c>
      <c r="BJ49" s="1609" t="s">
        <v>35</v>
      </c>
      <c r="BK49" s="1609" t="s">
        <v>35</v>
      </c>
      <c r="BL49" s="1630" t="s">
        <v>35</v>
      </c>
      <c r="BM49" s="1651" t="s">
        <v>35</v>
      </c>
      <c r="BN49" s="1609" t="s">
        <v>35</v>
      </c>
      <c r="BO49" s="1609" t="s">
        <v>35</v>
      </c>
      <c r="BP49" s="1609" t="s">
        <v>35</v>
      </c>
      <c r="BQ49" s="1630" t="s">
        <v>35</v>
      </c>
      <c r="BR49" s="1651" t="s">
        <v>35</v>
      </c>
      <c r="BS49" s="1609" t="s">
        <v>35</v>
      </c>
      <c r="BT49" s="1609" t="s">
        <v>35</v>
      </c>
      <c r="BU49" s="1609" t="s">
        <v>35</v>
      </c>
      <c r="BV49" s="1609" t="s">
        <v>35</v>
      </c>
      <c r="BW49" s="1609" t="s">
        <v>35</v>
      </c>
      <c r="BX49" s="1609" t="s">
        <v>35</v>
      </c>
      <c r="BY49" s="1672" t="s">
        <v>35</v>
      </c>
      <c r="BZ49" s="1672" t="s">
        <v>35</v>
      </c>
      <c r="CA49" s="2477"/>
      <c r="CB49" s="2477"/>
      <c r="CC49" s="2477"/>
      <c r="CD49" s="2477"/>
      <c r="CE49" s="2477"/>
      <c r="CF49" s="2477"/>
      <c r="CG49" s="2477"/>
      <c r="CH49" s="2477"/>
      <c r="CI49" s="2477"/>
      <c r="CJ49" s="2477"/>
      <c r="CK49" s="2477"/>
      <c r="CL49" s="2477"/>
      <c r="CM49" s="2477"/>
      <c r="CN49" s="2477"/>
      <c r="CO49" s="2477"/>
      <c r="CP49" s="2477"/>
      <c r="CQ49" s="2477"/>
      <c r="CR49" s="2477"/>
      <c r="CS49" s="2477"/>
      <c r="CT49" s="2477"/>
      <c r="CU49" s="2477"/>
      <c r="CV49" s="2477"/>
      <c r="CW49" s="2477"/>
      <c r="CX49" s="2477"/>
      <c r="CY49" s="2477"/>
      <c r="CZ49" s="2477"/>
    </row>
    <row r="50" s="130" customFormat="true" ht="15" customHeight="true" x14ac:dyDescent="0.2">
      <c r="A50" s="3057" t="s">
        <v>103</v>
      </c>
      <c r="B50" s="291" t="s">
        <v>101</v>
      </c>
      <c r="C50" s="1509" t="s">
        <v>35</v>
      </c>
      <c r="D50" s="1523" t="s">
        <v>35</v>
      </c>
      <c r="E50" s="1523" t="s">
        <v>35</v>
      </c>
      <c r="F50" s="1523" t="s">
        <v>35</v>
      </c>
      <c r="G50" s="1537" t="s">
        <v>35</v>
      </c>
      <c r="H50" s="1551" t="s">
        <v>35</v>
      </c>
      <c r="I50" s="1523" t="s">
        <v>35</v>
      </c>
      <c r="J50" s="1523" t="s">
        <v>35</v>
      </c>
      <c r="K50" s="1523" t="s">
        <v>35</v>
      </c>
      <c r="L50" s="1565" t="s">
        <v>35</v>
      </c>
      <c r="M50" s="1577" t="s">
        <v>35</v>
      </c>
      <c r="N50" s="1523" t="s">
        <v>35</v>
      </c>
      <c r="O50" s="1523" t="s">
        <v>35</v>
      </c>
      <c r="P50" s="1523" t="s">
        <v>35</v>
      </c>
      <c r="Q50" s="1537" t="s">
        <v>35</v>
      </c>
      <c r="R50" s="1551" t="s">
        <v>35</v>
      </c>
      <c r="S50" s="1523" t="s">
        <v>35</v>
      </c>
      <c r="T50" s="1523" t="s">
        <v>35</v>
      </c>
      <c r="U50" s="1523" t="s">
        <v>35</v>
      </c>
      <c r="V50" s="1523" t="s">
        <v>35</v>
      </c>
      <c r="W50" s="1523" t="s">
        <v>35</v>
      </c>
      <c r="X50" s="1523" t="s">
        <v>35</v>
      </c>
      <c r="Y50" s="1583" t="s">
        <v>35</v>
      </c>
      <c r="Z50" s="2432" t="s">
        <v>35</v>
      </c>
      <c r="AA50" s="2466"/>
      <c r="AB50" s="2466"/>
      <c r="AC50" s="2466"/>
      <c r="AD50" s="2466"/>
      <c r="AE50" s="2466"/>
      <c r="AF50" s="2466"/>
      <c r="AG50" s="2466"/>
      <c r="AH50" s="2466"/>
      <c r="AI50" s="2466"/>
      <c r="AJ50" s="2466"/>
      <c r="AK50" s="2466"/>
      <c r="AL50" s="2466"/>
      <c r="AM50" s="2466"/>
      <c r="AN50" s="2466"/>
      <c r="AO50" s="2466"/>
      <c r="AP50" s="2466"/>
      <c r="AQ50" s="2466"/>
      <c r="AR50" s="2466"/>
      <c r="AS50" s="2466"/>
      <c r="AT50" s="2466"/>
      <c r="AU50" s="2466"/>
      <c r="AV50" s="2466"/>
      <c r="AW50" s="2466"/>
      <c r="AX50" s="2466"/>
      <c r="AY50" s="2466"/>
      <c r="AZ50" s="239"/>
      <c r="BA50" s="3056" t="s">
        <v>103</v>
      </c>
      <c r="BB50" s="165" t="s">
        <v>101</v>
      </c>
      <c r="BC50" s="1589" t="s">
        <v>35</v>
      </c>
      <c r="BD50" s="1609" t="s">
        <v>35</v>
      </c>
      <c r="BE50" s="1609" t="s">
        <v>35</v>
      </c>
      <c r="BF50" s="1609" t="s">
        <v>35</v>
      </c>
      <c r="BG50" s="1630" t="s">
        <v>35</v>
      </c>
      <c r="BH50" s="1651" t="s">
        <v>35</v>
      </c>
      <c r="BI50" s="1609" t="s">
        <v>35</v>
      </c>
      <c r="BJ50" s="1609" t="s">
        <v>35</v>
      </c>
      <c r="BK50" s="1609" t="s">
        <v>35</v>
      </c>
      <c r="BL50" s="1630" t="s">
        <v>35</v>
      </c>
      <c r="BM50" s="1651" t="s">
        <v>35</v>
      </c>
      <c r="BN50" s="1609" t="s">
        <v>35</v>
      </c>
      <c r="BO50" s="1609" t="s">
        <v>35</v>
      </c>
      <c r="BP50" s="1609" t="s">
        <v>35</v>
      </c>
      <c r="BQ50" s="1630" t="s">
        <v>35</v>
      </c>
      <c r="BR50" s="1651" t="s">
        <v>35</v>
      </c>
      <c r="BS50" s="1609" t="s">
        <v>35</v>
      </c>
      <c r="BT50" s="1609" t="s">
        <v>35</v>
      </c>
      <c r="BU50" s="1609" t="s">
        <v>35</v>
      </c>
      <c r="BV50" s="1609" t="s">
        <v>35</v>
      </c>
      <c r="BW50" s="1609" t="s">
        <v>35</v>
      </c>
      <c r="BX50" s="1609" t="s">
        <v>35</v>
      </c>
      <c r="BY50" s="1672" t="s">
        <v>35</v>
      </c>
      <c r="BZ50" s="1672" t="s">
        <v>35</v>
      </c>
      <c r="CA50" s="2477"/>
      <c r="CB50" s="2477"/>
      <c r="CC50" s="2477"/>
      <c r="CD50" s="2477"/>
      <c r="CE50" s="2477"/>
      <c r="CF50" s="2477"/>
      <c r="CG50" s="2477"/>
      <c r="CH50" s="2477"/>
      <c r="CI50" s="2477"/>
      <c r="CJ50" s="2477"/>
      <c r="CK50" s="2477"/>
      <c r="CL50" s="2477"/>
      <c r="CM50" s="2477"/>
      <c r="CN50" s="2477"/>
      <c r="CO50" s="2477"/>
      <c r="CP50" s="2477"/>
      <c r="CQ50" s="2477"/>
      <c r="CR50" s="2477"/>
      <c r="CS50" s="2477"/>
      <c r="CT50" s="2477"/>
      <c r="CU50" s="2477"/>
      <c r="CV50" s="2477"/>
      <c r="CW50" s="2477"/>
      <c r="CX50" s="2477"/>
      <c r="CY50" s="2477"/>
      <c r="CZ50" s="2477"/>
    </row>
    <row r="51" s="130" customFormat="true" ht="15" customHeight="true" x14ac:dyDescent="0.2">
      <c r="A51" s="3057"/>
      <c r="B51" s="291" t="s">
        <v>100</v>
      </c>
      <c r="C51" s="1509" t="s">
        <v>35</v>
      </c>
      <c r="D51" s="1523" t="s">
        <v>35</v>
      </c>
      <c r="E51" s="1523" t="s">
        <v>35</v>
      </c>
      <c r="F51" s="1523" t="s">
        <v>35</v>
      </c>
      <c r="G51" s="1537" t="s">
        <v>35</v>
      </c>
      <c r="H51" s="1551" t="s">
        <v>35</v>
      </c>
      <c r="I51" s="1523" t="s">
        <v>35</v>
      </c>
      <c r="J51" s="1523" t="s">
        <v>35</v>
      </c>
      <c r="K51" s="1523" t="s">
        <v>35</v>
      </c>
      <c r="L51" s="1565" t="s">
        <v>35</v>
      </c>
      <c r="M51" s="1577" t="s">
        <v>35</v>
      </c>
      <c r="N51" s="1523" t="s">
        <v>35</v>
      </c>
      <c r="O51" s="1523" t="s">
        <v>35</v>
      </c>
      <c r="P51" s="1523" t="s">
        <v>35</v>
      </c>
      <c r="Q51" s="1537" t="s">
        <v>35</v>
      </c>
      <c r="R51" s="1551" t="s">
        <v>35</v>
      </c>
      <c r="S51" s="1523" t="s">
        <v>35</v>
      </c>
      <c r="T51" s="1523" t="s">
        <v>35</v>
      </c>
      <c r="U51" s="1523" t="s">
        <v>35</v>
      </c>
      <c r="V51" s="1523" t="s">
        <v>35</v>
      </c>
      <c r="W51" s="1523" t="s">
        <v>35</v>
      </c>
      <c r="X51" s="1523" t="s">
        <v>35</v>
      </c>
      <c r="Y51" s="1583" t="s">
        <v>35</v>
      </c>
      <c r="Z51" s="2432" t="s">
        <v>35</v>
      </c>
      <c r="AA51" s="2466"/>
      <c r="AB51" s="2466"/>
      <c r="AC51" s="2466"/>
      <c r="AD51" s="2466"/>
      <c r="AE51" s="2466"/>
      <c r="AF51" s="2466"/>
      <c r="AG51" s="2466"/>
      <c r="AH51" s="2466"/>
      <c r="AI51" s="2466"/>
      <c r="AJ51" s="2466"/>
      <c r="AK51" s="2466"/>
      <c r="AL51" s="2466"/>
      <c r="AM51" s="2466"/>
      <c r="AN51" s="2466"/>
      <c r="AO51" s="2466"/>
      <c r="AP51" s="2466"/>
      <c r="AQ51" s="2466"/>
      <c r="AR51" s="2466"/>
      <c r="AS51" s="2466"/>
      <c r="AT51" s="2466"/>
      <c r="AU51" s="2466"/>
      <c r="AV51" s="2466"/>
      <c r="AW51" s="2466"/>
      <c r="AX51" s="2466"/>
      <c r="AY51" s="2466"/>
      <c r="AZ51" s="239"/>
      <c r="BA51" s="3056"/>
      <c r="BB51" s="165" t="s">
        <v>100</v>
      </c>
      <c r="BC51" s="1589" t="s">
        <v>35</v>
      </c>
      <c r="BD51" s="1609" t="s">
        <v>35</v>
      </c>
      <c r="BE51" s="1609" t="s">
        <v>35</v>
      </c>
      <c r="BF51" s="1609" t="s">
        <v>35</v>
      </c>
      <c r="BG51" s="1630" t="s">
        <v>35</v>
      </c>
      <c r="BH51" s="1651" t="s">
        <v>35</v>
      </c>
      <c r="BI51" s="1609" t="s">
        <v>35</v>
      </c>
      <c r="BJ51" s="1609" t="s">
        <v>35</v>
      </c>
      <c r="BK51" s="1609" t="s">
        <v>35</v>
      </c>
      <c r="BL51" s="1630" t="s">
        <v>35</v>
      </c>
      <c r="BM51" s="1651" t="s">
        <v>35</v>
      </c>
      <c r="BN51" s="1609" t="s">
        <v>35</v>
      </c>
      <c r="BO51" s="1609" t="s">
        <v>35</v>
      </c>
      <c r="BP51" s="1609" t="s">
        <v>35</v>
      </c>
      <c r="BQ51" s="1630" t="s">
        <v>35</v>
      </c>
      <c r="BR51" s="1651" t="s">
        <v>35</v>
      </c>
      <c r="BS51" s="1609" t="s">
        <v>35</v>
      </c>
      <c r="BT51" s="1609" t="s">
        <v>35</v>
      </c>
      <c r="BU51" s="1609" t="s">
        <v>35</v>
      </c>
      <c r="BV51" s="1609" t="s">
        <v>35</v>
      </c>
      <c r="BW51" s="1609" t="s">
        <v>35</v>
      </c>
      <c r="BX51" s="1609" t="s">
        <v>35</v>
      </c>
      <c r="BY51" s="1672" t="s">
        <v>35</v>
      </c>
      <c r="BZ51" s="1672" t="s">
        <v>35</v>
      </c>
      <c r="CA51" s="2477"/>
      <c r="CB51" s="2477"/>
      <c r="CC51" s="2477"/>
      <c r="CD51" s="2477"/>
      <c r="CE51" s="2477"/>
      <c r="CF51" s="2477"/>
      <c r="CG51" s="2477"/>
      <c r="CH51" s="2477"/>
      <c r="CI51" s="2477"/>
      <c r="CJ51" s="2477"/>
      <c r="CK51" s="2477"/>
      <c r="CL51" s="2477"/>
      <c r="CM51" s="2477"/>
      <c r="CN51" s="2477"/>
      <c r="CO51" s="2477"/>
      <c r="CP51" s="2477"/>
      <c r="CQ51" s="2477"/>
      <c r="CR51" s="2477"/>
      <c r="CS51" s="2477"/>
      <c r="CT51" s="2477"/>
      <c r="CU51" s="2477"/>
      <c r="CV51" s="2477"/>
      <c r="CW51" s="2477"/>
      <c r="CX51" s="2477"/>
      <c r="CY51" s="2477"/>
      <c r="CZ51" s="2477"/>
    </row>
    <row r="52" s="130" customFormat="true" ht="15" customHeight="true" x14ac:dyDescent="0.2">
      <c r="A52" s="3057"/>
      <c r="B52" s="291" t="s">
        <v>68</v>
      </c>
      <c r="C52" s="1509" t="s">
        <v>35</v>
      </c>
      <c r="D52" s="1523" t="s">
        <v>35</v>
      </c>
      <c r="E52" s="1523" t="s">
        <v>35</v>
      </c>
      <c r="F52" s="1523" t="s">
        <v>35</v>
      </c>
      <c r="G52" s="1537" t="s">
        <v>35</v>
      </c>
      <c r="H52" s="1551" t="s">
        <v>35</v>
      </c>
      <c r="I52" s="1523" t="s">
        <v>35</v>
      </c>
      <c r="J52" s="1523" t="s">
        <v>35</v>
      </c>
      <c r="K52" s="1523" t="s">
        <v>35</v>
      </c>
      <c r="L52" s="1565" t="s">
        <v>35</v>
      </c>
      <c r="M52" s="1577" t="s">
        <v>35</v>
      </c>
      <c r="N52" s="1523" t="s">
        <v>35</v>
      </c>
      <c r="O52" s="1523" t="s">
        <v>35</v>
      </c>
      <c r="P52" s="1523" t="s">
        <v>35</v>
      </c>
      <c r="Q52" s="1537" t="s">
        <v>35</v>
      </c>
      <c r="R52" s="1551" t="s">
        <v>35</v>
      </c>
      <c r="S52" s="1523" t="s">
        <v>35</v>
      </c>
      <c r="T52" s="1523" t="s">
        <v>35</v>
      </c>
      <c r="U52" s="1523" t="s">
        <v>35</v>
      </c>
      <c r="V52" s="1523" t="s">
        <v>35</v>
      </c>
      <c r="W52" s="1523" t="s">
        <v>35</v>
      </c>
      <c r="X52" s="1523" t="s">
        <v>35</v>
      </c>
      <c r="Y52" s="1583" t="s">
        <v>35</v>
      </c>
      <c r="Z52" s="2432" t="s">
        <v>35</v>
      </c>
      <c r="AA52" s="2466"/>
      <c r="AB52" s="2466"/>
      <c r="AC52" s="2466"/>
      <c r="AD52" s="2466"/>
      <c r="AE52" s="2466"/>
      <c r="AF52" s="2466"/>
      <c r="AG52" s="2466"/>
      <c r="AH52" s="2466"/>
      <c r="AI52" s="2466"/>
      <c r="AJ52" s="2466"/>
      <c r="AK52" s="2466"/>
      <c r="AL52" s="2466"/>
      <c r="AM52" s="2466"/>
      <c r="AN52" s="2466"/>
      <c r="AO52" s="2466"/>
      <c r="AP52" s="2466"/>
      <c r="AQ52" s="2466"/>
      <c r="AR52" s="2466"/>
      <c r="AS52" s="2466"/>
      <c r="AT52" s="2466"/>
      <c r="AU52" s="2466"/>
      <c r="AV52" s="2466"/>
      <c r="AW52" s="2466"/>
      <c r="AX52" s="2466"/>
      <c r="AY52" s="2466"/>
      <c r="AZ52" s="239"/>
      <c r="BA52" s="3056"/>
      <c r="BB52" s="165" t="s">
        <v>68</v>
      </c>
      <c r="BC52" s="1589" t="s">
        <v>35</v>
      </c>
      <c r="BD52" s="1609" t="s">
        <v>35</v>
      </c>
      <c r="BE52" s="1609" t="s">
        <v>35</v>
      </c>
      <c r="BF52" s="1609" t="s">
        <v>35</v>
      </c>
      <c r="BG52" s="1630" t="s">
        <v>35</v>
      </c>
      <c r="BH52" s="1651" t="s">
        <v>35</v>
      </c>
      <c r="BI52" s="1609" t="s">
        <v>35</v>
      </c>
      <c r="BJ52" s="1609" t="s">
        <v>35</v>
      </c>
      <c r="BK52" s="1609" t="s">
        <v>35</v>
      </c>
      <c r="BL52" s="1630" t="s">
        <v>35</v>
      </c>
      <c r="BM52" s="1651" t="s">
        <v>35</v>
      </c>
      <c r="BN52" s="1609" t="s">
        <v>35</v>
      </c>
      <c r="BO52" s="1609" t="s">
        <v>35</v>
      </c>
      <c r="BP52" s="1609" t="s">
        <v>35</v>
      </c>
      <c r="BQ52" s="1630" t="s">
        <v>35</v>
      </c>
      <c r="BR52" s="1651" t="s">
        <v>35</v>
      </c>
      <c r="BS52" s="1609" t="s">
        <v>35</v>
      </c>
      <c r="BT52" s="1609" t="s">
        <v>35</v>
      </c>
      <c r="BU52" s="1609" t="s">
        <v>35</v>
      </c>
      <c r="BV52" s="1609" t="s">
        <v>35</v>
      </c>
      <c r="BW52" s="1609" t="s">
        <v>35</v>
      </c>
      <c r="BX52" s="1609" t="s">
        <v>35</v>
      </c>
      <c r="BY52" s="1672" t="s">
        <v>35</v>
      </c>
      <c r="BZ52" s="1672" t="s">
        <v>35</v>
      </c>
      <c r="CA52" s="2477"/>
      <c r="CB52" s="2477"/>
      <c r="CC52" s="2477"/>
      <c r="CD52" s="2477"/>
      <c r="CE52" s="2477"/>
      <c r="CF52" s="2477"/>
      <c r="CG52" s="2477"/>
      <c r="CH52" s="2477"/>
      <c r="CI52" s="2477"/>
      <c r="CJ52" s="2477"/>
      <c r="CK52" s="2477"/>
      <c r="CL52" s="2477"/>
      <c r="CM52" s="2477"/>
      <c r="CN52" s="2477"/>
      <c r="CO52" s="2477"/>
      <c r="CP52" s="2477"/>
      <c r="CQ52" s="2477"/>
      <c r="CR52" s="2477"/>
      <c r="CS52" s="2477"/>
      <c r="CT52" s="2477"/>
      <c r="CU52" s="2477"/>
      <c r="CV52" s="2477"/>
      <c r="CW52" s="2477"/>
      <c r="CX52" s="2477"/>
      <c r="CY52" s="2477"/>
      <c r="CZ52" s="2477"/>
    </row>
    <row r="53" s="130" customFormat="true" ht="15" customHeight="true" x14ac:dyDescent="0.2">
      <c r="A53" s="3057" t="s">
        <v>106</v>
      </c>
      <c r="B53" s="291" t="s">
        <v>101</v>
      </c>
      <c r="C53" s="1509" t="s">
        <v>35</v>
      </c>
      <c r="D53" s="1523" t="s">
        <v>35</v>
      </c>
      <c r="E53" s="1523" t="s">
        <v>35</v>
      </c>
      <c r="F53" s="1523" t="s">
        <v>35</v>
      </c>
      <c r="G53" s="1537" t="s">
        <v>35</v>
      </c>
      <c r="H53" s="1551" t="s">
        <v>35</v>
      </c>
      <c r="I53" s="1523" t="s">
        <v>35</v>
      </c>
      <c r="J53" s="1523" t="s">
        <v>35</v>
      </c>
      <c r="K53" s="1523" t="s">
        <v>35</v>
      </c>
      <c r="L53" s="1565" t="s">
        <v>35</v>
      </c>
      <c r="M53" s="1577" t="s">
        <v>35</v>
      </c>
      <c r="N53" s="1523" t="s">
        <v>35</v>
      </c>
      <c r="O53" s="1523" t="s">
        <v>35</v>
      </c>
      <c r="P53" s="1523" t="s">
        <v>35</v>
      </c>
      <c r="Q53" s="1537" t="s">
        <v>35</v>
      </c>
      <c r="R53" s="1551" t="s">
        <v>35</v>
      </c>
      <c r="S53" s="1523" t="s">
        <v>35</v>
      </c>
      <c r="T53" s="1523" t="s">
        <v>35</v>
      </c>
      <c r="U53" s="1523" t="s">
        <v>35</v>
      </c>
      <c r="V53" s="1523" t="s">
        <v>35</v>
      </c>
      <c r="W53" s="1523" t="s">
        <v>35</v>
      </c>
      <c r="X53" s="1523" t="s">
        <v>35</v>
      </c>
      <c r="Y53" s="1583" t="s">
        <v>35</v>
      </c>
      <c r="Z53" s="2432" t="s">
        <v>35</v>
      </c>
      <c r="AA53" s="2466"/>
      <c r="AB53" s="2466"/>
      <c r="AC53" s="2466"/>
      <c r="AD53" s="2466"/>
      <c r="AE53" s="2466"/>
      <c r="AF53" s="2466"/>
      <c r="AG53" s="2466"/>
      <c r="AH53" s="2466"/>
      <c r="AI53" s="2466"/>
      <c r="AJ53" s="2466"/>
      <c r="AK53" s="2466"/>
      <c r="AL53" s="2466"/>
      <c r="AM53" s="2466"/>
      <c r="AN53" s="2466"/>
      <c r="AO53" s="2466"/>
      <c r="AP53" s="2466"/>
      <c r="AQ53" s="2466"/>
      <c r="AR53" s="2466"/>
      <c r="AS53" s="2466"/>
      <c r="AT53" s="2466"/>
      <c r="AU53" s="2466"/>
      <c r="AV53" s="2466"/>
      <c r="AW53" s="2466"/>
      <c r="AX53" s="2466"/>
      <c r="AY53" s="2466"/>
      <c r="AZ53" s="239"/>
      <c r="BA53" s="3056" t="s">
        <v>106</v>
      </c>
      <c r="BB53" s="165" t="s">
        <v>101</v>
      </c>
      <c r="BC53" s="1589" t="s">
        <v>35</v>
      </c>
      <c r="BD53" s="1609" t="s">
        <v>35</v>
      </c>
      <c r="BE53" s="1609" t="s">
        <v>35</v>
      </c>
      <c r="BF53" s="1609" t="s">
        <v>35</v>
      </c>
      <c r="BG53" s="1630" t="s">
        <v>35</v>
      </c>
      <c r="BH53" s="1651" t="s">
        <v>35</v>
      </c>
      <c r="BI53" s="1609" t="s">
        <v>35</v>
      </c>
      <c r="BJ53" s="1609" t="s">
        <v>35</v>
      </c>
      <c r="BK53" s="1609" t="s">
        <v>35</v>
      </c>
      <c r="BL53" s="1630" t="s">
        <v>35</v>
      </c>
      <c r="BM53" s="1651" t="s">
        <v>35</v>
      </c>
      <c r="BN53" s="1609" t="s">
        <v>35</v>
      </c>
      <c r="BO53" s="1609" t="s">
        <v>35</v>
      </c>
      <c r="BP53" s="1609" t="s">
        <v>35</v>
      </c>
      <c r="BQ53" s="1630" t="s">
        <v>35</v>
      </c>
      <c r="BR53" s="1651" t="s">
        <v>35</v>
      </c>
      <c r="BS53" s="1609" t="s">
        <v>35</v>
      </c>
      <c r="BT53" s="1609" t="s">
        <v>35</v>
      </c>
      <c r="BU53" s="1609" t="s">
        <v>35</v>
      </c>
      <c r="BV53" s="1609" t="s">
        <v>35</v>
      </c>
      <c r="BW53" s="1609" t="s">
        <v>35</v>
      </c>
      <c r="BX53" s="1609" t="s">
        <v>35</v>
      </c>
      <c r="BY53" s="1672" t="s">
        <v>35</v>
      </c>
      <c r="BZ53" s="1672" t="s">
        <v>35</v>
      </c>
      <c r="CA53" s="2477"/>
      <c r="CB53" s="2477"/>
      <c r="CC53" s="2477"/>
      <c r="CD53" s="2477"/>
      <c r="CE53" s="2477"/>
      <c r="CF53" s="2477"/>
      <c r="CG53" s="2477"/>
      <c r="CH53" s="2477"/>
      <c r="CI53" s="2477"/>
      <c r="CJ53" s="2477"/>
      <c r="CK53" s="2477"/>
      <c r="CL53" s="2477"/>
      <c r="CM53" s="2477"/>
      <c r="CN53" s="2477"/>
      <c r="CO53" s="2477"/>
      <c r="CP53" s="2477"/>
      <c r="CQ53" s="2477"/>
      <c r="CR53" s="2477"/>
      <c r="CS53" s="2477"/>
      <c r="CT53" s="2477"/>
      <c r="CU53" s="2477"/>
      <c r="CV53" s="2477"/>
      <c r="CW53" s="2477"/>
      <c r="CX53" s="2477"/>
      <c r="CY53" s="2477"/>
      <c r="CZ53" s="2477"/>
    </row>
    <row r="54" s="130" customFormat="true" ht="15" customHeight="true" x14ac:dyDescent="0.2">
      <c r="A54" s="3057"/>
      <c r="B54" s="291" t="s">
        <v>100</v>
      </c>
      <c r="C54" s="1509" t="s">
        <v>35</v>
      </c>
      <c r="D54" s="1523" t="s">
        <v>35</v>
      </c>
      <c r="E54" s="1523" t="s">
        <v>35</v>
      </c>
      <c r="F54" s="1523" t="s">
        <v>35</v>
      </c>
      <c r="G54" s="1537" t="s">
        <v>35</v>
      </c>
      <c r="H54" s="1551" t="s">
        <v>35</v>
      </c>
      <c r="I54" s="1523" t="s">
        <v>35</v>
      </c>
      <c r="J54" s="1523" t="s">
        <v>35</v>
      </c>
      <c r="K54" s="1523" t="s">
        <v>35</v>
      </c>
      <c r="L54" s="1565" t="s">
        <v>35</v>
      </c>
      <c r="M54" s="1577" t="s">
        <v>35</v>
      </c>
      <c r="N54" s="1523" t="s">
        <v>35</v>
      </c>
      <c r="O54" s="1523" t="s">
        <v>35</v>
      </c>
      <c r="P54" s="1523" t="s">
        <v>35</v>
      </c>
      <c r="Q54" s="1537" t="s">
        <v>35</v>
      </c>
      <c r="R54" s="1551" t="s">
        <v>35</v>
      </c>
      <c r="S54" s="1523" t="s">
        <v>35</v>
      </c>
      <c r="T54" s="1523" t="s">
        <v>35</v>
      </c>
      <c r="U54" s="1523" t="s">
        <v>35</v>
      </c>
      <c r="V54" s="1523" t="s">
        <v>35</v>
      </c>
      <c r="W54" s="1523" t="s">
        <v>35</v>
      </c>
      <c r="X54" s="1523" t="s">
        <v>35</v>
      </c>
      <c r="Y54" s="1583" t="s">
        <v>35</v>
      </c>
      <c r="Z54" s="2432" t="s">
        <v>35</v>
      </c>
      <c r="AA54" s="2466"/>
      <c r="AB54" s="2466"/>
      <c r="AC54" s="2466"/>
      <c r="AD54" s="2466"/>
      <c r="AE54" s="2466"/>
      <c r="AF54" s="2466"/>
      <c r="AG54" s="2466"/>
      <c r="AH54" s="2466"/>
      <c r="AI54" s="2466"/>
      <c r="AJ54" s="2466"/>
      <c r="AK54" s="2466"/>
      <c r="AL54" s="2466"/>
      <c r="AM54" s="2466"/>
      <c r="AN54" s="2466"/>
      <c r="AO54" s="2466"/>
      <c r="AP54" s="2466"/>
      <c r="AQ54" s="2466"/>
      <c r="AR54" s="2466"/>
      <c r="AS54" s="2466"/>
      <c r="AT54" s="2466"/>
      <c r="AU54" s="2466"/>
      <c r="AV54" s="2466"/>
      <c r="AW54" s="2466"/>
      <c r="AX54" s="2466"/>
      <c r="AY54" s="2466"/>
      <c r="AZ54" s="239"/>
      <c r="BA54" s="3056"/>
      <c r="BB54" s="165" t="s">
        <v>100</v>
      </c>
      <c r="BC54" s="1589" t="s">
        <v>35</v>
      </c>
      <c r="BD54" s="1609" t="s">
        <v>35</v>
      </c>
      <c r="BE54" s="1609" t="s">
        <v>35</v>
      </c>
      <c r="BF54" s="1609" t="s">
        <v>35</v>
      </c>
      <c r="BG54" s="1630" t="s">
        <v>35</v>
      </c>
      <c r="BH54" s="1651" t="s">
        <v>35</v>
      </c>
      <c r="BI54" s="1609" t="s">
        <v>35</v>
      </c>
      <c r="BJ54" s="1609" t="s">
        <v>35</v>
      </c>
      <c r="BK54" s="1609" t="s">
        <v>35</v>
      </c>
      <c r="BL54" s="1630" t="s">
        <v>35</v>
      </c>
      <c r="BM54" s="1651" t="s">
        <v>35</v>
      </c>
      <c r="BN54" s="1609" t="s">
        <v>35</v>
      </c>
      <c r="BO54" s="1609" t="s">
        <v>35</v>
      </c>
      <c r="BP54" s="1609" t="s">
        <v>35</v>
      </c>
      <c r="BQ54" s="1630" t="s">
        <v>35</v>
      </c>
      <c r="BR54" s="1651" t="s">
        <v>35</v>
      </c>
      <c r="BS54" s="1609" t="s">
        <v>35</v>
      </c>
      <c r="BT54" s="1609" t="s">
        <v>35</v>
      </c>
      <c r="BU54" s="1609" t="s">
        <v>35</v>
      </c>
      <c r="BV54" s="1609" t="s">
        <v>35</v>
      </c>
      <c r="BW54" s="1609" t="s">
        <v>35</v>
      </c>
      <c r="BX54" s="1609" t="s">
        <v>35</v>
      </c>
      <c r="BY54" s="1672" t="s">
        <v>35</v>
      </c>
      <c r="BZ54" s="1672" t="s">
        <v>35</v>
      </c>
      <c r="CA54" s="2477"/>
      <c r="CB54" s="2477"/>
      <c r="CC54" s="2477"/>
      <c r="CD54" s="2477"/>
      <c r="CE54" s="2477"/>
      <c r="CF54" s="2477"/>
      <c r="CG54" s="2477"/>
      <c r="CH54" s="2477"/>
      <c r="CI54" s="2477"/>
      <c r="CJ54" s="2477"/>
      <c r="CK54" s="2477"/>
      <c r="CL54" s="2477"/>
      <c r="CM54" s="2477"/>
      <c r="CN54" s="2477"/>
      <c r="CO54" s="2477"/>
      <c r="CP54" s="2477"/>
      <c r="CQ54" s="2477"/>
      <c r="CR54" s="2477"/>
      <c r="CS54" s="2477"/>
      <c r="CT54" s="2477"/>
      <c r="CU54" s="2477"/>
      <c r="CV54" s="2477"/>
      <c r="CW54" s="2477"/>
      <c r="CX54" s="2477"/>
      <c r="CY54" s="2477"/>
      <c r="CZ54" s="2477"/>
    </row>
    <row r="55" s="130" customFormat="true" ht="15" customHeight="true" x14ac:dyDescent="0.2">
      <c r="A55" s="3079"/>
      <c r="B55" s="292" t="s">
        <v>68</v>
      </c>
      <c r="C55" s="1512" t="s">
        <v>35</v>
      </c>
      <c r="D55" s="1526" t="s">
        <v>35</v>
      </c>
      <c r="E55" s="1526" t="s">
        <v>35</v>
      </c>
      <c r="F55" s="1526" t="s">
        <v>35</v>
      </c>
      <c r="G55" s="1540" t="s">
        <v>35</v>
      </c>
      <c r="H55" s="1554" t="s">
        <v>35</v>
      </c>
      <c r="I55" s="1526" t="s">
        <v>35</v>
      </c>
      <c r="J55" s="1526" t="s">
        <v>35</v>
      </c>
      <c r="K55" s="1526" t="s">
        <v>35</v>
      </c>
      <c r="L55" s="1568" t="s">
        <v>35</v>
      </c>
      <c r="M55" s="1579" t="s">
        <v>35</v>
      </c>
      <c r="N55" s="1526" t="s">
        <v>35</v>
      </c>
      <c r="O55" s="1526" t="s">
        <v>35</v>
      </c>
      <c r="P55" s="1526" t="s">
        <v>35</v>
      </c>
      <c r="Q55" s="1540" t="s">
        <v>35</v>
      </c>
      <c r="R55" s="2391" t="s">
        <v>35</v>
      </c>
      <c r="S55" s="2392" t="s">
        <v>35</v>
      </c>
      <c r="T55" s="2392" t="s">
        <v>35</v>
      </c>
      <c r="U55" s="2392" t="s">
        <v>35</v>
      </c>
      <c r="V55" s="2392" t="s">
        <v>35</v>
      </c>
      <c r="W55" s="2392" t="s">
        <v>35</v>
      </c>
      <c r="X55" s="2392" t="s">
        <v>35</v>
      </c>
      <c r="Y55" s="2392" t="s">
        <v>35</v>
      </c>
      <c r="Z55" s="2434" t="s">
        <v>35</v>
      </c>
      <c r="AA55" s="2467"/>
      <c r="AB55" s="2467"/>
      <c r="AC55" s="2467"/>
      <c r="AD55" s="2467"/>
      <c r="AE55" s="2467"/>
      <c r="AF55" s="2467"/>
      <c r="AG55" s="2467"/>
      <c r="AH55" s="2467"/>
      <c r="AI55" s="2467"/>
      <c r="AJ55" s="2467"/>
      <c r="AK55" s="2467"/>
      <c r="AL55" s="2467"/>
      <c r="AM55" s="2467"/>
      <c r="AN55" s="2467"/>
      <c r="AO55" s="2467"/>
      <c r="AP55" s="2467"/>
      <c r="AQ55" s="2467"/>
      <c r="AR55" s="2467"/>
      <c r="AS55" s="2467"/>
      <c r="AT55" s="2467"/>
      <c r="AU55" s="2467"/>
      <c r="AV55" s="2467"/>
      <c r="AW55" s="2467"/>
      <c r="AX55" s="2467"/>
      <c r="AY55" s="2467"/>
      <c r="AZ55" s="239"/>
      <c r="BA55" s="3080"/>
      <c r="BB55" s="166" t="s">
        <v>68</v>
      </c>
      <c r="BC55" s="1590" t="s">
        <v>35</v>
      </c>
      <c r="BD55" s="1610" t="s">
        <v>35</v>
      </c>
      <c r="BE55" s="1610" t="s">
        <v>35</v>
      </c>
      <c r="BF55" s="1610" t="s">
        <v>35</v>
      </c>
      <c r="BG55" s="1631" t="s">
        <v>35</v>
      </c>
      <c r="BH55" s="1652" t="s">
        <v>35</v>
      </c>
      <c r="BI55" s="1610" t="s">
        <v>35</v>
      </c>
      <c r="BJ55" s="1610" t="s">
        <v>35</v>
      </c>
      <c r="BK55" s="1610" t="s">
        <v>35</v>
      </c>
      <c r="BL55" s="1631" t="s">
        <v>35</v>
      </c>
      <c r="BM55" s="1652" t="s">
        <v>35</v>
      </c>
      <c r="BN55" s="1610" t="s">
        <v>35</v>
      </c>
      <c r="BO55" s="1610" t="s">
        <v>35</v>
      </c>
      <c r="BP55" s="1610" t="s">
        <v>35</v>
      </c>
      <c r="BQ55" s="1631" t="s">
        <v>35</v>
      </c>
      <c r="BR55" s="2393" t="s">
        <v>35</v>
      </c>
      <c r="BS55" s="2394" t="s">
        <v>35</v>
      </c>
      <c r="BT55" s="2394" t="s">
        <v>35</v>
      </c>
      <c r="BU55" s="2394" t="s">
        <v>35</v>
      </c>
      <c r="BV55" s="2394" t="s">
        <v>35</v>
      </c>
      <c r="BW55" s="2394" t="s">
        <v>35</v>
      </c>
      <c r="BX55" s="2394" t="s">
        <v>35</v>
      </c>
      <c r="BY55" s="2394" t="s">
        <v>35</v>
      </c>
      <c r="BZ55" s="1688" t="s">
        <v>35</v>
      </c>
      <c r="CA55" s="2478"/>
      <c r="CB55" s="2478"/>
      <c r="CC55" s="2478"/>
      <c r="CD55" s="2478"/>
      <c r="CE55" s="2478"/>
      <c r="CF55" s="2478"/>
      <c r="CG55" s="2478"/>
      <c r="CH55" s="2478"/>
      <c r="CI55" s="2478"/>
      <c r="CJ55" s="2478"/>
      <c r="CK55" s="2478"/>
      <c r="CL55" s="2478"/>
      <c r="CM55" s="2478"/>
      <c r="CN55" s="2478"/>
      <c r="CO55" s="2478"/>
      <c r="CP55" s="2478"/>
      <c r="CQ55" s="2478"/>
      <c r="CR55" s="2478"/>
      <c r="CS55" s="2478"/>
      <c r="CT55" s="2478"/>
      <c r="CU55" s="2478"/>
      <c r="CV55" s="2478"/>
      <c r="CW55" s="2478"/>
      <c r="CX55" s="2478"/>
      <c r="CY55" s="2478"/>
      <c r="CZ55" s="2478"/>
    </row>
    <row r="56" s="761" customFormat="true" ht="15" customHeight="true" x14ac:dyDescent="0.2">
      <c r="A56" s="132"/>
      <c r="B56" s="204"/>
      <c r="C56" s="3082" t="s">
        <v>115</v>
      </c>
      <c r="D56" s="3083"/>
      <c r="E56" s="3083"/>
      <c r="F56" s="3083"/>
      <c r="G56" s="3084"/>
      <c r="H56" s="3085" t="s">
        <v>38</v>
      </c>
      <c r="I56" s="3086"/>
      <c r="J56" s="3086"/>
      <c r="K56" s="3086"/>
      <c r="L56" s="3087"/>
      <c r="M56" s="3088" t="s">
        <v>37</v>
      </c>
      <c r="N56" s="3086"/>
      <c r="O56" s="3086"/>
      <c r="P56" s="3086"/>
      <c r="Q56" s="3087"/>
      <c r="R56" s="2384" t="s">
        <v>142</v>
      </c>
      <c r="S56" s="2420"/>
      <c r="T56" s="2420"/>
      <c r="U56" s="2420"/>
      <c r="V56" s="2420"/>
      <c r="W56" s="2420"/>
      <c r="X56" s="2420"/>
      <c r="Y56" s="2420"/>
      <c r="Z56" s="2421"/>
      <c r="AA56" s="1038"/>
      <c r="AB56" s="1038"/>
      <c r="AC56" s="1038"/>
      <c r="AD56" s="1038"/>
      <c r="AE56" s="1038"/>
      <c r="AF56" s="1038"/>
      <c r="AG56" s="1038"/>
      <c r="AH56" s="1038"/>
      <c r="AI56" s="1038"/>
      <c r="AJ56" s="1038"/>
      <c r="AK56" s="1038"/>
      <c r="AL56" s="1038"/>
      <c r="AM56" s="1038"/>
      <c r="AN56" s="1038"/>
      <c r="AO56" s="1038"/>
      <c r="AP56" s="1038"/>
      <c r="AQ56" s="1038"/>
      <c r="AR56" s="1038"/>
      <c r="AS56" s="1038"/>
      <c r="AT56" s="1038"/>
      <c r="AU56" s="1038"/>
      <c r="AV56" s="1038"/>
      <c r="AW56" s="1038"/>
      <c r="AX56" s="1038"/>
      <c r="AY56" s="1038"/>
      <c r="AZ56" s="240"/>
      <c r="BA56" s="241" t="s">
        <v>131</v>
      </c>
      <c r="BB56" s="115" t="s">
        <v>96</v>
      </c>
      <c r="BC56" s="3103" t="s">
        <v>115</v>
      </c>
      <c r="BD56" s="3104"/>
      <c r="BE56" s="3104"/>
      <c r="BF56" s="3104"/>
      <c r="BG56" s="3105"/>
      <c r="BH56" s="3106" t="s">
        <v>38</v>
      </c>
      <c r="BI56" s="3104"/>
      <c r="BJ56" s="3104"/>
      <c r="BK56" s="3104"/>
      <c r="BL56" s="3105"/>
      <c r="BM56" s="3106" t="s">
        <v>37</v>
      </c>
      <c r="BN56" s="3104"/>
      <c r="BO56" s="3104"/>
      <c r="BP56" s="3104"/>
      <c r="BQ56" s="3107"/>
      <c r="BR56" s="2388"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761" customFormat="true" ht="12.75" x14ac:dyDescent="0.2">
      <c r="A57" s="205" t="s">
        <v>69</v>
      </c>
      <c r="B57" s="278"/>
      <c r="C57" s="407" t="s">
        <v>0</v>
      </c>
      <c r="D57" s="408" t="s">
        <v>1</v>
      </c>
      <c r="E57" s="408" t="s">
        <v>2</v>
      </c>
      <c r="F57" s="408" t="s">
        <v>3</v>
      </c>
      <c r="G57" s="409" t="s">
        <v>4</v>
      </c>
      <c r="H57" s="1197" t="s">
        <v>0</v>
      </c>
      <c r="I57" s="1124" t="s">
        <v>1</v>
      </c>
      <c r="J57" s="1124" t="s">
        <v>2</v>
      </c>
      <c r="K57" s="1124" t="s">
        <v>3</v>
      </c>
      <c r="L57" s="1125" t="s">
        <v>4</v>
      </c>
      <c r="M57" s="1181" t="s">
        <v>0</v>
      </c>
      <c r="N57" s="1124" t="s">
        <v>1</v>
      </c>
      <c r="O57" s="1124" t="s">
        <v>2</v>
      </c>
      <c r="P57" s="1124" t="s">
        <v>3</v>
      </c>
      <c r="Q57" s="1216" t="s">
        <v>4</v>
      </c>
      <c r="R57" s="1197" t="s">
        <v>158</v>
      </c>
      <c r="S57" s="1124" t="s">
        <v>159</v>
      </c>
      <c r="T57" s="1124" t="s">
        <v>160</v>
      </c>
      <c r="U57" s="1124" t="s">
        <v>161</v>
      </c>
      <c r="V57" s="1124" t="s">
        <v>162</v>
      </c>
      <c r="W57" s="1124" t="s">
        <v>163</v>
      </c>
      <c r="X57" s="1124" t="s">
        <v>164</v>
      </c>
      <c r="Y57" s="1124" t="s">
        <v>165</v>
      </c>
      <c r="Z57" s="1126" t="s">
        <v>166</v>
      </c>
      <c r="AA57" s="1038"/>
      <c r="AB57" s="1038"/>
      <c r="AC57" s="1038"/>
      <c r="AD57" s="1038"/>
      <c r="AE57" s="1038"/>
      <c r="AF57" s="1038"/>
      <c r="AG57" s="1038"/>
      <c r="AH57" s="1038"/>
      <c r="AI57" s="1038"/>
      <c r="AJ57" s="1038"/>
      <c r="AK57" s="1038"/>
      <c r="AL57" s="1038"/>
      <c r="AM57" s="1038"/>
      <c r="AN57" s="1038"/>
      <c r="AO57" s="1038"/>
      <c r="AP57" s="1038"/>
      <c r="AQ57" s="1038"/>
      <c r="AR57" s="1038"/>
      <c r="AS57" s="1038"/>
      <c r="AT57" s="1038"/>
      <c r="AU57" s="1038"/>
      <c r="AV57" s="1038"/>
      <c r="AW57" s="1038"/>
      <c r="AX57" s="1038"/>
      <c r="AY57" s="1038"/>
      <c r="AZ57" s="24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158</v>
      </c>
      <c r="BS57" s="184" t="s">
        <v>159</v>
      </c>
      <c r="BT57" s="184" t="s">
        <v>160</v>
      </c>
      <c r="BU57" s="184" t="s">
        <v>161</v>
      </c>
      <c r="BV57" s="184" t="s">
        <v>162</v>
      </c>
      <c r="BW57" s="184" t="s">
        <v>163</v>
      </c>
      <c r="BX57" s="184" t="s">
        <v>164</v>
      </c>
      <c r="BY57" s="185" t="s">
        <v>165</v>
      </c>
      <c r="BZ57" s="185" t="s">
        <v>166</v>
      </c>
      <c r="CA57" s="2479"/>
      <c r="CB57" s="2479"/>
      <c r="CC57" s="2479"/>
      <c r="CD57" s="2479"/>
      <c r="CE57" s="2479"/>
      <c r="CF57" s="2479"/>
      <c r="CG57" s="2479"/>
      <c r="CH57" s="2479"/>
      <c r="CI57" s="2479"/>
      <c r="CJ57" s="2479"/>
      <c r="CK57" s="2479"/>
      <c r="CL57" s="2479"/>
      <c r="CM57" s="2479"/>
      <c r="CN57" s="2479"/>
      <c r="CO57" s="2479"/>
      <c r="CP57" s="2479"/>
      <c r="CQ57" s="2479"/>
      <c r="CR57" s="2479"/>
      <c r="CS57" s="2479"/>
      <c r="CT57" s="2479"/>
      <c r="CU57" s="2479"/>
      <c r="CV57" s="2479"/>
      <c r="CW57" s="2479"/>
      <c r="CX57" s="2479"/>
      <c r="CY57" s="2479"/>
      <c r="CZ57" s="2479"/>
    </row>
    <row r="58" s="761" customFormat="true" ht="15" customHeight="true" x14ac:dyDescent="0.2">
      <c r="A58" s="3036" t="s">
        <v>168</v>
      </c>
      <c r="B58" s="1479" t="s">
        <v>169</v>
      </c>
      <c r="C58" s="1314">
        <v>0</v>
      </c>
      <c r="D58" s="1315">
        <v>0</v>
      </c>
      <c r="E58" s="1315">
        <v>0.14496121035513138</v>
      </c>
      <c r="F58" s="1315">
        <v>4.9533640060151036</v>
      </c>
      <c r="G58" s="1316">
        <v>38.934864066170185</v>
      </c>
      <c r="H58" s="1317">
        <v>3.8432552923181573</v>
      </c>
      <c r="I58" s="1315">
        <v>4.9484206856515911</v>
      </c>
      <c r="J58" s="1315">
        <v>10.959219316250632</v>
      </c>
      <c r="K58" s="1315">
        <v>29.261659347663866</v>
      </c>
      <c r="L58" s="1318">
        <v>57.613623755586907</v>
      </c>
      <c r="M58" s="1319">
        <v>0</v>
      </c>
      <c r="N58" s="1320">
        <f>M58</f>
        <v>0</v>
      </c>
      <c r="O58" s="1315">
        <v>0</v>
      </c>
      <c r="P58" s="1315">
        <v>0</v>
      </c>
      <c r="Q58" s="1316">
        <v>6.1028424186600656</v>
      </c>
      <c r="R58" s="1317">
        <v>4.1804910418049026</v>
      </c>
      <c r="S58" s="1315">
        <v>27.599723311044517</v>
      </c>
      <c r="T58" s="1315">
        <v>3.8301415487094119</v>
      </c>
      <c r="U58" s="1315">
        <v>0.4542278127183777</v>
      </c>
      <c r="V58" s="1315">
        <v>12.553032193661059</v>
      </c>
      <c r="W58" s="1315">
        <v>2.8648536433464558</v>
      </c>
      <c r="X58" s="1315">
        <v>3.2043633884438489</v>
      </c>
      <c r="Y58" s="1315">
        <v>3.5195530726256892</v>
      </c>
      <c r="Z58" s="2435">
        <v>0.57803468208092446</v>
      </c>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2480"/>
      <c r="CB58" s="2480"/>
      <c r="CC58" s="2480"/>
      <c r="CD58" s="2480"/>
      <c r="CE58" s="2480"/>
      <c r="CF58" s="2480"/>
      <c r="CG58" s="2480"/>
      <c r="CH58" s="2480"/>
      <c r="CI58" s="2480"/>
      <c r="CJ58" s="2480"/>
      <c r="CK58" s="2480"/>
      <c r="CL58" s="2480"/>
      <c r="CM58" s="2480"/>
      <c r="CN58" s="2480"/>
      <c r="CO58" s="2480"/>
      <c r="CP58" s="2480"/>
      <c r="CQ58" s="2480"/>
      <c r="CR58" s="2480"/>
      <c r="CS58" s="2480"/>
      <c r="CT58" s="2480"/>
      <c r="CU58" s="2480"/>
      <c r="CV58" s="2480"/>
      <c r="CW58" s="2480"/>
      <c r="CX58" s="2480"/>
      <c r="CY58" s="2480"/>
      <c r="CZ58" s="2480"/>
    </row>
    <row r="59" s="761" customFormat="true" ht="15" customHeight="true" x14ac:dyDescent="0.2">
      <c r="A59" s="3037"/>
      <c r="B59" s="1480" t="s">
        <v>170</v>
      </c>
      <c r="C59" s="1321">
        <v>2.701636921941749E-2</v>
      </c>
      <c r="D59" s="1322">
        <v>0.10875238493768616</v>
      </c>
      <c r="E59" s="1322">
        <v>0.82550022634289322</v>
      </c>
      <c r="F59" s="1322">
        <v>17.244290911832604</v>
      </c>
      <c r="G59" s="1323">
        <v>30.330633614366526</v>
      </c>
      <c r="H59" s="1324">
        <v>8.7249644313487309</v>
      </c>
      <c r="I59" s="1322">
        <v>22.444967199705889</v>
      </c>
      <c r="J59" s="1322">
        <v>34.891852760520358</v>
      </c>
      <c r="K59" s="1322">
        <v>33.801005204339027</v>
      </c>
      <c r="L59" s="1325">
        <v>26.073570536528567</v>
      </c>
      <c r="M59" s="1326">
        <v>2.701636921941749E-2</v>
      </c>
      <c r="N59" s="1327">
        <f>M59</f>
        <v>2.701636921941749E-2</v>
      </c>
      <c r="O59" s="1322">
        <v>0.10875238493768616</v>
      </c>
      <c r="P59" s="1322">
        <v>0</v>
      </c>
      <c r="Q59" s="1323">
        <v>7.0644107910141694</v>
      </c>
      <c r="R59" s="1324">
        <v>2.8975890289758848</v>
      </c>
      <c r="S59" s="1322">
        <v>29.421258934747524</v>
      </c>
      <c r="T59" s="1322">
        <v>5.2664446294754432</v>
      </c>
      <c r="U59" s="1322">
        <v>0.52410901467505111</v>
      </c>
      <c r="V59" s="1322">
        <v>13.151984027951059</v>
      </c>
      <c r="W59" s="1322">
        <v>2.6987751712684007</v>
      </c>
      <c r="X59" s="1322">
        <v>4.7895005965570308</v>
      </c>
      <c r="Y59" s="1322">
        <v>3.8547486033519438</v>
      </c>
      <c r="Z59" s="2436">
        <v>1.6428354122299962</v>
      </c>
      <c r="AA59" s="1038"/>
      <c r="AB59" s="1038"/>
      <c r="AC59" s="1038"/>
      <c r="AD59" s="1038"/>
      <c r="AE59" s="1038"/>
      <c r="AF59" s="1038"/>
      <c r="AG59" s="1038"/>
      <c r="AH59" s="1038"/>
      <c r="AI59" s="1038"/>
      <c r="AJ59" s="1038"/>
      <c r="AK59" s="1038"/>
      <c r="AL59" s="1038"/>
      <c r="AM59" s="1038"/>
      <c r="AN59" s="1038"/>
      <c r="AO59" s="1038"/>
      <c r="AP59" s="1038"/>
      <c r="AQ59" s="1038"/>
      <c r="AR59" s="1038"/>
      <c r="AS59" s="1038"/>
      <c r="AT59" s="1038"/>
      <c r="AU59" s="1038"/>
      <c r="AV59" s="1038"/>
      <c r="AW59" s="1038"/>
      <c r="AX59" s="1038"/>
      <c r="AY59" s="1038"/>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2481"/>
      <c r="CB59" s="2481"/>
      <c r="CC59" s="2481"/>
      <c r="CD59" s="2481"/>
      <c r="CE59" s="2481"/>
      <c r="CF59" s="2481"/>
      <c r="CG59" s="2481"/>
      <c r="CH59" s="2481"/>
      <c r="CI59" s="2481"/>
      <c r="CJ59" s="2481"/>
      <c r="CK59" s="2481"/>
      <c r="CL59" s="2481"/>
      <c r="CM59" s="2481"/>
      <c r="CN59" s="2481"/>
      <c r="CO59" s="2481"/>
      <c r="CP59" s="2481"/>
      <c r="CQ59" s="2481"/>
      <c r="CR59" s="2481"/>
      <c r="CS59" s="2481"/>
      <c r="CT59" s="2481"/>
      <c r="CU59" s="2481"/>
      <c r="CV59" s="2481"/>
      <c r="CW59" s="2481"/>
      <c r="CX59" s="2481"/>
      <c r="CY59" s="2481"/>
      <c r="CZ59" s="2481"/>
    </row>
    <row r="60" s="761" customFormat="true" ht="15" customHeight="true" x14ac:dyDescent="0.2">
      <c r="A60" s="3037"/>
      <c r="B60" s="1480" t="s">
        <v>171</v>
      </c>
      <c r="C60" s="1321">
        <v>2.2097255083252767</v>
      </c>
      <c r="D60" s="1322">
        <v>3.4151838699492494</v>
      </c>
      <c r="E60" s="1322">
        <v>11.536495620053385</v>
      </c>
      <c r="F60" s="1322">
        <v>39.656941341849489</v>
      </c>
      <c r="G60" s="1323">
        <v>19.885710053262855</v>
      </c>
      <c r="H60" s="1324">
        <v>50.886095009456923</v>
      </c>
      <c r="I60" s="1322">
        <v>49.429047979042942</v>
      </c>
      <c r="J60" s="1322">
        <v>41.401555107883993</v>
      </c>
      <c r="K60" s="1322">
        <v>27.371933507210855</v>
      </c>
      <c r="L60" s="1325">
        <v>8.2323029292981484</v>
      </c>
      <c r="M60" s="1326">
        <v>2.2097255083252767</v>
      </c>
      <c r="N60" s="1327">
        <f t="shared" ref="N60:N73" si="4">M60</f>
        <v>2.2097255083252767</v>
      </c>
      <c r="O60" s="1322">
        <v>3.4151838699492494</v>
      </c>
      <c r="P60" s="1322">
        <v>2.6158525191631687</v>
      </c>
      <c r="Q60" s="1323">
        <v>10.140588517232249</v>
      </c>
      <c r="R60" s="1324">
        <v>9.1130280911302659</v>
      </c>
      <c r="S60" s="1322">
        <v>8.3698409038505872</v>
      </c>
      <c r="T60" s="1322">
        <v>3.5595337218984211</v>
      </c>
      <c r="U60" s="1322">
        <v>1.9916142557651944</v>
      </c>
      <c r="V60" s="1322">
        <v>59.6705764911407</v>
      </c>
      <c r="W60" s="1322">
        <v>5.314511106497771</v>
      </c>
      <c r="X60" s="1322">
        <v>11.505028123402131</v>
      </c>
      <c r="Y60" s="1322">
        <v>13.212290502793259</v>
      </c>
      <c r="Z60" s="2436">
        <v>9.7048980833586747</v>
      </c>
      <c r="AA60" s="1038"/>
      <c r="AB60" s="1038"/>
      <c r="AC60" s="1038"/>
      <c r="AD60" s="1038"/>
      <c r="AE60" s="1038"/>
      <c r="AF60" s="1038"/>
      <c r="AG60" s="1038"/>
      <c r="AH60" s="1038"/>
      <c r="AI60" s="1038"/>
      <c r="AJ60" s="1038"/>
      <c r="AK60" s="1038"/>
      <c r="AL60" s="1038"/>
      <c r="AM60" s="1038"/>
      <c r="AN60" s="1038"/>
      <c r="AO60" s="1038"/>
      <c r="AP60" s="1038"/>
      <c r="AQ60" s="1038"/>
      <c r="AR60" s="1038"/>
      <c r="AS60" s="1038"/>
      <c r="AT60" s="1038"/>
      <c r="AU60" s="1038"/>
      <c r="AV60" s="1038"/>
      <c r="AW60" s="1038"/>
      <c r="AX60" s="1038"/>
      <c r="AY60" s="1038"/>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2481"/>
      <c r="CB60" s="2481"/>
      <c r="CC60" s="2481"/>
      <c r="CD60" s="2481"/>
      <c r="CE60" s="2481"/>
      <c r="CF60" s="2481"/>
      <c r="CG60" s="2481"/>
      <c r="CH60" s="2481"/>
      <c r="CI60" s="2481"/>
      <c r="CJ60" s="2481"/>
      <c r="CK60" s="2481"/>
      <c r="CL60" s="2481"/>
      <c r="CM60" s="2481"/>
      <c r="CN60" s="2481"/>
      <c r="CO60" s="2481"/>
      <c r="CP60" s="2481"/>
      <c r="CQ60" s="2481"/>
      <c r="CR60" s="2481"/>
      <c r="CS60" s="2481"/>
      <c r="CT60" s="2481"/>
      <c r="CU60" s="2481"/>
      <c r="CV60" s="2481"/>
      <c r="CW60" s="2481"/>
      <c r="CX60" s="2481"/>
      <c r="CY60" s="2481"/>
      <c r="CZ60" s="2481"/>
    </row>
    <row r="61" s="761" customFormat="true" ht="15" customHeight="true" x14ac:dyDescent="0.2">
      <c r="A61" s="3037"/>
      <c r="B61" s="1480" t="s">
        <v>172</v>
      </c>
      <c r="C61" s="1321">
        <v>0</v>
      </c>
      <c r="D61" s="1322">
        <v>0</v>
      </c>
      <c r="E61" s="1322">
        <v>0.23585039309814787</v>
      </c>
      <c r="F61" s="1322">
        <v>0.87235130100066682</v>
      </c>
      <c r="G61" s="1323">
        <v>1.4084378500953401</v>
      </c>
      <c r="H61" s="1324">
        <v>1.526029918981969</v>
      </c>
      <c r="I61" s="1322">
        <v>0.7291225024576572</v>
      </c>
      <c r="J61" s="1322">
        <v>1.6284857415208072</v>
      </c>
      <c r="K61" s="1322">
        <v>0.94429878579183124</v>
      </c>
      <c r="L61" s="1325">
        <v>1.7290290992326256</v>
      </c>
      <c r="M61" s="1326">
        <v>0</v>
      </c>
      <c r="N61" s="1327">
        <f t="shared" si="4"/>
        <v>0</v>
      </c>
      <c r="O61" s="1322">
        <v>0</v>
      </c>
      <c r="P61" s="1322">
        <v>0</v>
      </c>
      <c r="Q61" s="1323">
        <v>5.6809562007254941E-2</v>
      </c>
      <c r="R61" s="1324">
        <v>4.4238000442379924E-2</v>
      </c>
      <c r="S61" s="1322">
        <v>1.5448466682038278</v>
      </c>
      <c r="T61" s="1322">
        <v>0.6452955870108249</v>
      </c>
      <c r="U61" s="1322">
        <v>0</v>
      </c>
      <c r="V61" s="1322">
        <v>0.34938857000249479</v>
      </c>
      <c r="W61" s="1322">
        <v>1.0172306414780894</v>
      </c>
      <c r="X61" s="1322">
        <v>0.17044486108743881</v>
      </c>
      <c r="Y61" s="1322">
        <v>0</v>
      </c>
      <c r="Z61" s="2436">
        <v>0</v>
      </c>
      <c r="AA61" s="1038"/>
      <c r="AB61" s="1038"/>
      <c r="AC61" s="1038"/>
      <c r="AD61" s="1038"/>
      <c r="AE61" s="1038"/>
      <c r="AF61" s="1038"/>
      <c r="AG61" s="1038"/>
      <c r="AH61" s="1038"/>
      <c r="AI61" s="1038"/>
      <c r="AJ61" s="1038"/>
      <c r="AK61" s="1038"/>
      <c r="AL61" s="1038"/>
      <c r="AM61" s="1038"/>
      <c r="AN61" s="1038"/>
      <c r="AO61" s="1038"/>
      <c r="AP61" s="1038"/>
      <c r="AQ61" s="1038"/>
      <c r="AR61" s="1038"/>
      <c r="AS61" s="1038"/>
      <c r="AT61" s="1038"/>
      <c r="AU61" s="1038"/>
      <c r="AV61" s="1038"/>
      <c r="AW61" s="1038"/>
      <c r="AX61" s="1038"/>
      <c r="AY61" s="1038"/>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2481"/>
      <c r="CB61" s="2481"/>
      <c r="CC61" s="2481"/>
      <c r="CD61" s="2481"/>
      <c r="CE61" s="2481"/>
      <c r="CF61" s="2481"/>
      <c r="CG61" s="2481"/>
      <c r="CH61" s="2481"/>
      <c r="CI61" s="2481"/>
      <c r="CJ61" s="2481"/>
      <c r="CK61" s="2481"/>
      <c r="CL61" s="2481"/>
      <c r="CM61" s="2481"/>
      <c r="CN61" s="2481"/>
      <c r="CO61" s="2481"/>
      <c r="CP61" s="2481"/>
      <c r="CQ61" s="2481"/>
      <c r="CR61" s="2481"/>
      <c r="CS61" s="2481"/>
      <c r="CT61" s="2481"/>
      <c r="CU61" s="2481"/>
      <c r="CV61" s="2481"/>
      <c r="CW61" s="2481"/>
      <c r="CX61" s="2481"/>
      <c r="CY61" s="2481"/>
      <c r="CZ61" s="2481"/>
    </row>
    <row r="62" s="761" customFormat="true" ht="15" customHeight="true" x14ac:dyDescent="0.2">
      <c r="A62" s="3037"/>
      <c r="B62" s="1480" t="s">
        <v>173</v>
      </c>
      <c r="C62" s="1321">
        <v>3.0986908850409929</v>
      </c>
      <c r="D62" s="1322">
        <v>3.2987243595674247</v>
      </c>
      <c r="E62" s="1322">
        <v>4.5041544906214588</v>
      </c>
      <c r="F62" s="1322">
        <v>3.8991138892888126</v>
      </c>
      <c r="G62" s="1323">
        <v>1.9123981337000435</v>
      </c>
      <c r="H62" s="1324">
        <v>4.1777688535938342</v>
      </c>
      <c r="I62" s="1322">
        <v>2.7018312622599248</v>
      </c>
      <c r="J62" s="1322">
        <v>3.2792691084789682</v>
      </c>
      <c r="K62" s="1322">
        <v>1.6686788058087449</v>
      </c>
      <c r="L62" s="1325">
        <v>1.7037808318028085</v>
      </c>
      <c r="M62" s="1326">
        <v>3.0986908850409929</v>
      </c>
      <c r="N62" s="1327">
        <f t="shared" si="4"/>
        <v>3.0986908850409929</v>
      </c>
      <c r="O62" s="1322">
        <v>3.2987243595674247</v>
      </c>
      <c r="P62" s="1322">
        <v>3.5504562269160851</v>
      </c>
      <c r="Q62" s="1323">
        <v>5.1636310014828641</v>
      </c>
      <c r="R62" s="1324">
        <v>14.687016146870135</v>
      </c>
      <c r="S62" s="1322">
        <v>4.035047267696565</v>
      </c>
      <c r="T62" s="1322">
        <v>1.7277268942547896</v>
      </c>
      <c r="U62" s="1322">
        <v>3.4241788958769996</v>
      </c>
      <c r="V62" s="1322">
        <v>0.64886448714749045</v>
      </c>
      <c r="W62" s="1322">
        <v>1.3493875856342004</v>
      </c>
      <c r="X62" s="1322">
        <v>4.4145219021646653</v>
      </c>
      <c r="Y62" s="1322">
        <v>0.9497206703910589</v>
      </c>
      <c r="Z62" s="2436">
        <v>0.851840584119257</v>
      </c>
      <c r="AA62" s="1038"/>
      <c r="AB62" s="1038"/>
      <c r="AC62" s="1038"/>
      <c r="AD62" s="1038"/>
      <c r="AE62" s="1038"/>
      <c r="AF62" s="1038"/>
      <c r="AG62" s="1038"/>
      <c r="AH62" s="1038"/>
      <c r="AI62" s="1038"/>
      <c r="AJ62" s="1038"/>
      <c r="AK62" s="1038"/>
      <c r="AL62" s="1038"/>
      <c r="AM62" s="1038"/>
      <c r="AN62" s="1038"/>
      <c r="AO62" s="1038"/>
      <c r="AP62" s="1038"/>
      <c r="AQ62" s="1038"/>
      <c r="AR62" s="1038"/>
      <c r="AS62" s="1038"/>
      <c r="AT62" s="1038"/>
      <c r="AU62" s="1038"/>
      <c r="AV62" s="1038"/>
      <c r="AW62" s="1038"/>
      <c r="AX62" s="1038"/>
      <c r="AY62" s="1038"/>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2481"/>
      <c r="CB62" s="2481"/>
      <c r="CC62" s="2481"/>
      <c r="CD62" s="2481"/>
      <c r="CE62" s="2481"/>
      <c r="CF62" s="2481"/>
      <c r="CG62" s="2481"/>
      <c r="CH62" s="2481"/>
      <c r="CI62" s="2481"/>
      <c r="CJ62" s="2481"/>
      <c r="CK62" s="2481"/>
      <c r="CL62" s="2481"/>
      <c r="CM62" s="2481"/>
      <c r="CN62" s="2481"/>
      <c r="CO62" s="2481"/>
      <c r="CP62" s="2481"/>
      <c r="CQ62" s="2481"/>
      <c r="CR62" s="2481"/>
      <c r="CS62" s="2481"/>
      <c r="CT62" s="2481"/>
      <c r="CU62" s="2481"/>
      <c r="CV62" s="2481"/>
      <c r="CW62" s="2481"/>
      <c r="CX62" s="2481"/>
      <c r="CY62" s="2481"/>
      <c r="CZ62" s="2481"/>
    </row>
    <row r="63" s="761" customFormat="true" ht="15" customHeight="true" x14ac:dyDescent="0.2">
      <c r="A63" s="3037"/>
      <c r="B63" s="1480" t="s">
        <v>174</v>
      </c>
      <c r="C63" s="1321">
        <v>41.335447837742187</v>
      </c>
      <c r="D63" s="1322">
        <v>36.961328438520589</v>
      </c>
      <c r="E63" s="1322">
        <v>27.821816075394203</v>
      </c>
      <c r="F63" s="1322">
        <v>10.63141824794914</v>
      </c>
      <c r="G63" s="1323">
        <v>2.4538018596522986</v>
      </c>
      <c r="H63" s="1324">
        <v>8.5639543581967725</v>
      </c>
      <c r="I63" s="1322">
        <v>5.8801548200945337</v>
      </c>
      <c r="J63" s="1322">
        <v>3.9205109781100442</v>
      </c>
      <c r="K63" s="1322">
        <v>1.9791644044844574</v>
      </c>
      <c r="L63" s="1325">
        <v>1.984276789868854</v>
      </c>
      <c r="M63" s="1326">
        <v>41.335447837742187</v>
      </c>
      <c r="N63" s="1327">
        <f t="shared" si="4"/>
        <v>41.335447837742187</v>
      </c>
      <c r="O63" s="1322">
        <v>36.961328438520589</v>
      </c>
      <c r="P63" s="1322">
        <v>33.601608866182296</v>
      </c>
      <c r="Q63" s="1323">
        <v>22.066079928262681</v>
      </c>
      <c r="R63" s="1324">
        <v>45.764211457641991</v>
      </c>
      <c r="S63" s="1322">
        <v>10.329721005303206</v>
      </c>
      <c r="T63" s="1322">
        <v>25.104079933388888</v>
      </c>
      <c r="U63" s="1322">
        <v>23.095737246680606</v>
      </c>
      <c r="V63" s="1322">
        <v>2.7202395807337085</v>
      </c>
      <c r="W63" s="1322">
        <v>52.460037367655922</v>
      </c>
      <c r="X63" s="1322">
        <v>29.861939662519205</v>
      </c>
      <c r="Y63" s="1322">
        <v>12.625698324022311</v>
      </c>
      <c r="Z63" s="2436">
        <v>55.886826893824136</v>
      </c>
      <c r="AA63" s="1038"/>
      <c r="AB63" s="1038"/>
      <c r="AC63" s="1038"/>
      <c r="AD63" s="1038"/>
      <c r="AE63" s="1038"/>
      <c r="AF63" s="1038"/>
      <c r="AG63" s="1038"/>
      <c r="AH63" s="1038"/>
      <c r="AI63" s="1038"/>
      <c r="AJ63" s="1038"/>
      <c r="AK63" s="1038"/>
      <c r="AL63" s="1038"/>
      <c r="AM63" s="1038"/>
      <c r="AN63" s="1038"/>
      <c r="AO63" s="1038"/>
      <c r="AP63" s="1038"/>
      <c r="AQ63" s="1038"/>
      <c r="AR63" s="1038"/>
      <c r="AS63" s="1038"/>
      <c r="AT63" s="1038"/>
      <c r="AU63" s="1038"/>
      <c r="AV63" s="1038"/>
      <c r="AW63" s="1038"/>
      <c r="AX63" s="1038"/>
      <c r="AY63" s="1038"/>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2481"/>
      <c r="CB63" s="2481"/>
      <c r="CC63" s="2481"/>
      <c r="CD63" s="2481"/>
      <c r="CE63" s="2481"/>
      <c r="CF63" s="2481"/>
      <c r="CG63" s="2481"/>
      <c r="CH63" s="2481"/>
      <c r="CI63" s="2481"/>
      <c r="CJ63" s="2481"/>
      <c r="CK63" s="2481"/>
      <c r="CL63" s="2481"/>
      <c r="CM63" s="2481"/>
      <c r="CN63" s="2481"/>
      <c r="CO63" s="2481"/>
      <c r="CP63" s="2481"/>
      <c r="CQ63" s="2481"/>
      <c r="CR63" s="2481"/>
      <c r="CS63" s="2481"/>
      <c r="CT63" s="2481"/>
      <c r="CU63" s="2481"/>
      <c r="CV63" s="2481"/>
      <c r="CW63" s="2481"/>
      <c r="CX63" s="2481"/>
      <c r="CY63" s="2481"/>
      <c r="CZ63" s="2481"/>
    </row>
    <row r="64" s="761" customFormat="true" ht="15" customHeight="true" x14ac:dyDescent="0.2">
      <c r="A64" s="3037"/>
      <c r="B64" s="1480" t="s">
        <v>175</v>
      </c>
      <c r="C64" s="1321">
        <v>0.10361699213144897</v>
      </c>
      <c r="D64" s="1322">
        <v>0</v>
      </c>
      <c r="E64" s="1322">
        <v>0.6744475895406159</v>
      </c>
      <c r="F64" s="1322">
        <v>0.55018031310152371</v>
      </c>
      <c r="G64" s="1323">
        <v>0</v>
      </c>
      <c r="H64" s="1324">
        <v>1.2889290168354062</v>
      </c>
      <c r="I64" s="1322">
        <v>1.6448968240830424</v>
      </c>
      <c r="J64" s="1322">
        <v>0</v>
      </c>
      <c r="K64" s="1322">
        <v>0</v>
      </c>
      <c r="L64" s="1325">
        <v>0</v>
      </c>
      <c r="M64" s="1326">
        <v>0.10361699213144897</v>
      </c>
      <c r="N64" s="1327">
        <f t="shared" si="4"/>
        <v>0.10361699213144897</v>
      </c>
      <c r="O64" s="1322">
        <v>0</v>
      </c>
      <c r="P64" s="1322">
        <v>7.8050309102427398E-2</v>
      </c>
      <c r="Q64" s="1323">
        <v>0.26186025986334349</v>
      </c>
      <c r="R64" s="1324">
        <v>0</v>
      </c>
      <c r="S64" s="1322">
        <v>1.452617016370763</v>
      </c>
      <c r="T64" s="1322">
        <v>0</v>
      </c>
      <c r="U64" s="1322">
        <v>0</v>
      </c>
      <c r="V64" s="1322">
        <v>0</v>
      </c>
      <c r="W64" s="1322">
        <v>0</v>
      </c>
      <c r="X64" s="1322">
        <v>0</v>
      </c>
      <c r="Y64" s="1322">
        <v>0</v>
      </c>
      <c r="Z64" s="2436">
        <v>0</v>
      </c>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2481"/>
      <c r="CB64" s="2481"/>
      <c r="CC64" s="2481"/>
      <c r="CD64" s="2481"/>
      <c r="CE64" s="2481"/>
      <c r="CF64" s="2481"/>
      <c r="CG64" s="2481"/>
      <c r="CH64" s="2481"/>
      <c r="CI64" s="2481"/>
      <c r="CJ64" s="2481"/>
      <c r="CK64" s="2481"/>
      <c r="CL64" s="2481"/>
      <c r="CM64" s="2481"/>
      <c r="CN64" s="2481"/>
      <c r="CO64" s="2481"/>
      <c r="CP64" s="2481"/>
      <c r="CQ64" s="2481"/>
      <c r="CR64" s="2481"/>
      <c r="CS64" s="2481"/>
      <c r="CT64" s="2481"/>
      <c r="CU64" s="2481"/>
      <c r="CV64" s="2481"/>
      <c r="CW64" s="2481"/>
      <c r="CX64" s="2481"/>
      <c r="CY64" s="2481"/>
      <c r="CZ64" s="2481"/>
    </row>
    <row r="65" s="761" customFormat="true" ht="15" customHeight="true" x14ac:dyDescent="0.2">
      <c r="A65" s="3037"/>
      <c r="B65" s="1480" t="s">
        <v>176</v>
      </c>
      <c r="C65" s="1321">
        <v>1.081121024807469</v>
      </c>
      <c r="D65" s="1322">
        <v>1.4360276016487383</v>
      </c>
      <c r="E65" s="1322">
        <v>3.9272583063512951</v>
      </c>
      <c r="F65" s="1322">
        <v>3.5955388684314276</v>
      </c>
      <c r="G65" s="1323">
        <v>1.8235457402239943</v>
      </c>
      <c r="H65" s="1324">
        <v>5.1628959487426895</v>
      </c>
      <c r="I65" s="1322">
        <v>3.2472259053582158</v>
      </c>
      <c r="J65" s="1322">
        <v>1.5866937472670366</v>
      </c>
      <c r="K65" s="1322">
        <v>2.6211605557849276</v>
      </c>
      <c r="L65" s="1325">
        <v>0.7936020562073508</v>
      </c>
      <c r="M65" s="1326">
        <v>1.081121024807469</v>
      </c>
      <c r="N65" s="1327">
        <f t="shared" si="4"/>
        <v>1.081121024807469</v>
      </c>
      <c r="O65" s="1322">
        <v>1.4360276016487383</v>
      </c>
      <c r="P65" s="1322">
        <v>1.4129621586727865</v>
      </c>
      <c r="Q65" s="1323">
        <v>5.6192915739024931</v>
      </c>
      <c r="R65" s="1324">
        <v>2.587923025879225</v>
      </c>
      <c r="S65" s="1322">
        <v>3.8505879640304363</v>
      </c>
      <c r="T65" s="1322">
        <v>0.6452955870108249</v>
      </c>
      <c r="U65" s="1322">
        <v>4.4374563242487648</v>
      </c>
      <c r="V65" s="1322">
        <v>1.0232093835787346</v>
      </c>
      <c r="W65" s="1322">
        <v>0.51899522524392316</v>
      </c>
      <c r="X65" s="1322">
        <v>4.1247656383160223</v>
      </c>
      <c r="Y65" s="1322">
        <v>1.8435754189944087</v>
      </c>
      <c r="Z65" s="2436">
        <v>0.66930331609370186</v>
      </c>
      <c r="AA65" s="1038"/>
      <c r="AB65" s="1038"/>
      <c r="AC65" s="1038"/>
      <c r="AD65" s="1038"/>
      <c r="AE65" s="1038"/>
      <c r="AF65" s="1038"/>
      <c r="AG65" s="1038"/>
      <c r="AH65" s="1038"/>
      <c r="AI65" s="1038"/>
      <c r="AJ65" s="1038"/>
      <c r="AK65" s="1038"/>
      <c r="AL65" s="1038"/>
      <c r="AM65" s="1038"/>
      <c r="AN65" s="1038"/>
      <c r="AO65" s="1038"/>
      <c r="AP65" s="1038"/>
      <c r="AQ65" s="1038"/>
      <c r="AR65" s="1038"/>
      <c r="AS65" s="1038"/>
      <c r="AT65" s="1038"/>
      <c r="AU65" s="1038"/>
      <c r="AV65" s="1038"/>
      <c r="AW65" s="1038"/>
      <c r="AX65" s="1038"/>
      <c r="AY65" s="1038"/>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2481"/>
      <c r="CB65" s="2481"/>
      <c r="CC65" s="2481"/>
      <c r="CD65" s="2481"/>
      <c r="CE65" s="2481"/>
      <c r="CF65" s="2481"/>
      <c r="CG65" s="2481"/>
      <c r="CH65" s="2481"/>
      <c r="CI65" s="2481"/>
      <c r="CJ65" s="2481"/>
      <c r="CK65" s="2481"/>
      <c r="CL65" s="2481"/>
      <c r="CM65" s="2481"/>
      <c r="CN65" s="2481"/>
      <c r="CO65" s="2481"/>
      <c r="CP65" s="2481"/>
      <c r="CQ65" s="2481"/>
      <c r="CR65" s="2481"/>
      <c r="CS65" s="2481"/>
      <c r="CT65" s="2481"/>
      <c r="CU65" s="2481"/>
      <c r="CV65" s="2481"/>
      <c r="CW65" s="2481"/>
      <c r="CX65" s="2481"/>
      <c r="CY65" s="2481"/>
      <c r="CZ65" s="2481"/>
    </row>
    <row r="66" s="761" customFormat="true" ht="15" customHeight="true" x14ac:dyDescent="0.2">
      <c r="A66" s="3037"/>
      <c r="B66" s="1480" t="s">
        <v>177</v>
      </c>
      <c r="C66" s="1321">
        <v>20.478678918796859</v>
      </c>
      <c r="D66" s="1322">
        <v>21.929563506310412</v>
      </c>
      <c r="E66" s="1322">
        <v>24.886598697337568</v>
      </c>
      <c r="F66" s="1322">
        <v>13.130213276073812</v>
      </c>
      <c r="G66" s="1323">
        <v>2.6484781601245606</v>
      </c>
      <c r="H66" s="1324">
        <v>11.587194265129721</v>
      </c>
      <c r="I66" s="1322">
        <v>5.9785546993623164</v>
      </c>
      <c r="J66" s="1322">
        <v>2.2717684239074458</v>
      </c>
      <c r="K66" s="1322">
        <v>2.3520993889162058</v>
      </c>
      <c r="L66" s="1325">
        <v>0.73040629501508481</v>
      </c>
      <c r="M66" s="1326">
        <v>20.478678918796859</v>
      </c>
      <c r="N66" s="1327">
        <f t="shared" si="4"/>
        <v>20.478678918796859</v>
      </c>
      <c r="O66" s="1322">
        <v>21.929563506310412</v>
      </c>
      <c r="P66" s="1322">
        <v>27.438729781145771</v>
      </c>
      <c r="Q66" s="1323">
        <v>26.073753526383843</v>
      </c>
      <c r="R66" s="1324">
        <v>12.36452112364519</v>
      </c>
      <c r="S66" s="1322">
        <v>9.3613096610560351</v>
      </c>
      <c r="T66" s="1322">
        <v>29.662781015820205</v>
      </c>
      <c r="U66" s="1322">
        <v>19.601677148846928</v>
      </c>
      <c r="V66" s="1322">
        <v>5.6401297728974136</v>
      </c>
      <c r="W66" s="1322">
        <v>24.932530620718037</v>
      </c>
      <c r="X66" s="1322">
        <v>6.2553264019090085</v>
      </c>
      <c r="Y66" s="1322">
        <v>38.128491620111667</v>
      </c>
      <c r="Z66" s="2436">
        <v>14.846364466078482</v>
      </c>
      <c r="AA66" s="1038"/>
      <c r="AB66" s="1038"/>
      <c r="AC66" s="1038"/>
      <c r="AD66" s="1038"/>
      <c r="AE66" s="1038"/>
      <c r="AF66" s="1038"/>
      <c r="AG66" s="1038"/>
      <c r="AH66" s="1038"/>
      <c r="AI66" s="1038"/>
      <c r="AJ66" s="1038"/>
      <c r="AK66" s="1038"/>
      <c r="AL66" s="1038"/>
      <c r="AM66" s="1038"/>
      <c r="AN66" s="1038"/>
      <c r="AO66" s="1038"/>
      <c r="AP66" s="1038"/>
      <c r="AQ66" s="1038"/>
      <c r="AR66" s="1038"/>
      <c r="AS66" s="1038"/>
      <c r="AT66" s="1038"/>
      <c r="AU66" s="1038"/>
      <c r="AV66" s="1038"/>
      <c r="AW66" s="1038"/>
      <c r="AX66" s="1038"/>
      <c r="AY66" s="1038"/>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2481"/>
      <c r="CB66" s="2481"/>
      <c r="CC66" s="2481"/>
      <c r="CD66" s="2481"/>
      <c r="CE66" s="2481"/>
      <c r="CF66" s="2481"/>
      <c r="CG66" s="2481"/>
      <c r="CH66" s="2481"/>
      <c r="CI66" s="2481"/>
      <c r="CJ66" s="2481"/>
      <c r="CK66" s="2481"/>
      <c r="CL66" s="2481"/>
      <c r="CM66" s="2481"/>
      <c r="CN66" s="2481"/>
      <c r="CO66" s="2481"/>
      <c r="CP66" s="2481"/>
      <c r="CQ66" s="2481"/>
      <c r="CR66" s="2481"/>
      <c r="CS66" s="2481"/>
      <c r="CT66" s="2481"/>
      <c r="CU66" s="2481"/>
      <c r="CV66" s="2481"/>
      <c r="CW66" s="2481"/>
      <c r="CX66" s="2481"/>
      <c r="CY66" s="2481"/>
      <c r="CZ66" s="2481"/>
    </row>
    <row r="67" s="761" customFormat="true" ht="15" customHeight="true" x14ac:dyDescent="0.2">
      <c r="A67" s="3037"/>
      <c r="B67" s="1480" t="s">
        <v>178</v>
      </c>
      <c r="C67" s="1321">
        <v>1.1566070765593917</v>
      </c>
      <c r="D67" s="1322">
        <v>1.8805908590967066</v>
      </c>
      <c r="E67" s="1322">
        <v>2.4264615806423082</v>
      </c>
      <c r="F67" s="1322">
        <v>0.88491016439041192</v>
      </c>
      <c r="G67" s="1323">
        <v>0</v>
      </c>
      <c r="H67" s="1324">
        <v>0</v>
      </c>
      <c r="I67" s="1322">
        <v>0</v>
      </c>
      <c r="J67" s="1322">
        <v>6.0644816060583515E-2</v>
      </c>
      <c r="K67" s="1322">
        <v>0</v>
      </c>
      <c r="L67" s="1325">
        <v>0</v>
      </c>
      <c r="M67" s="1326">
        <v>1.1566070765593917</v>
      </c>
      <c r="N67" s="1327">
        <f t="shared" si="4"/>
        <v>1.1566070765593917</v>
      </c>
      <c r="O67" s="1322">
        <v>1.8805908590967066</v>
      </c>
      <c r="P67" s="1322">
        <v>2.8852458128408998</v>
      </c>
      <c r="Q67" s="1323">
        <v>2.6320801469558042</v>
      </c>
      <c r="R67" s="1324">
        <v>0.90687900906878849</v>
      </c>
      <c r="S67" s="1322">
        <v>0</v>
      </c>
      <c r="T67" s="1322">
        <v>0.33305578684429671</v>
      </c>
      <c r="U67" s="1322">
        <v>8.0013976240391109</v>
      </c>
      <c r="V67" s="1322">
        <v>0</v>
      </c>
      <c r="W67" s="1322">
        <v>2.283578991073262</v>
      </c>
      <c r="X67" s="1322">
        <v>1.7555820692006199</v>
      </c>
      <c r="Y67" s="1322">
        <v>1.0614525139664777</v>
      </c>
      <c r="Z67" s="2436">
        <v>0.24338302403407344</v>
      </c>
      <c r="AA67" s="1038"/>
      <c r="AB67" s="1038"/>
      <c r="AC67" s="1038"/>
      <c r="AD67" s="1038"/>
      <c r="AE67" s="1038"/>
      <c r="AF67" s="1038"/>
      <c r="AG67" s="1038"/>
      <c r="AH67" s="1038"/>
      <c r="AI67" s="1038"/>
      <c r="AJ67" s="1038"/>
      <c r="AK67" s="1038"/>
      <c r="AL67" s="1038"/>
      <c r="AM67" s="1038"/>
      <c r="AN67" s="1038"/>
      <c r="AO67" s="1038"/>
      <c r="AP67" s="1038"/>
      <c r="AQ67" s="1038"/>
      <c r="AR67" s="1038"/>
      <c r="AS67" s="1038"/>
      <c r="AT67" s="1038"/>
      <c r="AU67" s="1038"/>
      <c r="AV67" s="1038"/>
      <c r="AW67" s="1038"/>
      <c r="AX67" s="1038"/>
      <c r="AY67" s="1038"/>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2481"/>
      <c r="CB67" s="2481"/>
      <c r="CC67" s="2481"/>
      <c r="CD67" s="2481"/>
      <c r="CE67" s="2481"/>
      <c r="CF67" s="2481"/>
      <c r="CG67" s="2481"/>
      <c r="CH67" s="2481"/>
      <c r="CI67" s="2481"/>
      <c r="CJ67" s="2481"/>
      <c r="CK67" s="2481"/>
      <c r="CL67" s="2481"/>
      <c r="CM67" s="2481"/>
      <c r="CN67" s="2481"/>
      <c r="CO67" s="2481"/>
      <c r="CP67" s="2481"/>
      <c r="CQ67" s="2481"/>
      <c r="CR67" s="2481"/>
      <c r="CS67" s="2481"/>
      <c r="CT67" s="2481"/>
      <c r="CU67" s="2481"/>
      <c r="CV67" s="2481"/>
      <c r="CW67" s="2481"/>
      <c r="CX67" s="2481"/>
      <c r="CY67" s="2481"/>
      <c r="CZ67" s="2481"/>
    </row>
    <row r="68" s="761" customFormat="true" ht="15" customHeight="true" x14ac:dyDescent="0.2">
      <c r="A68" s="3037"/>
      <c r="B68" s="1480" t="s">
        <v>179</v>
      </c>
      <c r="C68" s="1321">
        <v>26.192485763783658</v>
      </c>
      <c r="D68" s="1322">
        <v>26.577731303957574</v>
      </c>
      <c r="E68" s="1322">
        <v>20.313636985599477</v>
      </c>
      <c r="F68" s="1322">
        <v>3.1174646196072038</v>
      </c>
      <c r="G68" s="1323">
        <v>0.12743153036847207</v>
      </c>
      <c r="H68" s="1324">
        <v>2.6925972861033247</v>
      </c>
      <c r="I68" s="1322">
        <v>0.25690689096123609</v>
      </c>
      <c r="J68" s="1322">
        <v>0</v>
      </c>
      <c r="K68" s="1322">
        <v>0</v>
      </c>
      <c r="L68" s="1325">
        <v>0</v>
      </c>
      <c r="M68" s="1326">
        <v>26.192485763783658</v>
      </c>
      <c r="N68" s="1327">
        <f t="shared" si="4"/>
        <v>26.192485763783658</v>
      </c>
      <c r="O68" s="1322">
        <v>26.577731303957574</v>
      </c>
      <c r="P68" s="1322">
        <v>24.420513330773638</v>
      </c>
      <c r="Q68" s="1323">
        <v>13.94572625088589</v>
      </c>
      <c r="R68" s="1324">
        <v>7.3213890732138793</v>
      </c>
      <c r="S68" s="1322">
        <v>3.7583583121973714</v>
      </c>
      <c r="T68" s="1322">
        <v>23.980016652789352</v>
      </c>
      <c r="U68" s="1322">
        <v>27.882599580712746</v>
      </c>
      <c r="V68" s="1322">
        <v>3.4689293735961981</v>
      </c>
      <c r="W68" s="1322">
        <v>6.2487025119368278</v>
      </c>
      <c r="X68" s="1322">
        <v>32.5890574399182</v>
      </c>
      <c r="Y68" s="1322">
        <v>19.720670391061383</v>
      </c>
      <c r="Z68" s="2436">
        <v>13.020991785822922</v>
      </c>
      <c r="AA68" s="1038"/>
      <c r="AB68" s="1038"/>
      <c r="AC68" s="1038"/>
      <c r="AD68" s="1038"/>
      <c r="AE68" s="1038"/>
      <c r="AF68" s="1038"/>
      <c r="AG68" s="1038"/>
      <c r="AH68" s="1038"/>
      <c r="AI68" s="1038"/>
      <c r="AJ68" s="1038"/>
      <c r="AK68" s="1038"/>
      <c r="AL68" s="1038"/>
      <c r="AM68" s="1038"/>
      <c r="AN68" s="1038"/>
      <c r="AO68" s="1038"/>
      <c r="AP68" s="1038"/>
      <c r="AQ68" s="1038"/>
      <c r="AR68" s="1038"/>
      <c r="AS68" s="1038"/>
      <c r="AT68" s="1038"/>
      <c r="AU68" s="1038"/>
      <c r="AV68" s="1038"/>
      <c r="AW68" s="1038"/>
      <c r="AX68" s="1038"/>
      <c r="AY68" s="1038"/>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2481"/>
      <c r="CB68" s="2481"/>
      <c r="CC68" s="2481"/>
      <c r="CD68" s="2481"/>
      <c r="CE68" s="2481"/>
      <c r="CF68" s="2481"/>
      <c r="CG68" s="2481"/>
      <c r="CH68" s="2481"/>
      <c r="CI68" s="2481"/>
      <c r="CJ68" s="2481"/>
      <c r="CK68" s="2481"/>
      <c r="CL68" s="2481"/>
      <c r="CM68" s="2481"/>
      <c r="CN68" s="2481"/>
      <c r="CO68" s="2481"/>
      <c r="CP68" s="2481"/>
      <c r="CQ68" s="2481"/>
      <c r="CR68" s="2481"/>
      <c r="CS68" s="2481"/>
      <c r="CT68" s="2481"/>
      <c r="CU68" s="2481"/>
      <c r="CV68" s="2481"/>
      <c r="CW68" s="2481"/>
      <c r="CX68" s="2481"/>
      <c r="CY68" s="2481"/>
      <c r="CZ68" s="2481"/>
    </row>
    <row r="69" s="761" customFormat="true" ht="15" customHeight="true" x14ac:dyDescent="0.2">
      <c r="A69" s="3037"/>
      <c r="B69" s="1480" t="s">
        <v>180</v>
      </c>
      <c r="C69" s="1321">
        <v>4.0876149950798304</v>
      </c>
      <c r="D69" s="1322">
        <v>3.9250365592139347</v>
      </c>
      <c r="E69" s="1322">
        <v>2.4705815563759037</v>
      </c>
      <c r="F69" s="1322">
        <v>1.2667649284117937</v>
      </c>
      <c r="G69" s="1323">
        <v>0</v>
      </c>
      <c r="H69" s="1324">
        <v>1.2598869488844071</v>
      </c>
      <c r="I69" s="1322">
        <v>2.4944417257337355</v>
      </c>
      <c r="J69" s="1322">
        <v>0</v>
      </c>
      <c r="K69" s="1322">
        <v>0</v>
      </c>
      <c r="L69" s="1325">
        <v>0</v>
      </c>
      <c r="M69" s="1326">
        <v>4.0876149950798304</v>
      </c>
      <c r="N69" s="1327">
        <f t="shared" si="4"/>
        <v>4.0876149950798304</v>
      </c>
      <c r="O69" s="1322">
        <v>3.9250365592139347</v>
      </c>
      <c r="P69" s="1322">
        <v>3.6826812429388367</v>
      </c>
      <c r="Q69" s="1323">
        <v>0.77553820276539698</v>
      </c>
      <c r="R69" s="1324">
        <v>0.13271400132713979</v>
      </c>
      <c r="S69" s="1322">
        <v>0.13834447774959649</v>
      </c>
      <c r="T69" s="1322">
        <v>4.6003330557868507</v>
      </c>
      <c r="U69" s="1322">
        <v>10.587002096436031</v>
      </c>
      <c r="V69" s="1322">
        <v>0</v>
      </c>
      <c r="W69" s="1322">
        <v>6.2279427029270779E-2</v>
      </c>
      <c r="X69" s="1322">
        <v>0.76700187489347449</v>
      </c>
      <c r="Y69" s="1322">
        <v>5.0837988826815508</v>
      </c>
      <c r="Z69" s="2436">
        <v>2.5555217523577713</v>
      </c>
      <c r="AA69" s="1038"/>
      <c r="AB69" s="1038"/>
      <c r="AC69" s="1038"/>
      <c r="AD69" s="1038"/>
      <c r="AE69" s="1038"/>
      <c r="AF69" s="1038"/>
      <c r="AG69" s="1038"/>
      <c r="AH69" s="1038"/>
      <c r="AI69" s="1038"/>
      <c r="AJ69" s="1038"/>
      <c r="AK69" s="1038"/>
      <c r="AL69" s="1038"/>
      <c r="AM69" s="1038"/>
      <c r="AN69" s="1038"/>
      <c r="AO69" s="1038"/>
      <c r="AP69" s="1038"/>
      <c r="AQ69" s="1038"/>
      <c r="AR69" s="1038"/>
      <c r="AS69" s="1038"/>
      <c r="AT69" s="1038"/>
      <c r="AU69" s="1038"/>
      <c r="AV69" s="1038"/>
      <c r="AW69" s="1038"/>
      <c r="AX69" s="1038"/>
      <c r="AY69" s="1038"/>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2481"/>
      <c r="CB69" s="2481"/>
      <c r="CC69" s="2481"/>
      <c r="CD69" s="2481"/>
      <c r="CE69" s="2481"/>
      <c r="CF69" s="2481"/>
      <c r="CG69" s="2481"/>
      <c r="CH69" s="2481"/>
      <c r="CI69" s="2481"/>
      <c r="CJ69" s="2481"/>
      <c r="CK69" s="2481"/>
      <c r="CL69" s="2481"/>
      <c r="CM69" s="2481"/>
      <c r="CN69" s="2481"/>
      <c r="CO69" s="2481"/>
      <c r="CP69" s="2481"/>
      <c r="CQ69" s="2481"/>
      <c r="CR69" s="2481"/>
      <c r="CS69" s="2481"/>
      <c r="CT69" s="2481"/>
      <c r="CU69" s="2481"/>
      <c r="CV69" s="2481"/>
      <c r="CW69" s="2481"/>
      <c r="CX69" s="2481"/>
      <c r="CY69" s="2481"/>
      <c r="CZ69" s="2481"/>
    </row>
    <row r="70" s="761" customFormat="true" ht="15" customHeight="true" x14ac:dyDescent="0.2">
      <c r="A70" s="3037"/>
      <c r="B70" s="1480" t="s">
        <v>181</v>
      </c>
      <c r="C70" s="1321">
        <v>6.6995496383029998E-2</v>
      </c>
      <c r="D70" s="1322">
        <v>0.46706111679765</v>
      </c>
      <c r="E70" s="1322">
        <v>0.11680624614024057</v>
      </c>
      <c r="F70" s="1322">
        <v>0</v>
      </c>
      <c r="G70" s="1323">
        <v>0</v>
      </c>
      <c r="H70" s="1324">
        <v>0</v>
      </c>
      <c r="I70" s="1322">
        <v>0</v>
      </c>
      <c r="J70" s="1322">
        <v>0</v>
      </c>
      <c r="K70" s="1322">
        <v>0</v>
      </c>
      <c r="L70" s="1325">
        <v>0</v>
      </c>
      <c r="M70" s="1326">
        <v>6.6995496383029998E-2</v>
      </c>
      <c r="N70" s="1327">
        <f t="shared" si="4"/>
        <v>6.6995496383029998E-2</v>
      </c>
      <c r="O70" s="1322">
        <v>0.46706111679765</v>
      </c>
      <c r="P70" s="1322">
        <v>0.21627806240777672</v>
      </c>
      <c r="Q70" s="1323">
        <v>0</v>
      </c>
      <c r="R70" s="1324">
        <v>0</v>
      </c>
      <c r="S70" s="1322">
        <v>0</v>
      </c>
      <c r="T70" s="1322">
        <v>0.22897585345545399</v>
      </c>
      <c r="U70" s="1322">
        <v>0</v>
      </c>
      <c r="V70" s="1322">
        <v>0</v>
      </c>
      <c r="W70" s="1322">
        <v>0</v>
      </c>
      <c r="X70" s="1322">
        <v>0.56246804158854802</v>
      </c>
      <c r="Y70" s="1322">
        <v>0</v>
      </c>
      <c r="Z70" s="2436">
        <v>0</v>
      </c>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2481"/>
      <c r="CB70" s="2481"/>
      <c r="CC70" s="2481"/>
      <c r="CD70" s="2481"/>
      <c r="CE70" s="2481"/>
      <c r="CF70" s="2481"/>
      <c r="CG70" s="2481"/>
      <c r="CH70" s="2481"/>
      <c r="CI70" s="2481"/>
      <c r="CJ70" s="2481"/>
      <c r="CK70" s="2481"/>
      <c r="CL70" s="2481"/>
      <c r="CM70" s="2481"/>
      <c r="CN70" s="2481"/>
      <c r="CO70" s="2481"/>
      <c r="CP70" s="2481"/>
      <c r="CQ70" s="2481"/>
      <c r="CR70" s="2481"/>
      <c r="CS70" s="2481"/>
      <c r="CT70" s="2481"/>
      <c r="CU70" s="2481"/>
      <c r="CV70" s="2481"/>
      <c r="CW70" s="2481"/>
      <c r="CX70" s="2481"/>
      <c r="CY70" s="2481"/>
      <c r="CZ70" s="2481"/>
    </row>
    <row r="71" s="761" customFormat="true" ht="15" customHeight="true" x14ac:dyDescent="0.2">
      <c r="A71" s="3037"/>
      <c r="B71" s="1480" t="s">
        <v>182</v>
      </c>
      <c r="C71" s="1321">
        <v>0</v>
      </c>
      <c r="D71" s="1322">
        <v>0</v>
      </c>
      <c r="E71" s="1322">
        <v>0</v>
      </c>
      <c r="F71" s="1322">
        <v>0</v>
      </c>
      <c r="G71" s="1323">
        <v>0.13562828343879507</v>
      </c>
      <c r="H71" s="1324">
        <v>0</v>
      </c>
      <c r="I71" s="1322">
        <v>0</v>
      </c>
      <c r="J71" s="1322">
        <v>0</v>
      </c>
      <c r="K71" s="1322">
        <v>0</v>
      </c>
      <c r="L71" s="1325">
        <v>0.32554505898843067</v>
      </c>
      <c r="M71" s="1326">
        <v>0</v>
      </c>
      <c r="N71" s="1327">
        <f t="shared" si="4"/>
        <v>0</v>
      </c>
      <c r="O71" s="1322">
        <v>0</v>
      </c>
      <c r="P71" s="1322">
        <v>0</v>
      </c>
      <c r="Q71" s="1323">
        <v>0</v>
      </c>
      <c r="R71" s="1324">
        <v>0</v>
      </c>
      <c r="S71" s="1322">
        <v>0</v>
      </c>
      <c r="T71" s="1322">
        <v>0</v>
      </c>
      <c r="U71" s="1322">
        <v>0</v>
      </c>
      <c r="V71" s="1322">
        <v>0.19965061142999704</v>
      </c>
      <c r="W71" s="1322">
        <v>0</v>
      </c>
      <c r="X71" s="1322">
        <v>0</v>
      </c>
      <c r="Y71" s="1322">
        <v>0</v>
      </c>
      <c r="Z71" s="2436">
        <v>0</v>
      </c>
      <c r="AA71" s="1038"/>
      <c r="AB71" s="1038"/>
      <c r="AC71" s="1038"/>
      <c r="AD71" s="1038"/>
      <c r="AE71" s="1038"/>
      <c r="AF71" s="1038"/>
      <c r="AG71" s="1038"/>
      <c r="AH71" s="1038"/>
      <c r="AI71" s="1038"/>
      <c r="AJ71" s="1038"/>
      <c r="AK71" s="1038"/>
      <c r="AL71" s="1038"/>
      <c r="AM71" s="1038"/>
      <c r="AN71" s="1038"/>
      <c r="AO71" s="1038"/>
      <c r="AP71" s="1038"/>
      <c r="AQ71" s="1038"/>
      <c r="AR71" s="1038"/>
      <c r="AS71" s="1038"/>
      <c r="AT71" s="1038"/>
      <c r="AU71" s="1038"/>
      <c r="AV71" s="1038"/>
      <c r="AW71" s="1038"/>
      <c r="AX71" s="1038"/>
      <c r="AY71" s="1038"/>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2481"/>
      <c r="CB71" s="2481"/>
      <c r="CC71" s="2481"/>
      <c r="CD71" s="2481"/>
      <c r="CE71" s="2481"/>
      <c r="CF71" s="2481"/>
      <c r="CG71" s="2481"/>
      <c r="CH71" s="2481"/>
      <c r="CI71" s="2481"/>
      <c r="CJ71" s="2481"/>
      <c r="CK71" s="2481"/>
      <c r="CL71" s="2481"/>
      <c r="CM71" s="2481"/>
      <c r="CN71" s="2481"/>
      <c r="CO71" s="2481"/>
      <c r="CP71" s="2481"/>
      <c r="CQ71" s="2481"/>
      <c r="CR71" s="2481"/>
      <c r="CS71" s="2481"/>
      <c r="CT71" s="2481"/>
      <c r="CU71" s="2481"/>
      <c r="CV71" s="2481"/>
      <c r="CW71" s="2481"/>
      <c r="CX71" s="2481"/>
      <c r="CY71" s="2481"/>
      <c r="CZ71" s="2481"/>
    </row>
    <row r="72" s="761" customFormat="true" ht="15" customHeight="true" x14ac:dyDescent="0.2">
      <c r="A72" s="3037"/>
      <c r="B72" s="1480" t="s">
        <v>183</v>
      </c>
      <c r="C72" s="1321">
        <v>0</v>
      </c>
      <c r="D72" s="1322">
        <v>0</v>
      </c>
      <c r="E72" s="1322">
        <v>0</v>
      </c>
      <c r="F72" s="1322">
        <v>5.1642058906455013E-2</v>
      </c>
      <c r="G72" s="1323">
        <v>0</v>
      </c>
      <c r="H72" s="1324">
        <v>0</v>
      </c>
      <c r="I72" s="1322">
        <v>0.19299549770663627</v>
      </c>
      <c r="J72" s="1322">
        <v>0</v>
      </c>
      <c r="K72" s="1322">
        <v>0</v>
      </c>
      <c r="L72" s="1325">
        <v>0</v>
      </c>
      <c r="M72" s="1326">
        <v>0</v>
      </c>
      <c r="N72" s="1327">
        <f t="shared" si="4"/>
        <v>0</v>
      </c>
      <c r="O72" s="1322">
        <v>0</v>
      </c>
      <c r="P72" s="1322">
        <v>0</v>
      </c>
      <c r="Q72" s="1323">
        <v>0</v>
      </c>
      <c r="R72" s="1324">
        <v>0</v>
      </c>
      <c r="S72" s="1322">
        <v>0</v>
      </c>
      <c r="T72" s="1322">
        <v>0</v>
      </c>
      <c r="U72" s="1322">
        <v>0</v>
      </c>
      <c r="V72" s="1322">
        <v>7.4868979286248874E-2</v>
      </c>
      <c r="W72" s="1322">
        <v>0</v>
      </c>
      <c r="X72" s="1322">
        <v>0</v>
      </c>
      <c r="Y72" s="1322">
        <v>0</v>
      </c>
      <c r="Z72" s="2436">
        <v>0</v>
      </c>
      <c r="AA72" s="1038"/>
      <c r="AB72" s="1038"/>
      <c r="AC72" s="1038"/>
      <c r="AD72" s="1038"/>
      <c r="AE72" s="1038"/>
      <c r="AF72" s="1038"/>
      <c r="AG72" s="1038"/>
      <c r="AH72" s="1038"/>
      <c r="AI72" s="1038"/>
      <c r="AJ72" s="1038"/>
      <c r="AK72" s="1038"/>
      <c r="AL72" s="1038"/>
      <c r="AM72" s="1038"/>
      <c r="AN72" s="1038"/>
      <c r="AO72" s="1038"/>
      <c r="AP72" s="1038"/>
      <c r="AQ72" s="1038"/>
      <c r="AR72" s="1038"/>
      <c r="AS72" s="1038"/>
      <c r="AT72" s="1038"/>
      <c r="AU72" s="1038"/>
      <c r="AV72" s="1038"/>
      <c r="AW72" s="1038"/>
      <c r="AX72" s="1038"/>
      <c r="AY72" s="1038"/>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2481"/>
      <c r="CB72" s="2481"/>
      <c r="CC72" s="2481"/>
      <c r="CD72" s="2481"/>
      <c r="CE72" s="2481"/>
      <c r="CF72" s="2481"/>
      <c r="CG72" s="2481"/>
      <c r="CH72" s="2481"/>
      <c r="CI72" s="2481"/>
      <c r="CJ72" s="2481"/>
      <c r="CK72" s="2481"/>
      <c r="CL72" s="2481"/>
      <c r="CM72" s="2481"/>
      <c r="CN72" s="2481"/>
      <c r="CO72" s="2481"/>
      <c r="CP72" s="2481"/>
      <c r="CQ72" s="2481"/>
      <c r="CR72" s="2481"/>
      <c r="CS72" s="2481"/>
      <c r="CT72" s="2481"/>
      <c r="CU72" s="2481"/>
      <c r="CV72" s="2481"/>
      <c r="CW72" s="2481"/>
      <c r="CX72" s="2481"/>
      <c r="CY72" s="2481"/>
      <c r="CZ72" s="2481"/>
    </row>
    <row r="73" s="761" customFormat="true" ht="15" customHeight="true" x14ac:dyDescent="0.2">
      <c r="A73" s="3037"/>
      <c r="B73" s="1480" t="s">
        <v>46</v>
      </c>
      <c r="C73" s="1321">
        <v>0.16199913213075187</v>
      </c>
      <c r="D73" s="1322">
        <v>0</v>
      </c>
      <c r="E73" s="1322">
        <v>0.11543102214742322</v>
      </c>
      <c r="F73" s="1322">
        <v>0.14580607314179114</v>
      </c>
      <c r="G73" s="1323">
        <v>0.33907070859698757</v>
      </c>
      <c r="H73" s="1324">
        <v>0.28642867040786801</v>
      </c>
      <c r="I73" s="1322">
        <v>5.1434007582083753E-2</v>
      </c>
      <c r="J73" s="1322">
        <v>0</v>
      </c>
      <c r="K73" s="1322">
        <v>0</v>
      </c>
      <c r="L73" s="1325">
        <v>0.81386264747107651</v>
      </c>
      <c r="M73" s="1326">
        <v>0.16199913213075187</v>
      </c>
      <c r="N73" s="1327">
        <f t="shared" si="4"/>
        <v>0.16199913213075187</v>
      </c>
      <c r="O73" s="1322">
        <v>0</v>
      </c>
      <c r="P73" s="1322">
        <v>9.7621689856349614E-2</v>
      </c>
      <c r="Q73" s="1323">
        <v>9.7387820583865636E-2</v>
      </c>
      <c r="R73" s="1324">
        <v>0</v>
      </c>
      <c r="S73" s="1322">
        <v>0.13834447774959649</v>
      </c>
      <c r="T73" s="1322">
        <v>0.41631973355537094</v>
      </c>
      <c r="U73" s="1322">
        <v>0</v>
      </c>
      <c r="V73" s="1322">
        <v>0.49912652857499246</v>
      </c>
      <c r="W73" s="1322">
        <v>0.24911770811708311</v>
      </c>
      <c r="X73" s="1322">
        <v>0</v>
      </c>
      <c r="Y73" s="1322">
        <v>0</v>
      </c>
      <c r="Z73" s="2436">
        <v>0</v>
      </c>
      <c r="AA73" s="1038"/>
      <c r="AB73" s="1038"/>
      <c r="AC73" s="1038"/>
      <c r="AD73" s="1038"/>
      <c r="AE73" s="1038"/>
      <c r="AF73" s="1038"/>
      <c r="AG73" s="1038"/>
      <c r="AH73" s="1038"/>
      <c r="AI73" s="1038"/>
      <c r="AJ73" s="1038"/>
      <c r="AK73" s="1038"/>
      <c r="AL73" s="1038"/>
      <c r="AM73" s="1038"/>
      <c r="AN73" s="1038"/>
      <c r="AO73" s="1038"/>
      <c r="AP73" s="1038"/>
      <c r="AQ73" s="1038"/>
      <c r="AR73" s="1038"/>
      <c r="AS73" s="1038"/>
      <c r="AT73" s="1038"/>
      <c r="AU73" s="1038"/>
      <c r="AV73" s="1038"/>
      <c r="AW73" s="1038"/>
      <c r="AX73" s="1038"/>
      <c r="AY73" s="1038"/>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2481"/>
      <c r="CB73" s="2481"/>
      <c r="CC73" s="2481"/>
      <c r="CD73" s="2481"/>
      <c r="CE73" s="2481"/>
      <c r="CF73" s="2481"/>
      <c r="CG73" s="2481"/>
      <c r="CH73" s="2481"/>
      <c r="CI73" s="2481"/>
      <c r="CJ73" s="2481"/>
      <c r="CK73" s="2481"/>
      <c r="CL73" s="2481"/>
      <c r="CM73" s="2481"/>
      <c r="CN73" s="2481"/>
      <c r="CO73" s="2481"/>
      <c r="CP73" s="2481"/>
      <c r="CQ73" s="2481"/>
      <c r="CR73" s="2481"/>
      <c r="CS73" s="2481"/>
      <c r="CT73" s="2481"/>
      <c r="CU73" s="2481"/>
      <c r="CV73" s="2481"/>
      <c r="CW73" s="2481"/>
      <c r="CX73" s="2481"/>
      <c r="CY73" s="2481"/>
      <c r="CZ73" s="2481"/>
    </row>
    <row r="74" s="761" customFormat="true" ht="15" customHeight="true" x14ac:dyDescent="0.2">
      <c r="A74" s="1230"/>
      <c r="B74" s="1481"/>
      <c r="C74" s="1321"/>
      <c r="D74" s="1322"/>
      <c r="E74" s="1322"/>
      <c r="F74" s="1322"/>
      <c r="G74" s="1323"/>
      <c r="H74" s="1324"/>
      <c r="I74" s="1322"/>
      <c r="J74" s="1322"/>
      <c r="K74" s="1322"/>
      <c r="L74" s="1325"/>
      <c r="M74" s="1326"/>
      <c r="N74" s="1327"/>
      <c r="O74" s="1322"/>
      <c r="P74" s="1322"/>
      <c r="Q74" s="1323"/>
      <c r="R74" s="1324"/>
      <c r="S74" s="1322"/>
      <c r="T74" s="1322"/>
      <c r="U74" s="1322"/>
      <c r="V74" s="1322"/>
      <c r="W74" s="1322"/>
      <c r="X74" s="1322"/>
      <c r="Y74" s="1322"/>
      <c r="Z74" s="2436"/>
      <c r="AA74" s="1038"/>
      <c r="AB74" s="1038"/>
      <c r="AC74" s="1038"/>
      <c r="AD74" s="1038"/>
      <c r="AE74" s="1038"/>
      <c r="AF74" s="1038"/>
      <c r="AG74" s="1038"/>
      <c r="AH74" s="1038"/>
      <c r="AI74" s="1038"/>
      <c r="AJ74" s="1038"/>
      <c r="AK74" s="1038"/>
      <c r="AL74" s="1038"/>
      <c r="AM74" s="1038"/>
      <c r="AN74" s="1038"/>
      <c r="AO74" s="1038"/>
      <c r="AP74" s="1038"/>
      <c r="AQ74" s="1038"/>
      <c r="AR74" s="1038"/>
      <c r="AS74" s="1038"/>
      <c r="AT74" s="1038"/>
      <c r="AU74" s="1038"/>
      <c r="AV74" s="1038"/>
      <c r="AW74" s="1038"/>
      <c r="AX74" s="1038"/>
      <c r="AY74" s="1038"/>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2481"/>
      <c r="CB74" s="2481"/>
      <c r="CC74" s="2481"/>
      <c r="CD74" s="2481"/>
      <c r="CE74" s="2481"/>
      <c r="CF74" s="2481"/>
      <c r="CG74" s="2481"/>
      <c r="CH74" s="2481"/>
      <c r="CI74" s="2481"/>
      <c r="CJ74" s="2481"/>
      <c r="CK74" s="2481"/>
      <c r="CL74" s="2481"/>
      <c r="CM74" s="2481"/>
      <c r="CN74" s="2481"/>
      <c r="CO74" s="2481"/>
      <c r="CP74" s="2481"/>
      <c r="CQ74" s="2481"/>
      <c r="CR74" s="2481"/>
      <c r="CS74" s="2481"/>
      <c r="CT74" s="2481"/>
      <c r="CU74" s="2481"/>
      <c r="CV74" s="2481"/>
      <c r="CW74" s="2481"/>
      <c r="CX74" s="2481"/>
      <c r="CY74" s="2481"/>
      <c r="CZ74" s="2481"/>
    </row>
    <row r="75" s="761" customFormat="true" ht="15" customHeight="true" x14ac:dyDescent="0.2">
      <c r="A75" s="1230"/>
      <c r="B75" s="1481"/>
      <c r="C75" s="1321"/>
      <c r="D75" s="1322"/>
      <c r="E75" s="1322"/>
      <c r="F75" s="1322"/>
      <c r="G75" s="1323"/>
      <c r="H75" s="1324"/>
      <c r="I75" s="1322"/>
      <c r="J75" s="1322"/>
      <c r="K75" s="1322"/>
      <c r="L75" s="1325"/>
      <c r="M75" s="1326"/>
      <c r="N75" s="1327"/>
      <c r="O75" s="1322"/>
      <c r="P75" s="1322"/>
      <c r="Q75" s="1323"/>
      <c r="R75" s="1324"/>
      <c r="S75" s="1322"/>
      <c r="T75" s="1322"/>
      <c r="U75" s="1322"/>
      <c r="V75" s="1322"/>
      <c r="W75" s="1322"/>
      <c r="X75" s="1322"/>
      <c r="Y75" s="1322"/>
      <c r="Z75" s="2436"/>
      <c r="AA75" s="1038"/>
      <c r="AB75" s="1038"/>
      <c r="AC75" s="1038"/>
      <c r="AD75" s="1038"/>
      <c r="AE75" s="1038"/>
      <c r="AF75" s="1038"/>
      <c r="AG75" s="1038"/>
      <c r="AH75" s="1038"/>
      <c r="AI75" s="1038"/>
      <c r="AJ75" s="1038"/>
      <c r="AK75" s="1038"/>
      <c r="AL75" s="1038"/>
      <c r="AM75" s="1038"/>
      <c r="AN75" s="1038"/>
      <c r="AO75" s="1038"/>
      <c r="AP75" s="1038"/>
      <c r="AQ75" s="1038"/>
      <c r="AR75" s="1038"/>
      <c r="AS75" s="1038"/>
      <c r="AT75" s="1038"/>
      <c r="AU75" s="1038"/>
      <c r="AV75" s="1038"/>
      <c r="AW75" s="1038"/>
      <c r="AX75" s="1038"/>
      <c r="AY75" s="1038"/>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2481"/>
      <c r="CB75" s="2481"/>
      <c r="CC75" s="2481"/>
      <c r="CD75" s="2481"/>
      <c r="CE75" s="2481"/>
      <c r="CF75" s="2481"/>
      <c r="CG75" s="2481"/>
      <c r="CH75" s="2481"/>
      <c r="CI75" s="2481"/>
      <c r="CJ75" s="2481"/>
      <c r="CK75" s="2481"/>
      <c r="CL75" s="2481"/>
      <c r="CM75" s="2481"/>
      <c r="CN75" s="2481"/>
      <c r="CO75" s="2481"/>
      <c r="CP75" s="2481"/>
      <c r="CQ75" s="2481"/>
      <c r="CR75" s="2481"/>
      <c r="CS75" s="2481"/>
      <c r="CT75" s="2481"/>
      <c r="CU75" s="2481"/>
      <c r="CV75" s="2481"/>
      <c r="CW75" s="2481"/>
      <c r="CX75" s="2481"/>
      <c r="CY75" s="2481"/>
      <c r="CZ75" s="2481"/>
    </row>
    <row r="76" s="761" customFormat="true" ht="15" customHeight="true" x14ac:dyDescent="0.2">
      <c r="A76" s="1230"/>
      <c r="B76" s="1481"/>
      <c r="C76" s="1321"/>
      <c r="D76" s="1322"/>
      <c r="E76" s="1322"/>
      <c r="F76" s="1322"/>
      <c r="G76" s="1323"/>
      <c r="H76" s="1324"/>
      <c r="I76" s="1322"/>
      <c r="J76" s="1322"/>
      <c r="K76" s="1322"/>
      <c r="L76" s="1325"/>
      <c r="M76" s="1326"/>
      <c r="N76" s="1327"/>
      <c r="O76" s="1322"/>
      <c r="P76" s="1322"/>
      <c r="Q76" s="1323"/>
      <c r="R76" s="1324"/>
      <c r="S76" s="1322"/>
      <c r="T76" s="1322"/>
      <c r="U76" s="1322"/>
      <c r="V76" s="1322"/>
      <c r="W76" s="1322"/>
      <c r="X76" s="1322"/>
      <c r="Y76" s="1322"/>
      <c r="Z76" s="2436"/>
      <c r="AA76" s="1038"/>
      <c r="AB76" s="1038"/>
      <c r="AC76" s="1038"/>
      <c r="AD76" s="1038"/>
      <c r="AE76" s="1038"/>
      <c r="AF76" s="1038"/>
      <c r="AG76" s="1038"/>
      <c r="AH76" s="1038"/>
      <c r="AI76" s="1038"/>
      <c r="AJ76" s="1038"/>
      <c r="AK76" s="1038"/>
      <c r="AL76" s="1038"/>
      <c r="AM76" s="1038"/>
      <c r="AN76" s="1038"/>
      <c r="AO76" s="1038"/>
      <c r="AP76" s="1038"/>
      <c r="AQ76" s="1038"/>
      <c r="AR76" s="1038"/>
      <c r="AS76" s="1038"/>
      <c r="AT76" s="1038"/>
      <c r="AU76" s="1038"/>
      <c r="AV76" s="1038"/>
      <c r="AW76" s="1038"/>
      <c r="AX76" s="1038"/>
      <c r="AY76" s="1038"/>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2481"/>
      <c r="CB76" s="2481"/>
      <c r="CC76" s="2481"/>
      <c r="CD76" s="2481"/>
      <c r="CE76" s="2481"/>
      <c r="CF76" s="2481"/>
      <c r="CG76" s="2481"/>
      <c r="CH76" s="2481"/>
      <c r="CI76" s="2481"/>
      <c r="CJ76" s="2481"/>
      <c r="CK76" s="2481"/>
      <c r="CL76" s="2481"/>
      <c r="CM76" s="2481"/>
      <c r="CN76" s="2481"/>
      <c r="CO76" s="2481"/>
      <c r="CP76" s="2481"/>
      <c r="CQ76" s="2481"/>
      <c r="CR76" s="2481"/>
      <c r="CS76" s="2481"/>
      <c r="CT76" s="2481"/>
      <c r="CU76" s="2481"/>
      <c r="CV76" s="2481"/>
      <c r="CW76" s="2481"/>
      <c r="CX76" s="2481"/>
      <c r="CY76" s="2481"/>
      <c r="CZ76" s="2481"/>
    </row>
    <row r="77" s="761" customFormat="true" ht="15" customHeight="true" x14ac:dyDescent="0.2">
      <c r="A77" s="1230"/>
      <c r="B77" s="1481"/>
      <c r="C77" s="1321"/>
      <c r="D77" s="1322"/>
      <c r="E77" s="1322"/>
      <c r="F77" s="1322"/>
      <c r="G77" s="1323"/>
      <c r="H77" s="1324"/>
      <c r="I77" s="1322"/>
      <c r="J77" s="1322"/>
      <c r="K77" s="1322"/>
      <c r="L77" s="1325"/>
      <c r="M77" s="1326"/>
      <c r="N77" s="1327"/>
      <c r="O77" s="1322"/>
      <c r="P77" s="1322"/>
      <c r="Q77" s="1323"/>
      <c r="R77" s="1324"/>
      <c r="S77" s="1322"/>
      <c r="T77" s="1322"/>
      <c r="U77" s="1322"/>
      <c r="V77" s="1322"/>
      <c r="W77" s="1322"/>
      <c r="X77" s="1322"/>
      <c r="Y77" s="1322"/>
      <c r="Z77" s="2436"/>
      <c r="AA77" s="1038"/>
      <c r="AB77" s="1038"/>
      <c r="AC77" s="1038"/>
      <c r="AD77" s="1038"/>
      <c r="AE77" s="1038"/>
      <c r="AF77" s="1038"/>
      <c r="AG77" s="1038"/>
      <c r="AH77" s="1038"/>
      <c r="AI77" s="1038"/>
      <c r="AJ77" s="1038"/>
      <c r="AK77" s="1038"/>
      <c r="AL77" s="1038"/>
      <c r="AM77" s="1038"/>
      <c r="AN77" s="1038"/>
      <c r="AO77" s="1038"/>
      <c r="AP77" s="1038"/>
      <c r="AQ77" s="1038"/>
      <c r="AR77" s="1038"/>
      <c r="AS77" s="1038"/>
      <c r="AT77" s="1038"/>
      <c r="AU77" s="1038"/>
      <c r="AV77" s="1038"/>
      <c r="AW77" s="1038"/>
      <c r="AX77" s="1038"/>
      <c r="AY77" s="1038"/>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2481"/>
      <c r="CB77" s="2481"/>
      <c r="CC77" s="2481"/>
      <c r="CD77" s="2481"/>
      <c r="CE77" s="2481"/>
      <c r="CF77" s="2481"/>
      <c r="CG77" s="2481"/>
      <c r="CH77" s="2481"/>
      <c r="CI77" s="2481"/>
      <c r="CJ77" s="2481"/>
      <c r="CK77" s="2481"/>
      <c r="CL77" s="2481"/>
      <c r="CM77" s="2481"/>
      <c r="CN77" s="2481"/>
      <c r="CO77" s="2481"/>
      <c r="CP77" s="2481"/>
      <c r="CQ77" s="2481"/>
      <c r="CR77" s="2481"/>
      <c r="CS77" s="2481"/>
      <c r="CT77" s="2481"/>
      <c r="CU77" s="2481"/>
      <c r="CV77" s="2481"/>
      <c r="CW77" s="2481"/>
      <c r="CX77" s="2481"/>
      <c r="CY77" s="2481"/>
      <c r="CZ77" s="2481"/>
    </row>
    <row r="78" s="761" customFormat="true" ht="15" customHeight="true" x14ac:dyDescent="0.2">
      <c r="A78" s="1230"/>
      <c r="B78" s="1481"/>
      <c r="C78" s="1321"/>
      <c r="D78" s="1322"/>
      <c r="E78" s="1322"/>
      <c r="F78" s="1322"/>
      <c r="G78" s="1323"/>
      <c r="H78" s="1324"/>
      <c r="I78" s="1322"/>
      <c r="J78" s="1322"/>
      <c r="K78" s="1322"/>
      <c r="L78" s="1325"/>
      <c r="M78" s="1326"/>
      <c r="N78" s="1327"/>
      <c r="O78" s="1322"/>
      <c r="P78" s="1322"/>
      <c r="Q78" s="1323"/>
      <c r="R78" s="1324"/>
      <c r="S78" s="1322"/>
      <c r="T78" s="1322"/>
      <c r="U78" s="1322"/>
      <c r="V78" s="1322"/>
      <c r="W78" s="1322"/>
      <c r="X78" s="1322"/>
      <c r="Y78" s="1322"/>
      <c r="Z78" s="2436"/>
      <c r="AA78" s="1038"/>
      <c r="AB78" s="1038"/>
      <c r="AC78" s="1038"/>
      <c r="AD78" s="1038"/>
      <c r="AE78" s="1038"/>
      <c r="AF78" s="1038"/>
      <c r="AG78" s="1038"/>
      <c r="AH78" s="1038"/>
      <c r="AI78" s="1038"/>
      <c r="AJ78" s="1038"/>
      <c r="AK78" s="1038"/>
      <c r="AL78" s="1038"/>
      <c r="AM78" s="1038"/>
      <c r="AN78" s="1038"/>
      <c r="AO78" s="1038"/>
      <c r="AP78" s="1038"/>
      <c r="AQ78" s="1038"/>
      <c r="AR78" s="1038"/>
      <c r="AS78" s="1038"/>
      <c r="AT78" s="1038"/>
      <c r="AU78" s="1038"/>
      <c r="AV78" s="1038"/>
      <c r="AW78" s="1038"/>
      <c r="AX78" s="1038"/>
      <c r="AY78" s="1038"/>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2481"/>
      <c r="CB78" s="2481"/>
      <c r="CC78" s="2481"/>
      <c r="CD78" s="2481"/>
      <c r="CE78" s="2481"/>
      <c r="CF78" s="2481"/>
      <c r="CG78" s="2481"/>
      <c r="CH78" s="2481"/>
      <c r="CI78" s="2481"/>
      <c r="CJ78" s="2481"/>
      <c r="CK78" s="2481"/>
      <c r="CL78" s="2481"/>
      <c r="CM78" s="2481"/>
      <c r="CN78" s="2481"/>
      <c r="CO78" s="2481"/>
      <c r="CP78" s="2481"/>
      <c r="CQ78" s="2481"/>
      <c r="CR78" s="2481"/>
      <c r="CS78" s="2481"/>
      <c r="CT78" s="2481"/>
      <c r="CU78" s="2481"/>
      <c r="CV78" s="2481"/>
      <c r="CW78" s="2481"/>
      <c r="CX78" s="2481"/>
      <c r="CY78" s="2481"/>
      <c r="CZ78" s="2481"/>
    </row>
    <row r="79" s="761" customFormat="true" ht="15" customHeight="true" x14ac:dyDescent="0.2">
      <c r="A79" s="1230"/>
      <c r="B79" s="1481"/>
      <c r="C79" s="1321"/>
      <c r="D79" s="1322"/>
      <c r="E79" s="1322"/>
      <c r="F79" s="1322"/>
      <c r="G79" s="1323"/>
      <c r="H79" s="1324"/>
      <c r="I79" s="1322"/>
      <c r="J79" s="1322"/>
      <c r="K79" s="1322"/>
      <c r="L79" s="1325"/>
      <c r="M79" s="1326"/>
      <c r="N79" s="1327"/>
      <c r="O79" s="1322"/>
      <c r="P79" s="1322"/>
      <c r="Q79" s="1323"/>
      <c r="R79" s="1324"/>
      <c r="S79" s="1322"/>
      <c r="T79" s="1322"/>
      <c r="U79" s="1322"/>
      <c r="V79" s="1322"/>
      <c r="W79" s="1322"/>
      <c r="X79" s="1322"/>
      <c r="Y79" s="1322"/>
      <c r="Z79" s="2436"/>
      <c r="AA79" s="1038"/>
      <c r="AB79" s="1038"/>
      <c r="AC79" s="1038"/>
      <c r="AD79" s="1038"/>
      <c r="AE79" s="1038"/>
      <c r="AF79" s="1038"/>
      <c r="AG79" s="1038"/>
      <c r="AH79" s="1038"/>
      <c r="AI79" s="1038"/>
      <c r="AJ79" s="1038"/>
      <c r="AK79" s="1038"/>
      <c r="AL79" s="1038"/>
      <c r="AM79" s="1038"/>
      <c r="AN79" s="1038"/>
      <c r="AO79" s="1038"/>
      <c r="AP79" s="1038"/>
      <c r="AQ79" s="1038"/>
      <c r="AR79" s="1038"/>
      <c r="AS79" s="1038"/>
      <c r="AT79" s="1038"/>
      <c r="AU79" s="1038"/>
      <c r="AV79" s="1038"/>
      <c r="AW79" s="1038"/>
      <c r="AX79" s="1038"/>
      <c r="AY79" s="1038"/>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2481"/>
      <c r="CB79" s="2481"/>
      <c r="CC79" s="2481"/>
      <c r="CD79" s="2481"/>
      <c r="CE79" s="2481"/>
      <c r="CF79" s="2481"/>
      <c r="CG79" s="2481"/>
      <c r="CH79" s="2481"/>
      <c r="CI79" s="2481"/>
      <c r="CJ79" s="2481"/>
      <c r="CK79" s="2481"/>
      <c r="CL79" s="2481"/>
      <c r="CM79" s="2481"/>
      <c r="CN79" s="2481"/>
      <c r="CO79" s="2481"/>
      <c r="CP79" s="2481"/>
      <c r="CQ79" s="2481"/>
      <c r="CR79" s="2481"/>
      <c r="CS79" s="2481"/>
      <c r="CT79" s="2481"/>
      <c r="CU79" s="2481"/>
      <c r="CV79" s="2481"/>
      <c r="CW79" s="2481"/>
      <c r="CX79" s="2481"/>
      <c r="CY79" s="2481"/>
      <c r="CZ79" s="2481"/>
    </row>
    <row r="80" s="761" customFormat="true" ht="15" customHeight="true" x14ac:dyDescent="0.2">
      <c r="A80" s="1230"/>
      <c r="B80" s="1481"/>
      <c r="C80" s="1321"/>
      <c r="D80" s="1322"/>
      <c r="E80" s="1322"/>
      <c r="F80" s="1322"/>
      <c r="G80" s="1323"/>
      <c r="H80" s="1324"/>
      <c r="I80" s="1322"/>
      <c r="J80" s="1322"/>
      <c r="K80" s="1322"/>
      <c r="L80" s="1325"/>
      <c r="M80" s="1326"/>
      <c r="N80" s="1327"/>
      <c r="O80" s="1322"/>
      <c r="P80" s="1322"/>
      <c r="Q80" s="1323"/>
      <c r="R80" s="1324"/>
      <c r="S80" s="1322"/>
      <c r="T80" s="1322"/>
      <c r="U80" s="1322"/>
      <c r="V80" s="1322"/>
      <c r="W80" s="1322"/>
      <c r="X80" s="1322"/>
      <c r="Y80" s="1322"/>
      <c r="Z80" s="2436"/>
      <c r="AA80" s="1038"/>
      <c r="AB80" s="1038"/>
      <c r="AC80" s="1038"/>
      <c r="AD80" s="1038"/>
      <c r="AE80" s="1038"/>
      <c r="AF80" s="1038"/>
      <c r="AG80" s="1038"/>
      <c r="AH80" s="1038"/>
      <c r="AI80" s="1038"/>
      <c r="AJ80" s="1038"/>
      <c r="AK80" s="1038"/>
      <c r="AL80" s="1038"/>
      <c r="AM80" s="1038"/>
      <c r="AN80" s="1038"/>
      <c r="AO80" s="1038"/>
      <c r="AP80" s="1038"/>
      <c r="AQ80" s="1038"/>
      <c r="AR80" s="1038"/>
      <c r="AS80" s="1038"/>
      <c r="AT80" s="1038"/>
      <c r="AU80" s="1038"/>
      <c r="AV80" s="1038"/>
      <c r="AW80" s="1038"/>
      <c r="AX80" s="1038"/>
      <c r="AY80" s="1038"/>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2481"/>
      <c r="CB80" s="2481"/>
      <c r="CC80" s="2481"/>
      <c r="CD80" s="2481"/>
      <c r="CE80" s="2481"/>
      <c r="CF80" s="2481"/>
      <c r="CG80" s="2481"/>
      <c r="CH80" s="2481"/>
      <c r="CI80" s="2481"/>
      <c r="CJ80" s="2481"/>
      <c r="CK80" s="2481"/>
      <c r="CL80" s="2481"/>
      <c r="CM80" s="2481"/>
      <c r="CN80" s="2481"/>
      <c r="CO80" s="2481"/>
      <c r="CP80" s="2481"/>
      <c r="CQ80" s="2481"/>
      <c r="CR80" s="2481"/>
      <c r="CS80" s="2481"/>
      <c r="CT80" s="2481"/>
      <c r="CU80" s="2481"/>
      <c r="CV80" s="2481"/>
      <c r="CW80" s="2481"/>
      <c r="CX80" s="2481"/>
      <c r="CY80" s="2481"/>
      <c r="CZ80" s="2481"/>
    </row>
    <row r="81" s="761" customFormat="true" ht="15" customHeight="true" x14ac:dyDescent="0.2">
      <c r="A81" s="1230"/>
      <c r="B81" s="1481"/>
      <c r="C81" s="1321"/>
      <c r="D81" s="1322"/>
      <c r="E81" s="1322"/>
      <c r="F81" s="1322"/>
      <c r="G81" s="1323"/>
      <c r="H81" s="1324"/>
      <c r="I81" s="1322"/>
      <c r="J81" s="1322"/>
      <c r="K81" s="1322"/>
      <c r="L81" s="1325"/>
      <c r="M81" s="1326"/>
      <c r="N81" s="1327"/>
      <c r="O81" s="1322"/>
      <c r="P81" s="1322"/>
      <c r="Q81" s="1323"/>
      <c r="R81" s="1324"/>
      <c r="S81" s="1322"/>
      <c r="T81" s="1322"/>
      <c r="U81" s="1322"/>
      <c r="V81" s="1322"/>
      <c r="W81" s="1322"/>
      <c r="X81" s="1322"/>
      <c r="Y81" s="1322"/>
      <c r="Z81" s="2436"/>
      <c r="AA81" s="1038"/>
      <c r="AB81" s="1038"/>
      <c r="AC81" s="1038"/>
      <c r="AD81" s="1038"/>
      <c r="AE81" s="1038"/>
      <c r="AF81" s="1038"/>
      <c r="AG81" s="1038"/>
      <c r="AH81" s="1038"/>
      <c r="AI81" s="1038"/>
      <c r="AJ81" s="1038"/>
      <c r="AK81" s="1038"/>
      <c r="AL81" s="1038"/>
      <c r="AM81" s="1038"/>
      <c r="AN81" s="1038"/>
      <c r="AO81" s="1038"/>
      <c r="AP81" s="1038"/>
      <c r="AQ81" s="1038"/>
      <c r="AR81" s="1038"/>
      <c r="AS81" s="1038"/>
      <c r="AT81" s="1038"/>
      <c r="AU81" s="1038"/>
      <c r="AV81" s="1038"/>
      <c r="AW81" s="1038"/>
      <c r="AX81" s="1038"/>
      <c r="AY81" s="1038"/>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2481"/>
      <c r="CB81" s="2481"/>
      <c r="CC81" s="2481"/>
      <c r="CD81" s="2481"/>
      <c r="CE81" s="2481"/>
      <c r="CF81" s="2481"/>
      <c r="CG81" s="2481"/>
      <c r="CH81" s="2481"/>
      <c r="CI81" s="2481"/>
      <c r="CJ81" s="2481"/>
      <c r="CK81" s="2481"/>
      <c r="CL81" s="2481"/>
      <c r="CM81" s="2481"/>
      <c r="CN81" s="2481"/>
      <c r="CO81" s="2481"/>
      <c r="CP81" s="2481"/>
      <c r="CQ81" s="2481"/>
      <c r="CR81" s="2481"/>
      <c r="CS81" s="2481"/>
      <c r="CT81" s="2481"/>
      <c r="CU81" s="2481"/>
      <c r="CV81" s="2481"/>
      <c r="CW81" s="2481"/>
      <c r="CX81" s="2481"/>
      <c r="CY81" s="2481"/>
      <c r="CZ81" s="2481"/>
    </row>
    <row r="82" s="761" customFormat="true" ht="15" customHeight="true" x14ac:dyDescent="0.2">
      <c r="A82" s="1230"/>
      <c r="B82" s="1481"/>
      <c r="C82" s="1321"/>
      <c r="D82" s="1322"/>
      <c r="E82" s="1322"/>
      <c r="F82" s="1322"/>
      <c r="G82" s="1323"/>
      <c r="H82" s="1324"/>
      <c r="I82" s="1322"/>
      <c r="J82" s="1322"/>
      <c r="K82" s="1322"/>
      <c r="L82" s="1325"/>
      <c r="M82" s="1326"/>
      <c r="N82" s="1327"/>
      <c r="O82" s="1322"/>
      <c r="P82" s="1322"/>
      <c r="Q82" s="1323"/>
      <c r="R82" s="1324"/>
      <c r="S82" s="1322"/>
      <c r="T82" s="1322"/>
      <c r="U82" s="1322"/>
      <c r="V82" s="1322"/>
      <c r="W82" s="1322"/>
      <c r="X82" s="1322"/>
      <c r="Y82" s="1322"/>
      <c r="Z82" s="2436"/>
      <c r="AA82" s="1038"/>
      <c r="AB82" s="1038"/>
      <c r="AC82" s="1038"/>
      <c r="AD82" s="1038"/>
      <c r="AE82" s="1038"/>
      <c r="AF82" s="1038"/>
      <c r="AG82" s="1038"/>
      <c r="AH82" s="1038"/>
      <c r="AI82" s="1038"/>
      <c r="AJ82" s="1038"/>
      <c r="AK82" s="1038"/>
      <c r="AL82" s="1038"/>
      <c r="AM82" s="1038"/>
      <c r="AN82" s="1038"/>
      <c r="AO82" s="1038"/>
      <c r="AP82" s="1038"/>
      <c r="AQ82" s="1038"/>
      <c r="AR82" s="1038"/>
      <c r="AS82" s="1038"/>
      <c r="AT82" s="1038"/>
      <c r="AU82" s="1038"/>
      <c r="AV82" s="1038"/>
      <c r="AW82" s="1038"/>
      <c r="AX82" s="1038"/>
      <c r="AY82" s="1038"/>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2481"/>
      <c r="CB82" s="2481"/>
      <c r="CC82" s="2481"/>
      <c r="CD82" s="2481"/>
      <c r="CE82" s="2481"/>
      <c r="CF82" s="2481"/>
      <c r="CG82" s="2481"/>
      <c r="CH82" s="2481"/>
      <c r="CI82" s="2481"/>
      <c r="CJ82" s="2481"/>
      <c r="CK82" s="2481"/>
      <c r="CL82" s="2481"/>
      <c r="CM82" s="2481"/>
      <c r="CN82" s="2481"/>
      <c r="CO82" s="2481"/>
      <c r="CP82" s="2481"/>
      <c r="CQ82" s="2481"/>
      <c r="CR82" s="2481"/>
      <c r="CS82" s="2481"/>
      <c r="CT82" s="2481"/>
      <c r="CU82" s="2481"/>
      <c r="CV82" s="2481"/>
      <c r="CW82" s="2481"/>
      <c r="CX82" s="2481"/>
      <c r="CY82" s="2481"/>
      <c r="CZ82" s="2481"/>
    </row>
    <row r="83" s="761" customFormat="true" ht="15" customHeight="true" x14ac:dyDescent="0.2">
      <c r="A83" s="1230"/>
      <c r="B83" s="1481"/>
      <c r="C83" s="1321"/>
      <c r="D83" s="1322"/>
      <c r="E83" s="1322"/>
      <c r="F83" s="1322"/>
      <c r="G83" s="1323"/>
      <c r="H83" s="1324"/>
      <c r="I83" s="1322"/>
      <c r="J83" s="1322"/>
      <c r="K83" s="1322"/>
      <c r="L83" s="1325"/>
      <c r="M83" s="1326"/>
      <c r="N83" s="1327"/>
      <c r="O83" s="1322"/>
      <c r="P83" s="1322"/>
      <c r="Q83" s="1323"/>
      <c r="R83" s="1324"/>
      <c r="S83" s="1322"/>
      <c r="T83" s="1322"/>
      <c r="U83" s="1322"/>
      <c r="V83" s="1322"/>
      <c r="W83" s="1322"/>
      <c r="X83" s="1322"/>
      <c r="Y83" s="1322"/>
      <c r="Z83" s="2436"/>
      <c r="AA83" s="1038"/>
      <c r="AB83" s="1038"/>
      <c r="AC83" s="1038"/>
      <c r="AD83" s="1038"/>
      <c r="AE83" s="1038"/>
      <c r="AF83" s="1038"/>
      <c r="AG83" s="1038"/>
      <c r="AH83" s="1038"/>
      <c r="AI83" s="1038"/>
      <c r="AJ83" s="1038"/>
      <c r="AK83" s="1038"/>
      <c r="AL83" s="1038"/>
      <c r="AM83" s="1038"/>
      <c r="AN83" s="1038"/>
      <c r="AO83" s="1038"/>
      <c r="AP83" s="1038"/>
      <c r="AQ83" s="1038"/>
      <c r="AR83" s="1038"/>
      <c r="AS83" s="1038"/>
      <c r="AT83" s="1038"/>
      <c r="AU83" s="1038"/>
      <c r="AV83" s="1038"/>
      <c r="AW83" s="1038"/>
      <c r="AX83" s="1038"/>
      <c r="AY83" s="1038"/>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2481"/>
      <c r="CB83" s="2481"/>
      <c r="CC83" s="2481"/>
      <c r="CD83" s="2481"/>
      <c r="CE83" s="2481"/>
      <c r="CF83" s="2481"/>
      <c r="CG83" s="2481"/>
      <c r="CH83" s="2481"/>
      <c r="CI83" s="2481"/>
      <c r="CJ83" s="2481"/>
      <c r="CK83" s="2481"/>
      <c r="CL83" s="2481"/>
      <c r="CM83" s="2481"/>
      <c r="CN83" s="2481"/>
      <c r="CO83" s="2481"/>
      <c r="CP83" s="2481"/>
      <c r="CQ83" s="2481"/>
      <c r="CR83" s="2481"/>
      <c r="CS83" s="2481"/>
      <c r="CT83" s="2481"/>
      <c r="CU83" s="2481"/>
      <c r="CV83" s="2481"/>
      <c r="CW83" s="2481"/>
      <c r="CX83" s="2481"/>
      <c r="CY83" s="2481"/>
      <c r="CZ83" s="2481"/>
    </row>
    <row r="84" s="761" customFormat="true" ht="15" customHeight="true" x14ac:dyDescent="0.2">
      <c r="A84" s="1231"/>
      <c r="B84" s="1482"/>
      <c r="C84" s="1328"/>
      <c r="D84" s="1329"/>
      <c r="E84" s="1329"/>
      <c r="F84" s="1329"/>
      <c r="G84" s="1330"/>
      <c r="H84" s="1331"/>
      <c r="I84" s="1329"/>
      <c r="J84" s="1329"/>
      <c r="K84" s="1329"/>
      <c r="L84" s="1332"/>
      <c r="M84" s="1333"/>
      <c r="N84" s="1327"/>
      <c r="O84" s="1329"/>
      <c r="P84" s="1329"/>
      <c r="Q84" s="1330"/>
      <c r="R84" s="1331"/>
      <c r="S84" s="1329"/>
      <c r="T84" s="1329"/>
      <c r="U84" s="1329"/>
      <c r="V84" s="1329"/>
      <c r="W84" s="1329"/>
      <c r="X84" s="1329"/>
      <c r="Y84" s="1329"/>
      <c r="Z84" s="2437"/>
      <c r="AA84" s="1038"/>
      <c r="AB84" s="1038"/>
      <c r="AC84" s="1038"/>
      <c r="AD84" s="1038"/>
      <c r="AE84" s="1038"/>
      <c r="AF84" s="1038"/>
      <c r="AG84" s="1038"/>
      <c r="AH84" s="1038"/>
      <c r="AI84" s="1038"/>
      <c r="AJ84" s="1038"/>
      <c r="AK84" s="1038"/>
      <c r="AL84" s="1038"/>
      <c r="AM84" s="1038"/>
      <c r="AN84" s="1038"/>
      <c r="AO84" s="1038"/>
      <c r="AP84" s="1038"/>
      <c r="AQ84" s="1038"/>
      <c r="AR84" s="1038"/>
      <c r="AS84" s="1038"/>
      <c r="AT84" s="1038"/>
      <c r="AU84" s="1038"/>
      <c r="AV84" s="1038"/>
      <c r="AW84" s="1038"/>
      <c r="AX84" s="1038"/>
      <c r="AY84" s="1038"/>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2481"/>
      <c r="CB84" s="2481"/>
      <c r="CC84" s="2481"/>
      <c r="CD84" s="2481"/>
      <c r="CE84" s="2481"/>
      <c r="CF84" s="2481"/>
      <c r="CG84" s="2481"/>
      <c r="CH84" s="2481"/>
      <c r="CI84" s="2481"/>
      <c r="CJ84" s="2481"/>
      <c r="CK84" s="2481"/>
      <c r="CL84" s="2481"/>
      <c r="CM84" s="2481"/>
      <c r="CN84" s="2481"/>
      <c r="CO84" s="2481"/>
      <c r="CP84" s="2481"/>
      <c r="CQ84" s="2481"/>
      <c r="CR84" s="2481"/>
      <c r="CS84" s="2481"/>
      <c r="CT84" s="2481"/>
      <c r="CU84" s="2481"/>
      <c r="CV84" s="2481"/>
      <c r="CW84" s="2481"/>
      <c r="CX84" s="2481"/>
      <c r="CY84" s="2481"/>
      <c r="CZ84" s="2481"/>
    </row>
    <row r="85" s="761" customFormat="true" ht="15" customHeight="true" x14ac:dyDescent="0.2">
      <c r="A85" s="1232"/>
      <c r="B85" s="1258"/>
      <c r="C85" s="1334"/>
      <c r="D85" s="1335"/>
      <c r="E85" s="1335"/>
      <c r="F85" s="1335"/>
      <c r="G85" s="1336"/>
      <c r="H85" s="1337"/>
      <c r="I85" s="1335"/>
      <c r="J85" s="1335"/>
      <c r="K85" s="1335"/>
      <c r="L85" s="1338"/>
      <c r="M85" s="1339"/>
      <c r="N85" s="1335"/>
      <c r="O85" s="1335"/>
      <c r="P85" s="1335"/>
      <c r="Q85" s="1336"/>
      <c r="R85" s="1337"/>
      <c r="S85" s="1335"/>
      <c r="T85" s="1335"/>
      <c r="U85" s="1335"/>
      <c r="V85" s="1335"/>
      <c r="W85" s="1335"/>
      <c r="X85" s="1335"/>
      <c r="Y85" s="1335"/>
      <c r="Z85" s="2438"/>
      <c r="AA85" s="1038"/>
      <c r="AB85" s="1038"/>
      <c r="AC85" s="1038"/>
      <c r="AD85" s="1038"/>
      <c r="AE85" s="1038"/>
      <c r="AF85" s="1038"/>
      <c r="AG85" s="1038"/>
      <c r="AH85" s="1038"/>
      <c r="AI85" s="1038"/>
      <c r="AJ85" s="1038"/>
      <c r="AK85" s="1038"/>
      <c r="AL85" s="1038"/>
      <c r="AM85" s="1038"/>
      <c r="AN85" s="1038"/>
      <c r="AO85" s="1038"/>
      <c r="AP85" s="1038"/>
      <c r="AQ85" s="1038"/>
      <c r="AR85" s="1038"/>
      <c r="AS85" s="1038"/>
      <c r="AT85" s="1038"/>
      <c r="AU85" s="1038"/>
      <c r="AV85" s="1038"/>
      <c r="AW85" s="1038"/>
      <c r="AX85" s="1038"/>
      <c r="AY85" s="1038"/>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2481"/>
      <c r="CB85" s="2481"/>
      <c r="CC85" s="2481"/>
      <c r="CD85" s="2481"/>
      <c r="CE85" s="2481"/>
      <c r="CF85" s="2481"/>
      <c r="CG85" s="2481"/>
      <c r="CH85" s="2481"/>
      <c r="CI85" s="2481"/>
      <c r="CJ85" s="2481"/>
      <c r="CK85" s="2481"/>
      <c r="CL85" s="2481"/>
      <c r="CM85" s="2481"/>
      <c r="CN85" s="2481"/>
      <c r="CO85" s="2481"/>
      <c r="CP85" s="2481"/>
      <c r="CQ85" s="2481"/>
      <c r="CR85" s="2481"/>
      <c r="CS85" s="2481"/>
      <c r="CT85" s="2481"/>
      <c r="CU85" s="2481"/>
      <c r="CV85" s="2481"/>
      <c r="CW85" s="2481"/>
      <c r="CX85" s="2481"/>
      <c r="CY85" s="2481"/>
      <c r="CZ85" s="2481"/>
    </row>
    <row r="86" s="761" customFormat="true" ht="15" customHeight="true" x14ac:dyDescent="0.2">
      <c r="A86" s="1232"/>
      <c r="B86" s="1258"/>
      <c r="C86" s="1334"/>
      <c r="D86" s="1335"/>
      <c r="E86" s="1335"/>
      <c r="F86" s="1335"/>
      <c r="G86" s="1336"/>
      <c r="H86" s="1337"/>
      <c r="I86" s="1335"/>
      <c r="J86" s="1335"/>
      <c r="K86" s="1335"/>
      <c r="L86" s="1338"/>
      <c r="M86" s="1339"/>
      <c r="N86" s="1335"/>
      <c r="O86" s="1335"/>
      <c r="P86" s="1335"/>
      <c r="Q86" s="1336"/>
      <c r="R86" s="1337"/>
      <c r="S86" s="1335"/>
      <c r="T86" s="1335"/>
      <c r="U86" s="1335"/>
      <c r="V86" s="1335"/>
      <c r="W86" s="1335"/>
      <c r="X86" s="1335"/>
      <c r="Y86" s="1335"/>
      <c r="Z86" s="2438"/>
      <c r="AA86" s="1038"/>
      <c r="AB86" s="1038"/>
      <c r="AC86" s="1038"/>
      <c r="AD86" s="1038"/>
      <c r="AE86" s="1038"/>
      <c r="AF86" s="1038"/>
      <c r="AG86" s="1038"/>
      <c r="AH86" s="1038"/>
      <c r="AI86" s="1038"/>
      <c r="AJ86" s="1038"/>
      <c r="AK86" s="1038"/>
      <c r="AL86" s="1038"/>
      <c r="AM86" s="1038"/>
      <c r="AN86" s="1038"/>
      <c r="AO86" s="1038"/>
      <c r="AP86" s="1038"/>
      <c r="AQ86" s="1038"/>
      <c r="AR86" s="1038"/>
      <c r="AS86" s="1038"/>
      <c r="AT86" s="1038"/>
      <c r="AU86" s="1038"/>
      <c r="AV86" s="1038"/>
      <c r="AW86" s="1038"/>
      <c r="AX86" s="1038"/>
      <c r="AY86" s="1038"/>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2481"/>
      <c r="CB86" s="2481"/>
      <c r="CC86" s="2481"/>
      <c r="CD86" s="2481"/>
      <c r="CE86" s="2481"/>
      <c r="CF86" s="2481"/>
      <c r="CG86" s="2481"/>
      <c r="CH86" s="2481"/>
      <c r="CI86" s="2481"/>
      <c r="CJ86" s="2481"/>
      <c r="CK86" s="2481"/>
      <c r="CL86" s="2481"/>
      <c r="CM86" s="2481"/>
      <c r="CN86" s="2481"/>
      <c r="CO86" s="2481"/>
      <c r="CP86" s="2481"/>
      <c r="CQ86" s="2481"/>
      <c r="CR86" s="2481"/>
      <c r="CS86" s="2481"/>
      <c r="CT86" s="2481"/>
      <c r="CU86" s="2481"/>
      <c r="CV86" s="2481"/>
      <c r="CW86" s="2481"/>
      <c r="CX86" s="2481"/>
      <c r="CY86" s="2481"/>
      <c r="CZ86" s="2481"/>
    </row>
    <row r="87" s="761" customFormat="true" ht="15" customHeight="true" x14ac:dyDescent="0.2">
      <c r="A87" s="1232"/>
      <c r="B87" s="1258"/>
      <c r="C87" s="1334"/>
      <c r="D87" s="1335"/>
      <c r="E87" s="1335"/>
      <c r="F87" s="1335"/>
      <c r="G87" s="1336"/>
      <c r="H87" s="1337"/>
      <c r="I87" s="1335"/>
      <c r="J87" s="1335"/>
      <c r="K87" s="1335"/>
      <c r="L87" s="1338"/>
      <c r="M87" s="1339"/>
      <c r="N87" s="1335"/>
      <c r="O87" s="1335"/>
      <c r="P87" s="1335"/>
      <c r="Q87" s="1336"/>
      <c r="R87" s="1337"/>
      <c r="S87" s="1335"/>
      <c r="T87" s="1335"/>
      <c r="U87" s="1335"/>
      <c r="V87" s="1335"/>
      <c r="W87" s="1335"/>
      <c r="X87" s="1335"/>
      <c r="Y87" s="1335"/>
      <c r="Z87" s="2438"/>
      <c r="AA87" s="1038"/>
      <c r="AB87" s="1038"/>
      <c r="AC87" s="1038"/>
      <c r="AD87" s="1038"/>
      <c r="AE87" s="1038"/>
      <c r="AF87" s="1038"/>
      <c r="AG87" s="1038"/>
      <c r="AH87" s="1038"/>
      <c r="AI87" s="1038"/>
      <c r="AJ87" s="1038"/>
      <c r="AK87" s="1038"/>
      <c r="AL87" s="1038"/>
      <c r="AM87" s="1038"/>
      <c r="AN87" s="1038"/>
      <c r="AO87" s="1038"/>
      <c r="AP87" s="1038"/>
      <c r="AQ87" s="1038"/>
      <c r="AR87" s="1038"/>
      <c r="AS87" s="1038"/>
      <c r="AT87" s="1038"/>
      <c r="AU87" s="1038"/>
      <c r="AV87" s="1038"/>
      <c r="AW87" s="1038"/>
      <c r="AX87" s="1038"/>
      <c r="AY87" s="1038"/>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2481"/>
      <c r="CB87" s="2481"/>
      <c r="CC87" s="2481"/>
      <c r="CD87" s="2481"/>
      <c r="CE87" s="2481"/>
      <c r="CF87" s="2481"/>
      <c r="CG87" s="2481"/>
      <c r="CH87" s="2481"/>
      <c r="CI87" s="2481"/>
      <c r="CJ87" s="2481"/>
      <c r="CK87" s="2481"/>
      <c r="CL87" s="2481"/>
      <c r="CM87" s="2481"/>
      <c r="CN87" s="2481"/>
      <c r="CO87" s="2481"/>
      <c r="CP87" s="2481"/>
      <c r="CQ87" s="2481"/>
      <c r="CR87" s="2481"/>
      <c r="CS87" s="2481"/>
      <c r="CT87" s="2481"/>
      <c r="CU87" s="2481"/>
      <c r="CV87" s="2481"/>
      <c r="CW87" s="2481"/>
      <c r="CX87" s="2481"/>
      <c r="CY87" s="2481"/>
      <c r="CZ87" s="2481"/>
    </row>
    <row r="88" s="761" customFormat="true" ht="15" customHeight="true" x14ac:dyDescent="0.2">
      <c r="A88" s="1232"/>
      <c r="B88" s="1258"/>
      <c r="C88" s="1334"/>
      <c r="D88" s="1335"/>
      <c r="E88" s="1335"/>
      <c r="F88" s="1335"/>
      <c r="G88" s="1336"/>
      <c r="H88" s="1337"/>
      <c r="I88" s="1335"/>
      <c r="J88" s="1335"/>
      <c r="K88" s="1335"/>
      <c r="L88" s="1338"/>
      <c r="M88" s="1339"/>
      <c r="N88" s="1335"/>
      <c r="O88" s="1335"/>
      <c r="P88" s="1335"/>
      <c r="Q88" s="1336"/>
      <c r="R88" s="1337"/>
      <c r="S88" s="1335"/>
      <c r="T88" s="1335"/>
      <c r="U88" s="1335"/>
      <c r="V88" s="1335"/>
      <c r="W88" s="1335"/>
      <c r="X88" s="1335"/>
      <c r="Y88" s="1335"/>
      <c r="Z88" s="2438"/>
      <c r="AA88" s="1038"/>
      <c r="AB88" s="1038"/>
      <c r="AC88" s="1038"/>
      <c r="AD88" s="1038"/>
      <c r="AE88" s="1038"/>
      <c r="AF88" s="1038"/>
      <c r="AG88" s="1038"/>
      <c r="AH88" s="1038"/>
      <c r="AI88" s="1038"/>
      <c r="AJ88" s="1038"/>
      <c r="AK88" s="1038"/>
      <c r="AL88" s="1038"/>
      <c r="AM88" s="1038"/>
      <c r="AN88" s="1038"/>
      <c r="AO88" s="1038"/>
      <c r="AP88" s="1038"/>
      <c r="AQ88" s="1038"/>
      <c r="AR88" s="1038"/>
      <c r="AS88" s="1038"/>
      <c r="AT88" s="1038"/>
      <c r="AU88" s="1038"/>
      <c r="AV88" s="1038"/>
      <c r="AW88" s="1038"/>
      <c r="AX88" s="1038"/>
      <c r="AY88" s="1038"/>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2481"/>
      <c r="CB88" s="2481"/>
      <c r="CC88" s="2481"/>
      <c r="CD88" s="2481"/>
      <c r="CE88" s="2481"/>
      <c r="CF88" s="2481"/>
      <c r="CG88" s="2481"/>
      <c r="CH88" s="2481"/>
      <c r="CI88" s="2481"/>
      <c r="CJ88" s="2481"/>
      <c r="CK88" s="2481"/>
      <c r="CL88" s="2481"/>
      <c r="CM88" s="2481"/>
      <c r="CN88" s="2481"/>
      <c r="CO88" s="2481"/>
      <c r="CP88" s="2481"/>
      <c r="CQ88" s="2481"/>
      <c r="CR88" s="2481"/>
      <c r="CS88" s="2481"/>
      <c r="CT88" s="2481"/>
      <c r="CU88" s="2481"/>
      <c r="CV88" s="2481"/>
      <c r="CW88" s="2481"/>
      <c r="CX88" s="2481"/>
      <c r="CY88" s="2481"/>
      <c r="CZ88" s="2481"/>
    </row>
    <row r="89" s="761" customFormat="true" ht="15" customHeight="true" x14ac:dyDescent="0.2">
      <c r="A89" s="1232"/>
      <c r="B89" s="1258"/>
      <c r="C89" s="1334"/>
      <c r="D89" s="1335"/>
      <c r="E89" s="1335"/>
      <c r="F89" s="1335"/>
      <c r="G89" s="1336"/>
      <c r="H89" s="1337"/>
      <c r="I89" s="1335"/>
      <c r="J89" s="1335"/>
      <c r="K89" s="1335"/>
      <c r="L89" s="1338"/>
      <c r="M89" s="1339"/>
      <c r="N89" s="1335"/>
      <c r="O89" s="1335"/>
      <c r="P89" s="1335"/>
      <c r="Q89" s="1336"/>
      <c r="R89" s="1337"/>
      <c r="S89" s="1335"/>
      <c r="T89" s="1335"/>
      <c r="U89" s="1335"/>
      <c r="V89" s="1335"/>
      <c r="W89" s="1335"/>
      <c r="X89" s="1335"/>
      <c r="Y89" s="1335"/>
      <c r="Z89" s="2438"/>
      <c r="AA89" s="1038"/>
      <c r="AB89" s="1038"/>
      <c r="AC89" s="1038"/>
      <c r="AD89" s="1038"/>
      <c r="AE89" s="1038"/>
      <c r="AF89" s="1038"/>
      <c r="AG89" s="1038"/>
      <c r="AH89" s="1038"/>
      <c r="AI89" s="1038"/>
      <c r="AJ89" s="1038"/>
      <c r="AK89" s="1038"/>
      <c r="AL89" s="1038"/>
      <c r="AM89" s="1038"/>
      <c r="AN89" s="1038"/>
      <c r="AO89" s="1038"/>
      <c r="AP89" s="1038"/>
      <c r="AQ89" s="1038"/>
      <c r="AR89" s="1038"/>
      <c r="AS89" s="1038"/>
      <c r="AT89" s="1038"/>
      <c r="AU89" s="1038"/>
      <c r="AV89" s="1038"/>
      <c r="AW89" s="1038"/>
      <c r="AX89" s="1038"/>
      <c r="AY89" s="1038"/>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2481"/>
      <c r="CB89" s="2481"/>
      <c r="CC89" s="2481"/>
      <c r="CD89" s="2481"/>
      <c r="CE89" s="2481"/>
      <c r="CF89" s="2481"/>
      <c r="CG89" s="2481"/>
      <c r="CH89" s="2481"/>
      <c r="CI89" s="2481"/>
      <c r="CJ89" s="2481"/>
      <c r="CK89" s="2481"/>
      <c r="CL89" s="2481"/>
      <c r="CM89" s="2481"/>
      <c r="CN89" s="2481"/>
      <c r="CO89" s="2481"/>
      <c r="CP89" s="2481"/>
      <c r="CQ89" s="2481"/>
      <c r="CR89" s="2481"/>
      <c r="CS89" s="2481"/>
      <c r="CT89" s="2481"/>
      <c r="CU89" s="2481"/>
      <c r="CV89" s="2481"/>
      <c r="CW89" s="2481"/>
      <c r="CX89" s="2481"/>
      <c r="CY89" s="2481"/>
      <c r="CZ89" s="2481"/>
    </row>
    <row r="90" s="761" customFormat="true" ht="15" customHeight="true" x14ac:dyDescent="0.2">
      <c r="A90" s="1233"/>
      <c r="B90" s="1259"/>
      <c r="C90" s="1340"/>
      <c r="D90" s="1341"/>
      <c r="E90" s="1341"/>
      <c r="F90" s="1341"/>
      <c r="G90" s="1342"/>
      <c r="H90" s="1343"/>
      <c r="I90" s="1341"/>
      <c r="J90" s="1341"/>
      <c r="K90" s="1341"/>
      <c r="L90" s="1344"/>
      <c r="M90" s="1345"/>
      <c r="N90" s="1341"/>
      <c r="O90" s="1341"/>
      <c r="P90" s="1341"/>
      <c r="Q90" s="1342"/>
      <c r="R90" s="1343"/>
      <c r="S90" s="1341"/>
      <c r="T90" s="1341"/>
      <c r="U90" s="1341"/>
      <c r="V90" s="1341"/>
      <c r="W90" s="1341"/>
      <c r="X90" s="1341"/>
      <c r="Y90" s="1341"/>
      <c r="Z90" s="2439"/>
      <c r="AA90" s="1038"/>
      <c r="AB90" s="1038"/>
      <c r="AC90" s="1038"/>
      <c r="AD90" s="1038"/>
      <c r="AE90" s="1038"/>
      <c r="AF90" s="1038"/>
      <c r="AG90" s="1038"/>
      <c r="AH90" s="1038"/>
      <c r="AI90" s="1038"/>
      <c r="AJ90" s="1038"/>
      <c r="AK90" s="1038"/>
      <c r="AL90" s="1038"/>
      <c r="AM90" s="1038"/>
      <c r="AN90" s="1038"/>
      <c r="AO90" s="1038"/>
      <c r="AP90" s="1038"/>
      <c r="AQ90" s="1038"/>
      <c r="AR90" s="1038"/>
      <c r="AS90" s="1038"/>
      <c r="AT90" s="1038"/>
      <c r="AU90" s="1038"/>
      <c r="AV90" s="1038"/>
      <c r="AW90" s="1038"/>
      <c r="AX90" s="1038"/>
      <c r="AY90" s="1038"/>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2481"/>
      <c r="CB90" s="2481"/>
      <c r="CC90" s="2481"/>
      <c r="CD90" s="2481"/>
      <c r="CE90" s="2481"/>
      <c r="CF90" s="2481"/>
      <c r="CG90" s="2481"/>
      <c r="CH90" s="2481"/>
      <c r="CI90" s="2481"/>
      <c r="CJ90" s="2481"/>
      <c r="CK90" s="2481"/>
      <c r="CL90" s="2481"/>
      <c r="CM90" s="2481"/>
      <c r="CN90" s="2481"/>
      <c r="CO90" s="2481"/>
      <c r="CP90" s="2481"/>
      <c r="CQ90" s="2481"/>
      <c r="CR90" s="2481"/>
      <c r="CS90" s="2481"/>
      <c r="CT90" s="2481"/>
      <c r="CU90" s="2481"/>
      <c r="CV90" s="2481"/>
      <c r="CW90" s="2481"/>
      <c r="CX90" s="2481"/>
      <c r="CY90" s="2481"/>
      <c r="CZ90" s="2481"/>
    </row>
    <row r="91" s="761" customFormat="true" ht="15" customHeight="true" x14ac:dyDescent="0.2">
      <c r="A91" s="1136"/>
      <c r="B91" s="1260"/>
      <c r="C91" s="1346"/>
      <c r="D91" s="1305"/>
      <c r="E91" s="1305"/>
      <c r="F91" s="1305"/>
      <c r="G91" s="1306"/>
      <c r="H91" s="1347"/>
      <c r="I91" s="1305"/>
      <c r="J91" s="1305"/>
      <c r="K91" s="1305"/>
      <c r="L91" s="1348"/>
      <c r="M91" s="1346"/>
      <c r="N91" s="1305"/>
      <c r="O91" s="1305"/>
      <c r="P91" s="1305"/>
      <c r="Q91" s="1306"/>
      <c r="R91" s="1347"/>
      <c r="S91" s="1305"/>
      <c r="T91" s="1305"/>
      <c r="U91" s="1305"/>
      <c r="V91" s="1305"/>
      <c r="W91" s="1305"/>
      <c r="X91" s="1305"/>
      <c r="Y91" s="1305"/>
      <c r="Z91" s="1348"/>
      <c r="AA91" s="1038"/>
      <c r="AB91" s="1038"/>
      <c r="AC91" s="1038"/>
      <c r="AD91" s="1038"/>
      <c r="AE91" s="1038"/>
      <c r="AF91" s="1038"/>
      <c r="AG91" s="1038"/>
      <c r="AH91" s="1038"/>
      <c r="AI91" s="1038"/>
      <c r="AJ91" s="1038"/>
      <c r="AK91" s="1038"/>
      <c r="AL91" s="1038"/>
      <c r="AM91" s="1038"/>
      <c r="AN91" s="1038"/>
      <c r="AO91" s="1038"/>
      <c r="AP91" s="1038"/>
      <c r="AQ91" s="1038"/>
      <c r="AR91" s="1038"/>
      <c r="AS91" s="1038"/>
      <c r="AT91" s="1038"/>
      <c r="AU91" s="1038"/>
      <c r="AV91" s="1038"/>
      <c r="AW91" s="1038"/>
      <c r="AX91" s="1038"/>
      <c r="AY91" s="1038"/>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2481"/>
      <c r="CB91" s="2481"/>
      <c r="CC91" s="2481"/>
      <c r="CD91" s="2481"/>
      <c r="CE91" s="2481"/>
      <c r="CF91" s="2481"/>
      <c r="CG91" s="2481"/>
      <c r="CH91" s="2481"/>
      <c r="CI91" s="2481"/>
      <c r="CJ91" s="2481"/>
      <c r="CK91" s="2481"/>
      <c r="CL91" s="2481"/>
      <c r="CM91" s="2481"/>
      <c r="CN91" s="2481"/>
      <c r="CO91" s="2481"/>
      <c r="CP91" s="2481"/>
      <c r="CQ91" s="2481"/>
      <c r="CR91" s="2481"/>
      <c r="CS91" s="2481"/>
      <c r="CT91" s="2481"/>
      <c r="CU91" s="2481"/>
      <c r="CV91" s="2481"/>
      <c r="CW91" s="2481"/>
      <c r="CX91" s="2481"/>
      <c r="CY91" s="2481"/>
      <c r="CZ91" s="2481"/>
    </row>
    <row r="92" s="761" customFormat="true" ht="15" customHeight="true" x14ac:dyDescent="0.2">
      <c r="A92" s="1136"/>
      <c r="B92" s="1260"/>
      <c r="C92" s="1346"/>
      <c r="D92" s="1305"/>
      <c r="E92" s="1305"/>
      <c r="F92" s="1305"/>
      <c r="G92" s="1306"/>
      <c r="H92" s="1347"/>
      <c r="I92" s="1305"/>
      <c r="J92" s="1305"/>
      <c r="K92" s="1305"/>
      <c r="L92" s="1348"/>
      <c r="M92" s="1346"/>
      <c r="N92" s="1305"/>
      <c r="O92" s="1305"/>
      <c r="P92" s="1305"/>
      <c r="Q92" s="1306"/>
      <c r="R92" s="1347"/>
      <c r="S92" s="1305"/>
      <c r="T92" s="1305"/>
      <c r="U92" s="1305"/>
      <c r="V92" s="1305"/>
      <c r="W92" s="1305"/>
      <c r="X92" s="1305"/>
      <c r="Y92" s="1305"/>
      <c r="Z92" s="1348"/>
      <c r="AA92" s="1038"/>
      <c r="AB92" s="1038"/>
      <c r="AC92" s="1038"/>
      <c r="AD92" s="1038"/>
      <c r="AE92" s="1038"/>
      <c r="AF92" s="1038"/>
      <c r="AG92" s="1038"/>
      <c r="AH92" s="1038"/>
      <c r="AI92" s="1038"/>
      <c r="AJ92" s="1038"/>
      <c r="AK92" s="1038"/>
      <c r="AL92" s="1038"/>
      <c r="AM92" s="1038"/>
      <c r="AN92" s="1038"/>
      <c r="AO92" s="1038"/>
      <c r="AP92" s="1038"/>
      <c r="AQ92" s="1038"/>
      <c r="AR92" s="1038"/>
      <c r="AS92" s="1038"/>
      <c r="AT92" s="1038"/>
      <c r="AU92" s="1038"/>
      <c r="AV92" s="1038"/>
      <c r="AW92" s="1038"/>
      <c r="AX92" s="1038"/>
      <c r="AY92" s="1038"/>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2481"/>
      <c r="CB92" s="2481"/>
      <c r="CC92" s="2481"/>
      <c r="CD92" s="2481"/>
      <c r="CE92" s="2481"/>
      <c r="CF92" s="2481"/>
      <c r="CG92" s="2481"/>
      <c r="CH92" s="2481"/>
      <c r="CI92" s="2481"/>
      <c r="CJ92" s="2481"/>
      <c r="CK92" s="2481"/>
      <c r="CL92" s="2481"/>
      <c r="CM92" s="2481"/>
      <c r="CN92" s="2481"/>
      <c r="CO92" s="2481"/>
      <c r="CP92" s="2481"/>
      <c r="CQ92" s="2481"/>
      <c r="CR92" s="2481"/>
      <c r="CS92" s="2481"/>
      <c r="CT92" s="2481"/>
      <c r="CU92" s="2481"/>
      <c r="CV92" s="2481"/>
      <c r="CW92" s="2481"/>
      <c r="CX92" s="2481"/>
      <c r="CY92" s="2481"/>
      <c r="CZ92" s="2481"/>
    </row>
    <row r="93" s="761" customFormat="true" ht="15" customHeight="true" x14ac:dyDescent="0.2">
      <c r="A93" s="1234"/>
      <c r="B93" s="1261"/>
      <c r="C93" s="1142"/>
      <c r="D93" s="1143"/>
      <c r="E93" s="1143"/>
      <c r="F93" s="1143"/>
      <c r="G93" s="1212"/>
      <c r="H93" s="1198"/>
      <c r="I93" s="1143"/>
      <c r="J93" s="1143"/>
      <c r="K93" s="1143"/>
      <c r="L93" s="1167"/>
      <c r="M93" s="1142"/>
      <c r="N93" s="1143"/>
      <c r="O93" s="1143"/>
      <c r="P93" s="1143"/>
      <c r="Q93" s="1212"/>
      <c r="R93" s="1198"/>
      <c r="S93" s="1143"/>
      <c r="T93" s="1143"/>
      <c r="U93" s="1143"/>
      <c r="V93" s="1143"/>
      <c r="W93" s="1143"/>
      <c r="X93" s="1143"/>
      <c r="Y93" s="1143"/>
      <c r="Z93" s="1167"/>
      <c r="AA93" s="1038"/>
      <c r="AB93" s="1038"/>
      <c r="AC93" s="1038"/>
      <c r="AD93" s="1038"/>
      <c r="AE93" s="1038"/>
      <c r="AF93" s="1038"/>
      <c r="AG93" s="1038"/>
      <c r="AH93" s="1038"/>
      <c r="AI93" s="1038"/>
      <c r="AJ93" s="1038"/>
      <c r="AK93" s="1038"/>
      <c r="AL93" s="1038"/>
      <c r="AM93" s="1038"/>
      <c r="AN93" s="1038"/>
      <c r="AO93" s="1038"/>
      <c r="AP93" s="1038"/>
      <c r="AQ93" s="1038"/>
      <c r="AR93" s="1038"/>
      <c r="AS93" s="1038"/>
      <c r="AT93" s="1038"/>
      <c r="AU93" s="1038"/>
      <c r="AV93" s="1038"/>
      <c r="AW93" s="1038"/>
      <c r="AX93" s="1038"/>
      <c r="AY93" s="1038"/>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2481"/>
      <c r="CB93" s="2481"/>
      <c r="CC93" s="2481"/>
      <c r="CD93" s="2481"/>
      <c r="CE93" s="2481"/>
      <c r="CF93" s="2481"/>
      <c r="CG93" s="2481"/>
      <c r="CH93" s="2481"/>
      <c r="CI93" s="2481"/>
      <c r="CJ93" s="2481"/>
      <c r="CK93" s="2481"/>
      <c r="CL93" s="2481"/>
      <c r="CM93" s="2481"/>
      <c r="CN93" s="2481"/>
      <c r="CO93" s="2481"/>
      <c r="CP93" s="2481"/>
      <c r="CQ93" s="2481"/>
      <c r="CR93" s="2481"/>
      <c r="CS93" s="2481"/>
      <c r="CT93" s="2481"/>
      <c r="CU93" s="2481"/>
      <c r="CV93" s="2481"/>
      <c r="CW93" s="2481"/>
      <c r="CX93" s="2481"/>
      <c r="CY93" s="2481"/>
      <c r="CZ93" s="2481"/>
    </row>
    <row r="94" s="761" customFormat="true" ht="15" customHeight="true" x14ac:dyDescent="0.2">
      <c r="A94" s="1473"/>
      <c r="B94" s="1261"/>
      <c r="C94" s="1142"/>
      <c r="D94" s="1144"/>
      <c r="E94" s="1144"/>
      <c r="F94" s="1144"/>
      <c r="G94" s="1213"/>
      <c r="H94" s="1198"/>
      <c r="I94" s="1144"/>
      <c r="J94" s="1144"/>
      <c r="K94" s="1144"/>
      <c r="L94" s="1168"/>
      <c r="M94" s="1142"/>
      <c r="N94" s="1144"/>
      <c r="O94" s="1144"/>
      <c r="P94" s="1144"/>
      <c r="Q94" s="1213"/>
      <c r="R94" s="1198"/>
      <c r="S94" s="1144"/>
      <c r="T94" s="1144"/>
      <c r="U94" s="1144"/>
      <c r="V94" s="1144"/>
      <c r="W94" s="1144"/>
      <c r="X94" s="1144"/>
      <c r="Y94" s="1144"/>
      <c r="Z94" s="1168"/>
      <c r="AA94" s="1038"/>
      <c r="AB94" s="1038"/>
      <c r="AC94" s="1038"/>
      <c r="AD94" s="1038"/>
      <c r="AE94" s="1038"/>
      <c r="AF94" s="1038"/>
      <c r="AG94" s="1038"/>
      <c r="AH94" s="1038"/>
      <c r="AI94" s="1038"/>
      <c r="AJ94" s="1038"/>
      <c r="AK94" s="1038"/>
      <c r="AL94" s="1038"/>
      <c r="AM94" s="1038"/>
      <c r="AN94" s="1038"/>
      <c r="AO94" s="1038"/>
      <c r="AP94" s="1038"/>
      <c r="AQ94" s="1038"/>
      <c r="AR94" s="1038"/>
      <c r="AS94" s="1038"/>
      <c r="AT94" s="1038"/>
      <c r="AU94" s="1038"/>
      <c r="AV94" s="1038"/>
      <c r="AW94" s="1038"/>
      <c r="AX94" s="1038"/>
      <c r="AY94" s="1038"/>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2481"/>
      <c r="CB94" s="2481"/>
      <c r="CC94" s="2481"/>
      <c r="CD94" s="2481"/>
      <c r="CE94" s="2481"/>
      <c r="CF94" s="2481"/>
      <c r="CG94" s="2481"/>
      <c r="CH94" s="2481"/>
      <c r="CI94" s="2481"/>
      <c r="CJ94" s="2481"/>
      <c r="CK94" s="2481"/>
      <c r="CL94" s="2481"/>
      <c r="CM94" s="2481"/>
      <c r="CN94" s="2481"/>
      <c r="CO94" s="2481"/>
      <c r="CP94" s="2481"/>
      <c r="CQ94" s="2481"/>
      <c r="CR94" s="2481"/>
      <c r="CS94" s="2481"/>
      <c r="CT94" s="2481"/>
      <c r="CU94" s="2481"/>
      <c r="CV94" s="2481"/>
      <c r="CW94" s="2481"/>
      <c r="CX94" s="2481"/>
      <c r="CY94" s="2481"/>
      <c r="CZ94" s="2481"/>
    </row>
    <row r="95" s="761" customFormat="true" ht="15" customHeight="true" x14ac:dyDescent="0.2">
      <c r="A95" s="1234"/>
      <c r="B95" s="1262"/>
      <c r="C95" s="1349"/>
      <c r="D95" s="1350"/>
      <c r="E95" s="1350"/>
      <c r="F95" s="1350"/>
      <c r="G95" s="1351"/>
      <c r="H95" s="1352"/>
      <c r="I95" s="1350"/>
      <c r="J95" s="1350"/>
      <c r="K95" s="1350"/>
      <c r="L95" s="1353"/>
      <c r="M95" s="1349"/>
      <c r="N95" s="1350"/>
      <c r="O95" s="1350"/>
      <c r="P95" s="1350"/>
      <c r="Q95" s="1351"/>
      <c r="R95" s="1352"/>
      <c r="S95" s="1350"/>
      <c r="T95" s="1350"/>
      <c r="U95" s="1350"/>
      <c r="V95" s="1350"/>
      <c r="W95" s="1350"/>
      <c r="X95" s="1350"/>
      <c r="Y95" s="1350"/>
      <c r="Z95" s="1353"/>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2481"/>
      <c r="CB95" s="2481"/>
      <c r="CC95" s="2481"/>
      <c r="CD95" s="2481"/>
      <c r="CE95" s="2481"/>
      <c r="CF95" s="2481"/>
      <c r="CG95" s="2481"/>
      <c r="CH95" s="2481"/>
      <c r="CI95" s="2481"/>
      <c r="CJ95" s="2481"/>
      <c r="CK95" s="2481"/>
      <c r="CL95" s="2481"/>
      <c r="CM95" s="2481"/>
      <c r="CN95" s="2481"/>
      <c r="CO95" s="2481"/>
      <c r="CP95" s="2481"/>
      <c r="CQ95" s="2481"/>
      <c r="CR95" s="2481"/>
      <c r="CS95" s="2481"/>
      <c r="CT95" s="2481"/>
      <c r="CU95" s="2481"/>
      <c r="CV95" s="2481"/>
      <c r="CW95" s="2481"/>
      <c r="CX95" s="2481"/>
      <c r="CY95" s="2481"/>
      <c r="CZ95" s="2481"/>
    </row>
    <row r="96" s="131" customFormat="true" ht="15" customHeight="true" x14ac:dyDescent="0.2">
      <c r="A96" s="1473"/>
      <c r="B96" s="1262"/>
      <c r="C96" s="1349"/>
      <c r="D96" s="1350"/>
      <c r="E96" s="1350"/>
      <c r="F96" s="1350"/>
      <c r="G96" s="1351"/>
      <c r="H96" s="1352"/>
      <c r="I96" s="1350"/>
      <c r="J96" s="1350"/>
      <c r="K96" s="1350"/>
      <c r="L96" s="1353"/>
      <c r="M96" s="1349"/>
      <c r="N96" s="1350"/>
      <c r="O96" s="1350"/>
      <c r="P96" s="1350"/>
      <c r="Q96" s="1351"/>
      <c r="R96" s="1352"/>
      <c r="S96" s="1350"/>
      <c r="T96" s="1350"/>
      <c r="U96" s="1350"/>
      <c r="V96" s="1350"/>
      <c r="W96" s="1350"/>
      <c r="X96" s="1350"/>
      <c r="Y96" s="1350"/>
      <c r="Z96" s="1353"/>
      <c r="AA96" s="1038"/>
      <c r="AB96" s="1038"/>
      <c r="AC96" s="1038"/>
      <c r="AD96" s="1038"/>
      <c r="AE96" s="1038"/>
      <c r="AF96" s="1038"/>
      <c r="AG96" s="1038"/>
      <c r="AH96" s="1038"/>
      <c r="AI96" s="1038"/>
      <c r="AJ96" s="1038"/>
      <c r="AK96" s="1038"/>
      <c r="AL96" s="1038"/>
      <c r="AM96" s="1038"/>
      <c r="AN96" s="1038"/>
      <c r="AO96" s="1038"/>
      <c r="AP96" s="1038"/>
      <c r="AQ96" s="1038"/>
      <c r="AR96" s="1038"/>
      <c r="AS96" s="1038"/>
      <c r="AT96" s="1038"/>
      <c r="AU96" s="1038"/>
      <c r="AV96" s="1038"/>
      <c r="AW96" s="1038"/>
      <c r="AX96" s="1038"/>
      <c r="AY96" s="1038"/>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2481"/>
      <c r="CB96" s="2481"/>
      <c r="CC96" s="2481"/>
      <c r="CD96" s="2481"/>
      <c r="CE96" s="2481"/>
      <c r="CF96" s="2481"/>
      <c r="CG96" s="2481"/>
      <c r="CH96" s="2481"/>
      <c r="CI96" s="2481"/>
      <c r="CJ96" s="2481"/>
      <c r="CK96" s="2481"/>
      <c r="CL96" s="2481"/>
      <c r="CM96" s="2481"/>
      <c r="CN96" s="2481"/>
      <c r="CO96" s="2481"/>
      <c r="CP96" s="2481"/>
      <c r="CQ96" s="2481"/>
      <c r="CR96" s="2481"/>
      <c r="CS96" s="2481"/>
      <c r="CT96" s="2481"/>
      <c r="CU96" s="2481"/>
      <c r="CV96" s="2481"/>
      <c r="CW96" s="2481"/>
      <c r="CX96" s="2481"/>
      <c r="CY96" s="2481"/>
      <c r="CZ96" s="2481"/>
    </row>
    <row r="97" s="131" customFormat="true" ht="15" customHeight="true" x14ac:dyDescent="0.2">
      <c r="A97" s="1234"/>
      <c r="B97" s="1262"/>
      <c r="C97" s="1349"/>
      <c r="D97" s="1350"/>
      <c r="E97" s="1350"/>
      <c r="F97" s="1350"/>
      <c r="G97" s="1351"/>
      <c r="H97" s="1352"/>
      <c r="I97" s="1350"/>
      <c r="J97" s="1350"/>
      <c r="K97" s="1350"/>
      <c r="L97" s="1353"/>
      <c r="M97" s="1349"/>
      <c r="N97" s="1350"/>
      <c r="O97" s="1350"/>
      <c r="P97" s="1350"/>
      <c r="Q97" s="1351"/>
      <c r="R97" s="1352"/>
      <c r="S97" s="1350"/>
      <c r="T97" s="1350"/>
      <c r="U97" s="1350"/>
      <c r="V97" s="1350"/>
      <c r="W97" s="1350"/>
      <c r="X97" s="1350"/>
      <c r="Y97" s="1350"/>
      <c r="Z97" s="1353"/>
      <c r="AA97" s="1038"/>
      <c r="AB97" s="1038"/>
      <c r="AC97" s="1038"/>
      <c r="AD97" s="1038"/>
      <c r="AE97" s="1038"/>
      <c r="AF97" s="1038"/>
      <c r="AG97" s="1038"/>
      <c r="AH97" s="1038"/>
      <c r="AI97" s="1038"/>
      <c r="AJ97" s="1038"/>
      <c r="AK97" s="1038"/>
      <c r="AL97" s="1038"/>
      <c r="AM97" s="1038"/>
      <c r="AN97" s="1038"/>
      <c r="AO97" s="1038"/>
      <c r="AP97" s="1038"/>
      <c r="AQ97" s="1038"/>
      <c r="AR97" s="1038"/>
      <c r="AS97" s="1038"/>
      <c r="AT97" s="1038"/>
      <c r="AU97" s="1038"/>
      <c r="AV97" s="1038"/>
      <c r="AW97" s="1038"/>
      <c r="AX97" s="1038"/>
      <c r="AY97" s="1038"/>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2481"/>
      <c r="CB97" s="2481"/>
      <c r="CC97" s="2481"/>
      <c r="CD97" s="2481"/>
      <c r="CE97" s="2481"/>
      <c r="CF97" s="2481"/>
      <c r="CG97" s="2481"/>
      <c r="CH97" s="2481"/>
      <c r="CI97" s="2481"/>
      <c r="CJ97" s="2481"/>
      <c r="CK97" s="2481"/>
      <c r="CL97" s="2481"/>
      <c r="CM97" s="2481"/>
      <c r="CN97" s="2481"/>
      <c r="CO97" s="2481"/>
      <c r="CP97" s="2481"/>
      <c r="CQ97" s="2481"/>
      <c r="CR97" s="2481"/>
      <c r="CS97" s="2481"/>
      <c r="CT97" s="2481"/>
      <c r="CU97" s="2481"/>
      <c r="CV97" s="2481"/>
      <c r="CW97" s="2481"/>
      <c r="CX97" s="2481"/>
      <c r="CY97" s="2481"/>
      <c r="CZ97" s="2481"/>
    </row>
    <row r="98" s="131" customFormat="true" ht="15" customHeight="true" x14ac:dyDescent="0.2">
      <c r="A98" s="1473"/>
      <c r="B98" s="1262"/>
      <c r="C98" s="1349"/>
      <c r="D98" s="1350"/>
      <c r="E98" s="1350"/>
      <c r="F98" s="1350"/>
      <c r="G98" s="1351"/>
      <c r="H98" s="1352"/>
      <c r="I98" s="1350"/>
      <c r="J98" s="1350"/>
      <c r="K98" s="1350"/>
      <c r="L98" s="1353"/>
      <c r="M98" s="1349"/>
      <c r="N98" s="1350"/>
      <c r="O98" s="1350"/>
      <c r="P98" s="1350"/>
      <c r="Q98" s="1351"/>
      <c r="R98" s="1352"/>
      <c r="S98" s="1350"/>
      <c r="T98" s="1350"/>
      <c r="U98" s="1350"/>
      <c r="V98" s="1350"/>
      <c r="W98" s="1350"/>
      <c r="X98" s="1350"/>
      <c r="Y98" s="1350"/>
      <c r="Z98" s="1353"/>
      <c r="AA98" s="1038"/>
      <c r="AB98" s="1038"/>
      <c r="AC98" s="1038"/>
      <c r="AD98" s="1038"/>
      <c r="AE98" s="1038"/>
      <c r="AF98" s="1038"/>
      <c r="AG98" s="1038"/>
      <c r="AH98" s="1038"/>
      <c r="AI98" s="1038"/>
      <c r="AJ98" s="1038"/>
      <c r="AK98" s="1038"/>
      <c r="AL98" s="1038"/>
      <c r="AM98" s="1038"/>
      <c r="AN98" s="1038"/>
      <c r="AO98" s="1038"/>
      <c r="AP98" s="1038"/>
      <c r="AQ98" s="1038"/>
      <c r="AR98" s="1038"/>
      <c r="AS98" s="1038"/>
      <c r="AT98" s="1038"/>
      <c r="AU98" s="1038"/>
      <c r="AV98" s="1038"/>
      <c r="AW98" s="1038"/>
      <c r="AX98" s="1038"/>
      <c r="AY98" s="1038"/>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2481"/>
      <c r="CB98" s="2481"/>
      <c r="CC98" s="2481"/>
      <c r="CD98" s="2481"/>
      <c r="CE98" s="2481"/>
      <c r="CF98" s="2481"/>
      <c r="CG98" s="2481"/>
      <c r="CH98" s="2481"/>
      <c r="CI98" s="2481"/>
      <c r="CJ98" s="2481"/>
      <c r="CK98" s="2481"/>
      <c r="CL98" s="2481"/>
      <c r="CM98" s="2481"/>
      <c r="CN98" s="2481"/>
      <c r="CO98" s="2481"/>
      <c r="CP98" s="2481"/>
      <c r="CQ98" s="2481"/>
      <c r="CR98" s="2481"/>
      <c r="CS98" s="2481"/>
      <c r="CT98" s="2481"/>
      <c r="CU98" s="2481"/>
      <c r="CV98" s="2481"/>
      <c r="CW98" s="2481"/>
      <c r="CX98" s="2481"/>
      <c r="CY98" s="2481"/>
      <c r="CZ98" s="2481"/>
    </row>
    <row r="99" s="131" customFormat="true" ht="15" customHeight="true" x14ac:dyDescent="0.2">
      <c r="A99" s="1473"/>
      <c r="B99" s="1262"/>
      <c r="C99" s="1349"/>
      <c r="D99" s="1350"/>
      <c r="E99" s="1350"/>
      <c r="F99" s="1350"/>
      <c r="G99" s="1351"/>
      <c r="H99" s="1352"/>
      <c r="I99" s="1350"/>
      <c r="J99" s="1350"/>
      <c r="K99" s="1350"/>
      <c r="L99" s="1353"/>
      <c r="M99" s="1349"/>
      <c r="N99" s="1350"/>
      <c r="O99" s="1350"/>
      <c r="P99" s="1350"/>
      <c r="Q99" s="1351"/>
      <c r="R99" s="1352"/>
      <c r="S99" s="1350"/>
      <c r="T99" s="1350"/>
      <c r="U99" s="1350"/>
      <c r="V99" s="1350"/>
      <c r="W99" s="1350"/>
      <c r="X99" s="1350"/>
      <c r="Y99" s="1350"/>
      <c r="Z99" s="1353"/>
      <c r="AA99" s="1038"/>
      <c r="AB99" s="1038"/>
      <c r="AC99" s="1038"/>
      <c r="AD99" s="1038"/>
      <c r="AE99" s="1038"/>
      <c r="AF99" s="1038"/>
      <c r="AG99" s="1038"/>
      <c r="AH99" s="1038"/>
      <c r="AI99" s="1038"/>
      <c r="AJ99" s="1038"/>
      <c r="AK99" s="1038"/>
      <c r="AL99" s="1038"/>
      <c r="AM99" s="1038"/>
      <c r="AN99" s="1038"/>
      <c r="AO99" s="1038"/>
      <c r="AP99" s="1038"/>
      <c r="AQ99" s="1038"/>
      <c r="AR99" s="1038"/>
      <c r="AS99" s="1038"/>
      <c r="AT99" s="1038"/>
      <c r="AU99" s="1038"/>
      <c r="AV99" s="1038"/>
      <c r="AW99" s="1038"/>
      <c r="AX99" s="1038"/>
      <c r="AY99" s="1038"/>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2481"/>
      <c r="CB99" s="2481"/>
      <c r="CC99" s="2481"/>
      <c r="CD99" s="2481"/>
      <c r="CE99" s="2481"/>
      <c r="CF99" s="2481"/>
      <c r="CG99" s="2481"/>
      <c r="CH99" s="2481"/>
      <c r="CI99" s="2481"/>
      <c r="CJ99" s="2481"/>
      <c r="CK99" s="2481"/>
      <c r="CL99" s="2481"/>
      <c r="CM99" s="2481"/>
      <c r="CN99" s="2481"/>
      <c r="CO99" s="2481"/>
      <c r="CP99" s="2481"/>
      <c r="CQ99" s="2481"/>
      <c r="CR99" s="2481"/>
      <c r="CS99" s="2481"/>
      <c r="CT99" s="2481"/>
      <c r="CU99" s="2481"/>
      <c r="CV99" s="2481"/>
      <c r="CW99" s="2481"/>
      <c r="CX99" s="2481"/>
      <c r="CY99" s="2481"/>
      <c r="CZ99" s="2481"/>
    </row>
    <row r="100" s="131" customFormat="true" ht="15" customHeight="true" x14ac:dyDescent="0.2">
      <c r="A100" s="1473"/>
      <c r="B100" s="1262"/>
      <c r="C100" s="1349"/>
      <c r="D100" s="1350"/>
      <c r="E100" s="1350"/>
      <c r="F100" s="1350"/>
      <c r="G100" s="1351"/>
      <c r="H100" s="1352"/>
      <c r="I100" s="1350"/>
      <c r="J100" s="1350"/>
      <c r="K100" s="1350"/>
      <c r="L100" s="1353"/>
      <c r="M100" s="1349"/>
      <c r="N100" s="1350"/>
      <c r="O100" s="1350"/>
      <c r="P100" s="1350"/>
      <c r="Q100" s="1351"/>
      <c r="R100" s="1352"/>
      <c r="S100" s="1350"/>
      <c r="T100" s="1350"/>
      <c r="U100" s="1350"/>
      <c r="V100" s="1350"/>
      <c r="W100" s="1350"/>
      <c r="X100" s="1350"/>
      <c r="Y100" s="1350"/>
      <c r="Z100" s="1353"/>
      <c r="AA100" s="1038"/>
      <c r="AB100" s="1038"/>
      <c r="AC100" s="1038"/>
      <c r="AD100" s="1038"/>
      <c r="AE100" s="1038"/>
      <c r="AF100" s="1038"/>
      <c r="AG100" s="1038"/>
      <c r="AH100" s="1038"/>
      <c r="AI100" s="1038"/>
      <c r="AJ100" s="1038"/>
      <c r="AK100" s="1038"/>
      <c r="AL100" s="1038"/>
      <c r="AM100" s="1038"/>
      <c r="AN100" s="1038"/>
      <c r="AO100" s="1038"/>
      <c r="AP100" s="1038"/>
      <c r="AQ100" s="1038"/>
      <c r="AR100" s="1038"/>
      <c r="AS100" s="1038"/>
      <c r="AT100" s="1038"/>
      <c r="AU100" s="1038"/>
      <c r="AV100" s="1038"/>
      <c r="AW100" s="1038"/>
      <c r="AX100" s="1038"/>
      <c r="AY100" s="1038"/>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2481"/>
      <c r="CB100" s="2481"/>
      <c r="CC100" s="2481"/>
      <c r="CD100" s="2481"/>
      <c r="CE100" s="2481"/>
      <c r="CF100" s="2481"/>
      <c r="CG100" s="2481"/>
      <c r="CH100" s="2481"/>
      <c r="CI100" s="2481"/>
      <c r="CJ100" s="2481"/>
      <c r="CK100" s="2481"/>
      <c r="CL100" s="2481"/>
      <c r="CM100" s="2481"/>
      <c r="CN100" s="2481"/>
      <c r="CO100" s="2481"/>
      <c r="CP100" s="2481"/>
      <c r="CQ100" s="2481"/>
      <c r="CR100" s="2481"/>
      <c r="CS100" s="2481"/>
      <c r="CT100" s="2481"/>
      <c r="CU100" s="2481"/>
      <c r="CV100" s="2481"/>
      <c r="CW100" s="2481"/>
      <c r="CX100" s="2481"/>
      <c r="CY100" s="2481"/>
      <c r="CZ100" s="2481"/>
    </row>
    <row r="101" s="131" customFormat="true" ht="15" customHeight="true" x14ac:dyDescent="0.2">
      <c r="A101" s="1234"/>
      <c r="B101" s="1262"/>
      <c r="C101" s="1349"/>
      <c r="D101" s="1350"/>
      <c r="E101" s="1350"/>
      <c r="F101" s="1350"/>
      <c r="G101" s="1351"/>
      <c r="H101" s="1352"/>
      <c r="I101" s="1350"/>
      <c r="J101" s="1350"/>
      <c r="K101" s="1350"/>
      <c r="L101" s="1353"/>
      <c r="M101" s="1349"/>
      <c r="N101" s="1350"/>
      <c r="O101" s="1350"/>
      <c r="P101" s="1350"/>
      <c r="Q101" s="1351"/>
      <c r="R101" s="1352"/>
      <c r="S101" s="1350"/>
      <c r="T101" s="1350"/>
      <c r="U101" s="1350"/>
      <c r="V101" s="1350"/>
      <c r="W101" s="1350"/>
      <c r="X101" s="1350"/>
      <c r="Y101" s="1350"/>
      <c r="Z101" s="1353"/>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2481"/>
      <c r="CB101" s="2481"/>
      <c r="CC101" s="2481"/>
      <c r="CD101" s="2481"/>
      <c r="CE101" s="2481"/>
      <c r="CF101" s="2481"/>
      <c r="CG101" s="2481"/>
      <c r="CH101" s="2481"/>
      <c r="CI101" s="2481"/>
      <c r="CJ101" s="2481"/>
      <c r="CK101" s="2481"/>
      <c r="CL101" s="2481"/>
      <c r="CM101" s="2481"/>
      <c r="CN101" s="2481"/>
      <c r="CO101" s="2481"/>
      <c r="CP101" s="2481"/>
      <c r="CQ101" s="2481"/>
      <c r="CR101" s="2481"/>
      <c r="CS101" s="2481"/>
      <c r="CT101" s="2481"/>
      <c r="CU101" s="2481"/>
      <c r="CV101" s="2481"/>
      <c r="CW101" s="2481"/>
      <c r="CX101" s="2481"/>
      <c r="CY101" s="2481"/>
      <c r="CZ101" s="2481"/>
    </row>
    <row r="102" s="131" customFormat="true" ht="15" customHeight="true" x14ac:dyDescent="0.2">
      <c r="A102" s="1473"/>
      <c r="B102" s="1262"/>
      <c r="C102" s="1349"/>
      <c r="D102" s="1350"/>
      <c r="E102" s="1350"/>
      <c r="F102" s="1350"/>
      <c r="G102" s="1351"/>
      <c r="H102" s="1352"/>
      <c r="I102" s="1350"/>
      <c r="J102" s="1350"/>
      <c r="K102" s="1350"/>
      <c r="L102" s="1353"/>
      <c r="M102" s="1349"/>
      <c r="N102" s="1350"/>
      <c r="O102" s="1350"/>
      <c r="P102" s="1350"/>
      <c r="Q102" s="1351"/>
      <c r="R102" s="1352"/>
      <c r="S102" s="1350"/>
      <c r="T102" s="1350"/>
      <c r="U102" s="1350"/>
      <c r="V102" s="1350"/>
      <c r="W102" s="1350"/>
      <c r="X102" s="1350"/>
      <c r="Y102" s="1350"/>
      <c r="Z102" s="1353"/>
      <c r="AA102" s="1038"/>
      <c r="AB102" s="1038"/>
      <c r="AC102" s="1038"/>
      <c r="AD102" s="1038"/>
      <c r="AE102" s="1038"/>
      <c r="AF102" s="1038"/>
      <c r="AG102" s="1038"/>
      <c r="AH102" s="1038"/>
      <c r="AI102" s="1038"/>
      <c r="AJ102" s="1038"/>
      <c r="AK102" s="1038"/>
      <c r="AL102" s="1038"/>
      <c r="AM102" s="1038"/>
      <c r="AN102" s="1038"/>
      <c r="AO102" s="1038"/>
      <c r="AP102" s="1038"/>
      <c r="AQ102" s="1038"/>
      <c r="AR102" s="1038"/>
      <c r="AS102" s="1038"/>
      <c r="AT102" s="1038"/>
      <c r="AU102" s="1038"/>
      <c r="AV102" s="1038"/>
      <c r="AW102" s="1038"/>
      <c r="AX102" s="1038"/>
      <c r="AY102" s="1038"/>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2481"/>
      <c r="CB102" s="2481"/>
      <c r="CC102" s="2481"/>
      <c r="CD102" s="2481"/>
      <c r="CE102" s="2481"/>
      <c r="CF102" s="2481"/>
      <c r="CG102" s="2481"/>
      <c r="CH102" s="2481"/>
      <c r="CI102" s="2481"/>
      <c r="CJ102" s="2481"/>
      <c r="CK102" s="2481"/>
      <c r="CL102" s="2481"/>
      <c r="CM102" s="2481"/>
      <c r="CN102" s="2481"/>
      <c r="CO102" s="2481"/>
      <c r="CP102" s="2481"/>
      <c r="CQ102" s="2481"/>
      <c r="CR102" s="2481"/>
      <c r="CS102" s="2481"/>
      <c r="CT102" s="2481"/>
      <c r="CU102" s="2481"/>
      <c r="CV102" s="2481"/>
      <c r="CW102" s="2481"/>
      <c r="CX102" s="2481"/>
      <c r="CY102" s="2481"/>
      <c r="CZ102" s="2481"/>
    </row>
    <row r="103" s="131" customFormat="true" ht="15" customHeight="true" x14ac:dyDescent="0.2">
      <c r="A103" s="1473"/>
      <c r="B103" s="1262"/>
      <c r="C103" s="1349"/>
      <c r="D103" s="1350"/>
      <c r="E103" s="1350"/>
      <c r="F103" s="1350"/>
      <c r="G103" s="1351"/>
      <c r="H103" s="1352"/>
      <c r="I103" s="1350"/>
      <c r="J103" s="1350"/>
      <c r="K103" s="1350"/>
      <c r="L103" s="1353"/>
      <c r="M103" s="1349"/>
      <c r="N103" s="1350"/>
      <c r="O103" s="1350"/>
      <c r="P103" s="1350"/>
      <c r="Q103" s="1351"/>
      <c r="R103" s="1352"/>
      <c r="S103" s="1350"/>
      <c r="T103" s="1350"/>
      <c r="U103" s="1350"/>
      <c r="V103" s="1350"/>
      <c r="W103" s="1350"/>
      <c r="X103" s="1350"/>
      <c r="Y103" s="1350"/>
      <c r="Z103" s="1353"/>
      <c r="AA103" s="1038"/>
      <c r="AB103" s="1038"/>
      <c r="AC103" s="1038"/>
      <c r="AD103" s="1038"/>
      <c r="AE103" s="1038"/>
      <c r="AF103" s="1038"/>
      <c r="AG103" s="1038"/>
      <c r="AH103" s="1038"/>
      <c r="AI103" s="1038"/>
      <c r="AJ103" s="1038"/>
      <c r="AK103" s="1038"/>
      <c r="AL103" s="1038"/>
      <c r="AM103" s="1038"/>
      <c r="AN103" s="1038"/>
      <c r="AO103" s="1038"/>
      <c r="AP103" s="1038"/>
      <c r="AQ103" s="1038"/>
      <c r="AR103" s="1038"/>
      <c r="AS103" s="1038"/>
      <c r="AT103" s="1038"/>
      <c r="AU103" s="1038"/>
      <c r="AV103" s="1038"/>
      <c r="AW103" s="1038"/>
      <c r="AX103" s="1038"/>
      <c r="AY103" s="1038"/>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2481"/>
      <c r="CB103" s="2481"/>
      <c r="CC103" s="2481"/>
      <c r="CD103" s="2481"/>
      <c r="CE103" s="2481"/>
      <c r="CF103" s="2481"/>
      <c r="CG103" s="2481"/>
      <c r="CH103" s="2481"/>
      <c r="CI103" s="2481"/>
      <c r="CJ103" s="2481"/>
      <c r="CK103" s="2481"/>
      <c r="CL103" s="2481"/>
      <c r="CM103" s="2481"/>
      <c r="CN103" s="2481"/>
      <c r="CO103" s="2481"/>
      <c r="CP103" s="2481"/>
      <c r="CQ103" s="2481"/>
      <c r="CR103" s="2481"/>
      <c r="CS103" s="2481"/>
      <c r="CT103" s="2481"/>
      <c r="CU103" s="2481"/>
      <c r="CV103" s="2481"/>
      <c r="CW103" s="2481"/>
      <c r="CX103" s="2481"/>
      <c r="CY103" s="2481"/>
      <c r="CZ103" s="2481"/>
    </row>
    <row r="104" s="131" customFormat="true" ht="15" customHeight="true" x14ac:dyDescent="0.2">
      <c r="A104" s="1473"/>
      <c r="B104" s="1262"/>
      <c r="C104" s="1349"/>
      <c r="D104" s="1350"/>
      <c r="E104" s="1350"/>
      <c r="F104" s="1350"/>
      <c r="G104" s="1351"/>
      <c r="H104" s="1352"/>
      <c r="I104" s="1350"/>
      <c r="J104" s="1350"/>
      <c r="K104" s="1350"/>
      <c r="L104" s="1353"/>
      <c r="M104" s="1349"/>
      <c r="N104" s="1350"/>
      <c r="O104" s="1350"/>
      <c r="P104" s="1350"/>
      <c r="Q104" s="1351"/>
      <c r="R104" s="1352"/>
      <c r="S104" s="1350"/>
      <c r="T104" s="1350"/>
      <c r="U104" s="1350"/>
      <c r="V104" s="1350"/>
      <c r="W104" s="1350"/>
      <c r="X104" s="1350"/>
      <c r="Y104" s="1350"/>
      <c r="Z104" s="1353"/>
      <c r="AA104" s="1038"/>
      <c r="AB104" s="1038"/>
      <c r="AC104" s="1038"/>
      <c r="AD104" s="1038"/>
      <c r="AE104" s="1038"/>
      <c r="AF104" s="1038"/>
      <c r="AG104" s="1038"/>
      <c r="AH104" s="1038"/>
      <c r="AI104" s="1038"/>
      <c r="AJ104" s="1038"/>
      <c r="AK104" s="1038"/>
      <c r="AL104" s="1038"/>
      <c r="AM104" s="1038"/>
      <c r="AN104" s="1038"/>
      <c r="AO104" s="1038"/>
      <c r="AP104" s="1038"/>
      <c r="AQ104" s="1038"/>
      <c r="AR104" s="1038"/>
      <c r="AS104" s="1038"/>
      <c r="AT104" s="1038"/>
      <c r="AU104" s="1038"/>
      <c r="AV104" s="1038"/>
      <c r="AW104" s="1038"/>
      <c r="AX104" s="1038"/>
      <c r="AY104" s="1038"/>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2481"/>
      <c r="CB104" s="2481"/>
      <c r="CC104" s="2481"/>
      <c r="CD104" s="2481"/>
      <c r="CE104" s="2481"/>
      <c r="CF104" s="2481"/>
      <c r="CG104" s="2481"/>
      <c r="CH104" s="2481"/>
      <c r="CI104" s="2481"/>
      <c r="CJ104" s="2481"/>
      <c r="CK104" s="2481"/>
      <c r="CL104" s="2481"/>
      <c r="CM104" s="2481"/>
      <c r="CN104" s="2481"/>
      <c r="CO104" s="2481"/>
      <c r="CP104" s="2481"/>
      <c r="CQ104" s="2481"/>
      <c r="CR104" s="2481"/>
      <c r="CS104" s="2481"/>
      <c r="CT104" s="2481"/>
      <c r="CU104" s="2481"/>
      <c r="CV104" s="2481"/>
      <c r="CW104" s="2481"/>
      <c r="CX104" s="2481"/>
      <c r="CY104" s="2481"/>
      <c r="CZ104" s="2481"/>
    </row>
    <row r="105" s="131" customFormat="true" ht="15" customHeight="true" x14ac:dyDescent="0.2">
      <c r="A105" s="1256"/>
      <c r="B105" s="1263"/>
      <c r="C105" s="1354"/>
      <c r="D105" s="1355"/>
      <c r="E105" s="1355"/>
      <c r="F105" s="1355"/>
      <c r="G105" s="1356"/>
      <c r="H105" s="1357"/>
      <c r="I105" s="1355"/>
      <c r="J105" s="1355"/>
      <c r="K105" s="1355"/>
      <c r="L105" s="1358"/>
      <c r="M105" s="1354"/>
      <c r="N105" s="1355"/>
      <c r="O105" s="1355"/>
      <c r="P105" s="1355"/>
      <c r="Q105" s="1356"/>
      <c r="R105" s="1357"/>
      <c r="S105" s="1355"/>
      <c r="T105" s="1355"/>
      <c r="U105" s="1355"/>
      <c r="V105" s="1355"/>
      <c r="W105" s="1355"/>
      <c r="X105" s="1355"/>
      <c r="Y105" s="1355"/>
      <c r="Z105" s="1358"/>
      <c r="AA105" s="1038"/>
      <c r="AB105" s="1038"/>
      <c r="AC105" s="1038"/>
      <c r="AD105" s="1038"/>
      <c r="AE105" s="1038"/>
      <c r="AF105" s="1038"/>
      <c r="AG105" s="1038"/>
      <c r="AH105" s="1038"/>
      <c r="AI105" s="1038"/>
      <c r="AJ105" s="1038"/>
      <c r="AK105" s="1038"/>
      <c r="AL105" s="1038"/>
      <c r="AM105" s="1038"/>
      <c r="AN105" s="1038"/>
      <c r="AO105" s="1038"/>
      <c r="AP105" s="1038"/>
      <c r="AQ105" s="1038"/>
      <c r="AR105" s="1038"/>
      <c r="AS105" s="1038"/>
      <c r="AT105" s="1038"/>
      <c r="AU105" s="1038"/>
      <c r="AV105" s="1038"/>
      <c r="AW105" s="1038"/>
      <c r="AX105" s="1038"/>
      <c r="AY105" s="1038"/>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2481"/>
      <c r="CB105" s="2481"/>
      <c r="CC105" s="2481"/>
      <c r="CD105" s="2481"/>
      <c r="CE105" s="2481"/>
      <c r="CF105" s="2481"/>
      <c r="CG105" s="2481"/>
      <c r="CH105" s="2481"/>
      <c r="CI105" s="2481"/>
      <c r="CJ105" s="2481"/>
      <c r="CK105" s="2481"/>
      <c r="CL105" s="2481"/>
      <c r="CM105" s="2481"/>
      <c r="CN105" s="2481"/>
      <c r="CO105" s="2481"/>
      <c r="CP105" s="2481"/>
      <c r="CQ105" s="2481"/>
      <c r="CR105" s="2481"/>
      <c r="CS105" s="2481"/>
      <c r="CT105" s="2481"/>
      <c r="CU105" s="2481"/>
      <c r="CV105" s="2481"/>
      <c r="CW105" s="2481"/>
      <c r="CX105" s="2481"/>
      <c r="CY105" s="2481"/>
      <c r="CZ105" s="2481"/>
    </row>
    <row r="106" s="131" customFormat="true" ht="250.15" customHeight="true" x14ac:dyDescent="0.2">
      <c r="A106" s="762"/>
      <c r="B106" s="1068"/>
      <c r="C106" s="1069"/>
      <c r="D106" s="1069"/>
      <c r="E106" s="1069"/>
      <c r="F106" s="1069"/>
      <c r="G106" s="1069"/>
      <c r="H106" s="1069"/>
      <c r="I106" s="1069"/>
      <c r="J106" s="1069"/>
      <c r="K106" s="1069"/>
      <c r="L106" s="1069"/>
      <c r="M106" s="1069"/>
      <c r="N106" s="1069"/>
      <c r="O106" s="1069"/>
      <c r="P106" s="1069"/>
      <c r="Q106" s="1069"/>
      <c r="R106" s="1069"/>
      <c r="S106" s="1069"/>
      <c r="T106" s="1069"/>
      <c r="U106" s="1069"/>
      <c r="V106" s="1069"/>
      <c r="W106" s="1069"/>
      <c r="X106" s="1069"/>
      <c r="Y106" s="1069"/>
      <c r="Z106" s="1069"/>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2"/>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08" t="str">
        <f>A1026</f>
        <v>Zambia</v>
      </c>
      <c r="B108" s="3009"/>
      <c r="C108" s="113"/>
      <c r="D108" s="113"/>
      <c r="E108" s="113"/>
      <c r="F108" s="113"/>
      <c r="G108" s="113"/>
      <c r="H108" s="113"/>
      <c r="I108" s="113"/>
      <c r="J108" s="113"/>
      <c r="K108" s="113"/>
      <c r="L108" s="113"/>
      <c r="M108" s="113"/>
      <c r="N108" s="113"/>
      <c r="O108" s="113"/>
      <c r="P108" s="113"/>
      <c r="Q108" s="113"/>
      <c r="R108" s="113"/>
      <c r="S108" s="113"/>
      <c r="T108" s="113"/>
      <c r="U108" s="113"/>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2002</v>
      </c>
      <c r="B109" s="139"/>
      <c r="C109" s="113"/>
      <c r="D109" s="113"/>
      <c r="E109" s="113"/>
      <c r="F109" s="113"/>
      <c r="G109" s="113"/>
      <c r="H109" s="113"/>
      <c r="I109" s="113"/>
      <c r="J109" s="113"/>
      <c r="K109" s="113"/>
      <c r="L109" s="113"/>
      <c r="M109" s="113"/>
      <c r="N109" s="113"/>
      <c r="O109" s="113"/>
      <c r="P109" s="113"/>
      <c r="Q109" s="113"/>
      <c r="R109" s="113"/>
      <c r="S109" s="113"/>
      <c r="T109" s="113"/>
      <c r="U109" s="113"/>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40" t="s">
        <v>98</v>
      </c>
      <c r="B112" s="248"/>
      <c r="C112" s="113"/>
      <c r="D112" s="113"/>
      <c r="E112" s="113"/>
      <c r="F112" s="113"/>
      <c r="G112" s="113"/>
      <c r="H112" s="113"/>
      <c r="I112" s="113"/>
      <c r="J112" s="113"/>
      <c r="K112" s="113"/>
      <c r="L112" s="113"/>
      <c r="M112" s="113"/>
      <c r="N112" s="113"/>
      <c r="O112" s="113"/>
      <c r="P112" s="113"/>
      <c r="Q112" s="113"/>
      <c r="R112" s="113"/>
      <c r="S112" s="113"/>
      <c r="T112" s="113"/>
      <c r="U112" s="113"/>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DHS02</v>
      </c>
      <c r="C115" s="113"/>
      <c r="D115" s="113"/>
      <c r="E115" s="113"/>
      <c r="F115" s="113"/>
      <c r="G115" s="113"/>
      <c r="H115" s="113"/>
      <c r="I115" s="113"/>
      <c r="J115" s="113"/>
      <c r="K115" s="113"/>
      <c r="L115" s="113"/>
      <c r="M115" s="113"/>
      <c r="N115" s="113"/>
      <c r="O115" s="113"/>
      <c r="P115" s="113"/>
      <c r="Q115" s="113"/>
      <c r="R115" s="113"/>
      <c r="S115" s="113"/>
      <c r="T115" s="113"/>
      <c r="U115" s="113"/>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62" t="str">
        <f>B1030</f>
        <v>Ratio of Improved latrines based on:</v>
      </c>
      <c r="B116" s="1063" t="s">
        <v>185</v>
      </c>
      <c r="C116" s="113"/>
      <c r="D116" s="113"/>
      <c r="E116" s="113"/>
      <c r="F116" s="113"/>
      <c r="G116" s="113"/>
      <c r="H116" s="113"/>
      <c r="I116" s="113"/>
      <c r="J116" s="113"/>
      <c r="K116" s="113"/>
      <c r="L116" s="113"/>
      <c r="M116" s="113"/>
      <c r="N116" s="113"/>
      <c r="O116" s="113"/>
      <c r="P116" s="113"/>
      <c r="Q116" s="113"/>
      <c r="R116" s="113"/>
      <c r="S116" s="113"/>
      <c r="T116" s="113"/>
      <c r="U116" s="113"/>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62" t="str">
        <f>B1029</f>
        <v>Ratio of Shared improved based on:</v>
      </c>
      <c r="B117" s="1064" t="s">
        <v>185</v>
      </c>
      <c r="C117" s="113"/>
      <c r="D117" s="113"/>
      <c r="E117" s="113"/>
      <c r="F117" s="113"/>
      <c r="G117" s="113"/>
      <c r="H117" s="113"/>
      <c r="I117" s="113"/>
      <c r="J117" s="113"/>
      <c r="K117" s="113"/>
      <c r="L117" s="113"/>
      <c r="M117" s="113"/>
      <c r="N117" s="113"/>
      <c r="O117" s="113"/>
      <c r="P117" s="113"/>
      <c r="Q117" s="113"/>
      <c r="R117" s="113"/>
      <c r="S117" s="113"/>
      <c r="T117" s="113"/>
      <c r="U117" s="113"/>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65"/>
      <c r="B118" s="1063"/>
      <c r="C118" s="113"/>
      <c r="D118" s="113"/>
      <c r="E118" s="113"/>
      <c r="F118" s="113"/>
      <c r="G118" s="113"/>
      <c r="H118" s="113"/>
      <c r="I118" s="113"/>
      <c r="J118" s="113"/>
      <c r="K118" s="113"/>
      <c r="L118" s="113"/>
      <c r="M118" s="113"/>
      <c r="N118" s="113"/>
      <c r="O118" s="113"/>
      <c r="P118" s="113"/>
      <c r="Q118" s="113"/>
      <c r="R118" s="113"/>
      <c r="S118" s="113"/>
      <c r="T118" s="113"/>
      <c r="U118" s="113"/>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66"/>
      <c r="B119" s="1067"/>
      <c r="C119" s="113"/>
      <c r="D119" s="113"/>
      <c r="E119" s="113"/>
      <c r="F119" s="113"/>
      <c r="G119" s="113"/>
      <c r="H119" s="113"/>
      <c r="I119" s="113"/>
      <c r="J119" s="113"/>
      <c r="K119" s="113"/>
      <c r="L119" s="113"/>
      <c r="M119" s="113"/>
      <c r="N119" s="113"/>
      <c r="O119" s="113"/>
      <c r="P119" s="113"/>
      <c r="Q119" s="113"/>
      <c r="R119" s="113"/>
      <c r="S119" s="113"/>
      <c r="T119" s="113"/>
      <c r="U119" s="113"/>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761" customFormat="true" ht="15" customHeight="true" x14ac:dyDescent="0.2">
      <c r="A120" s="116" t="s">
        <v>99</v>
      </c>
      <c r="B120" s="231"/>
      <c r="C120" s="3047" t="s">
        <v>115</v>
      </c>
      <c r="D120" s="3048"/>
      <c r="E120" s="3048"/>
      <c r="F120" s="3048"/>
      <c r="G120" s="3049"/>
      <c r="H120" s="3030" t="s">
        <v>38</v>
      </c>
      <c r="I120" s="3031"/>
      <c r="J120" s="3031"/>
      <c r="K120" s="3031"/>
      <c r="L120" s="3032"/>
      <c r="M120" s="3033" t="s">
        <v>37</v>
      </c>
      <c r="N120" s="3034"/>
      <c r="O120" s="3034"/>
      <c r="P120" s="3034"/>
      <c r="Q120" s="3035"/>
      <c r="R120" s="2385" t="s">
        <v>142</v>
      </c>
      <c r="S120" s="2422"/>
      <c r="T120" s="2422"/>
      <c r="U120" s="2422"/>
      <c r="V120" s="2422"/>
      <c r="W120" s="2422"/>
      <c r="X120" s="2422"/>
      <c r="Y120" s="2422"/>
      <c r="Z120" s="2423"/>
      <c r="AA120" s="1038"/>
      <c r="AB120" s="1038"/>
      <c r="AC120" s="1038"/>
      <c r="AD120" s="1038"/>
      <c r="AE120" s="1038"/>
      <c r="AF120" s="1038"/>
      <c r="AG120" s="1038"/>
      <c r="AH120" s="1038"/>
      <c r="AI120" s="1038"/>
      <c r="AJ120" s="1038"/>
      <c r="AK120" s="1038"/>
      <c r="AL120" s="1038"/>
      <c r="AM120" s="1038"/>
      <c r="AN120" s="1038"/>
      <c r="AO120" s="1038"/>
      <c r="AP120" s="1038"/>
      <c r="AQ120" s="1038"/>
      <c r="AR120" s="1038"/>
      <c r="AS120" s="1038"/>
      <c r="AT120" s="1038"/>
      <c r="AU120" s="1038"/>
      <c r="AV120" s="1038"/>
      <c r="AW120" s="1038"/>
      <c r="AX120" s="1038"/>
      <c r="AY120" s="1038"/>
      <c r="AZ120" s="240"/>
      <c r="BA120" s="241" t="s">
        <v>131</v>
      </c>
      <c r="BB120" s="116" t="s">
        <v>99</v>
      </c>
      <c r="BC120" s="3108" t="s">
        <v>115</v>
      </c>
      <c r="BD120" s="3109"/>
      <c r="BE120" s="3109"/>
      <c r="BF120" s="3109"/>
      <c r="BG120" s="3110"/>
      <c r="BH120" s="3111" t="s">
        <v>38</v>
      </c>
      <c r="BI120" s="3109"/>
      <c r="BJ120" s="3109"/>
      <c r="BK120" s="3109"/>
      <c r="BL120" s="3110"/>
      <c r="BM120" s="3111" t="s">
        <v>37</v>
      </c>
      <c r="BN120" s="3109"/>
      <c r="BO120" s="3109"/>
      <c r="BP120" s="3109"/>
      <c r="BQ120" s="3112"/>
      <c r="BR120" s="2401" t="s">
        <v>142</v>
      </c>
      <c r="BS120" s="2402"/>
      <c r="BT120" s="2402"/>
      <c r="BU120" s="2402"/>
      <c r="BV120" s="2402"/>
      <c r="BW120" s="2402"/>
      <c r="BX120" s="2402"/>
      <c r="BY120" s="2403"/>
      <c r="BZ120" s="461"/>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761" customFormat="true" ht="12.75" x14ac:dyDescent="0.2">
      <c r="A121" s="206" t="s">
        <v>87</v>
      </c>
      <c r="B121" s="279"/>
      <c r="C121" s="411" t="s">
        <v>0</v>
      </c>
      <c r="D121" s="412" t="s">
        <v>1</v>
      </c>
      <c r="E121" s="412" t="s">
        <v>2</v>
      </c>
      <c r="F121" s="412" t="s">
        <v>3</v>
      </c>
      <c r="G121" s="413" t="s">
        <v>4</v>
      </c>
      <c r="H121" s="1199" t="s">
        <v>0</v>
      </c>
      <c r="I121" s="1127" t="s">
        <v>1</v>
      </c>
      <c r="J121" s="1127" t="s">
        <v>2</v>
      </c>
      <c r="K121" s="1127" t="s">
        <v>3</v>
      </c>
      <c r="L121" s="1128" t="s">
        <v>4</v>
      </c>
      <c r="M121" s="1182" t="s">
        <v>0</v>
      </c>
      <c r="N121" s="1127" t="s">
        <v>1</v>
      </c>
      <c r="O121" s="1127" t="s">
        <v>2</v>
      </c>
      <c r="P121" s="1127" t="s">
        <v>3</v>
      </c>
      <c r="Q121" s="1223" t="s">
        <v>4</v>
      </c>
      <c r="R121" s="1199" t="s">
        <v>158</v>
      </c>
      <c r="S121" s="1127" t="s">
        <v>159</v>
      </c>
      <c r="T121" s="1127" t="s">
        <v>160</v>
      </c>
      <c r="U121" s="1127" t="s">
        <v>161</v>
      </c>
      <c r="V121" s="1127" t="s">
        <v>162</v>
      </c>
      <c r="W121" s="1127" t="s">
        <v>163</v>
      </c>
      <c r="X121" s="1127" t="s">
        <v>164</v>
      </c>
      <c r="Y121" s="1127" t="s">
        <v>165</v>
      </c>
      <c r="Z121" s="1129" t="s">
        <v>166</v>
      </c>
      <c r="AA121" s="1038"/>
      <c r="AB121" s="1038"/>
      <c r="AC121" s="1038"/>
      <c r="AD121" s="1038"/>
      <c r="AE121" s="1038"/>
      <c r="AF121" s="1038"/>
      <c r="AG121" s="1038"/>
      <c r="AH121" s="1038"/>
      <c r="AI121" s="1038"/>
      <c r="AJ121" s="1038"/>
      <c r="AK121" s="1038"/>
      <c r="AL121" s="1038"/>
      <c r="AM121" s="1038"/>
      <c r="AN121" s="1038"/>
      <c r="AO121" s="1038"/>
      <c r="AP121" s="1038"/>
      <c r="AQ121" s="1038"/>
      <c r="AR121" s="1038"/>
      <c r="AS121" s="1038"/>
      <c r="AT121" s="1038"/>
      <c r="AU121" s="1038"/>
      <c r="AV121" s="1038"/>
      <c r="AW121" s="1038"/>
      <c r="AX121" s="1038"/>
      <c r="AY121" s="1038"/>
      <c r="AZ121" s="24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158</v>
      </c>
      <c r="BS121" s="186" t="s">
        <v>159</v>
      </c>
      <c r="BT121" s="186" t="s">
        <v>160</v>
      </c>
      <c r="BU121" s="186" t="s">
        <v>161</v>
      </c>
      <c r="BV121" s="186" t="s">
        <v>162</v>
      </c>
      <c r="BW121" s="186" t="s">
        <v>163</v>
      </c>
      <c r="BX121" s="186" t="s">
        <v>164</v>
      </c>
      <c r="BY121" s="187" t="s">
        <v>165</v>
      </c>
      <c r="BZ121" s="187" t="s">
        <v>166</v>
      </c>
      <c r="CA121" s="2482"/>
      <c r="CB121" s="2482"/>
      <c r="CC121" s="2482"/>
      <c r="CD121" s="2482"/>
      <c r="CE121" s="2482"/>
      <c r="CF121" s="2482"/>
      <c r="CG121" s="2482"/>
      <c r="CH121" s="2482"/>
      <c r="CI121" s="2482"/>
      <c r="CJ121" s="2482"/>
      <c r="CK121" s="2482"/>
      <c r="CL121" s="2482"/>
      <c r="CM121" s="2482"/>
      <c r="CN121" s="2482"/>
      <c r="CO121" s="2482"/>
      <c r="CP121" s="2482"/>
      <c r="CQ121" s="2482"/>
      <c r="CR121" s="2482"/>
      <c r="CS121" s="2482"/>
      <c r="CT121" s="2482"/>
      <c r="CU121" s="2482"/>
      <c r="CV121" s="2482"/>
      <c r="CW121" s="2482"/>
      <c r="CX121" s="2482"/>
      <c r="CY121" s="2482"/>
      <c r="CZ121" s="2482"/>
    </row>
    <row r="122" s="761" customFormat="true" ht="15" customHeight="true" x14ac:dyDescent="0.2">
      <c r="A122" s="3038" t="s">
        <v>18</v>
      </c>
      <c r="B122" s="1483" t="s">
        <v>14</v>
      </c>
      <c r="C122" s="1361">
        <f>C153+C155+C154*'DHS07'!C130/100</f>
        <v>6.4233342579411286</v>
      </c>
      <c r="D122" s="1362">
        <f>D153+D155+D154*'DHS07'!D130/100</f>
        <v>5.1313364523304266</v>
      </c>
      <c r="E122" s="1362">
        <f>E153+E155+E154*'DHS07'!E130/100</f>
        <v>13.292146988553089</v>
      </c>
      <c r="F122" s="1362">
        <f>F153+F155+F154*'DHS07'!F130/100</f>
        <v>52.525274620637902</v>
      </c>
      <c r="G122" s="1363">
        <f>G153+G155+G154*'DHS07'!G130/100</f>
        <v>94.187917975095999</v>
      </c>
      <c r="H122" s="1364">
        <f>H153+H155+H154*'DHS07'!H130/100</f>
        <v>30.642544238219596</v>
      </c>
      <c r="I122" s="1362">
        <f>I153+I155+I154*'DHS07'!I130/100</f>
        <v>56.588428866104707</v>
      </c>
      <c r="J122" s="1362">
        <f>J153+J155+J154*'DHS07'!J130/100</f>
        <v>83.305562517062413</v>
      </c>
      <c r="K122" s="1362">
        <f>K153+K155+K154*'DHS07'!K130/100</f>
        <v>93.660327151775761</v>
      </c>
      <c r="L122" s="1365">
        <f>L153+L155+L154*'DHS07'!L130/100</f>
        <v>99.247265844711819</v>
      </c>
      <c r="M122" s="1361">
        <f>M153+M155+M154*'DHS07'!M130/100</f>
        <v>4.6830427475161818</v>
      </c>
      <c r="N122" s="1362">
        <f>N153+N155+N154*'DHS07'!N130/100</f>
        <v>6.6089694994730461</v>
      </c>
      <c r="O122" s="1362">
        <f>O153+O155+O154*'DHS07'!O130/100</f>
        <v>5.327951901241093</v>
      </c>
      <c r="P122" s="1362">
        <f>P153+P155+P154*'DHS07'!P130/100</f>
        <v>10.667059339657991</v>
      </c>
      <c r="Q122" s="1363">
        <f>Q153+Q155+Q154*'DHS07'!Q130/100</f>
        <v>36.406058068491717</v>
      </c>
      <c r="R122" s="1364">
        <f>R153+R155+R154*'DHS07'!R130/100</f>
        <v>23.663033760370666</v>
      </c>
      <c r="S122" s="1362">
        <f>S153+S155+S154*'DHS07'!S130/100</f>
        <v>74.470541759744819</v>
      </c>
      <c r="T122" s="1362">
        <f>T153+T155+T154*'DHS07'!T130/100</f>
        <v>14.241299143880203</v>
      </c>
      <c r="U122" s="1362">
        <f>U153+U155+U154*'DHS07'!U130/100</f>
        <v>12.178633801170861</v>
      </c>
      <c r="V122" s="1362">
        <f>V153+V155+V154*'DHS07'!V130/100</f>
        <v>75.827800274901662</v>
      </c>
      <c r="W122" s="1362">
        <f>W153+W155+W154*'DHS07'!W130/100</f>
        <v>15.932506511523187</v>
      </c>
      <c r="X122" s="1362">
        <f>X153+X155+X154*'DHS07'!X130/100</f>
        <v>12.330181379193377</v>
      </c>
      <c r="Y122" s="1362">
        <f>Y153+Y155+Y154*'DHS07'!Y130/100</f>
        <v>32.151382629470866</v>
      </c>
      <c r="Z122" s="1365">
        <f>Z153+Z155+Z154*'DHS07'!Z130/100</f>
        <v>1.9477740120244693</v>
      </c>
      <c r="AA122" s="1038"/>
      <c r="AB122" s="1038"/>
      <c r="AC122" s="1038"/>
      <c r="AD122" s="1038"/>
      <c r="AE122" s="1038"/>
      <c r="AF122" s="1038"/>
      <c r="AG122" s="1038"/>
      <c r="AH122" s="1038"/>
      <c r="AI122" s="1038"/>
      <c r="AJ122" s="1038"/>
      <c r="AK122" s="1038"/>
      <c r="AL122" s="1038"/>
      <c r="AM122" s="1038"/>
      <c r="AN122" s="1038"/>
      <c r="AO122" s="1038"/>
      <c r="AP122" s="1038"/>
      <c r="AQ122" s="1038"/>
      <c r="AR122" s="1038"/>
      <c r="AS122" s="1038"/>
      <c r="AT122" s="1038"/>
      <c r="AU122" s="1038"/>
      <c r="AV122" s="1038"/>
      <c r="AW122" s="1038"/>
      <c r="AX122" s="1038"/>
      <c r="AY122" s="1038"/>
      <c r="AZ122" s="240"/>
      <c r="BA122" s="3113" t="s">
        <v>18</v>
      </c>
      <c r="BB122" s="169" t="s">
        <v>14</v>
      </c>
      <c r="BC122" s="1591" t="s">
        <v>35</v>
      </c>
      <c r="BD122" s="1611" t="s">
        <v>35</v>
      </c>
      <c r="BE122" s="1611" t="s">
        <v>35</v>
      </c>
      <c r="BF122" s="1611" t="s">
        <v>35</v>
      </c>
      <c r="BG122" s="1632" t="s">
        <v>35</v>
      </c>
      <c r="BH122" s="1653" t="s">
        <v>35</v>
      </c>
      <c r="BI122" s="1611" t="s">
        <v>35</v>
      </c>
      <c r="BJ122" s="1611" t="s">
        <v>35</v>
      </c>
      <c r="BK122" s="1611" t="s">
        <v>35</v>
      </c>
      <c r="BL122" s="1632" t="s">
        <v>35</v>
      </c>
      <c r="BM122" s="1653" t="s">
        <v>35</v>
      </c>
      <c r="BN122" s="1611" t="s">
        <v>35</v>
      </c>
      <c r="BO122" s="1611" t="s">
        <v>35</v>
      </c>
      <c r="BP122" s="1611" t="s">
        <v>35</v>
      </c>
      <c r="BQ122" s="1632" t="s">
        <v>35</v>
      </c>
      <c r="BR122" s="1653" t="s">
        <v>35</v>
      </c>
      <c r="BS122" s="1611" t="s">
        <v>35</v>
      </c>
      <c r="BT122" s="1611" t="s">
        <v>35</v>
      </c>
      <c r="BU122" s="1611" t="s">
        <v>35</v>
      </c>
      <c r="BV122" s="1611" t="s">
        <v>35</v>
      </c>
      <c r="BW122" s="1611" t="s">
        <v>35</v>
      </c>
      <c r="BX122" s="1611" t="s">
        <v>35</v>
      </c>
      <c r="BY122" s="1673" t="s">
        <v>35</v>
      </c>
      <c r="BZ122" s="1673" t="s">
        <v>35</v>
      </c>
      <c r="CA122" s="2483"/>
      <c r="CB122" s="2483"/>
      <c r="CC122" s="2483"/>
      <c r="CD122" s="2483"/>
      <c r="CE122" s="2483"/>
      <c r="CF122" s="2483"/>
      <c r="CG122" s="2483"/>
      <c r="CH122" s="2483"/>
      <c r="CI122" s="2483"/>
      <c r="CJ122" s="2483"/>
      <c r="CK122" s="2483"/>
      <c r="CL122" s="2483"/>
      <c r="CM122" s="2483"/>
      <c r="CN122" s="2483"/>
      <c r="CO122" s="2483"/>
      <c r="CP122" s="2483"/>
      <c r="CQ122" s="2483"/>
      <c r="CR122" s="2483"/>
      <c r="CS122" s="2483"/>
      <c r="CT122" s="2483"/>
      <c r="CU122" s="2483"/>
      <c r="CV122" s="2483"/>
      <c r="CW122" s="2483"/>
      <c r="CX122" s="2483"/>
      <c r="CY122" s="2483"/>
      <c r="CZ122" s="2483"/>
    </row>
    <row r="123" s="761" customFormat="true" ht="15" customHeight="true" x14ac:dyDescent="0.2">
      <c r="A123" s="3039"/>
      <c r="B123" s="1484" t="s">
        <v>51</v>
      </c>
      <c r="C123" s="1366">
        <f>100-C122</f>
        <v>93.576665742058879</v>
      </c>
      <c r="D123" s="1367">
        <f t="shared" ref="D123:Z123" si="5">100-D122</f>
        <v>94.86866354766957</v>
      </c>
      <c r="E123" s="1367">
        <f t="shared" si="5"/>
        <v>86.707853011446915</v>
      </c>
      <c r="F123" s="1367">
        <f t="shared" si="5"/>
        <v>47.474725379362098</v>
      </c>
      <c r="G123" s="1368">
        <f t="shared" si="5"/>
        <v>5.8120820249040008</v>
      </c>
      <c r="H123" s="1369">
        <f t="shared" si="5"/>
        <v>69.3574557617804</v>
      </c>
      <c r="I123" s="1367">
        <f t="shared" si="5"/>
        <v>43.411571133895293</v>
      </c>
      <c r="J123" s="1367">
        <f t="shared" si="5"/>
        <v>16.694437482937587</v>
      </c>
      <c r="K123" s="1367">
        <f t="shared" si="5"/>
        <v>6.3396728482242395</v>
      </c>
      <c r="L123" s="1370">
        <f t="shared" si="5"/>
        <v>0.75273415528818077</v>
      </c>
      <c r="M123" s="1366">
        <f t="shared" si="5"/>
        <v>95.316957252483817</v>
      </c>
      <c r="N123" s="1367">
        <f t="shared" si="5"/>
        <v>93.391030500526952</v>
      </c>
      <c r="O123" s="1367">
        <f t="shared" si="5"/>
        <v>94.672048098758907</v>
      </c>
      <c r="P123" s="1367">
        <f t="shared" si="5"/>
        <v>89.332940660342004</v>
      </c>
      <c r="Q123" s="1368">
        <f t="shared" si="5"/>
        <v>63.593941931508283</v>
      </c>
      <c r="R123" s="1369">
        <f t="shared" si="5"/>
        <v>76.336966239629334</v>
      </c>
      <c r="S123" s="1367">
        <f t="shared" si="5"/>
        <v>25.529458240255181</v>
      </c>
      <c r="T123" s="1367">
        <f t="shared" si="5"/>
        <v>85.758700856119802</v>
      </c>
      <c r="U123" s="1367">
        <f t="shared" si="5"/>
        <v>87.821366198829139</v>
      </c>
      <c r="V123" s="1367">
        <f t="shared" si="5"/>
        <v>24.172199725098338</v>
      </c>
      <c r="W123" s="1367">
        <f t="shared" si="5"/>
        <v>84.067493488476813</v>
      </c>
      <c r="X123" s="1367">
        <f t="shared" si="5"/>
        <v>87.669818620806623</v>
      </c>
      <c r="Y123" s="1367">
        <f t="shared" si="5"/>
        <v>67.848617370529126</v>
      </c>
      <c r="Z123" s="1370">
        <f t="shared" si="5"/>
        <v>98.052225987975532</v>
      </c>
      <c r="AA123" s="1038"/>
      <c r="AB123" s="1038"/>
      <c r="AC123" s="1038"/>
      <c r="AD123" s="1038"/>
      <c r="AE123" s="1038"/>
      <c r="AF123" s="1038"/>
      <c r="AG123" s="1038"/>
      <c r="AH123" s="1038"/>
      <c r="AI123" s="1038"/>
      <c r="AJ123" s="1038"/>
      <c r="AK123" s="1038"/>
      <c r="AL123" s="1038"/>
      <c r="AM123" s="1038"/>
      <c r="AN123" s="1038"/>
      <c r="AO123" s="1038"/>
      <c r="AP123" s="1038"/>
      <c r="AQ123" s="1038"/>
      <c r="AR123" s="1038"/>
      <c r="AS123" s="1038"/>
      <c r="AT123" s="1038"/>
      <c r="AU123" s="1038"/>
      <c r="AV123" s="1038"/>
      <c r="AW123" s="1038"/>
      <c r="AX123" s="1038"/>
      <c r="AY123" s="1038"/>
      <c r="AZ123" s="240"/>
      <c r="BA123" s="3114"/>
      <c r="BB123" s="170" t="s">
        <v>51</v>
      </c>
      <c r="BC123" s="1592" t="s">
        <v>35</v>
      </c>
      <c r="BD123" s="1612" t="s">
        <v>35</v>
      </c>
      <c r="BE123" s="1612" t="s">
        <v>35</v>
      </c>
      <c r="BF123" s="1612" t="s">
        <v>35</v>
      </c>
      <c r="BG123" s="1633" t="s">
        <v>35</v>
      </c>
      <c r="BH123" s="1654" t="s">
        <v>35</v>
      </c>
      <c r="BI123" s="1612" t="s">
        <v>35</v>
      </c>
      <c r="BJ123" s="1612" t="s">
        <v>35</v>
      </c>
      <c r="BK123" s="1612" t="s">
        <v>35</v>
      </c>
      <c r="BL123" s="1633" t="s">
        <v>35</v>
      </c>
      <c r="BM123" s="1654" t="s">
        <v>35</v>
      </c>
      <c r="BN123" s="1612" t="s">
        <v>35</v>
      </c>
      <c r="BO123" s="1612" t="s">
        <v>35</v>
      </c>
      <c r="BP123" s="1612" t="s">
        <v>35</v>
      </c>
      <c r="BQ123" s="1633" t="s">
        <v>35</v>
      </c>
      <c r="BR123" s="1654" t="s">
        <v>35</v>
      </c>
      <c r="BS123" s="1612" t="s">
        <v>35</v>
      </c>
      <c r="BT123" s="1612" t="s">
        <v>35</v>
      </c>
      <c r="BU123" s="1612" t="s">
        <v>35</v>
      </c>
      <c r="BV123" s="1612" t="s">
        <v>35</v>
      </c>
      <c r="BW123" s="1612" t="s">
        <v>35</v>
      </c>
      <c r="BX123" s="1612" t="s">
        <v>35</v>
      </c>
      <c r="BY123" s="1674" t="s">
        <v>35</v>
      </c>
      <c r="BZ123" s="1674" t="s">
        <v>35</v>
      </c>
      <c r="CA123" s="2484"/>
      <c r="CB123" s="2484"/>
      <c r="CC123" s="2484"/>
      <c r="CD123" s="2484"/>
      <c r="CE123" s="2484"/>
      <c r="CF123" s="2484"/>
      <c r="CG123" s="2484"/>
      <c r="CH123" s="2484"/>
      <c r="CI123" s="2484"/>
      <c r="CJ123" s="2484"/>
      <c r="CK123" s="2484"/>
      <c r="CL123" s="2484"/>
      <c r="CM123" s="2484"/>
      <c r="CN123" s="2484"/>
      <c r="CO123" s="2484"/>
      <c r="CP123" s="2484"/>
      <c r="CQ123" s="2484"/>
      <c r="CR123" s="2484"/>
      <c r="CS123" s="2484"/>
      <c r="CT123" s="2484"/>
      <c r="CU123" s="2484"/>
      <c r="CV123" s="2484"/>
      <c r="CW123" s="2484"/>
      <c r="CX123" s="2484"/>
      <c r="CY123" s="2484"/>
      <c r="CZ123" s="2484"/>
    </row>
    <row r="124" s="761" customFormat="true" ht="15" customHeight="true" x14ac:dyDescent="0.2">
      <c r="A124" s="3039" t="s">
        <v>50</v>
      </c>
      <c r="B124" s="1484" t="s">
        <v>15</v>
      </c>
      <c r="C124" s="1366">
        <f>'DHS02'!C122*'DHS07'!C129/100</f>
        <v>4.1609970371044902</v>
      </c>
      <c r="D124" s="1367">
        <f>'DHS02'!D122*'DHS07'!D129/100</f>
        <v>3.5324592813498401</v>
      </c>
      <c r="E124" s="1367">
        <f>'DHS02'!E122*'DHS07'!E129/100</f>
        <v>8.8359892606039825</v>
      </c>
      <c r="F124" s="1367">
        <f>'DHS02'!F122*'DHS07'!F129/100</f>
        <v>24.311758393510061</v>
      </c>
      <c r="G124" s="1368">
        <f>'DHS02'!G122*'DHS07'!G129/100</f>
        <v>69.38731083292069</v>
      </c>
      <c r="H124" s="1369">
        <f>'DHS02'!H122*'DHS07'!H129/100</f>
        <v>11.061238745525941</v>
      </c>
      <c r="I124" s="1367">
        <f>'DHS02'!I122*'DHS07'!I129/100</f>
        <v>20.65683368826306</v>
      </c>
      <c r="J124" s="1367">
        <f>'DHS02'!J122*'DHS07'!J129/100</f>
        <v>40.806890960491089</v>
      </c>
      <c r="K124" s="1367">
        <f>'DHS02'!K122*'DHS07'!K129/100</f>
        <v>65.872202152549804</v>
      </c>
      <c r="L124" s="1370">
        <f>'DHS02'!L122*'DHS07'!L129/100</f>
        <v>85.556864759540971</v>
      </c>
      <c r="M124" s="1366">
        <f>'DHS02'!M122*'DHS07'!M129/100</f>
        <v>2.4806529935640844</v>
      </c>
      <c r="N124" s="1367">
        <f>'DHS02'!N122*'DHS07'!N129/100</f>
        <v>4.9802325750729501</v>
      </c>
      <c r="O124" s="1367">
        <f>'DHS02'!O122*'DHS07'!O129/100</f>
        <v>3.5598114242367078</v>
      </c>
      <c r="P124" s="1367">
        <f>'DHS02'!P122*'DHS07'!P129/100</f>
        <v>7.5158891535181214</v>
      </c>
      <c r="Q124" s="1368">
        <f>'DHS02'!Q122*'DHS07'!Q129/100</f>
        <v>26.778986788904085</v>
      </c>
      <c r="R124" s="1369">
        <f>'DHS02'!R122*'DHS07'!R129/100</f>
        <v>19.04361243138867</v>
      </c>
      <c r="S124" s="1367">
        <f>'DHS02'!S122*'DHS07'!S129/100</f>
        <v>54.307167376348133</v>
      </c>
      <c r="T124" s="1367">
        <f>'DHS02'!T122*'DHS07'!T129/100</f>
        <v>8.5246388767222463</v>
      </c>
      <c r="U124" s="1367">
        <f>'DHS02'!U122*'DHS07'!U129/100</f>
        <v>8.6302814491800195</v>
      </c>
      <c r="V124" s="1367">
        <f>'DHS02'!V122*'DHS07'!V129/100</f>
        <v>33.21907643092824</v>
      </c>
      <c r="W124" s="1367">
        <f>'DHS02'!W122*'DHS07'!W129/100</f>
        <v>12.821902600301739</v>
      </c>
      <c r="X124" s="1367">
        <f>'DHS02'!X122*'DHS07'!X129/100</f>
        <v>8.8359753818723181</v>
      </c>
      <c r="Y124" s="1367">
        <f>'DHS02'!Y122*'DHS07'!Y129/100</f>
        <v>21.578955390389709</v>
      </c>
      <c r="Z124" s="1370">
        <f>'DHS02'!Z122*'DHS07'!Z129/100</f>
        <v>1.6800353105702157</v>
      </c>
      <c r="AA124" s="1038"/>
      <c r="AB124" s="1038"/>
      <c r="AC124" s="1038"/>
      <c r="AD124" s="1038"/>
      <c r="AE124" s="1038"/>
      <c r="AF124" s="1038"/>
      <c r="AG124" s="1038"/>
      <c r="AH124" s="1038"/>
      <c r="AI124" s="1038"/>
      <c r="AJ124" s="1038"/>
      <c r="AK124" s="1038"/>
      <c r="AL124" s="1038"/>
      <c r="AM124" s="1038"/>
      <c r="AN124" s="1038"/>
      <c r="AO124" s="1038"/>
      <c r="AP124" s="1038"/>
      <c r="AQ124" s="1038"/>
      <c r="AR124" s="1038"/>
      <c r="AS124" s="1038"/>
      <c r="AT124" s="1038"/>
      <c r="AU124" s="1038"/>
      <c r="AV124" s="1038"/>
      <c r="AW124" s="1038"/>
      <c r="AX124" s="1038"/>
      <c r="AY124" s="1038"/>
      <c r="AZ124" s="240"/>
      <c r="BA124" s="3114" t="s">
        <v>50</v>
      </c>
      <c r="BB124" s="170" t="s">
        <v>15</v>
      </c>
      <c r="BC124" s="1592" t="s">
        <v>35</v>
      </c>
      <c r="BD124" s="1612" t="s">
        <v>35</v>
      </c>
      <c r="BE124" s="1612" t="s">
        <v>35</v>
      </c>
      <c r="BF124" s="1612" t="s">
        <v>35</v>
      </c>
      <c r="BG124" s="1633" t="s">
        <v>35</v>
      </c>
      <c r="BH124" s="1654" t="s">
        <v>35</v>
      </c>
      <c r="BI124" s="1612" t="s">
        <v>35</v>
      </c>
      <c r="BJ124" s="1612" t="s">
        <v>35</v>
      </c>
      <c r="BK124" s="1612" t="s">
        <v>35</v>
      </c>
      <c r="BL124" s="1633" t="s">
        <v>35</v>
      </c>
      <c r="BM124" s="1654" t="s">
        <v>35</v>
      </c>
      <c r="BN124" s="1612" t="s">
        <v>35</v>
      </c>
      <c r="BO124" s="1612" t="s">
        <v>35</v>
      </c>
      <c r="BP124" s="1612" t="s">
        <v>35</v>
      </c>
      <c r="BQ124" s="1633" t="s">
        <v>35</v>
      </c>
      <c r="BR124" s="1654" t="s">
        <v>35</v>
      </c>
      <c r="BS124" s="1612" t="s">
        <v>35</v>
      </c>
      <c r="BT124" s="1612" t="s">
        <v>35</v>
      </c>
      <c r="BU124" s="1612" t="s">
        <v>35</v>
      </c>
      <c r="BV124" s="1612" t="s">
        <v>35</v>
      </c>
      <c r="BW124" s="1612" t="s">
        <v>35</v>
      </c>
      <c r="BX124" s="1612" t="s">
        <v>35</v>
      </c>
      <c r="BY124" s="1674" t="s">
        <v>35</v>
      </c>
      <c r="BZ124" s="1674" t="s">
        <v>35</v>
      </c>
      <c r="CA124" s="2484"/>
      <c r="CB124" s="2484"/>
      <c r="CC124" s="2484"/>
      <c r="CD124" s="2484"/>
      <c r="CE124" s="2484"/>
      <c r="CF124" s="2484"/>
      <c r="CG124" s="2484"/>
      <c r="CH124" s="2484"/>
      <c r="CI124" s="2484"/>
      <c r="CJ124" s="2484"/>
      <c r="CK124" s="2484"/>
      <c r="CL124" s="2484"/>
      <c r="CM124" s="2484"/>
      <c r="CN124" s="2484"/>
      <c r="CO124" s="2484"/>
      <c r="CP124" s="2484"/>
      <c r="CQ124" s="2484"/>
      <c r="CR124" s="2484"/>
      <c r="CS124" s="2484"/>
      <c r="CT124" s="2484"/>
      <c r="CU124" s="2484"/>
      <c r="CV124" s="2484"/>
      <c r="CW124" s="2484"/>
      <c r="CX124" s="2484"/>
      <c r="CY124" s="2484"/>
      <c r="CZ124" s="2484"/>
    </row>
    <row r="125" s="761" customFormat="true" ht="15" customHeight="true" x14ac:dyDescent="0.2">
      <c r="A125" s="3039"/>
      <c r="B125" s="1484" t="s">
        <v>16</v>
      </c>
      <c r="C125" s="1366">
        <f>C122*'DHS07'!C128/100</f>
        <v>2.2623372208366406</v>
      </c>
      <c r="D125" s="1367">
        <f>D122*'DHS07'!D128/100</f>
        <v>1.5988771709805834</v>
      </c>
      <c r="E125" s="1367">
        <f>E122*'DHS07'!E128/100</f>
        <v>4.4561577279491136</v>
      </c>
      <c r="F125" s="1367">
        <f>F122*'DHS07'!F128/100</f>
        <v>28.213516227127819</v>
      </c>
      <c r="G125" s="1368">
        <f>G122*'DHS07'!G128/100</f>
        <v>24.800607142175242</v>
      </c>
      <c r="H125" s="1369">
        <f>H122*'DHS07'!H128/100</f>
        <v>19.581305492693637</v>
      </c>
      <c r="I125" s="1367">
        <f>I122*'DHS07'!I128/100</f>
        <v>35.931595177841672</v>
      </c>
      <c r="J125" s="1367">
        <f>J122*'DHS07'!J128/100</f>
        <v>42.498671556571381</v>
      </c>
      <c r="K125" s="1367">
        <f>K122*'DHS07'!K128/100</f>
        <v>27.788124999226014</v>
      </c>
      <c r="L125" s="1370">
        <f>L122*'DHS07'!L128/100</f>
        <v>13.690401085170839</v>
      </c>
      <c r="M125" s="1366">
        <f>M122*'DHS07'!M128/100</f>
        <v>2.2023897539520969</v>
      </c>
      <c r="N125" s="1367">
        <f>N122*'DHS07'!N128/100</f>
        <v>1.628736924400096</v>
      </c>
      <c r="O125" s="1367">
        <f>O122*'DHS07'!O128/100</f>
        <v>1.7681404770043838</v>
      </c>
      <c r="P125" s="1367">
        <f>P122*'DHS07'!P128/100</f>
        <v>3.1511701861398702</v>
      </c>
      <c r="Q125" s="1368">
        <f>Q122*'DHS07'!Q128/100</f>
        <v>9.6270712795876765</v>
      </c>
      <c r="R125" s="1369">
        <f>R122*'DHS07'!R128/100</f>
        <v>4.6194213289819901</v>
      </c>
      <c r="S125" s="1367">
        <f>S122*'DHS07'!S128/100</f>
        <v>20.163374383396732</v>
      </c>
      <c r="T125" s="1367">
        <f>T122*'DHS07'!T128/100</f>
        <v>5.7166602671579678</v>
      </c>
      <c r="U125" s="1367">
        <f>U122*'DHS07'!U128/100</f>
        <v>3.5483523519908551</v>
      </c>
      <c r="V125" s="1367">
        <f>V122*'DHS07'!V128/100</f>
        <v>42.608723843973493</v>
      </c>
      <c r="W125" s="1367">
        <f>W122*'DHS07'!W128/100</f>
        <v>3.1106039112214621</v>
      </c>
      <c r="X125" s="1367">
        <f>X122*'DHS07'!X128/100</f>
        <v>3.4942059973210586</v>
      </c>
      <c r="Y125" s="1367">
        <f>Y122*'DHS07'!Y128/100</f>
        <v>10.572427239081119</v>
      </c>
      <c r="Z125" s="1370">
        <f>Z122*'DHS07'!Z128/100</f>
        <v>0.2677387014542536</v>
      </c>
      <c r="AA125" s="1038"/>
      <c r="AB125" s="1038"/>
      <c r="AC125" s="1038"/>
      <c r="AD125" s="1038"/>
      <c r="AE125" s="1038"/>
      <c r="AF125" s="1038"/>
      <c r="AG125" s="1038"/>
      <c r="AH125" s="1038"/>
      <c r="AI125" s="1038"/>
      <c r="AJ125" s="1038"/>
      <c r="AK125" s="1038"/>
      <c r="AL125" s="1038"/>
      <c r="AM125" s="1038"/>
      <c r="AN125" s="1038"/>
      <c r="AO125" s="1038"/>
      <c r="AP125" s="1038"/>
      <c r="AQ125" s="1038"/>
      <c r="AR125" s="1038"/>
      <c r="AS125" s="1038"/>
      <c r="AT125" s="1038"/>
      <c r="AU125" s="1038"/>
      <c r="AV125" s="1038"/>
      <c r="AW125" s="1038"/>
      <c r="AX125" s="1038"/>
      <c r="AY125" s="1038"/>
      <c r="AZ125" s="240"/>
      <c r="BA125" s="3114"/>
      <c r="BB125" s="170" t="s">
        <v>16</v>
      </c>
      <c r="BC125" s="1592" t="s">
        <v>35</v>
      </c>
      <c r="BD125" s="1612" t="s">
        <v>35</v>
      </c>
      <c r="BE125" s="1612" t="s">
        <v>35</v>
      </c>
      <c r="BF125" s="1612" t="s">
        <v>35</v>
      </c>
      <c r="BG125" s="1633" t="s">
        <v>35</v>
      </c>
      <c r="BH125" s="1654" t="s">
        <v>35</v>
      </c>
      <c r="BI125" s="1612" t="s">
        <v>35</v>
      </c>
      <c r="BJ125" s="1612" t="s">
        <v>35</v>
      </c>
      <c r="BK125" s="1612" t="s">
        <v>35</v>
      </c>
      <c r="BL125" s="1633" t="s">
        <v>35</v>
      </c>
      <c r="BM125" s="1654" t="s">
        <v>35</v>
      </c>
      <c r="BN125" s="1612" t="s">
        <v>35</v>
      </c>
      <c r="BO125" s="1612" t="s">
        <v>35</v>
      </c>
      <c r="BP125" s="1612" t="s">
        <v>35</v>
      </c>
      <c r="BQ125" s="1633" t="s">
        <v>35</v>
      </c>
      <c r="BR125" s="1654" t="s">
        <v>35</v>
      </c>
      <c r="BS125" s="1612" t="s">
        <v>35</v>
      </c>
      <c r="BT125" s="1612" t="s">
        <v>35</v>
      </c>
      <c r="BU125" s="1612" t="s">
        <v>35</v>
      </c>
      <c r="BV125" s="1612" t="s">
        <v>35</v>
      </c>
      <c r="BW125" s="1612" t="s">
        <v>35</v>
      </c>
      <c r="BX125" s="1612" t="s">
        <v>35</v>
      </c>
      <c r="BY125" s="1674" t="s">
        <v>35</v>
      </c>
      <c r="BZ125" s="1674" t="s">
        <v>35</v>
      </c>
      <c r="CA125" s="2484"/>
      <c r="CB125" s="2484"/>
      <c r="CC125" s="2484"/>
      <c r="CD125" s="2484"/>
      <c r="CE125" s="2484"/>
      <c r="CF125" s="2484"/>
      <c r="CG125" s="2484"/>
      <c r="CH125" s="2484"/>
      <c r="CI125" s="2484"/>
      <c r="CJ125" s="2484"/>
      <c r="CK125" s="2484"/>
      <c r="CL125" s="2484"/>
      <c r="CM125" s="2484"/>
      <c r="CN125" s="2484"/>
      <c r="CO125" s="2484"/>
      <c r="CP125" s="2484"/>
      <c r="CQ125" s="2484"/>
      <c r="CR125" s="2484"/>
      <c r="CS125" s="2484"/>
      <c r="CT125" s="2484"/>
      <c r="CU125" s="2484"/>
      <c r="CV125" s="2484"/>
      <c r="CW125" s="2484"/>
      <c r="CX125" s="2484"/>
      <c r="CY125" s="2484"/>
      <c r="CZ125" s="2484"/>
    </row>
    <row r="126" s="761" customFormat="true" ht="15" customHeight="true" x14ac:dyDescent="0.2">
      <c r="A126" s="3039"/>
      <c r="B126" s="1484" t="s">
        <v>22</v>
      </c>
      <c r="C126" s="1366">
        <f>100-(C124+C125+C127)</f>
        <v>37.329748326620582</v>
      </c>
      <c r="D126" s="1367">
        <f t="shared" ref="D126:Z126" si="6">100-(D124+D125+D127)</f>
        <v>52.993962203330483</v>
      </c>
      <c r="E126" s="1367">
        <f t="shared" si="6"/>
        <v>60.456810056482809</v>
      </c>
      <c r="F126" s="1367">
        <f t="shared" si="6"/>
        <v>41.417781953519444</v>
      </c>
      <c r="G126" s="1368">
        <f t="shared" si="6"/>
        <v>5.5880403345892375</v>
      </c>
      <c r="H126" s="1369">
        <f t="shared" si="6"/>
        <v>58.660721317907914</v>
      </c>
      <c r="I126" s="1367">
        <f t="shared" si="6"/>
        <v>37.420996552750431</v>
      </c>
      <c r="J126" s="1367">
        <f t="shared" si="6"/>
        <v>16.202390873660192</v>
      </c>
      <c r="K126" s="1367">
        <f t="shared" si="6"/>
        <v>5.9161456774709791</v>
      </c>
      <c r="L126" s="1370">
        <f t="shared" si="6"/>
        <v>0.75273415528819498</v>
      </c>
      <c r="M126" s="1366">
        <f t="shared" si="6"/>
        <v>39.070039837045528</v>
      </c>
      <c r="N126" s="1367">
        <f t="shared" si="6"/>
        <v>37.144113085088662</v>
      </c>
      <c r="O126" s="1367">
        <f t="shared" si="6"/>
        <v>52.797346754419813</v>
      </c>
      <c r="P126" s="1367">
        <f t="shared" si="6"/>
        <v>55.281406354432548</v>
      </c>
      <c r="Q126" s="1368">
        <f t="shared" si="6"/>
        <v>52.241377848698114</v>
      </c>
      <c r="R126" s="1369">
        <f t="shared" si="6"/>
        <v>52.006065996320373</v>
      </c>
      <c r="S126" s="1367">
        <f t="shared" si="6"/>
        <v>21.863564968793426</v>
      </c>
      <c r="T126" s="1367">
        <f t="shared" si="6"/>
        <v>31.976662931552141</v>
      </c>
      <c r="U126" s="1367">
        <f t="shared" si="6"/>
        <v>67.646234850317768</v>
      </c>
      <c r="V126" s="1367">
        <f t="shared" si="6"/>
        <v>20.551725318107017</v>
      </c>
      <c r="W126" s="1367">
        <f t="shared" si="6"/>
        <v>62.441375792490319</v>
      </c>
      <c r="X126" s="1367">
        <f t="shared" si="6"/>
        <v>74.767142636487506</v>
      </c>
      <c r="Y126" s="1367">
        <f t="shared" si="6"/>
        <v>11.759231895668904</v>
      </c>
      <c r="Z126" s="1370">
        <f t="shared" si="6"/>
        <v>28.459273375581901</v>
      </c>
      <c r="AA126" s="1038"/>
      <c r="AB126" s="1038"/>
      <c r="AC126" s="1038"/>
      <c r="AD126" s="1038"/>
      <c r="AE126" s="1038"/>
      <c r="AF126" s="1038"/>
      <c r="AG126" s="1038"/>
      <c r="AH126" s="1038"/>
      <c r="AI126" s="1038"/>
      <c r="AJ126" s="1038"/>
      <c r="AK126" s="1038"/>
      <c r="AL126" s="1038"/>
      <c r="AM126" s="1038"/>
      <c r="AN126" s="1038"/>
      <c r="AO126" s="1038"/>
      <c r="AP126" s="1038"/>
      <c r="AQ126" s="1038"/>
      <c r="AR126" s="1038"/>
      <c r="AS126" s="1038"/>
      <c r="AT126" s="1038"/>
      <c r="AU126" s="1038"/>
      <c r="AV126" s="1038"/>
      <c r="AW126" s="1038"/>
      <c r="AX126" s="1038"/>
      <c r="AY126" s="1038"/>
      <c r="AZ126" s="240"/>
      <c r="BA126" s="3114"/>
      <c r="BB126" s="170" t="s">
        <v>22</v>
      </c>
      <c r="BC126" s="1592" t="s">
        <v>35</v>
      </c>
      <c r="BD126" s="1612" t="s">
        <v>35</v>
      </c>
      <c r="BE126" s="1612" t="s">
        <v>35</v>
      </c>
      <c r="BF126" s="1612" t="s">
        <v>35</v>
      </c>
      <c r="BG126" s="1633" t="s">
        <v>35</v>
      </c>
      <c r="BH126" s="1654" t="s">
        <v>35</v>
      </c>
      <c r="BI126" s="1612" t="s">
        <v>35</v>
      </c>
      <c r="BJ126" s="1612" t="s">
        <v>35</v>
      </c>
      <c r="BK126" s="1612" t="s">
        <v>35</v>
      </c>
      <c r="BL126" s="1633" t="s">
        <v>35</v>
      </c>
      <c r="BM126" s="1654" t="s">
        <v>35</v>
      </c>
      <c r="BN126" s="1612" t="s">
        <v>35</v>
      </c>
      <c r="BO126" s="1612" t="s">
        <v>35</v>
      </c>
      <c r="BP126" s="1612" t="s">
        <v>35</v>
      </c>
      <c r="BQ126" s="1633" t="s">
        <v>35</v>
      </c>
      <c r="BR126" s="1654" t="s">
        <v>35</v>
      </c>
      <c r="BS126" s="1612" t="s">
        <v>35</v>
      </c>
      <c r="BT126" s="1612" t="s">
        <v>35</v>
      </c>
      <c r="BU126" s="1612" t="s">
        <v>35</v>
      </c>
      <c r="BV126" s="1612" t="s">
        <v>35</v>
      </c>
      <c r="BW126" s="1612" t="s">
        <v>35</v>
      </c>
      <c r="BX126" s="1612" t="s">
        <v>35</v>
      </c>
      <c r="BY126" s="1674" t="s">
        <v>35</v>
      </c>
      <c r="BZ126" s="1674" t="s">
        <v>35</v>
      </c>
      <c r="CA126" s="2484"/>
      <c r="CB126" s="2484"/>
      <c r="CC126" s="2484"/>
      <c r="CD126" s="2484"/>
      <c r="CE126" s="2484"/>
      <c r="CF126" s="2484"/>
      <c r="CG126" s="2484"/>
      <c r="CH126" s="2484"/>
      <c r="CI126" s="2484"/>
      <c r="CJ126" s="2484"/>
      <c r="CK126" s="2484"/>
      <c r="CL126" s="2484"/>
      <c r="CM126" s="2484"/>
      <c r="CN126" s="2484"/>
      <c r="CO126" s="2484"/>
      <c r="CP126" s="2484"/>
      <c r="CQ126" s="2484"/>
      <c r="CR126" s="2484"/>
      <c r="CS126" s="2484"/>
      <c r="CT126" s="2484"/>
      <c r="CU126" s="2484"/>
      <c r="CV126" s="2484"/>
      <c r="CW126" s="2484"/>
      <c r="CX126" s="2484"/>
      <c r="CY126" s="2484"/>
      <c r="CZ126" s="2484"/>
    </row>
    <row r="127" s="761" customFormat="true" ht="15" customHeight="true" x14ac:dyDescent="0.2">
      <c r="A127" s="3039"/>
      <c r="B127" s="1484" t="s">
        <v>19</v>
      </c>
      <c r="C127" s="1366">
        <f>C156</f>
        <v>56.24691741543829</v>
      </c>
      <c r="D127" s="1367">
        <f t="shared" ref="D127:Z127" si="7">D156</f>
        <v>41.874701344339094</v>
      </c>
      <c r="E127" s="1367">
        <f t="shared" si="7"/>
        <v>26.251042954964092</v>
      </c>
      <c r="F127" s="1367">
        <f t="shared" si="7"/>
        <v>6.0569434258426735</v>
      </c>
      <c r="G127" s="1368">
        <f t="shared" si="7"/>
        <v>0.22404169031484084</v>
      </c>
      <c r="H127" s="1369">
        <f t="shared" si="7"/>
        <v>10.696734443872504</v>
      </c>
      <c r="I127" s="1367">
        <f t="shared" si="7"/>
        <v>5.9905745811448341</v>
      </c>
      <c r="J127" s="1367">
        <f t="shared" si="7"/>
        <v>0.49204660927734001</v>
      </c>
      <c r="K127" s="1367">
        <f t="shared" si="7"/>
        <v>0.42352717075320023</v>
      </c>
      <c r="L127" s="1370">
        <f t="shared" si="7"/>
        <v>0</v>
      </c>
      <c r="M127" s="1366">
        <f t="shared" si="7"/>
        <v>56.24691741543829</v>
      </c>
      <c r="N127" s="1367">
        <f t="shared" si="7"/>
        <v>56.24691741543829</v>
      </c>
      <c r="O127" s="1367">
        <f t="shared" si="7"/>
        <v>41.874701344339094</v>
      </c>
      <c r="P127" s="1367">
        <f t="shared" si="7"/>
        <v>34.051534305909463</v>
      </c>
      <c r="Q127" s="1368">
        <f t="shared" si="7"/>
        <v>11.352564082810126</v>
      </c>
      <c r="R127" s="1369">
        <f t="shared" si="7"/>
        <v>24.330900243308964</v>
      </c>
      <c r="S127" s="1367">
        <f t="shared" si="7"/>
        <v>3.6658932714617167</v>
      </c>
      <c r="T127" s="1367">
        <f t="shared" si="7"/>
        <v>53.782037924567646</v>
      </c>
      <c r="U127" s="1367">
        <f t="shared" si="7"/>
        <v>20.175131348511357</v>
      </c>
      <c r="V127" s="1367">
        <f t="shared" si="7"/>
        <v>3.6204744069912516</v>
      </c>
      <c r="W127" s="1367">
        <f t="shared" si="7"/>
        <v>21.626117695986476</v>
      </c>
      <c r="X127" s="1367">
        <f t="shared" si="7"/>
        <v>12.902675984319117</v>
      </c>
      <c r="Y127" s="1367">
        <f t="shared" si="7"/>
        <v>56.089385474860265</v>
      </c>
      <c r="Z127" s="1370">
        <f t="shared" si="7"/>
        <v>69.592952612393631</v>
      </c>
      <c r="AA127" s="1038"/>
      <c r="AB127" s="1038"/>
      <c r="AC127" s="1038"/>
      <c r="AD127" s="1038"/>
      <c r="AE127" s="1038"/>
      <c r="AF127" s="1038"/>
      <c r="AG127" s="1038"/>
      <c r="AH127" s="1038"/>
      <c r="AI127" s="1038"/>
      <c r="AJ127" s="1038"/>
      <c r="AK127" s="1038"/>
      <c r="AL127" s="1038"/>
      <c r="AM127" s="1038"/>
      <c r="AN127" s="1038"/>
      <c r="AO127" s="1038"/>
      <c r="AP127" s="1038"/>
      <c r="AQ127" s="1038"/>
      <c r="AR127" s="1038"/>
      <c r="AS127" s="1038"/>
      <c r="AT127" s="1038"/>
      <c r="AU127" s="1038"/>
      <c r="AV127" s="1038"/>
      <c r="AW127" s="1038"/>
      <c r="AX127" s="1038"/>
      <c r="AY127" s="1038"/>
      <c r="AZ127" s="240"/>
      <c r="BA127" s="3114"/>
      <c r="BB127" s="170" t="s">
        <v>19</v>
      </c>
      <c r="BC127" s="1592" t="s">
        <v>35</v>
      </c>
      <c r="BD127" s="1612" t="s">
        <v>35</v>
      </c>
      <c r="BE127" s="1612" t="s">
        <v>35</v>
      </c>
      <c r="BF127" s="1612" t="s">
        <v>35</v>
      </c>
      <c r="BG127" s="1633" t="s">
        <v>35</v>
      </c>
      <c r="BH127" s="1654" t="s">
        <v>35</v>
      </c>
      <c r="BI127" s="1612" t="s">
        <v>35</v>
      </c>
      <c r="BJ127" s="1612" t="s">
        <v>35</v>
      </c>
      <c r="BK127" s="1612" t="s">
        <v>35</v>
      </c>
      <c r="BL127" s="1633" t="s">
        <v>35</v>
      </c>
      <c r="BM127" s="1654" t="s">
        <v>35</v>
      </c>
      <c r="BN127" s="1612" t="s">
        <v>35</v>
      </c>
      <c r="BO127" s="1612" t="s">
        <v>35</v>
      </c>
      <c r="BP127" s="1612" t="s">
        <v>35</v>
      </c>
      <c r="BQ127" s="1633" t="s">
        <v>35</v>
      </c>
      <c r="BR127" s="1654" t="s">
        <v>35</v>
      </c>
      <c r="BS127" s="1612" t="s">
        <v>35</v>
      </c>
      <c r="BT127" s="1612" t="s">
        <v>35</v>
      </c>
      <c r="BU127" s="1612" t="s">
        <v>35</v>
      </c>
      <c r="BV127" s="1612" t="s">
        <v>35</v>
      </c>
      <c r="BW127" s="1612" t="s">
        <v>35</v>
      </c>
      <c r="BX127" s="1612" t="s">
        <v>35</v>
      </c>
      <c r="BY127" s="1674" t="s">
        <v>35</v>
      </c>
      <c r="BZ127" s="1674" t="s">
        <v>35</v>
      </c>
      <c r="CA127" s="2484"/>
      <c r="CB127" s="2484"/>
      <c r="CC127" s="2484"/>
      <c r="CD127" s="2484"/>
      <c r="CE127" s="2484"/>
      <c r="CF127" s="2484"/>
      <c r="CG127" s="2484"/>
      <c r="CH127" s="2484"/>
      <c r="CI127" s="2484"/>
      <c r="CJ127" s="2484"/>
      <c r="CK127" s="2484"/>
      <c r="CL127" s="2484"/>
      <c r="CM127" s="2484"/>
      <c r="CN127" s="2484"/>
      <c r="CO127" s="2484"/>
      <c r="CP127" s="2484"/>
      <c r="CQ127" s="2484"/>
      <c r="CR127" s="2484"/>
      <c r="CS127" s="2484"/>
      <c r="CT127" s="2484"/>
      <c r="CU127" s="2484"/>
      <c r="CV127" s="2484"/>
      <c r="CW127" s="2484"/>
      <c r="CX127" s="2484"/>
      <c r="CY127" s="2484"/>
      <c r="CZ127" s="2484"/>
    </row>
    <row r="128" s="761" customFormat="true" ht="15" customHeight="true" x14ac:dyDescent="0.2">
      <c r="A128" s="3039" t="s">
        <v>186</v>
      </c>
      <c r="B128" s="1484" t="s">
        <v>49</v>
      </c>
      <c r="C128" s="1513" t="s">
        <v>35</v>
      </c>
      <c r="D128" s="1527" t="s">
        <v>35</v>
      </c>
      <c r="E128" s="1527" t="s">
        <v>35</v>
      </c>
      <c r="F128" s="1527" t="s">
        <v>35</v>
      </c>
      <c r="G128" s="1541" t="s">
        <v>35</v>
      </c>
      <c r="H128" s="1555" t="s">
        <v>35</v>
      </c>
      <c r="I128" s="1527" t="s">
        <v>35</v>
      </c>
      <c r="J128" s="1527" t="s">
        <v>35</v>
      </c>
      <c r="K128" s="1527" t="s">
        <v>35</v>
      </c>
      <c r="L128" s="1569" t="s">
        <v>35</v>
      </c>
      <c r="M128" s="1513" t="s">
        <v>35</v>
      </c>
      <c r="N128" s="1527" t="s">
        <v>35</v>
      </c>
      <c r="O128" s="1527" t="s">
        <v>35</v>
      </c>
      <c r="P128" s="1527" t="s">
        <v>35</v>
      </c>
      <c r="Q128" s="1541" t="s">
        <v>35</v>
      </c>
      <c r="R128" s="1555" t="s">
        <v>35</v>
      </c>
      <c r="S128" s="1527" t="s">
        <v>35</v>
      </c>
      <c r="T128" s="1527" t="s">
        <v>35</v>
      </c>
      <c r="U128" s="1527" t="s">
        <v>35</v>
      </c>
      <c r="V128" s="1527" t="s">
        <v>35</v>
      </c>
      <c r="W128" s="1527" t="s">
        <v>35</v>
      </c>
      <c r="X128" s="1527" t="s">
        <v>35</v>
      </c>
      <c r="Y128" s="1527" t="s">
        <v>35</v>
      </c>
      <c r="Z128" s="1569" t="s">
        <v>35</v>
      </c>
      <c r="AA128" s="1038"/>
      <c r="AB128" s="1038"/>
      <c r="AC128" s="1038"/>
      <c r="AD128" s="1038"/>
      <c r="AE128" s="1038"/>
      <c r="AF128" s="1038"/>
      <c r="AG128" s="1038"/>
      <c r="AH128" s="1038"/>
      <c r="AI128" s="1038"/>
      <c r="AJ128" s="1038"/>
      <c r="AK128" s="1038"/>
      <c r="AL128" s="1038"/>
      <c r="AM128" s="1038"/>
      <c r="AN128" s="1038"/>
      <c r="AO128" s="1038"/>
      <c r="AP128" s="1038"/>
      <c r="AQ128" s="1038"/>
      <c r="AR128" s="1038"/>
      <c r="AS128" s="1038"/>
      <c r="AT128" s="1038"/>
      <c r="AU128" s="1038"/>
      <c r="AV128" s="1038"/>
      <c r="AW128" s="1038"/>
      <c r="AX128" s="1038"/>
      <c r="AY128" s="1038"/>
      <c r="AZ128" s="240"/>
      <c r="BA128" s="3114" t="s">
        <v>109</v>
      </c>
      <c r="BB128" s="170" t="s">
        <v>49</v>
      </c>
      <c r="BC128" s="1592" t="s">
        <v>35</v>
      </c>
      <c r="BD128" s="1612" t="s">
        <v>35</v>
      </c>
      <c r="BE128" s="1612" t="s">
        <v>35</v>
      </c>
      <c r="BF128" s="1612" t="s">
        <v>35</v>
      </c>
      <c r="BG128" s="1633" t="s">
        <v>35</v>
      </c>
      <c r="BH128" s="1654" t="s">
        <v>35</v>
      </c>
      <c r="BI128" s="1612" t="s">
        <v>35</v>
      </c>
      <c r="BJ128" s="1612" t="s">
        <v>35</v>
      </c>
      <c r="BK128" s="1612" t="s">
        <v>35</v>
      </c>
      <c r="BL128" s="1633" t="s">
        <v>35</v>
      </c>
      <c r="BM128" s="1654" t="s">
        <v>35</v>
      </c>
      <c r="BN128" s="1612" t="s">
        <v>35</v>
      </c>
      <c r="BO128" s="1612" t="s">
        <v>35</v>
      </c>
      <c r="BP128" s="1612" t="s">
        <v>35</v>
      </c>
      <c r="BQ128" s="1633" t="s">
        <v>35</v>
      </c>
      <c r="BR128" s="1654" t="s">
        <v>35</v>
      </c>
      <c r="BS128" s="1612" t="s">
        <v>35</v>
      </c>
      <c r="BT128" s="1612" t="s">
        <v>35</v>
      </c>
      <c r="BU128" s="1612" t="s">
        <v>35</v>
      </c>
      <c r="BV128" s="1612" t="s">
        <v>35</v>
      </c>
      <c r="BW128" s="1612" t="s">
        <v>35</v>
      </c>
      <c r="BX128" s="1612" t="s">
        <v>35</v>
      </c>
      <c r="BY128" s="1674" t="s">
        <v>35</v>
      </c>
      <c r="BZ128" s="1674" t="s">
        <v>35</v>
      </c>
      <c r="CA128" s="2484"/>
      <c r="CB128" s="2484"/>
      <c r="CC128" s="2484"/>
      <c r="CD128" s="2484"/>
      <c r="CE128" s="2484"/>
      <c r="CF128" s="2484"/>
      <c r="CG128" s="2484"/>
      <c r="CH128" s="2484"/>
      <c r="CI128" s="2484"/>
      <c r="CJ128" s="2484"/>
      <c r="CK128" s="2484"/>
      <c r="CL128" s="2484"/>
      <c r="CM128" s="2484"/>
      <c r="CN128" s="2484"/>
      <c r="CO128" s="2484"/>
      <c r="CP128" s="2484"/>
      <c r="CQ128" s="2484"/>
      <c r="CR128" s="2484"/>
      <c r="CS128" s="2484"/>
      <c r="CT128" s="2484"/>
      <c r="CU128" s="2484"/>
      <c r="CV128" s="2484"/>
      <c r="CW128" s="2484"/>
      <c r="CX128" s="2484"/>
      <c r="CY128" s="2484"/>
      <c r="CZ128" s="2484"/>
    </row>
    <row r="129" s="761" customFormat="true" ht="15" customHeight="true" x14ac:dyDescent="0.2">
      <c r="A129" s="3040"/>
      <c r="B129" s="1485" t="s">
        <v>48</v>
      </c>
      <c r="C129" s="1514" t="s">
        <v>35</v>
      </c>
      <c r="D129" s="1528" t="s">
        <v>35</v>
      </c>
      <c r="E129" s="1528" t="s">
        <v>35</v>
      </c>
      <c r="F129" s="1528" t="s">
        <v>35</v>
      </c>
      <c r="G129" s="1542" t="s">
        <v>35</v>
      </c>
      <c r="H129" s="1556" t="s">
        <v>35</v>
      </c>
      <c r="I129" s="1528" t="s">
        <v>35</v>
      </c>
      <c r="J129" s="1528" t="s">
        <v>35</v>
      </c>
      <c r="K129" s="1528" t="s">
        <v>35</v>
      </c>
      <c r="L129" s="1570" t="s">
        <v>35</v>
      </c>
      <c r="M129" s="1514" t="s">
        <v>35</v>
      </c>
      <c r="N129" s="1528" t="s">
        <v>35</v>
      </c>
      <c r="O129" s="1528" t="s">
        <v>35</v>
      </c>
      <c r="P129" s="1528" t="s">
        <v>35</v>
      </c>
      <c r="Q129" s="1542" t="s">
        <v>35</v>
      </c>
      <c r="R129" s="1556" t="s">
        <v>35</v>
      </c>
      <c r="S129" s="1528" t="s">
        <v>35</v>
      </c>
      <c r="T129" s="1528" t="s">
        <v>35</v>
      </c>
      <c r="U129" s="1528" t="s">
        <v>35</v>
      </c>
      <c r="V129" s="1528" t="s">
        <v>35</v>
      </c>
      <c r="W129" s="1528" t="s">
        <v>35</v>
      </c>
      <c r="X129" s="1528" t="s">
        <v>35</v>
      </c>
      <c r="Y129" s="1528" t="s">
        <v>35</v>
      </c>
      <c r="Z129" s="1570" t="s">
        <v>35</v>
      </c>
      <c r="AA129" s="1038"/>
      <c r="AB129" s="1038"/>
      <c r="AC129" s="1038"/>
      <c r="AD129" s="1038"/>
      <c r="AE129" s="1038"/>
      <c r="AF129" s="1038"/>
      <c r="AG129" s="1038"/>
      <c r="AH129" s="1038"/>
      <c r="AI129" s="1038"/>
      <c r="AJ129" s="1038"/>
      <c r="AK129" s="1038"/>
      <c r="AL129" s="1038"/>
      <c r="AM129" s="1038"/>
      <c r="AN129" s="1038"/>
      <c r="AO129" s="1038"/>
      <c r="AP129" s="1038"/>
      <c r="AQ129" s="1038"/>
      <c r="AR129" s="1038"/>
      <c r="AS129" s="1038"/>
      <c r="AT129" s="1038"/>
      <c r="AU129" s="1038"/>
      <c r="AV129" s="1038"/>
      <c r="AW129" s="1038"/>
      <c r="AX129" s="1038"/>
      <c r="AY129" s="1038"/>
      <c r="AZ129" s="240"/>
      <c r="BA129" s="3115"/>
      <c r="BB129" s="171" t="s">
        <v>48</v>
      </c>
      <c r="BC129" s="1593" t="s">
        <v>35</v>
      </c>
      <c r="BD129" s="1613" t="s">
        <v>35</v>
      </c>
      <c r="BE129" s="1613" t="s">
        <v>35</v>
      </c>
      <c r="BF129" s="1613" t="s">
        <v>35</v>
      </c>
      <c r="BG129" s="1634" t="s">
        <v>35</v>
      </c>
      <c r="BH129" s="1655" t="s">
        <v>35</v>
      </c>
      <c r="BI129" s="1613" t="s">
        <v>35</v>
      </c>
      <c r="BJ129" s="1613" t="s">
        <v>35</v>
      </c>
      <c r="BK129" s="1613" t="s">
        <v>35</v>
      </c>
      <c r="BL129" s="1634" t="s">
        <v>35</v>
      </c>
      <c r="BM129" s="1655" t="s">
        <v>35</v>
      </c>
      <c r="BN129" s="1613" t="s">
        <v>35</v>
      </c>
      <c r="BO129" s="1613" t="s">
        <v>35</v>
      </c>
      <c r="BP129" s="1613" t="s">
        <v>35</v>
      </c>
      <c r="BQ129" s="1634" t="s">
        <v>35</v>
      </c>
      <c r="BR129" s="1655" t="s">
        <v>35</v>
      </c>
      <c r="BS129" s="1613" t="s">
        <v>35</v>
      </c>
      <c r="BT129" s="1613" t="s">
        <v>35</v>
      </c>
      <c r="BU129" s="1613" t="s">
        <v>35</v>
      </c>
      <c r="BV129" s="1613" t="s">
        <v>35</v>
      </c>
      <c r="BW129" s="1613" t="s">
        <v>35</v>
      </c>
      <c r="BX129" s="1613" t="s">
        <v>35</v>
      </c>
      <c r="BY129" s="1675" t="s">
        <v>35</v>
      </c>
      <c r="BZ129" s="1675" t="s">
        <v>35</v>
      </c>
      <c r="CA129" s="2485"/>
      <c r="CB129" s="2485"/>
      <c r="CC129" s="2485"/>
      <c r="CD129" s="2485"/>
      <c r="CE129" s="2485"/>
      <c r="CF129" s="2485"/>
      <c r="CG129" s="2485"/>
      <c r="CH129" s="2485"/>
      <c r="CI129" s="2485"/>
      <c r="CJ129" s="2485"/>
      <c r="CK129" s="2485"/>
      <c r="CL129" s="2485"/>
      <c r="CM129" s="2485"/>
      <c r="CN129" s="2485"/>
      <c r="CO129" s="2485"/>
      <c r="CP129" s="2485"/>
      <c r="CQ129" s="2485"/>
      <c r="CR129" s="2485"/>
      <c r="CS129" s="2485"/>
      <c r="CT129" s="2485"/>
      <c r="CU129" s="2485"/>
      <c r="CV129" s="2485"/>
      <c r="CW129" s="2485"/>
      <c r="CX129" s="2485"/>
      <c r="CY129" s="2485"/>
      <c r="CZ129" s="2485"/>
    </row>
    <row r="130" s="131" customFormat="true" ht="15" hidden="true" customHeight="true" x14ac:dyDescent="0.2">
      <c r="A130" s="3041" t="s">
        <v>47</v>
      </c>
      <c r="B130" s="282"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9"/>
      <c r="AA130" s="1038"/>
      <c r="AB130" s="1038"/>
      <c r="AC130" s="1038"/>
      <c r="AD130" s="1038"/>
      <c r="AE130" s="1038"/>
      <c r="AF130" s="1038"/>
      <c r="AG130" s="1038"/>
      <c r="AH130" s="1038"/>
      <c r="AI130" s="1038"/>
      <c r="AJ130" s="1038"/>
      <c r="AK130" s="1038"/>
      <c r="AL130" s="1038"/>
      <c r="AM130" s="1038"/>
      <c r="AN130" s="1038"/>
      <c r="AO130" s="1038"/>
      <c r="AP130" s="1038"/>
      <c r="AQ130" s="1038"/>
      <c r="AR130" s="1038"/>
      <c r="AS130" s="1038"/>
      <c r="AT130" s="1038"/>
      <c r="AU130" s="1038"/>
      <c r="AV130" s="1038"/>
      <c r="AW130" s="1038"/>
      <c r="AX130" s="1038"/>
      <c r="AY130" s="1038"/>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42"/>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4"/>
      <c r="AA131" s="1038"/>
      <c r="AB131" s="1038"/>
      <c r="AC131" s="1038"/>
      <c r="AD131" s="1038"/>
      <c r="AE131" s="1038"/>
      <c r="AF131" s="1038"/>
      <c r="AG131" s="1038"/>
      <c r="AH131" s="1038"/>
      <c r="AI131" s="1038"/>
      <c r="AJ131" s="1038"/>
      <c r="AK131" s="1038"/>
      <c r="AL131" s="1038"/>
      <c r="AM131" s="1038"/>
      <c r="AN131" s="1038"/>
      <c r="AO131" s="1038"/>
      <c r="AP131" s="1038"/>
      <c r="AQ131" s="1038"/>
      <c r="AR131" s="1038"/>
      <c r="AS131" s="1038"/>
      <c r="AT131" s="1038"/>
      <c r="AU131" s="1038"/>
      <c r="AV131" s="1038"/>
      <c r="AW131" s="1038"/>
      <c r="AX131" s="1038"/>
      <c r="AY131" s="1038"/>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43"/>
      <c r="B132" s="274" t="s">
        <v>46</v>
      </c>
      <c r="C132" s="345"/>
      <c r="D132" s="346"/>
      <c r="E132" s="346"/>
      <c r="F132" s="346"/>
      <c r="G132" s="347"/>
      <c r="H132" s="348"/>
      <c r="I132" s="346"/>
      <c r="J132" s="346"/>
      <c r="K132" s="346"/>
      <c r="L132" s="349"/>
      <c r="M132" s="345"/>
      <c r="N132" s="346"/>
      <c r="O132" s="346"/>
      <c r="P132" s="346"/>
      <c r="Q132" s="347"/>
      <c r="R132" s="2389"/>
      <c r="S132" s="2390"/>
      <c r="T132" s="2390"/>
      <c r="U132" s="2390"/>
      <c r="V132" s="2390"/>
      <c r="W132" s="2390"/>
      <c r="X132" s="2390"/>
      <c r="Y132" s="2390"/>
      <c r="Z132" s="242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761" customFormat="true" ht="15" customHeight="true" x14ac:dyDescent="0.2">
      <c r="A133" s="130"/>
      <c r="B133" s="207"/>
      <c r="C133" s="3044" t="s">
        <v>115</v>
      </c>
      <c r="D133" s="3045"/>
      <c r="E133" s="3045"/>
      <c r="F133" s="3045"/>
      <c r="G133" s="3046"/>
      <c r="H133" s="3050" t="s">
        <v>38</v>
      </c>
      <c r="I133" s="3051"/>
      <c r="J133" s="3051"/>
      <c r="K133" s="3051"/>
      <c r="L133" s="3052"/>
      <c r="M133" s="3053" t="s">
        <v>37</v>
      </c>
      <c r="N133" s="3051"/>
      <c r="O133" s="3051"/>
      <c r="P133" s="3051"/>
      <c r="Q133" s="3052"/>
      <c r="R133" s="2386" t="s">
        <v>142</v>
      </c>
      <c r="S133" s="2424"/>
      <c r="T133" s="2424"/>
      <c r="U133" s="2424"/>
      <c r="V133" s="2424"/>
      <c r="W133" s="2424"/>
      <c r="X133" s="2424"/>
      <c r="Y133" s="2424"/>
      <c r="Z133" s="2425"/>
      <c r="AA133" s="1038"/>
      <c r="AB133" s="1038"/>
      <c r="AC133" s="1038"/>
      <c r="AD133" s="1038"/>
      <c r="AE133" s="1038"/>
      <c r="AF133" s="1038"/>
      <c r="AG133" s="1038"/>
      <c r="AH133" s="1038"/>
      <c r="AI133" s="1038"/>
      <c r="AJ133" s="1038"/>
      <c r="AK133" s="1038"/>
      <c r="AL133" s="1038"/>
      <c r="AM133" s="1038"/>
      <c r="AN133" s="1038"/>
      <c r="AO133" s="1038"/>
      <c r="AP133" s="1038"/>
      <c r="AQ133" s="1038"/>
      <c r="AR133" s="1038"/>
      <c r="AS133" s="1038"/>
      <c r="AT133" s="1038"/>
      <c r="AU133" s="1038"/>
      <c r="AV133" s="1038"/>
      <c r="AW133" s="1038"/>
      <c r="AX133" s="1038"/>
      <c r="AY133" s="1038"/>
      <c r="AZ133" s="240"/>
      <c r="BA133" s="241" t="s">
        <v>131</v>
      </c>
      <c r="BB133" s="116" t="s">
        <v>99</v>
      </c>
      <c r="BC133" s="3116" t="s">
        <v>115</v>
      </c>
      <c r="BD133" s="3117"/>
      <c r="BE133" s="3117"/>
      <c r="BF133" s="3117"/>
      <c r="BG133" s="3118"/>
      <c r="BH133" s="3119" t="s">
        <v>38</v>
      </c>
      <c r="BI133" s="3117"/>
      <c r="BJ133" s="3117"/>
      <c r="BK133" s="3117"/>
      <c r="BL133" s="3118"/>
      <c r="BM133" s="3119" t="s">
        <v>37</v>
      </c>
      <c r="BN133" s="3117"/>
      <c r="BO133" s="3117"/>
      <c r="BP133" s="3117"/>
      <c r="BQ133" s="3120"/>
      <c r="BR133" s="2404" t="s">
        <v>142</v>
      </c>
      <c r="BS133" s="2405"/>
      <c r="BT133" s="2405"/>
      <c r="BU133" s="2405"/>
      <c r="BV133" s="2405"/>
      <c r="BW133" s="2405"/>
      <c r="BX133" s="2405"/>
      <c r="BY133" s="2406"/>
      <c r="BZ133" s="461"/>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761" customFormat="true" ht="12.75" x14ac:dyDescent="0.2">
      <c r="A134" s="208" t="s">
        <v>69</v>
      </c>
      <c r="B134" s="280"/>
      <c r="C134" s="414" t="s">
        <v>0</v>
      </c>
      <c r="D134" s="415" t="s">
        <v>1</v>
      </c>
      <c r="E134" s="415" t="s">
        <v>2</v>
      </c>
      <c r="F134" s="415" t="s">
        <v>3</v>
      </c>
      <c r="G134" s="416" t="s">
        <v>4</v>
      </c>
      <c r="H134" s="1200" t="s">
        <v>0</v>
      </c>
      <c r="I134" s="1130" t="s">
        <v>1</v>
      </c>
      <c r="J134" s="1130" t="s">
        <v>2</v>
      </c>
      <c r="K134" s="1130" t="s">
        <v>3</v>
      </c>
      <c r="L134" s="1131" t="s">
        <v>4</v>
      </c>
      <c r="M134" s="1183" t="s">
        <v>0</v>
      </c>
      <c r="N134" s="1130" t="s">
        <v>1</v>
      </c>
      <c r="O134" s="1130" t="s">
        <v>2</v>
      </c>
      <c r="P134" s="1130" t="s">
        <v>3</v>
      </c>
      <c r="Q134" s="1224" t="s">
        <v>4</v>
      </c>
      <c r="R134" s="1200" t="s">
        <v>158</v>
      </c>
      <c r="S134" s="1130" t="s">
        <v>159</v>
      </c>
      <c r="T134" s="1130" t="s">
        <v>160</v>
      </c>
      <c r="U134" s="1130" t="s">
        <v>161</v>
      </c>
      <c r="V134" s="1130" t="s">
        <v>162</v>
      </c>
      <c r="W134" s="1130" t="s">
        <v>163</v>
      </c>
      <c r="X134" s="1130" t="s">
        <v>164</v>
      </c>
      <c r="Y134" s="1130" t="s">
        <v>165</v>
      </c>
      <c r="Z134" s="1132" t="s">
        <v>166</v>
      </c>
      <c r="AA134" s="1038"/>
      <c r="AB134" s="1038"/>
      <c r="AC134" s="1038"/>
      <c r="AD134" s="1038"/>
      <c r="AE134" s="1038"/>
      <c r="AF134" s="1038"/>
      <c r="AG134" s="1038"/>
      <c r="AH134" s="1038"/>
      <c r="AI134" s="1038"/>
      <c r="AJ134" s="1038"/>
      <c r="AK134" s="1038"/>
      <c r="AL134" s="1038"/>
      <c r="AM134" s="1038"/>
      <c r="AN134" s="1038"/>
      <c r="AO134" s="1038"/>
      <c r="AP134" s="1038"/>
      <c r="AQ134" s="1038"/>
      <c r="AR134" s="1038"/>
      <c r="AS134" s="1038"/>
      <c r="AT134" s="1038"/>
      <c r="AU134" s="1038"/>
      <c r="AV134" s="1038"/>
      <c r="AW134" s="1038"/>
      <c r="AX134" s="1038"/>
      <c r="AY134" s="1038"/>
      <c r="AZ134" s="24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158</v>
      </c>
      <c r="BS134" s="188" t="s">
        <v>159</v>
      </c>
      <c r="BT134" s="188" t="s">
        <v>160</v>
      </c>
      <c r="BU134" s="188" t="s">
        <v>161</v>
      </c>
      <c r="BV134" s="188" t="s">
        <v>162</v>
      </c>
      <c r="BW134" s="188" t="s">
        <v>163</v>
      </c>
      <c r="BX134" s="188" t="s">
        <v>164</v>
      </c>
      <c r="BY134" s="189" t="s">
        <v>165</v>
      </c>
      <c r="BZ134" s="189" t="s">
        <v>166</v>
      </c>
      <c r="CA134" s="2486"/>
      <c r="CB134" s="2486"/>
      <c r="CC134" s="2486"/>
      <c r="CD134" s="2486"/>
      <c r="CE134" s="2486"/>
      <c r="CF134" s="2486"/>
      <c r="CG134" s="2486"/>
      <c r="CH134" s="2486"/>
      <c r="CI134" s="2486"/>
      <c r="CJ134" s="2486"/>
      <c r="CK134" s="2486"/>
      <c r="CL134" s="2486"/>
      <c r="CM134" s="2486"/>
      <c r="CN134" s="2486"/>
      <c r="CO134" s="2486"/>
      <c r="CP134" s="2486"/>
      <c r="CQ134" s="2486"/>
      <c r="CR134" s="2486"/>
      <c r="CS134" s="2486"/>
      <c r="CT134" s="2486"/>
      <c r="CU134" s="2486"/>
      <c r="CV134" s="2486"/>
      <c r="CW134" s="2486"/>
      <c r="CX134" s="2486"/>
      <c r="CY134" s="2486"/>
      <c r="CZ134" s="2486"/>
    </row>
    <row r="135" s="761" customFormat="true" ht="15" customHeight="true" x14ac:dyDescent="0.2">
      <c r="A135" s="3054" t="s">
        <v>45</v>
      </c>
      <c r="B135" s="1486" t="s">
        <v>44</v>
      </c>
      <c r="C135" s="1515" t="s">
        <v>35</v>
      </c>
      <c r="D135" s="1529" t="s">
        <v>35</v>
      </c>
      <c r="E135" s="1529" t="s">
        <v>35</v>
      </c>
      <c r="F135" s="1529" t="s">
        <v>35</v>
      </c>
      <c r="G135" s="1543" t="s">
        <v>35</v>
      </c>
      <c r="H135" s="1557" t="s">
        <v>35</v>
      </c>
      <c r="I135" s="1529" t="s">
        <v>35</v>
      </c>
      <c r="J135" s="1529" t="s">
        <v>35</v>
      </c>
      <c r="K135" s="1529" t="s">
        <v>35</v>
      </c>
      <c r="L135" s="1571" t="s">
        <v>35</v>
      </c>
      <c r="M135" s="1580" t="s">
        <v>35</v>
      </c>
      <c r="N135" s="1529" t="s">
        <v>35</v>
      </c>
      <c r="O135" s="1529" t="s">
        <v>35</v>
      </c>
      <c r="P135" s="1529" t="s">
        <v>35</v>
      </c>
      <c r="Q135" s="1543" t="s">
        <v>35</v>
      </c>
      <c r="R135" s="1557" t="s">
        <v>35</v>
      </c>
      <c r="S135" s="1529" t="s">
        <v>35</v>
      </c>
      <c r="T135" s="1529" t="s">
        <v>35</v>
      </c>
      <c r="U135" s="1529" t="s">
        <v>35</v>
      </c>
      <c r="V135" s="1529" t="s">
        <v>35</v>
      </c>
      <c r="W135" s="1529" t="s">
        <v>35</v>
      </c>
      <c r="X135" s="1529" t="s">
        <v>35</v>
      </c>
      <c r="Y135" s="1529" t="s">
        <v>35</v>
      </c>
      <c r="Z135" s="2440" t="s">
        <v>35</v>
      </c>
      <c r="AA135" s="1038"/>
      <c r="AB135" s="1038"/>
      <c r="AC135" s="1038"/>
      <c r="AD135" s="1038"/>
      <c r="AE135" s="1038"/>
      <c r="AF135" s="1038"/>
      <c r="AG135" s="1038"/>
      <c r="AH135" s="1038"/>
      <c r="AI135" s="1038"/>
      <c r="AJ135" s="1038"/>
      <c r="AK135" s="1038"/>
      <c r="AL135" s="1038"/>
      <c r="AM135" s="1038"/>
      <c r="AN135" s="1038"/>
      <c r="AO135" s="1038"/>
      <c r="AP135" s="1038"/>
      <c r="AQ135" s="1038"/>
      <c r="AR135" s="1038"/>
      <c r="AS135" s="1038"/>
      <c r="AT135" s="1038"/>
      <c r="AU135" s="1038"/>
      <c r="AV135" s="1038"/>
      <c r="AW135" s="1038"/>
      <c r="AX135" s="1038"/>
      <c r="AY135" s="1038"/>
      <c r="AZ135" s="240"/>
      <c r="BA135" s="3121" t="s">
        <v>45</v>
      </c>
      <c r="BB135" s="172" t="s">
        <v>44</v>
      </c>
      <c r="BC135" s="1594" t="s">
        <v>35</v>
      </c>
      <c r="BD135" s="1614" t="s">
        <v>35</v>
      </c>
      <c r="BE135" s="1614" t="s">
        <v>35</v>
      </c>
      <c r="BF135" s="1614" t="s">
        <v>35</v>
      </c>
      <c r="BG135" s="1635" t="s">
        <v>35</v>
      </c>
      <c r="BH135" s="1656" t="s">
        <v>35</v>
      </c>
      <c r="BI135" s="1614" t="s">
        <v>35</v>
      </c>
      <c r="BJ135" s="1614" t="s">
        <v>35</v>
      </c>
      <c r="BK135" s="1614" t="s">
        <v>35</v>
      </c>
      <c r="BL135" s="1635" t="s">
        <v>35</v>
      </c>
      <c r="BM135" s="1656" t="s">
        <v>35</v>
      </c>
      <c r="BN135" s="1614" t="s">
        <v>35</v>
      </c>
      <c r="BO135" s="1614" t="s">
        <v>35</v>
      </c>
      <c r="BP135" s="1614" t="s">
        <v>35</v>
      </c>
      <c r="BQ135" s="1635" t="s">
        <v>35</v>
      </c>
      <c r="BR135" s="1656" t="s">
        <v>35</v>
      </c>
      <c r="BS135" s="1614" t="s">
        <v>35</v>
      </c>
      <c r="BT135" s="1614" t="s">
        <v>35</v>
      </c>
      <c r="BU135" s="1614" t="s">
        <v>35</v>
      </c>
      <c r="BV135" s="1614" t="s">
        <v>35</v>
      </c>
      <c r="BW135" s="1614" t="s">
        <v>35</v>
      </c>
      <c r="BX135" s="1614" t="s">
        <v>35</v>
      </c>
      <c r="BY135" s="1676" t="s">
        <v>35</v>
      </c>
      <c r="BZ135" s="1676" t="s">
        <v>35</v>
      </c>
      <c r="CA135" s="2487"/>
      <c r="CB135" s="2487"/>
      <c r="CC135" s="2487"/>
      <c r="CD135" s="2487"/>
      <c r="CE135" s="2487"/>
      <c r="CF135" s="2487"/>
      <c r="CG135" s="2487"/>
      <c r="CH135" s="2487"/>
      <c r="CI135" s="2487"/>
      <c r="CJ135" s="2487"/>
      <c r="CK135" s="2487"/>
      <c r="CL135" s="2487"/>
      <c r="CM135" s="2487"/>
      <c r="CN135" s="2487"/>
      <c r="CO135" s="2487"/>
      <c r="CP135" s="2487"/>
      <c r="CQ135" s="2487"/>
      <c r="CR135" s="2487"/>
      <c r="CS135" s="2487"/>
      <c r="CT135" s="2487"/>
      <c r="CU135" s="2487"/>
      <c r="CV135" s="2487"/>
      <c r="CW135" s="2487"/>
      <c r="CX135" s="2487"/>
      <c r="CY135" s="2487"/>
      <c r="CZ135" s="2487"/>
    </row>
    <row r="136" s="761" customFormat="true" ht="15" customHeight="true" x14ac:dyDescent="0.2">
      <c r="A136" s="3005"/>
      <c r="B136" s="1487" t="s">
        <v>43</v>
      </c>
      <c r="C136" s="1516" t="s">
        <v>35</v>
      </c>
      <c r="D136" s="1530" t="s">
        <v>35</v>
      </c>
      <c r="E136" s="1530" t="s">
        <v>35</v>
      </c>
      <c r="F136" s="1530" t="s">
        <v>35</v>
      </c>
      <c r="G136" s="1544" t="s">
        <v>35</v>
      </c>
      <c r="H136" s="1558" t="s">
        <v>35</v>
      </c>
      <c r="I136" s="1530" t="s">
        <v>35</v>
      </c>
      <c r="J136" s="1530" t="s">
        <v>35</v>
      </c>
      <c r="K136" s="1530" t="s">
        <v>35</v>
      </c>
      <c r="L136" s="1572" t="s">
        <v>35</v>
      </c>
      <c r="M136" s="1581" t="s">
        <v>35</v>
      </c>
      <c r="N136" s="1530" t="s">
        <v>35</v>
      </c>
      <c r="O136" s="1530" t="s">
        <v>35</v>
      </c>
      <c r="P136" s="1530" t="s">
        <v>35</v>
      </c>
      <c r="Q136" s="1544" t="s">
        <v>35</v>
      </c>
      <c r="R136" s="1558" t="s">
        <v>35</v>
      </c>
      <c r="S136" s="1530" t="s">
        <v>35</v>
      </c>
      <c r="T136" s="1530" t="s">
        <v>35</v>
      </c>
      <c r="U136" s="1530" t="s">
        <v>35</v>
      </c>
      <c r="V136" s="1530" t="s">
        <v>35</v>
      </c>
      <c r="W136" s="1530" t="s">
        <v>35</v>
      </c>
      <c r="X136" s="1530" t="s">
        <v>35</v>
      </c>
      <c r="Y136" s="1530" t="s">
        <v>35</v>
      </c>
      <c r="Z136" s="2441" t="s">
        <v>35</v>
      </c>
      <c r="AA136" s="1038"/>
      <c r="AB136" s="1038"/>
      <c r="AC136" s="1038"/>
      <c r="AD136" s="1038"/>
      <c r="AE136" s="1038"/>
      <c r="AF136" s="1038"/>
      <c r="AG136" s="1038"/>
      <c r="AH136" s="1038"/>
      <c r="AI136" s="1038"/>
      <c r="AJ136" s="1038"/>
      <c r="AK136" s="1038"/>
      <c r="AL136" s="1038"/>
      <c r="AM136" s="1038"/>
      <c r="AN136" s="1038"/>
      <c r="AO136" s="1038"/>
      <c r="AP136" s="1038"/>
      <c r="AQ136" s="1038"/>
      <c r="AR136" s="1038"/>
      <c r="AS136" s="1038"/>
      <c r="AT136" s="1038"/>
      <c r="AU136" s="1038"/>
      <c r="AV136" s="1038"/>
      <c r="AW136" s="1038"/>
      <c r="AX136" s="1038"/>
      <c r="AY136" s="1038"/>
      <c r="AZ136" s="240"/>
      <c r="BA136" s="3081"/>
      <c r="BB136" s="173" t="s">
        <v>43</v>
      </c>
      <c r="BC136" s="1595" t="s">
        <v>35</v>
      </c>
      <c r="BD136" s="1615" t="s">
        <v>35</v>
      </c>
      <c r="BE136" s="1615" t="s">
        <v>35</v>
      </c>
      <c r="BF136" s="1615" t="s">
        <v>35</v>
      </c>
      <c r="BG136" s="1636" t="s">
        <v>35</v>
      </c>
      <c r="BH136" s="1657" t="s">
        <v>35</v>
      </c>
      <c r="BI136" s="1615" t="s">
        <v>35</v>
      </c>
      <c r="BJ136" s="1615" t="s">
        <v>35</v>
      </c>
      <c r="BK136" s="1615" t="s">
        <v>35</v>
      </c>
      <c r="BL136" s="1636" t="s">
        <v>35</v>
      </c>
      <c r="BM136" s="1657" t="s">
        <v>35</v>
      </c>
      <c r="BN136" s="1615" t="s">
        <v>35</v>
      </c>
      <c r="BO136" s="1615" t="s">
        <v>35</v>
      </c>
      <c r="BP136" s="1615" t="s">
        <v>35</v>
      </c>
      <c r="BQ136" s="1636" t="s">
        <v>35</v>
      </c>
      <c r="BR136" s="1657" t="s">
        <v>35</v>
      </c>
      <c r="BS136" s="1615" t="s">
        <v>35</v>
      </c>
      <c r="BT136" s="1615" t="s">
        <v>35</v>
      </c>
      <c r="BU136" s="1615" t="s">
        <v>35</v>
      </c>
      <c r="BV136" s="1615" t="s">
        <v>35</v>
      </c>
      <c r="BW136" s="1615" t="s">
        <v>35</v>
      </c>
      <c r="BX136" s="1615" t="s">
        <v>35</v>
      </c>
      <c r="BY136" s="1677" t="s">
        <v>35</v>
      </c>
      <c r="BZ136" s="1677" t="s">
        <v>35</v>
      </c>
      <c r="CA136" s="2488"/>
      <c r="CB136" s="2488"/>
      <c r="CC136" s="2488"/>
      <c r="CD136" s="2488"/>
      <c r="CE136" s="2488"/>
      <c r="CF136" s="2488"/>
      <c r="CG136" s="2488"/>
      <c r="CH136" s="2488"/>
      <c r="CI136" s="2488"/>
      <c r="CJ136" s="2488"/>
      <c r="CK136" s="2488"/>
      <c r="CL136" s="2488"/>
      <c r="CM136" s="2488"/>
      <c r="CN136" s="2488"/>
      <c r="CO136" s="2488"/>
      <c r="CP136" s="2488"/>
      <c r="CQ136" s="2488"/>
      <c r="CR136" s="2488"/>
      <c r="CS136" s="2488"/>
      <c r="CT136" s="2488"/>
      <c r="CU136" s="2488"/>
      <c r="CV136" s="2488"/>
      <c r="CW136" s="2488"/>
      <c r="CX136" s="2488"/>
      <c r="CY136" s="2488"/>
      <c r="CZ136" s="2488"/>
    </row>
    <row r="137" s="761" customFormat="true" ht="15" customHeight="true" x14ac:dyDescent="0.2">
      <c r="A137" s="3005"/>
      <c r="B137" s="1487" t="s">
        <v>42</v>
      </c>
      <c r="C137" s="1516" t="s">
        <v>35</v>
      </c>
      <c r="D137" s="1530" t="s">
        <v>35</v>
      </c>
      <c r="E137" s="1530" t="s">
        <v>35</v>
      </c>
      <c r="F137" s="1530" t="s">
        <v>35</v>
      </c>
      <c r="G137" s="1544" t="s">
        <v>35</v>
      </c>
      <c r="H137" s="1558" t="s">
        <v>35</v>
      </c>
      <c r="I137" s="1530" t="s">
        <v>35</v>
      </c>
      <c r="J137" s="1530" t="s">
        <v>35</v>
      </c>
      <c r="K137" s="1530" t="s">
        <v>35</v>
      </c>
      <c r="L137" s="1572" t="s">
        <v>35</v>
      </c>
      <c r="M137" s="1581" t="s">
        <v>35</v>
      </c>
      <c r="N137" s="1530" t="s">
        <v>35</v>
      </c>
      <c r="O137" s="1530" t="s">
        <v>35</v>
      </c>
      <c r="P137" s="1530" t="s">
        <v>35</v>
      </c>
      <c r="Q137" s="1544" t="s">
        <v>35</v>
      </c>
      <c r="R137" s="1558" t="s">
        <v>35</v>
      </c>
      <c r="S137" s="1530" t="s">
        <v>35</v>
      </c>
      <c r="T137" s="1530" t="s">
        <v>35</v>
      </c>
      <c r="U137" s="1530" t="s">
        <v>35</v>
      </c>
      <c r="V137" s="1530" t="s">
        <v>35</v>
      </c>
      <c r="W137" s="1530" t="s">
        <v>35</v>
      </c>
      <c r="X137" s="1530" t="s">
        <v>35</v>
      </c>
      <c r="Y137" s="1530" t="s">
        <v>35</v>
      </c>
      <c r="Z137" s="2441" t="s">
        <v>35</v>
      </c>
      <c r="AA137" s="1038"/>
      <c r="AB137" s="1038"/>
      <c r="AC137" s="1038"/>
      <c r="AD137" s="1038"/>
      <c r="AE137" s="1038"/>
      <c r="AF137" s="1038"/>
      <c r="AG137" s="1038"/>
      <c r="AH137" s="1038"/>
      <c r="AI137" s="1038"/>
      <c r="AJ137" s="1038"/>
      <c r="AK137" s="1038"/>
      <c r="AL137" s="1038"/>
      <c r="AM137" s="1038"/>
      <c r="AN137" s="1038"/>
      <c r="AO137" s="1038"/>
      <c r="AP137" s="1038"/>
      <c r="AQ137" s="1038"/>
      <c r="AR137" s="1038"/>
      <c r="AS137" s="1038"/>
      <c r="AT137" s="1038"/>
      <c r="AU137" s="1038"/>
      <c r="AV137" s="1038"/>
      <c r="AW137" s="1038"/>
      <c r="AX137" s="1038"/>
      <c r="AY137" s="1038"/>
      <c r="AZ137" s="240"/>
      <c r="BA137" s="3081"/>
      <c r="BB137" s="173" t="s">
        <v>42</v>
      </c>
      <c r="BC137" s="1595" t="s">
        <v>35</v>
      </c>
      <c r="BD137" s="1615" t="s">
        <v>35</v>
      </c>
      <c r="BE137" s="1615" t="s">
        <v>35</v>
      </c>
      <c r="BF137" s="1615" t="s">
        <v>35</v>
      </c>
      <c r="BG137" s="1636" t="s">
        <v>35</v>
      </c>
      <c r="BH137" s="1657" t="s">
        <v>35</v>
      </c>
      <c r="BI137" s="1615" t="s">
        <v>35</v>
      </c>
      <c r="BJ137" s="1615" t="s">
        <v>35</v>
      </c>
      <c r="BK137" s="1615" t="s">
        <v>35</v>
      </c>
      <c r="BL137" s="1636" t="s">
        <v>35</v>
      </c>
      <c r="BM137" s="1657" t="s">
        <v>35</v>
      </c>
      <c r="BN137" s="1615" t="s">
        <v>35</v>
      </c>
      <c r="BO137" s="1615" t="s">
        <v>35</v>
      </c>
      <c r="BP137" s="1615" t="s">
        <v>35</v>
      </c>
      <c r="BQ137" s="1636" t="s">
        <v>35</v>
      </c>
      <c r="BR137" s="1657" t="s">
        <v>35</v>
      </c>
      <c r="BS137" s="1615" t="s">
        <v>35</v>
      </c>
      <c r="BT137" s="1615" t="s">
        <v>35</v>
      </c>
      <c r="BU137" s="1615" t="s">
        <v>35</v>
      </c>
      <c r="BV137" s="1615" t="s">
        <v>35</v>
      </c>
      <c r="BW137" s="1615" t="s">
        <v>35</v>
      </c>
      <c r="BX137" s="1615" t="s">
        <v>35</v>
      </c>
      <c r="BY137" s="1677" t="s">
        <v>35</v>
      </c>
      <c r="BZ137" s="1677" t="s">
        <v>35</v>
      </c>
      <c r="CA137" s="2488"/>
      <c r="CB137" s="2488"/>
      <c r="CC137" s="2488"/>
      <c r="CD137" s="2488"/>
      <c r="CE137" s="2488"/>
      <c r="CF137" s="2488"/>
      <c r="CG137" s="2488"/>
      <c r="CH137" s="2488"/>
      <c r="CI137" s="2488"/>
      <c r="CJ137" s="2488"/>
      <c r="CK137" s="2488"/>
      <c r="CL137" s="2488"/>
      <c r="CM137" s="2488"/>
      <c r="CN137" s="2488"/>
      <c r="CO137" s="2488"/>
      <c r="CP137" s="2488"/>
      <c r="CQ137" s="2488"/>
      <c r="CR137" s="2488"/>
      <c r="CS137" s="2488"/>
      <c r="CT137" s="2488"/>
      <c r="CU137" s="2488"/>
      <c r="CV137" s="2488"/>
      <c r="CW137" s="2488"/>
      <c r="CX137" s="2488"/>
      <c r="CY137" s="2488"/>
      <c r="CZ137" s="2488"/>
    </row>
    <row r="138" s="761" customFormat="true" ht="15" customHeight="true" x14ac:dyDescent="0.2">
      <c r="A138" s="3005"/>
      <c r="B138" s="1487" t="s">
        <v>41</v>
      </c>
      <c r="C138" s="1516" t="s">
        <v>35</v>
      </c>
      <c r="D138" s="1530" t="s">
        <v>35</v>
      </c>
      <c r="E138" s="1530" t="s">
        <v>35</v>
      </c>
      <c r="F138" s="1530" t="s">
        <v>35</v>
      </c>
      <c r="G138" s="1544" t="s">
        <v>35</v>
      </c>
      <c r="H138" s="1558" t="s">
        <v>35</v>
      </c>
      <c r="I138" s="1530" t="s">
        <v>35</v>
      </c>
      <c r="J138" s="1530" t="s">
        <v>35</v>
      </c>
      <c r="K138" s="1530" t="s">
        <v>35</v>
      </c>
      <c r="L138" s="1572" t="s">
        <v>35</v>
      </c>
      <c r="M138" s="1581" t="s">
        <v>35</v>
      </c>
      <c r="N138" s="1530" t="s">
        <v>35</v>
      </c>
      <c r="O138" s="1530" t="s">
        <v>35</v>
      </c>
      <c r="P138" s="1530" t="s">
        <v>35</v>
      </c>
      <c r="Q138" s="1544" t="s">
        <v>35</v>
      </c>
      <c r="R138" s="1558" t="s">
        <v>35</v>
      </c>
      <c r="S138" s="1530" t="s">
        <v>35</v>
      </c>
      <c r="T138" s="1530" t="s">
        <v>35</v>
      </c>
      <c r="U138" s="1530" t="s">
        <v>35</v>
      </c>
      <c r="V138" s="1530" t="s">
        <v>35</v>
      </c>
      <c r="W138" s="1530" t="s">
        <v>35</v>
      </c>
      <c r="X138" s="1530" t="s">
        <v>35</v>
      </c>
      <c r="Y138" s="1530" t="s">
        <v>35</v>
      </c>
      <c r="Z138" s="2441" t="s">
        <v>35</v>
      </c>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240"/>
      <c r="BA138" s="3081"/>
      <c r="BB138" s="173" t="s">
        <v>41</v>
      </c>
      <c r="BC138" s="1595" t="s">
        <v>35</v>
      </c>
      <c r="BD138" s="1615" t="s">
        <v>35</v>
      </c>
      <c r="BE138" s="1615" t="s">
        <v>35</v>
      </c>
      <c r="BF138" s="1615" t="s">
        <v>35</v>
      </c>
      <c r="BG138" s="1636" t="s">
        <v>35</v>
      </c>
      <c r="BH138" s="1657" t="s">
        <v>35</v>
      </c>
      <c r="BI138" s="1615" t="s">
        <v>35</v>
      </c>
      <c r="BJ138" s="1615" t="s">
        <v>35</v>
      </c>
      <c r="BK138" s="1615" t="s">
        <v>35</v>
      </c>
      <c r="BL138" s="1636" t="s">
        <v>35</v>
      </c>
      <c r="BM138" s="1657" t="s">
        <v>35</v>
      </c>
      <c r="BN138" s="1615" t="s">
        <v>35</v>
      </c>
      <c r="BO138" s="1615" t="s">
        <v>35</v>
      </c>
      <c r="BP138" s="1615" t="s">
        <v>35</v>
      </c>
      <c r="BQ138" s="1636" t="s">
        <v>35</v>
      </c>
      <c r="BR138" s="1657" t="s">
        <v>35</v>
      </c>
      <c r="BS138" s="1615" t="s">
        <v>35</v>
      </c>
      <c r="BT138" s="1615" t="s">
        <v>35</v>
      </c>
      <c r="BU138" s="1615" t="s">
        <v>35</v>
      </c>
      <c r="BV138" s="1615" t="s">
        <v>35</v>
      </c>
      <c r="BW138" s="1615" t="s">
        <v>35</v>
      </c>
      <c r="BX138" s="1615" t="s">
        <v>35</v>
      </c>
      <c r="BY138" s="1677" t="s">
        <v>35</v>
      </c>
      <c r="BZ138" s="1677" t="s">
        <v>35</v>
      </c>
      <c r="CA138" s="2488"/>
      <c r="CB138" s="2488"/>
      <c r="CC138" s="2488"/>
      <c r="CD138" s="2488"/>
      <c r="CE138" s="2488"/>
      <c r="CF138" s="2488"/>
      <c r="CG138" s="2488"/>
      <c r="CH138" s="2488"/>
      <c r="CI138" s="2488"/>
      <c r="CJ138" s="2488"/>
      <c r="CK138" s="2488"/>
      <c r="CL138" s="2488"/>
      <c r="CM138" s="2488"/>
      <c r="CN138" s="2488"/>
      <c r="CO138" s="2488"/>
      <c r="CP138" s="2488"/>
      <c r="CQ138" s="2488"/>
      <c r="CR138" s="2488"/>
      <c r="CS138" s="2488"/>
      <c r="CT138" s="2488"/>
      <c r="CU138" s="2488"/>
      <c r="CV138" s="2488"/>
      <c r="CW138" s="2488"/>
      <c r="CX138" s="2488"/>
      <c r="CY138" s="2488"/>
      <c r="CZ138" s="2488"/>
    </row>
    <row r="139" s="761" customFormat="true" ht="15" customHeight="true" x14ac:dyDescent="0.2">
      <c r="A139" s="3005"/>
      <c r="B139" s="1487" t="s">
        <v>19</v>
      </c>
      <c r="C139" s="1371">
        <v>56.230067753329685</v>
      </c>
      <c r="D139" s="1372">
        <v>41.871621783698224</v>
      </c>
      <c r="E139" s="1372">
        <v>26.231001049691073</v>
      </c>
      <c r="F139" s="1372">
        <v>6.0250355161938201</v>
      </c>
      <c r="G139" s="1373">
        <v>0.22360465717368391</v>
      </c>
      <c r="H139" s="1374">
        <v>10.696734443872504</v>
      </c>
      <c r="I139" s="1372">
        <v>5.9613206098559344</v>
      </c>
      <c r="J139" s="1372">
        <v>0.48392279650086706</v>
      </c>
      <c r="K139" s="1372">
        <v>0.42352717075320023</v>
      </c>
      <c r="L139" s="1375">
        <v>0</v>
      </c>
      <c r="M139" s="1376">
        <v>56.230067753329685</v>
      </c>
      <c r="N139" s="1377">
        <f t="shared" ref="N139:N157" si="8">M139</f>
        <v>56.230067753329685</v>
      </c>
      <c r="O139" s="1372">
        <v>41.871621783698224</v>
      </c>
      <c r="P139" s="1372">
        <v>34.009982201895163</v>
      </c>
      <c r="Q139" s="1373">
        <v>11.350721712727365</v>
      </c>
      <c r="R139" s="1374">
        <v>24.330900243308964</v>
      </c>
      <c r="S139" s="1372">
        <v>3.6430712474060414</v>
      </c>
      <c r="T139" s="1372">
        <v>53.726061615320596</v>
      </c>
      <c r="U139" s="1372">
        <v>20.125786163521987</v>
      </c>
      <c r="V139" s="1372">
        <v>3.6186673321686955</v>
      </c>
      <c r="W139" s="1372">
        <v>21.581240921352766</v>
      </c>
      <c r="X139" s="1372">
        <v>12.902675984319117</v>
      </c>
      <c r="Y139" s="1372">
        <v>56.089385474860265</v>
      </c>
      <c r="Z139" s="2442">
        <v>69.592952612393631</v>
      </c>
      <c r="AA139" s="1038"/>
      <c r="AB139" s="1038"/>
      <c r="AC139" s="1038"/>
      <c r="AD139" s="1038"/>
      <c r="AE139" s="1038"/>
      <c r="AF139" s="1038"/>
      <c r="AG139" s="1038"/>
      <c r="AH139" s="1038"/>
      <c r="AI139" s="1038"/>
      <c r="AJ139" s="1038"/>
      <c r="AK139" s="1038"/>
      <c r="AL139" s="1038"/>
      <c r="AM139" s="1038"/>
      <c r="AN139" s="1038"/>
      <c r="AO139" s="1038"/>
      <c r="AP139" s="1038"/>
      <c r="AQ139" s="1038"/>
      <c r="AR139" s="1038"/>
      <c r="AS139" s="1038"/>
      <c r="AT139" s="1038"/>
      <c r="AU139" s="1038"/>
      <c r="AV139" s="1038"/>
      <c r="AW139" s="1038"/>
      <c r="AX139" s="1038"/>
      <c r="AY139" s="1038"/>
      <c r="AZ139" s="240"/>
      <c r="BA139" s="3081"/>
      <c r="BB139" s="173" t="s">
        <v>19</v>
      </c>
      <c r="BC139" s="1595" t="s">
        <v>35</v>
      </c>
      <c r="BD139" s="1615" t="s">
        <v>35</v>
      </c>
      <c r="BE139" s="1615" t="s">
        <v>35</v>
      </c>
      <c r="BF139" s="1615" t="s">
        <v>35</v>
      </c>
      <c r="BG139" s="1636" t="s">
        <v>35</v>
      </c>
      <c r="BH139" s="1657" t="s">
        <v>35</v>
      </c>
      <c r="BI139" s="1615" t="s">
        <v>35</v>
      </c>
      <c r="BJ139" s="1615" t="s">
        <v>35</v>
      </c>
      <c r="BK139" s="1615" t="s">
        <v>35</v>
      </c>
      <c r="BL139" s="1636" t="s">
        <v>35</v>
      </c>
      <c r="BM139" s="1657" t="s">
        <v>35</v>
      </c>
      <c r="BN139" s="1615" t="s">
        <v>35</v>
      </c>
      <c r="BO139" s="1615" t="s">
        <v>35</v>
      </c>
      <c r="BP139" s="1615" t="s">
        <v>35</v>
      </c>
      <c r="BQ139" s="1636" t="s">
        <v>35</v>
      </c>
      <c r="BR139" s="1657" t="s">
        <v>35</v>
      </c>
      <c r="BS139" s="1615" t="s">
        <v>35</v>
      </c>
      <c r="BT139" s="1615" t="s">
        <v>35</v>
      </c>
      <c r="BU139" s="1615" t="s">
        <v>35</v>
      </c>
      <c r="BV139" s="1615" t="s">
        <v>35</v>
      </c>
      <c r="BW139" s="1615" t="s">
        <v>35</v>
      </c>
      <c r="BX139" s="1615" t="s">
        <v>35</v>
      </c>
      <c r="BY139" s="1677" t="s">
        <v>35</v>
      </c>
      <c r="BZ139" s="1677" t="s">
        <v>35</v>
      </c>
      <c r="CA139" s="2488"/>
      <c r="CB139" s="2488"/>
      <c r="CC139" s="2488"/>
      <c r="CD139" s="2488"/>
      <c r="CE139" s="2488"/>
      <c r="CF139" s="2488"/>
      <c r="CG139" s="2488"/>
      <c r="CH139" s="2488"/>
      <c r="CI139" s="2488"/>
      <c r="CJ139" s="2488"/>
      <c r="CK139" s="2488"/>
      <c r="CL139" s="2488"/>
      <c r="CM139" s="2488"/>
      <c r="CN139" s="2488"/>
      <c r="CO139" s="2488"/>
      <c r="CP139" s="2488"/>
      <c r="CQ139" s="2488"/>
      <c r="CR139" s="2488"/>
      <c r="CS139" s="2488"/>
      <c r="CT139" s="2488"/>
      <c r="CU139" s="2488"/>
      <c r="CV139" s="2488"/>
      <c r="CW139" s="2488"/>
      <c r="CX139" s="2488"/>
      <c r="CY139" s="2488"/>
      <c r="CZ139" s="2488"/>
    </row>
    <row r="140" s="130" customFormat="true" ht="15" customHeight="true" x14ac:dyDescent="0.2">
      <c r="A140" s="3028" t="s">
        <v>107</v>
      </c>
      <c r="B140" s="300" t="s">
        <v>64</v>
      </c>
      <c r="C140" s="1517" t="s">
        <v>35</v>
      </c>
      <c r="D140" s="1531" t="s">
        <v>35</v>
      </c>
      <c r="E140" s="1531" t="s">
        <v>35</v>
      </c>
      <c r="F140" s="1531" t="s">
        <v>35</v>
      </c>
      <c r="G140" s="1545" t="s">
        <v>35</v>
      </c>
      <c r="H140" s="1559" t="s">
        <v>35</v>
      </c>
      <c r="I140" s="1531" t="s">
        <v>35</v>
      </c>
      <c r="J140" s="1531" t="s">
        <v>35</v>
      </c>
      <c r="K140" s="1531" t="s">
        <v>35</v>
      </c>
      <c r="L140" s="1573" t="s">
        <v>35</v>
      </c>
      <c r="M140" s="1582" t="s">
        <v>35</v>
      </c>
      <c r="N140" s="1531" t="s">
        <v>35</v>
      </c>
      <c r="O140" s="1531" t="s">
        <v>35</v>
      </c>
      <c r="P140" s="1531" t="s">
        <v>35</v>
      </c>
      <c r="Q140" s="1545" t="s">
        <v>35</v>
      </c>
      <c r="R140" s="1559" t="s">
        <v>35</v>
      </c>
      <c r="S140" s="1531" t="s">
        <v>35</v>
      </c>
      <c r="T140" s="1531" t="s">
        <v>35</v>
      </c>
      <c r="U140" s="1531" t="s">
        <v>35</v>
      </c>
      <c r="V140" s="1531" t="s">
        <v>35</v>
      </c>
      <c r="W140" s="1531" t="s">
        <v>35</v>
      </c>
      <c r="X140" s="1531" t="s">
        <v>35</v>
      </c>
      <c r="Y140" s="1584" t="s">
        <v>35</v>
      </c>
      <c r="Z140" s="2443" t="s">
        <v>35</v>
      </c>
      <c r="AA140" s="2468"/>
      <c r="AB140" s="2468"/>
      <c r="AC140" s="2468"/>
      <c r="AD140" s="2468"/>
      <c r="AE140" s="2468"/>
      <c r="AF140" s="2468"/>
      <c r="AG140" s="2468"/>
      <c r="AH140" s="2468"/>
      <c r="AI140" s="2468"/>
      <c r="AJ140" s="2468"/>
      <c r="AK140" s="2468"/>
      <c r="AL140" s="2468"/>
      <c r="AM140" s="2468"/>
      <c r="AN140" s="2468"/>
      <c r="AO140" s="2468"/>
      <c r="AP140" s="2468"/>
      <c r="AQ140" s="2468"/>
      <c r="AR140" s="2468"/>
      <c r="AS140" s="2468"/>
      <c r="AT140" s="2468"/>
      <c r="AU140" s="2468"/>
      <c r="AV140" s="2468"/>
      <c r="AW140" s="2468"/>
      <c r="AX140" s="2468"/>
      <c r="AY140" s="2468"/>
      <c r="AZ140" s="239"/>
      <c r="BA140" s="3081" t="s">
        <v>107</v>
      </c>
      <c r="BB140" s="173" t="s">
        <v>64</v>
      </c>
      <c r="BC140" s="1595" t="s">
        <v>35</v>
      </c>
      <c r="BD140" s="1615" t="s">
        <v>35</v>
      </c>
      <c r="BE140" s="1615" t="s">
        <v>35</v>
      </c>
      <c r="BF140" s="1615" t="s">
        <v>35</v>
      </c>
      <c r="BG140" s="1636" t="s">
        <v>35</v>
      </c>
      <c r="BH140" s="1657" t="s">
        <v>35</v>
      </c>
      <c r="BI140" s="1615" t="s">
        <v>35</v>
      </c>
      <c r="BJ140" s="1615" t="s">
        <v>35</v>
      </c>
      <c r="BK140" s="1615" t="s">
        <v>35</v>
      </c>
      <c r="BL140" s="1636" t="s">
        <v>35</v>
      </c>
      <c r="BM140" s="1657" t="s">
        <v>35</v>
      </c>
      <c r="BN140" s="1615" t="s">
        <v>35</v>
      </c>
      <c r="BO140" s="1615" t="s">
        <v>35</v>
      </c>
      <c r="BP140" s="1615" t="s">
        <v>35</v>
      </c>
      <c r="BQ140" s="1636" t="s">
        <v>35</v>
      </c>
      <c r="BR140" s="1657" t="s">
        <v>35</v>
      </c>
      <c r="BS140" s="1615" t="s">
        <v>35</v>
      </c>
      <c r="BT140" s="1615" t="s">
        <v>35</v>
      </c>
      <c r="BU140" s="1615" t="s">
        <v>35</v>
      </c>
      <c r="BV140" s="1615" t="s">
        <v>35</v>
      </c>
      <c r="BW140" s="1615" t="s">
        <v>35</v>
      </c>
      <c r="BX140" s="1615" t="s">
        <v>35</v>
      </c>
      <c r="BY140" s="1677" t="s">
        <v>35</v>
      </c>
      <c r="BZ140" s="1677" t="s">
        <v>35</v>
      </c>
      <c r="CA140" s="2488"/>
      <c r="CB140" s="2488"/>
      <c r="CC140" s="2488"/>
      <c r="CD140" s="2488"/>
      <c r="CE140" s="2488"/>
      <c r="CF140" s="2488"/>
      <c r="CG140" s="2488"/>
      <c r="CH140" s="2488"/>
      <c r="CI140" s="2488"/>
      <c r="CJ140" s="2488"/>
      <c r="CK140" s="2488"/>
      <c r="CL140" s="2488"/>
      <c r="CM140" s="2488"/>
      <c r="CN140" s="2488"/>
      <c r="CO140" s="2488"/>
      <c r="CP140" s="2488"/>
      <c r="CQ140" s="2488"/>
      <c r="CR140" s="2488"/>
      <c r="CS140" s="2488"/>
      <c r="CT140" s="2488"/>
      <c r="CU140" s="2488"/>
      <c r="CV140" s="2488"/>
      <c r="CW140" s="2488"/>
      <c r="CX140" s="2488"/>
      <c r="CY140" s="2488"/>
      <c r="CZ140" s="2488"/>
    </row>
    <row r="141" s="130" customFormat="true" ht="15" customHeight="true" x14ac:dyDescent="0.2">
      <c r="A141" s="3028"/>
      <c r="B141" s="300" t="s">
        <v>65</v>
      </c>
      <c r="C141" s="1517" t="s">
        <v>35</v>
      </c>
      <c r="D141" s="1531" t="s">
        <v>35</v>
      </c>
      <c r="E141" s="1531" t="s">
        <v>35</v>
      </c>
      <c r="F141" s="1531" t="s">
        <v>35</v>
      </c>
      <c r="G141" s="1545" t="s">
        <v>35</v>
      </c>
      <c r="H141" s="1559" t="s">
        <v>35</v>
      </c>
      <c r="I141" s="1531" t="s">
        <v>35</v>
      </c>
      <c r="J141" s="1531" t="s">
        <v>35</v>
      </c>
      <c r="K141" s="1531" t="s">
        <v>35</v>
      </c>
      <c r="L141" s="1573" t="s">
        <v>35</v>
      </c>
      <c r="M141" s="1582" t="s">
        <v>35</v>
      </c>
      <c r="N141" s="1531" t="s">
        <v>35</v>
      </c>
      <c r="O141" s="1531" t="s">
        <v>35</v>
      </c>
      <c r="P141" s="1531" t="s">
        <v>35</v>
      </c>
      <c r="Q141" s="1545" t="s">
        <v>35</v>
      </c>
      <c r="R141" s="1559" t="s">
        <v>35</v>
      </c>
      <c r="S141" s="1531" t="s">
        <v>35</v>
      </c>
      <c r="T141" s="1531" t="s">
        <v>35</v>
      </c>
      <c r="U141" s="1531" t="s">
        <v>35</v>
      </c>
      <c r="V141" s="1531" t="s">
        <v>35</v>
      </c>
      <c r="W141" s="1531" t="s">
        <v>35</v>
      </c>
      <c r="X141" s="1531" t="s">
        <v>35</v>
      </c>
      <c r="Y141" s="1584" t="s">
        <v>35</v>
      </c>
      <c r="Z141" s="2443" t="s">
        <v>35</v>
      </c>
      <c r="AA141" s="2468"/>
      <c r="AB141" s="2468"/>
      <c r="AC141" s="2468"/>
      <c r="AD141" s="2468"/>
      <c r="AE141" s="2468"/>
      <c r="AF141" s="2468"/>
      <c r="AG141" s="2468"/>
      <c r="AH141" s="2468"/>
      <c r="AI141" s="2468"/>
      <c r="AJ141" s="2468"/>
      <c r="AK141" s="2468"/>
      <c r="AL141" s="2468"/>
      <c r="AM141" s="2468"/>
      <c r="AN141" s="2468"/>
      <c r="AO141" s="2468"/>
      <c r="AP141" s="2468"/>
      <c r="AQ141" s="2468"/>
      <c r="AR141" s="2468"/>
      <c r="AS141" s="2468"/>
      <c r="AT141" s="2468"/>
      <c r="AU141" s="2468"/>
      <c r="AV141" s="2468"/>
      <c r="AW141" s="2468"/>
      <c r="AX141" s="2468"/>
      <c r="AY141" s="2468"/>
      <c r="AZ141" s="239"/>
      <c r="BA141" s="3081"/>
      <c r="BB141" s="173" t="s">
        <v>65</v>
      </c>
      <c r="BC141" s="1595" t="s">
        <v>35</v>
      </c>
      <c r="BD141" s="1615" t="s">
        <v>35</v>
      </c>
      <c r="BE141" s="1615" t="s">
        <v>35</v>
      </c>
      <c r="BF141" s="1615" t="s">
        <v>35</v>
      </c>
      <c r="BG141" s="1636" t="s">
        <v>35</v>
      </c>
      <c r="BH141" s="1657" t="s">
        <v>35</v>
      </c>
      <c r="BI141" s="1615" t="s">
        <v>35</v>
      </c>
      <c r="BJ141" s="1615" t="s">
        <v>35</v>
      </c>
      <c r="BK141" s="1615" t="s">
        <v>35</v>
      </c>
      <c r="BL141" s="1636" t="s">
        <v>35</v>
      </c>
      <c r="BM141" s="1657" t="s">
        <v>35</v>
      </c>
      <c r="BN141" s="1615" t="s">
        <v>35</v>
      </c>
      <c r="BO141" s="1615" t="s">
        <v>35</v>
      </c>
      <c r="BP141" s="1615" t="s">
        <v>35</v>
      </c>
      <c r="BQ141" s="1636" t="s">
        <v>35</v>
      </c>
      <c r="BR141" s="1657" t="s">
        <v>35</v>
      </c>
      <c r="BS141" s="1615" t="s">
        <v>35</v>
      </c>
      <c r="BT141" s="1615" t="s">
        <v>35</v>
      </c>
      <c r="BU141" s="1615" t="s">
        <v>35</v>
      </c>
      <c r="BV141" s="1615" t="s">
        <v>35</v>
      </c>
      <c r="BW141" s="1615" t="s">
        <v>35</v>
      </c>
      <c r="BX141" s="1615" t="s">
        <v>35</v>
      </c>
      <c r="BY141" s="1677" t="s">
        <v>35</v>
      </c>
      <c r="BZ141" s="1677" t="s">
        <v>35</v>
      </c>
      <c r="CA141" s="2488"/>
      <c r="CB141" s="2488"/>
      <c r="CC141" s="2488"/>
      <c r="CD141" s="2488"/>
      <c r="CE141" s="2488"/>
      <c r="CF141" s="2488"/>
      <c r="CG141" s="2488"/>
      <c r="CH141" s="2488"/>
      <c r="CI141" s="2488"/>
      <c r="CJ141" s="2488"/>
      <c r="CK141" s="2488"/>
      <c r="CL141" s="2488"/>
      <c r="CM141" s="2488"/>
      <c r="CN141" s="2488"/>
      <c r="CO141" s="2488"/>
      <c r="CP141" s="2488"/>
      <c r="CQ141" s="2488"/>
      <c r="CR141" s="2488"/>
      <c r="CS141" s="2488"/>
      <c r="CT141" s="2488"/>
      <c r="CU141" s="2488"/>
      <c r="CV141" s="2488"/>
      <c r="CW141" s="2488"/>
      <c r="CX141" s="2488"/>
      <c r="CY141" s="2488"/>
      <c r="CZ141" s="2488"/>
    </row>
    <row r="142" s="130" customFormat="true" ht="15" customHeight="true" x14ac:dyDescent="0.2">
      <c r="A142" s="3028"/>
      <c r="B142" s="300" t="s">
        <v>66</v>
      </c>
      <c r="C142" s="1517" t="s">
        <v>35</v>
      </c>
      <c r="D142" s="1531" t="s">
        <v>35</v>
      </c>
      <c r="E142" s="1531" t="s">
        <v>35</v>
      </c>
      <c r="F142" s="1531" t="s">
        <v>35</v>
      </c>
      <c r="G142" s="1545" t="s">
        <v>35</v>
      </c>
      <c r="H142" s="1559" t="s">
        <v>35</v>
      </c>
      <c r="I142" s="1531" t="s">
        <v>35</v>
      </c>
      <c r="J142" s="1531" t="s">
        <v>35</v>
      </c>
      <c r="K142" s="1531" t="s">
        <v>35</v>
      </c>
      <c r="L142" s="1573" t="s">
        <v>35</v>
      </c>
      <c r="M142" s="1582" t="s">
        <v>35</v>
      </c>
      <c r="N142" s="1531" t="s">
        <v>35</v>
      </c>
      <c r="O142" s="1531" t="s">
        <v>35</v>
      </c>
      <c r="P142" s="1531" t="s">
        <v>35</v>
      </c>
      <c r="Q142" s="1545" t="s">
        <v>35</v>
      </c>
      <c r="R142" s="1559" t="s">
        <v>35</v>
      </c>
      <c r="S142" s="1531" t="s">
        <v>35</v>
      </c>
      <c r="T142" s="1531" t="s">
        <v>35</v>
      </c>
      <c r="U142" s="1531" t="s">
        <v>35</v>
      </c>
      <c r="V142" s="1531" t="s">
        <v>35</v>
      </c>
      <c r="W142" s="1531" t="s">
        <v>35</v>
      </c>
      <c r="X142" s="1531" t="s">
        <v>35</v>
      </c>
      <c r="Y142" s="1584" t="s">
        <v>35</v>
      </c>
      <c r="Z142" s="2443" t="s">
        <v>35</v>
      </c>
      <c r="AA142" s="2468"/>
      <c r="AB142" s="2468"/>
      <c r="AC142" s="2468"/>
      <c r="AD142" s="2468"/>
      <c r="AE142" s="2468"/>
      <c r="AF142" s="2468"/>
      <c r="AG142" s="2468"/>
      <c r="AH142" s="2468"/>
      <c r="AI142" s="2468"/>
      <c r="AJ142" s="2468"/>
      <c r="AK142" s="2468"/>
      <c r="AL142" s="2468"/>
      <c r="AM142" s="2468"/>
      <c r="AN142" s="2468"/>
      <c r="AO142" s="2468"/>
      <c r="AP142" s="2468"/>
      <c r="AQ142" s="2468"/>
      <c r="AR142" s="2468"/>
      <c r="AS142" s="2468"/>
      <c r="AT142" s="2468"/>
      <c r="AU142" s="2468"/>
      <c r="AV142" s="2468"/>
      <c r="AW142" s="2468"/>
      <c r="AX142" s="2468"/>
      <c r="AY142" s="2468"/>
      <c r="AZ142" s="239"/>
      <c r="BA142" s="3081"/>
      <c r="BB142" s="173" t="s">
        <v>66</v>
      </c>
      <c r="BC142" s="1595" t="s">
        <v>35</v>
      </c>
      <c r="BD142" s="1615" t="s">
        <v>35</v>
      </c>
      <c r="BE142" s="1615" t="s">
        <v>35</v>
      </c>
      <c r="BF142" s="1615" t="s">
        <v>35</v>
      </c>
      <c r="BG142" s="1636" t="s">
        <v>35</v>
      </c>
      <c r="BH142" s="1657" t="s">
        <v>35</v>
      </c>
      <c r="BI142" s="1615" t="s">
        <v>35</v>
      </c>
      <c r="BJ142" s="1615" t="s">
        <v>35</v>
      </c>
      <c r="BK142" s="1615" t="s">
        <v>35</v>
      </c>
      <c r="BL142" s="1636" t="s">
        <v>35</v>
      </c>
      <c r="BM142" s="1657" t="s">
        <v>35</v>
      </c>
      <c r="BN142" s="1615" t="s">
        <v>35</v>
      </c>
      <c r="BO142" s="1615" t="s">
        <v>35</v>
      </c>
      <c r="BP142" s="1615" t="s">
        <v>35</v>
      </c>
      <c r="BQ142" s="1636" t="s">
        <v>35</v>
      </c>
      <c r="BR142" s="1657" t="s">
        <v>35</v>
      </c>
      <c r="BS142" s="1615" t="s">
        <v>35</v>
      </c>
      <c r="BT142" s="1615" t="s">
        <v>35</v>
      </c>
      <c r="BU142" s="1615" t="s">
        <v>35</v>
      </c>
      <c r="BV142" s="1615" t="s">
        <v>35</v>
      </c>
      <c r="BW142" s="1615" t="s">
        <v>35</v>
      </c>
      <c r="BX142" s="1615" t="s">
        <v>35</v>
      </c>
      <c r="BY142" s="1677" t="s">
        <v>35</v>
      </c>
      <c r="BZ142" s="1677" t="s">
        <v>35</v>
      </c>
      <c r="CA142" s="2488"/>
      <c r="CB142" s="2488"/>
      <c r="CC142" s="2488"/>
      <c r="CD142" s="2488"/>
      <c r="CE142" s="2488"/>
      <c r="CF142" s="2488"/>
      <c r="CG142" s="2488"/>
      <c r="CH142" s="2488"/>
      <c r="CI142" s="2488"/>
      <c r="CJ142" s="2488"/>
      <c r="CK142" s="2488"/>
      <c r="CL142" s="2488"/>
      <c r="CM142" s="2488"/>
      <c r="CN142" s="2488"/>
      <c r="CO142" s="2488"/>
      <c r="CP142" s="2488"/>
      <c r="CQ142" s="2488"/>
      <c r="CR142" s="2488"/>
      <c r="CS142" s="2488"/>
      <c r="CT142" s="2488"/>
      <c r="CU142" s="2488"/>
      <c r="CV142" s="2488"/>
      <c r="CW142" s="2488"/>
      <c r="CX142" s="2488"/>
      <c r="CY142" s="2488"/>
      <c r="CZ142" s="2488"/>
    </row>
    <row r="143" s="130" customFormat="true" ht="15" customHeight="true" x14ac:dyDescent="0.2">
      <c r="A143" s="3028"/>
      <c r="B143" s="300" t="s">
        <v>67</v>
      </c>
      <c r="C143" s="1517" t="s">
        <v>35</v>
      </c>
      <c r="D143" s="1531" t="s">
        <v>35</v>
      </c>
      <c r="E143" s="1531" t="s">
        <v>35</v>
      </c>
      <c r="F143" s="1531" t="s">
        <v>35</v>
      </c>
      <c r="G143" s="1545" t="s">
        <v>35</v>
      </c>
      <c r="H143" s="1559" t="s">
        <v>35</v>
      </c>
      <c r="I143" s="1531" t="s">
        <v>35</v>
      </c>
      <c r="J143" s="1531" t="s">
        <v>35</v>
      </c>
      <c r="K143" s="1531" t="s">
        <v>35</v>
      </c>
      <c r="L143" s="1573" t="s">
        <v>35</v>
      </c>
      <c r="M143" s="1582" t="s">
        <v>35</v>
      </c>
      <c r="N143" s="1531" t="s">
        <v>35</v>
      </c>
      <c r="O143" s="1531" t="s">
        <v>35</v>
      </c>
      <c r="P143" s="1531" t="s">
        <v>35</v>
      </c>
      <c r="Q143" s="1545" t="s">
        <v>35</v>
      </c>
      <c r="R143" s="1559" t="s">
        <v>35</v>
      </c>
      <c r="S143" s="1531" t="s">
        <v>35</v>
      </c>
      <c r="T143" s="1531" t="s">
        <v>35</v>
      </c>
      <c r="U143" s="1531" t="s">
        <v>35</v>
      </c>
      <c r="V143" s="1531" t="s">
        <v>35</v>
      </c>
      <c r="W143" s="1531" t="s">
        <v>35</v>
      </c>
      <c r="X143" s="1531" t="s">
        <v>35</v>
      </c>
      <c r="Y143" s="1584" t="s">
        <v>35</v>
      </c>
      <c r="Z143" s="2443" t="s">
        <v>35</v>
      </c>
      <c r="AA143" s="2468"/>
      <c r="AB143" s="2468"/>
      <c r="AC143" s="2468"/>
      <c r="AD143" s="2468"/>
      <c r="AE143" s="2468"/>
      <c r="AF143" s="2468"/>
      <c r="AG143" s="2468"/>
      <c r="AH143" s="2468"/>
      <c r="AI143" s="2468"/>
      <c r="AJ143" s="2468"/>
      <c r="AK143" s="2468"/>
      <c r="AL143" s="2468"/>
      <c r="AM143" s="2468"/>
      <c r="AN143" s="2468"/>
      <c r="AO143" s="2468"/>
      <c r="AP143" s="2468"/>
      <c r="AQ143" s="2468"/>
      <c r="AR143" s="2468"/>
      <c r="AS143" s="2468"/>
      <c r="AT143" s="2468"/>
      <c r="AU143" s="2468"/>
      <c r="AV143" s="2468"/>
      <c r="AW143" s="2468"/>
      <c r="AX143" s="2468"/>
      <c r="AY143" s="2468"/>
      <c r="AZ143" s="239"/>
      <c r="BA143" s="3081"/>
      <c r="BB143" s="173" t="s">
        <v>67</v>
      </c>
      <c r="BC143" s="1595" t="s">
        <v>35</v>
      </c>
      <c r="BD143" s="1615" t="s">
        <v>35</v>
      </c>
      <c r="BE143" s="1615" t="s">
        <v>35</v>
      </c>
      <c r="BF143" s="1615" t="s">
        <v>35</v>
      </c>
      <c r="BG143" s="1636" t="s">
        <v>35</v>
      </c>
      <c r="BH143" s="1657" t="s">
        <v>35</v>
      </c>
      <c r="BI143" s="1615" t="s">
        <v>35</v>
      </c>
      <c r="BJ143" s="1615" t="s">
        <v>35</v>
      </c>
      <c r="BK143" s="1615" t="s">
        <v>35</v>
      </c>
      <c r="BL143" s="1636" t="s">
        <v>35</v>
      </c>
      <c r="BM143" s="1657" t="s">
        <v>35</v>
      </c>
      <c r="BN143" s="1615" t="s">
        <v>35</v>
      </c>
      <c r="BO143" s="1615" t="s">
        <v>35</v>
      </c>
      <c r="BP143" s="1615" t="s">
        <v>35</v>
      </c>
      <c r="BQ143" s="1636" t="s">
        <v>35</v>
      </c>
      <c r="BR143" s="1657" t="s">
        <v>35</v>
      </c>
      <c r="BS143" s="1615" t="s">
        <v>35</v>
      </c>
      <c r="BT143" s="1615" t="s">
        <v>35</v>
      </c>
      <c r="BU143" s="1615" t="s">
        <v>35</v>
      </c>
      <c r="BV143" s="1615" t="s">
        <v>35</v>
      </c>
      <c r="BW143" s="1615" t="s">
        <v>35</v>
      </c>
      <c r="BX143" s="1615" t="s">
        <v>35</v>
      </c>
      <c r="BY143" s="1677" t="s">
        <v>35</v>
      </c>
      <c r="BZ143" s="1677" t="s">
        <v>35</v>
      </c>
      <c r="CA143" s="2488"/>
      <c r="CB143" s="2488"/>
      <c r="CC143" s="2488"/>
      <c r="CD143" s="2488"/>
      <c r="CE143" s="2488"/>
      <c r="CF143" s="2488"/>
      <c r="CG143" s="2488"/>
      <c r="CH143" s="2488"/>
      <c r="CI143" s="2488"/>
      <c r="CJ143" s="2488"/>
      <c r="CK143" s="2488"/>
      <c r="CL143" s="2488"/>
      <c r="CM143" s="2488"/>
      <c r="CN143" s="2488"/>
      <c r="CO143" s="2488"/>
      <c r="CP143" s="2488"/>
      <c r="CQ143" s="2488"/>
      <c r="CR143" s="2488"/>
      <c r="CS143" s="2488"/>
      <c r="CT143" s="2488"/>
      <c r="CU143" s="2488"/>
      <c r="CV143" s="2488"/>
      <c r="CW143" s="2488"/>
      <c r="CX143" s="2488"/>
      <c r="CY143" s="2488"/>
      <c r="CZ143" s="2488"/>
    </row>
    <row r="144" s="130" customFormat="true" ht="15" customHeight="true" x14ac:dyDescent="0.2">
      <c r="A144" s="3028" t="s">
        <v>108</v>
      </c>
      <c r="B144" s="300" t="s">
        <v>64</v>
      </c>
      <c r="C144" s="1517" t="s">
        <v>35</v>
      </c>
      <c r="D144" s="1531" t="s">
        <v>35</v>
      </c>
      <c r="E144" s="1531" t="s">
        <v>35</v>
      </c>
      <c r="F144" s="1531" t="s">
        <v>35</v>
      </c>
      <c r="G144" s="1545" t="s">
        <v>35</v>
      </c>
      <c r="H144" s="1559" t="s">
        <v>35</v>
      </c>
      <c r="I144" s="1531" t="s">
        <v>35</v>
      </c>
      <c r="J144" s="1531" t="s">
        <v>35</v>
      </c>
      <c r="K144" s="1531" t="s">
        <v>35</v>
      </c>
      <c r="L144" s="1573" t="s">
        <v>35</v>
      </c>
      <c r="M144" s="1582" t="s">
        <v>35</v>
      </c>
      <c r="N144" s="1531" t="s">
        <v>35</v>
      </c>
      <c r="O144" s="1531" t="s">
        <v>35</v>
      </c>
      <c r="P144" s="1531" t="s">
        <v>35</v>
      </c>
      <c r="Q144" s="1545" t="s">
        <v>35</v>
      </c>
      <c r="R144" s="1559" t="s">
        <v>35</v>
      </c>
      <c r="S144" s="1531" t="s">
        <v>35</v>
      </c>
      <c r="T144" s="1531" t="s">
        <v>35</v>
      </c>
      <c r="U144" s="1531" t="s">
        <v>35</v>
      </c>
      <c r="V144" s="1531" t="s">
        <v>35</v>
      </c>
      <c r="W144" s="1531" t="s">
        <v>35</v>
      </c>
      <c r="X144" s="1531" t="s">
        <v>35</v>
      </c>
      <c r="Y144" s="1584" t="s">
        <v>35</v>
      </c>
      <c r="Z144" s="2443" t="s">
        <v>35</v>
      </c>
      <c r="AA144" s="2468"/>
      <c r="AB144" s="2468"/>
      <c r="AC144" s="2468"/>
      <c r="AD144" s="2468"/>
      <c r="AE144" s="2468"/>
      <c r="AF144" s="2468"/>
      <c r="AG144" s="2468"/>
      <c r="AH144" s="2468"/>
      <c r="AI144" s="2468"/>
      <c r="AJ144" s="2468"/>
      <c r="AK144" s="2468"/>
      <c r="AL144" s="2468"/>
      <c r="AM144" s="2468"/>
      <c r="AN144" s="2468"/>
      <c r="AO144" s="2468"/>
      <c r="AP144" s="2468"/>
      <c r="AQ144" s="2468"/>
      <c r="AR144" s="2468"/>
      <c r="AS144" s="2468"/>
      <c r="AT144" s="2468"/>
      <c r="AU144" s="2468"/>
      <c r="AV144" s="2468"/>
      <c r="AW144" s="2468"/>
      <c r="AX144" s="2468"/>
      <c r="AY144" s="2468"/>
      <c r="AZ144" s="239"/>
      <c r="BA144" s="3081" t="s">
        <v>108</v>
      </c>
      <c r="BB144" s="173" t="s">
        <v>64</v>
      </c>
      <c r="BC144" s="1595" t="s">
        <v>35</v>
      </c>
      <c r="BD144" s="1615" t="s">
        <v>35</v>
      </c>
      <c r="BE144" s="1615" t="s">
        <v>35</v>
      </c>
      <c r="BF144" s="1615" t="s">
        <v>35</v>
      </c>
      <c r="BG144" s="1636" t="s">
        <v>35</v>
      </c>
      <c r="BH144" s="1657" t="s">
        <v>35</v>
      </c>
      <c r="BI144" s="1615" t="s">
        <v>35</v>
      </c>
      <c r="BJ144" s="1615" t="s">
        <v>35</v>
      </c>
      <c r="BK144" s="1615" t="s">
        <v>35</v>
      </c>
      <c r="BL144" s="1636" t="s">
        <v>35</v>
      </c>
      <c r="BM144" s="1657" t="s">
        <v>35</v>
      </c>
      <c r="BN144" s="1615" t="s">
        <v>35</v>
      </c>
      <c r="BO144" s="1615" t="s">
        <v>35</v>
      </c>
      <c r="BP144" s="1615" t="s">
        <v>35</v>
      </c>
      <c r="BQ144" s="1636" t="s">
        <v>35</v>
      </c>
      <c r="BR144" s="1657" t="s">
        <v>35</v>
      </c>
      <c r="BS144" s="1615" t="s">
        <v>35</v>
      </c>
      <c r="BT144" s="1615" t="s">
        <v>35</v>
      </c>
      <c r="BU144" s="1615" t="s">
        <v>35</v>
      </c>
      <c r="BV144" s="1615" t="s">
        <v>35</v>
      </c>
      <c r="BW144" s="1615" t="s">
        <v>35</v>
      </c>
      <c r="BX144" s="1615" t="s">
        <v>35</v>
      </c>
      <c r="BY144" s="1677" t="s">
        <v>35</v>
      </c>
      <c r="BZ144" s="1677" t="s">
        <v>35</v>
      </c>
      <c r="CA144" s="2488"/>
      <c r="CB144" s="2488"/>
      <c r="CC144" s="2488"/>
      <c r="CD144" s="2488"/>
      <c r="CE144" s="2488"/>
      <c r="CF144" s="2488"/>
      <c r="CG144" s="2488"/>
      <c r="CH144" s="2488"/>
      <c r="CI144" s="2488"/>
      <c r="CJ144" s="2488"/>
      <c r="CK144" s="2488"/>
      <c r="CL144" s="2488"/>
      <c r="CM144" s="2488"/>
      <c r="CN144" s="2488"/>
      <c r="CO144" s="2488"/>
      <c r="CP144" s="2488"/>
      <c r="CQ144" s="2488"/>
      <c r="CR144" s="2488"/>
      <c r="CS144" s="2488"/>
      <c r="CT144" s="2488"/>
      <c r="CU144" s="2488"/>
      <c r="CV144" s="2488"/>
      <c r="CW144" s="2488"/>
      <c r="CX144" s="2488"/>
      <c r="CY144" s="2488"/>
      <c r="CZ144" s="2488"/>
    </row>
    <row r="145" s="130" customFormat="true" ht="15" customHeight="true" x14ac:dyDescent="0.2">
      <c r="A145" s="3028"/>
      <c r="B145" s="300" t="s">
        <v>65</v>
      </c>
      <c r="C145" s="1517" t="s">
        <v>35</v>
      </c>
      <c r="D145" s="1531" t="s">
        <v>35</v>
      </c>
      <c r="E145" s="1531" t="s">
        <v>35</v>
      </c>
      <c r="F145" s="1531" t="s">
        <v>35</v>
      </c>
      <c r="G145" s="1545" t="s">
        <v>35</v>
      </c>
      <c r="H145" s="1559" t="s">
        <v>35</v>
      </c>
      <c r="I145" s="1531" t="s">
        <v>35</v>
      </c>
      <c r="J145" s="1531" t="s">
        <v>35</v>
      </c>
      <c r="K145" s="1531" t="s">
        <v>35</v>
      </c>
      <c r="L145" s="1573" t="s">
        <v>35</v>
      </c>
      <c r="M145" s="1582" t="s">
        <v>35</v>
      </c>
      <c r="N145" s="1531" t="s">
        <v>35</v>
      </c>
      <c r="O145" s="1531" t="s">
        <v>35</v>
      </c>
      <c r="P145" s="1531" t="s">
        <v>35</v>
      </c>
      <c r="Q145" s="1545" t="s">
        <v>35</v>
      </c>
      <c r="R145" s="1559" t="s">
        <v>35</v>
      </c>
      <c r="S145" s="1531" t="s">
        <v>35</v>
      </c>
      <c r="T145" s="1531" t="s">
        <v>35</v>
      </c>
      <c r="U145" s="1531" t="s">
        <v>35</v>
      </c>
      <c r="V145" s="1531" t="s">
        <v>35</v>
      </c>
      <c r="W145" s="1531" t="s">
        <v>35</v>
      </c>
      <c r="X145" s="1531" t="s">
        <v>35</v>
      </c>
      <c r="Y145" s="1584" t="s">
        <v>35</v>
      </c>
      <c r="Z145" s="2443" t="s">
        <v>35</v>
      </c>
      <c r="AA145" s="2468"/>
      <c r="AB145" s="2468"/>
      <c r="AC145" s="2468"/>
      <c r="AD145" s="2468"/>
      <c r="AE145" s="2468"/>
      <c r="AF145" s="2468"/>
      <c r="AG145" s="2468"/>
      <c r="AH145" s="2468"/>
      <c r="AI145" s="2468"/>
      <c r="AJ145" s="2468"/>
      <c r="AK145" s="2468"/>
      <c r="AL145" s="2468"/>
      <c r="AM145" s="2468"/>
      <c r="AN145" s="2468"/>
      <c r="AO145" s="2468"/>
      <c r="AP145" s="2468"/>
      <c r="AQ145" s="2468"/>
      <c r="AR145" s="2468"/>
      <c r="AS145" s="2468"/>
      <c r="AT145" s="2468"/>
      <c r="AU145" s="2468"/>
      <c r="AV145" s="2468"/>
      <c r="AW145" s="2468"/>
      <c r="AX145" s="2468"/>
      <c r="AY145" s="2468"/>
      <c r="AZ145" s="239"/>
      <c r="BA145" s="3081"/>
      <c r="BB145" s="173" t="s">
        <v>65</v>
      </c>
      <c r="BC145" s="1595" t="s">
        <v>35</v>
      </c>
      <c r="BD145" s="1615" t="s">
        <v>35</v>
      </c>
      <c r="BE145" s="1615" t="s">
        <v>35</v>
      </c>
      <c r="BF145" s="1615" t="s">
        <v>35</v>
      </c>
      <c r="BG145" s="1636" t="s">
        <v>35</v>
      </c>
      <c r="BH145" s="1657" t="s">
        <v>35</v>
      </c>
      <c r="BI145" s="1615" t="s">
        <v>35</v>
      </c>
      <c r="BJ145" s="1615" t="s">
        <v>35</v>
      </c>
      <c r="BK145" s="1615" t="s">
        <v>35</v>
      </c>
      <c r="BL145" s="1636" t="s">
        <v>35</v>
      </c>
      <c r="BM145" s="1657" t="s">
        <v>35</v>
      </c>
      <c r="BN145" s="1615" t="s">
        <v>35</v>
      </c>
      <c r="BO145" s="1615" t="s">
        <v>35</v>
      </c>
      <c r="BP145" s="1615" t="s">
        <v>35</v>
      </c>
      <c r="BQ145" s="1636" t="s">
        <v>35</v>
      </c>
      <c r="BR145" s="1657" t="s">
        <v>35</v>
      </c>
      <c r="BS145" s="1615" t="s">
        <v>35</v>
      </c>
      <c r="BT145" s="1615" t="s">
        <v>35</v>
      </c>
      <c r="BU145" s="1615" t="s">
        <v>35</v>
      </c>
      <c r="BV145" s="1615" t="s">
        <v>35</v>
      </c>
      <c r="BW145" s="1615" t="s">
        <v>35</v>
      </c>
      <c r="BX145" s="1615" t="s">
        <v>35</v>
      </c>
      <c r="BY145" s="1677" t="s">
        <v>35</v>
      </c>
      <c r="BZ145" s="1677" t="s">
        <v>35</v>
      </c>
      <c r="CA145" s="2488"/>
      <c r="CB145" s="2488"/>
      <c r="CC145" s="2488"/>
      <c r="CD145" s="2488"/>
      <c r="CE145" s="2488"/>
      <c r="CF145" s="2488"/>
      <c r="CG145" s="2488"/>
      <c r="CH145" s="2488"/>
      <c r="CI145" s="2488"/>
      <c r="CJ145" s="2488"/>
      <c r="CK145" s="2488"/>
      <c r="CL145" s="2488"/>
      <c r="CM145" s="2488"/>
      <c r="CN145" s="2488"/>
      <c r="CO145" s="2488"/>
      <c r="CP145" s="2488"/>
      <c r="CQ145" s="2488"/>
      <c r="CR145" s="2488"/>
      <c r="CS145" s="2488"/>
      <c r="CT145" s="2488"/>
      <c r="CU145" s="2488"/>
      <c r="CV145" s="2488"/>
      <c r="CW145" s="2488"/>
      <c r="CX145" s="2488"/>
      <c r="CY145" s="2488"/>
      <c r="CZ145" s="2488"/>
    </row>
    <row r="146" s="130" customFormat="true" ht="15" customHeight="true" x14ac:dyDescent="0.2">
      <c r="A146" s="3028"/>
      <c r="B146" s="300" t="s">
        <v>66</v>
      </c>
      <c r="C146" s="1517" t="s">
        <v>35</v>
      </c>
      <c r="D146" s="1531" t="s">
        <v>35</v>
      </c>
      <c r="E146" s="1531" t="s">
        <v>35</v>
      </c>
      <c r="F146" s="1531" t="s">
        <v>35</v>
      </c>
      <c r="G146" s="1545" t="s">
        <v>35</v>
      </c>
      <c r="H146" s="1559" t="s">
        <v>35</v>
      </c>
      <c r="I146" s="1531" t="s">
        <v>35</v>
      </c>
      <c r="J146" s="1531" t="s">
        <v>35</v>
      </c>
      <c r="K146" s="1531" t="s">
        <v>35</v>
      </c>
      <c r="L146" s="1573" t="s">
        <v>35</v>
      </c>
      <c r="M146" s="1582" t="s">
        <v>35</v>
      </c>
      <c r="N146" s="1531" t="s">
        <v>35</v>
      </c>
      <c r="O146" s="1531" t="s">
        <v>35</v>
      </c>
      <c r="P146" s="1531" t="s">
        <v>35</v>
      </c>
      <c r="Q146" s="1545" t="s">
        <v>35</v>
      </c>
      <c r="R146" s="1559" t="s">
        <v>35</v>
      </c>
      <c r="S146" s="1531" t="s">
        <v>35</v>
      </c>
      <c r="T146" s="1531" t="s">
        <v>35</v>
      </c>
      <c r="U146" s="1531" t="s">
        <v>35</v>
      </c>
      <c r="V146" s="1531" t="s">
        <v>35</v>
      </c>
      <c r="W146" s="1531" t="s">
        <v>35</v>
      </c>
      <c r="X146" s="1531" t="s">
        <v>35</v>
      </c>
      <c r="Y146" s="1584" t="s">
        <v>35</v>
      </c>
      <c r="Z146" s="2443" t="s">
        <v>35</v>
      </c>
      <c r="AA146" s="2468"/>
      <c r="AB146" s="2468"/>
      <c r="AC146" s="2468"/>
      <c r="AD146" s="2468"/>
      <c r="AE146" s="2468"/>
      <c r="AF146" s="2468"/>
      <c r="AG146" s="2468"/>
      <c r="AH146" s="2468"/>
      <c r="AI146" s="2468"/>
      <c r="AJ146" s="2468"/>
      <c r="AK146" s="2468"/>
      <c r="AL146" s="2468"/>
      <c r="AM146" s="2468"/>
      <c r="AN146" s="2468"/>
      <c r="AO146" s="2468"/>
      <c r="AP146" s="2468"/>
      <c r="AQ146" s="2468"/>
      <c r="AR146" s="2468"/>
      <c r="AS146" s="2468"/>
      <c r="AT146" s="2468"/>
      <c r="AU146" s="2468"/>
      <c r="AV146" s="2468"/>
      <c r="AW146" s="2468"/>
      <c r="AX146" s="2468"/>
      <c r="AY146" s="2468"/>
      <c r="AZ146" s="239"/>
      <c r="BA146" s="3081"/>
      <c r="BB146" s="173" t="s">
        <v>66</v>
      </c>
      <c r="BC146" s="1595" t="s">
        <v>35</v>
      </c>
      <c r="BD146" s="1615" t="s">
        <v>35</v>
      </c>
      <c r="BE146" s="1615" t="s">
        <v>35</v>
      </c>
      <c r="BF146" s="1615" t="s">
        <v>35</v>
      </c>
      <c r="BG146" s="1636" t="s">
        <v>35</v>
      </c>
      <c r="BH146" s="1657" t="s">
        <v>35</v>
      </c>
      <c r="BI146" s="1615" t="s">
        <v>35</v>
      </c>
      <c r="BJ146" s="1615" t="s">
        <v>35</v>
      </c>
      <c r="BK146" s="1615" t="s">
        <v>35</v>
      </c>
      <c r="BL146" s="1636" t="s">
        <v>35</v>
      </c>
      <c r="BM146" s="1657" t="s">
        <v>35</v>
      </c>
      <c r="BN146" s="1615" t="s">
        <v>35</v>
      </c>
      <c r="BO146" s="1615" t="s">
        <v>35</v>
      </c>
      <c r="BP146" s="1615" t="s">
        <v>35</v>
      </c>
      <c r="BQ146" s="1636" t="s">
        <v>35</v>
      </c>
      <c r="BR146" s="1657" t="s">
        <v>35</v>
      </c>
      <c r="BS146" s="1615" t="s">
        <v>35</v>
      </c>
      <c r="BT146" s="1615" t="s">
        <v>35</v>
      </c>
      <c r="BU146" s="1615" t="s">
        <v>35</v>
      </c>
      <c r="BV146" s="1615" t="s">
        <v>35</v>
      </c>
      <c r="BW146" s="1615" t="s">
        <v>35</v>
      </c>
      <c r="BX146" s="1615" t="s">
        <v>35</v>
      </c>
      <c r="BY146" s="1677" t="s">
        <v>35</v>
      </c>
      <c r="BZ146" s="1677" t="s">
        <v>35</v>
      </c>
      <c r="CA146" s="2488"/>
      <c r="CB146" s="2488"/>
      <c r="CC146" s="2488"/>
      <c r="CD146" s="2488"/>
      <c r="CE146" s="2488"/>
      <c r="CF146" s="2488"/>
      <c r="CG146" s="2488"/>
      <c r="CH146" s="2488"/>
      <c r="CI146" s="2488"/>
      <c r="CJ146" s="2488"/>
      <c r="CK146" s="2488"/>
      <c r="CL146" s="2488"/>
      <c r="CM146" s="2488"/>
      <c r="CN146" s="2488"/>
      <c r="CO146" s="2488"/>
      <c r="CP146" s="2488"/>
      <c r="CQ146" s="2488"/>
      <c r="CR146" s="2488"/>
      <c r="CS146" s="2488"/>
      <c r="CT146" s="2488"/>
      <c r="CU146" s="2488"/>
      <c r="CV146" s="2488"/>
      <c r="CW146" s="2488"/>
      <c r="CX146" s="2488"/>
      <c r="CY146" s="2488"/>
      <c r="CZ146" s="2488"/>
    </row>
    <row r="147" s="130" customFormat="true" ht="15" customHeight="true" x14ac:dyDescent="0.2">
      <c r="A147" s="3028"/>
      <c r="B147" s="300" t="s">
        <v>67</v>
      </c>
      <c r="C147" s="1517" t="s">
        <v>35</v>
      </c>
      <c r="D147" s="1531" t="s">
        <v>35</v>
      </c>
      <c r="E147" s="1531" t="s">
        <v>35</v>
      </c>
      <c r="F147" s="1531" t="s">
        <v>35</v>
      </c>
      <c r="G147" s="1545" t="s">
        <v>35</v>
      </c>
      <c r="H147" s="1559" t="s">
        <v>35</v>
      </c>
      <c r="I147" s="1531" t="s">
        <v>35</v>
      </c>
      <c r="J147" s="1531" t="s">
        <v>35</v>
      </c>
      <c r="K147" s="1531" t="s">
        <v>35</v>
      </c>
      <c r="L147" s="1573" t="s">
        <v>35</v>
      </c>
      <c r="M147" s="1582" t="s">
        <v>35</v>
      </c>
      <c r="N147" s="1531" t="s">
        <v>35</v>
      </c>
      <c r="O147" s="1531" t="s">
        <v>35</v>
      </c>
      <c r="P147" s="1531" t="s">
        <v>35</v>
      </c>
      <c r="Q147" s="1545" t="s">
        <v>35</v>
      </c>
      <c r="R147" s="1559" t="s">
        <v>35</v>
      </c>
      <c r="S147" s="1531" t="s">
        <v>35</v>
      </c>
      <c r="T147" s="1531" t="s">
        <v>35</v>
      </c>
      <c r="U147" s="1531" t="s">
        <v>35</v>
      </c>
      <c r="V147" s="1531" t="s">
        <v>35</v>
      </c>
      <c r="W147" s="1531" t="s">
        <v>35</v>
      </c>
      <c r="X147" s="1531" t="s">
        <v>35</v>
      </c>
      <c r="Y147" s="1584" t="s">
        <v>35</v>
      </c>
      <c r="Z147" s="2443" t="s">
        <v>35</v>
      </c>
      <c r="AA147" s="2468"/>
      <c r="AB147" s="2468"/>
      <c r="AC147" s="2468"/>
      <c r="AD147" s="2468"/>
      <c r="AE147" s="2468"/>
      <c r="AF147" s="2468"/>
      <c r="AG147" s="2468"/>
      <c r="AH147" s="2468"/>
      <c r="AI147" s="2468"/>
      <c r="AJ147" s="2468"/>
      <c r="AK147" s="2468"/>
      <c r="AL147" s="2468"/>
      <c r="AM147" s="2468"/>
      <c r="AN147" s="2468"/>
      <c r="AO147" s="2468"/>
      <c r="AP147" s="2468"/>
      <c r="AQ147" s="2468"/>
      <c r="AR147" s="2468"/>
      <c r="AS147" s="2468"/>
      <c r="AT147" s="2468"/>
      <c r="AU147" s="2468"/>
      <c r="AV147" s="2468"/>
      <c r="AW147" s="2468"/>
      <c r="AX147" s="2468"/>
      <c r="AY147" s="2468"/>
      <c r="AZ147" s="239"/>
      <c r="BA147" s="3081"/>
      <c r="BB147" s="173" t="s">
        <v>67</v>
      </c>
      <c r="BC147" s="1595" t="s">
        <v>35</v>
      </c>
      <c r="BD147" s="1615" t="s">
        <v>35</v>
      </c>
      <c r="BE147" s="1615" t="s">
        <v>35</v>
      </c>
      <c r="BF147" s="1615" t="s">
        <v>35</v>
      </c>
      <c r="BG147" s="1636" t="s">
        <v>35</v>
      </c>
      <c r="BH147" s="1657" t="s">
        <v>35</v>
      </c>
      <c r="BI147" s="1615" t="s">
        <v>35</v>
      </c>
      <c r="BJ147" s="1615" t="s">
        <v>35</v>
      </c>
      <c r="BK147" s="1615" t="s">
        <v>35</v>
      </c>
      <c r="BL147" s="1636" t="s">
        <v>35</v>
      </c>
      <c r="BM147" s="1657" t="s">
        <v>35</v>
      </c>
      <c r="BN147" s="1615" t="s">
        <v>35</v>
      </c>
      <c r="BO147" s="1615" t="s">
        <v>35</v>
      </c>
      <c r="BP147" s="1615" t="s">
        <v>35</v>
      </c>
      <c r="BQ147" s="1636" t="s">
        <v>35</v>
      </c>
      <c r="BR147" s="1657" t="s">
        <v>35</v>
      </c>
      <c r="BS147" s="1615" t="s">
        <v>35</v>
      </c>
      <c r="BT147" s="1615" t="s">
        <v>35</v>
      </c>
      <c r="BU147" s="1615" t="s">
        <v>35</v>
      </c>
      <c r="BV147" s="1615" t="s">
        <v>35</v>
      </c>
      <c r="BW147" s="1615" t="s">
        <v>35</v>
      </c>
      <c r="BX147" s="1615" t="s">
        <v>35</v>
      </c>
      <c r="BY147" s="1677" t="s">
        <v>35</v>
      </c>
      <c r="BZ147" s="1677" t="s">
        <v>35</v>
      </c>
      <c r="CA147" s="2488"/>
      <c r="CB147" s="2488"/>
      <c r="CC147" s="2488"/>
      <c r="CD147" s="2488"/>
      <c r="CE147" s="2488"/>
      <c r="CF147" s="2488"/>
      <c r="CG147" s="2488"/>
      <c r="CH147" s="2488"/>
      <c r="CI147" s="2488"/>
      <c r="CJ147" s="2488"/>
      <c r="CK147" s="2488"/>
      <c r="CL147" s="2488"/>
      <c r="CM147" s="2488"/>
      <c r="CN147" s="2488"/>
      <c r="CO147" s="2488"/>
      <c r="CP147" s="2488"/>
      <c r="CQ147" s="2488"/>
      <c r="CR147" s="2488"/>
      <c r="CS147" s="2488"/>
      <c r="CT147" s="2488"/>
      <c r="CU147" s="2488"/>
      <c r="CV147" s="2488"/>
      <c r="CW147" s="2488"/>
      <c r="CX147" s="2488"/>
      <c r="CY147" s="2488"/>
      <c r="CZ147" s="2488"/>
    </row>
    <row r="148" s="130" customFormat="true" ht="15" customHeight="true" x14ac:dyDescent="0.2">
      <c r="A148" s="3028" t="s">
        <v>109</v>
      </c>
      <c r="B148" s="300" t="s">
        <v>49</v>
      </c>
      <c r="C148" s="1517" t="s">
        <v>35</v>
      </c>
      <c r="D148" s="1531" t="s">
        <v>35</v>
      </c>
      <c r="E148" s="1531" t="s">
        <v>35</v>
      </c>
      <c r="F148" s="1531" t="s">
        <v>35</v>
      </c>
      <c r="G148" s="1545" t="s">
        <v>35</v>
      </c>
      <c r="H148" s="1559" t="s">
        <v>35</v>
      </c>
      <c r="I148" s="1531" t="s">
        <v>35</v>
      </c>
      <c r="J148" s="1531" t="s">
        <v>35</v>
      </c>
      <c r="K148" s="1531" t="s">
        <v>35</v>
      </c>
      <c r="L148" s="1573" t="s">
        <v>35</v>
      </c>
      <c r="M148" s="1582" t="s">
        <v>35</v>
      </c>
      <c r="N148" s="1531" t="s">
        <v>35</v>
      </c>
      <c r="O148" s="1531" t="s">
        <v>35</v>
      </c>
      <c r="P148" s="1531" t="s">
        <v>35</v>
      </c>
      <c r="Q148" s="1545" t="s">
        <v>35</v>
      </c>
      <c r="R148" s="1559" t="s">
        <v>35</v>
      </c>
      <c r="S148" s="1531" t="s">
        <v>35</v>
      </c>
      <c r="T148" s="1531" t="s">
        <v>35</v>
      </c>
      <c r="U148" s="1531" t="s">
        <v>35</v>
      </c>
      <c r="V148" s="1531" t="s">
        <v>35</v>
      </c>
      <c r="W148" s="1531" t="s">
        <v>35</v>
      </c>
      <c r="X148" s="1531" t="s">
        <v>35</v>
      </c>
      <c r="Y148" s="1584" t="s">
        <v>35</v>
      </c>
      <c r="Z148" s="2443" t="s">
        <v>35</v>
      </c>
      <c r="AA148" s="2468"/>
      <c r="AB148" s="2468"/>
      <c r="AC148" s="2468"/>
      <c r="AD148" s="2468"/>
      <c r="AE148" s="2468"/>
      <c r="AF148" s="2468"/>
      <c r="AG148" s="2468"/>
      <c r="AH148" s="2468"/>
      <c r="AI148" s="2468"/>
      <c r="AJ148" s="2468"/>
      <c r="AK148" s="2468"/>
      <c r="AL148" s="2468"/>
      <c r="AM148" s="2468"/>
      <c r="AN148" s="2468"/>
      <c r="AO148" s="2468"/>
      <c r="AP148" s="2468"/>
      <c r="AQ148" s="2468"/>
      <c r="AR148" s="2468"/>
      <c r="AS148" s="2468"/>
      <c r="AT148" s="2468"/>
      <c r="AU148" s="2468"/>
      <c r="AV148" s="2468"/>
      <c r="AW148" s="2468"/>
      <c r="AX148" s="2468"/>
      <c r="AY148" s="2468"/>
      <c r="AZ148" s="239"/>
      <c r="BA148" s="3081" t="s">
        <v>109</v>
      </c>
      <c r="BB148" s="173" t="s">
        <v>49</v>
      </c>
      <c r="BC148" s="1595" t="s">
        <v>35</v>
      </c>
      <c r="BD148" s="1615" t="s">
        <v>35</v>
      </c>
      <c r="BE148" s="1615" t="s">
        <v>35</v>
      </c>
      <c r="BF148" s="1615" t="s">
        <v>35</v>
      </c>
      <c r="BG148" s="1636" t="s">
        <v>35</v>
      </c>
      <c r="BH148" s="1657" t="s">
        <v>35</v>
      </c>
      <c r="BI148" s="1615" t="s">
        <v>35</v>
      </c>
      <c r="BJ148" s="1615" t="s">
        <v>35</v>
      </c>
      <c r="BK148" s="1615" t="s">
        <v>35</v>
      </c>
      <c r="BL148" s="1636" t="s">
        <v>35</v>
      </c>
      <c r="BM148" s="1657" t="s">
        <v>35</v>
      </c>
      <c r="BN148" s="1615" t="s">
        <v>35</v>
      </c>
      <c r="BO148" s="1615" t="s">
        <v>35</v>
      </c>
      <c r="BP148" s="1615" t="s">
        <v>35</v>
      </c>
      <c r="BQ148" s="1636" t="s">
        <v>35</v>
      </c>
      <c r="BR148" s="1657" t="s">
        <v>35</v>
      </c>
      <c r="BS148" s="1615" t="s">
        <v>35</v>
      </c>
      <c r="BT148" s="1615" t="s">
        <v>35</v>
      </c>
      <c r="BU148" s="1615" t="s">
        <v>35</v>
      </c>
      <c r="BV148" s="1615" t="s">
        <v>35</v>
      </c>
      <c r="BW148" s="1615" t="s">
        <v>35</v>
      </c>
      <c r="BX148" s="1615" t="s">
        <v>35</v>
      </c>
      <c r="BY148" s="1677" t="s">
        <v>35</v>
      </c>
      <c r="BZ148" s="1677" t="s">
        <v>35</v>
      </c>
      <c r="CA148" s="2488"/>
      <c r="CB148" s="2488"/>
      <c r="CC148" s="2488"/>
      <c r="CD148" s="2488"/>
      <c r="CE148" s="2488"/>
      <c r="CF148" s="2488"/>
      <c r="CG148" s="2488"/>
      <c r="CH148" s="2488"/>
      <c r="CI148" s="2488"/>
      <c r="CJ148" s="2488"/>
      <c r="CK148" s="2488"/>
      <c r="CL148" s="2488"/>
      <c r="CM148" s="2488"/>
      <c r="CN148" s="2488"/>
      <c r="CO148" s="2488"/>
      <c r="CP148" s="2488"/>
      <c r="CQ148" s="2488"/>
      <c r="CR148" s="2488"/>
      <c r="CS148" s="2488"/>
      <c r="CT148" s="2488"/>
      <c r="CU148" s="2488"/>
      <c r="CV148" s="2488"/>
      <c r="CW148" s="2488"/>
      <c r="CX148" s="2488"/>
      <c r="CY148" s="2488"/>
      <c r="CZ148" s="2488"/>
    </row>
    <row r="149" s="130" customFormat="true" ht="15" customHeight="true" x14ac:dyDescent="0.2">
      <c r="A149" s="3028"/>
      <c r="B149" s="300" t="s">
        <v>48</v>
      </c>
      <c r="C149" s="1517" t="s">
        <v>35</v>
      </c>
      <c r="D149" s="1531" t="s">
        <v>35</v>
      </c>
      <c r="E149" s="1531" t="s">
        <v>35</v>
      </c>
      <c r="F149" s="1531" t="s">
        <v>35</v>
      </c>
      <c r="G149" s="1545" t="s">
        <v>35</v>
      </c>
      <c r="H149" s="1559" t="s">
        <v>35</v>
      </c>
      <c r="I149" s="1531" t="s">
        <v>35</v>
      </c>
      <c r="J149" s="1531" t="s">
        <v>35</v>
      </c>
      <c r="K149" s="1531" t="s">
        <v>35</v>
      </c>
      <c r="L149" s="1573" t="s">
        <v>35</v>
      </c>
      <c r="M149" s="1582" t="s">
        <v>35</v>
      </c>
      <c r="N149" s="1531" t="s">
        <v>35</v>
      </c>
      <c r="O149" s="1531" t="s">
        <v>35</v>
      </c>
      <c r="P149" s="1531" t="s">
        <v>35</v>
      </c>
      <c r="Q149" s="1545" t="s">
        <v>35</v>
      </c>
      <c r="R149" s="1559" t="s">
        <v>35</v>
      </c>
      <c r="S149" s="1531" t="s">
        <v>35</v>
      </c>
      <c r="T149" s="1531" t="s">
        <v>35</v>
      </c>
      <c r="U149" s="1531" t="s">
        <v>35</v>
      </c>
      <c r="V149" s="1531" t="s">
        <v>35</v>
      </c>
      <c r="W149" s="1531" t="s">
        <v>35</v>
      </c>
      <c r="X149" s="1531" t="s">
        <v>35</v>
      </c>
      <c r="Y149" s="1584" t="s">
        <v>35</v>
      </c>
      <c r="Z149" s="2443" t="s">
        <v>35</v>
      </c>
      <c r="AA149" s="2468"/>
      <c r="AB149" s="2468"/>
      <c r="AC149" s="2468"/>
      <c r="AD149" s="2468"/>
      <c r="AE149" s="2468"/>
      <c r="AF149" s="2468"/>
      <c r="AG149" s="2468"/>
      <c r="AH149" s="2468"/>
      <c r="AI149" s="2468"/>
      <c r="AJ149" s="2468"/>
      <c r="AK149" s="2468"/>
      <c r="AL149" s="2468"/>
      <c r="AM149" s="2468"/>
      <c r="AN149" s="2468"/>
      <c r="AO149" s="2468"/>
      <c r="AP149" s="2468"/>
      <c r="AQ149" s="2468"/>
      <c r="AR149" s="2468"/>
      <c r="AS149" s="2468"/>
      <c r="AT149" s="2468"/>
      <c r="AU149" s="2468"/>
      <c r="AV149" s="2468"/>
      <c r="AW149" s="2468"/>
      <c r="AX149" s="2468"/>
      <c r="AY149" s="2468"/>
      <c r="AZ149" s="239"/>
      <c r="BA149" s="3081"/>
      <c r="BB149" s="173" t="s">
        <v>48</v>
      </c>
      <c r="BC149" s="1595" t="s">
        <v>35</v>
      </c>
      <c r="BD149" s="1615" t="s">
        <v>35</v>
      </c>
      <c r="BE149" s="1615" t="s">
        <v>35</v>
      </c>
      <c r="BF149" s="1615" t="s">
        <v>35</v>
      </c>
      <c r="BG149" s="1636" t="s">
        <v>35</v>
      </c>
      <c r="BH149" s="1657" t="s">
        <v>35</v>
      </c>
      <c r="BI149" s="1615" t="s">
        <v>35</v>
      </c>
      <c r="BJ149" s="1615" t="s">
        <v>35</v>
      </c>
      <c r="BK149" s="1615" t="s">
        <v>35</v>
      </c>
      <c r="BL149" s="1636" t="s">
        <v>35</v>
      </c>
      <c r="BM149" s="1657" t="s">
        <v>35</v>
      </c>
      <c r="BN149" s="1615" t="s">
        <v>35</v>
      </c>
      <c r="BO149" s="1615" t="s">
        <v>35</v>
      </c>
      <c r="BP149" s="1615" t="s">
        <v>35</v>
      </c>
      <c r="BQ149" s="1636" t="s">
        <v>35</v>
      </c>
      <c r="BR149" s="1657" t="s">
        <v>35</v>
      </c>
      <c r="BS149" s="1615" t="s">
        <v>35</v>
      </c>
      <c r="BT149" s="1615" t="s">
        <v>35</v>
      </c>
      <c r="BU149" s="1615" t="s">
        <v>35</v>
      </c>
      <c r="BV149" s="1615" t="s">
        <v>35</v>
      </c>
      <c r="BW149" s="1615" t="s">
        <v>35</v>
      </c>
      <c r="BX149" s="1615" t="s">
        <v>35</v>
      </c>
      <c r="BY149" s="1677" t="s">
        <v>35</v>
      </c>
      <c r="BZ149" s="1677" t="s">
        <v>35</v>
      </c>
      <c r="CA149" s="2488"/>
      <c r="CB149" s="2488"/>
      <c r="CC149" s="2488"/>
      <c r="CD149" s="2488"/>
      <c r="CE149" s="2488"/>
      <c r="CF149" s="2488"/>
      <c r="CG149" s="2488"/>
      <c r="CH149" s="2488"/>
      <c r="CI149" s="2488"/>
      <c r="CJ149" s="2488"/>
      <c r="CK149" s="2488"/>
      <c r="CL149" s="2488"/>
      <c r="CM149" s="2488"/>
      <c r="CN149" s="2488"/>
      <c r="CO149" s="2488"/>
      <c r="CP149" s="2488"/>
      <c r="CQ149" s="2488"/>
      <c r="CR149" s="2488"/>
      <c r="CS149" s="2488"/>
      <c r="CT149" s="2488"/>
      <c r="CU149" s="2488"/>
      <c r="CV149" s="2488"/>
      <c r="CW149" s="2488"/>
      <c r="CX149" s="2488"/>
      <c r="CY149" s="2488"/>
      <c r="CZ149" s="2488"/>
    </row>
    <row r="150" s="130" customFormat="true" ht="15" customHeight="true" x14ac:dyDescent="0.2">
      <c r="A150" s="3028"/>
      <c r="B150" s="300" t="s">
        <v>111</v>
      </c>
      <c r="C150" s="1517" t="s">
        <v>35</v>
      </c>
      <c r="D150" s="1531" t="s">
        <v>35</v>
      </c>
      <c r="E150" s="1531" t="s">
        <v>35</v>
      </c>
      <c r="F150" s="1531" t="s">
        <v>35</v>
      </c>
      <c r="G150" s="1545" t="s">
        <v>35</v>
      </c>
      <c r="H150" s="1559" t="s">
        <v>35</v>
      </c>
      <c r="I150" s="1531" t="s">
        <v>35</v>
      </c>
      <c r="J150" s="1531" t="s">
        <v>35</v>
      </c>
      <c r="K150" s="1531" t="s">
        <v>35</v>
      </c>
      <c r="L150" s="1573" t="s">
        <v>35</v>
      </c>
      <c r="M150" s="1582" t="s">
        <v>35</v>
      </c>
      <c r="N150" s="1531" t="s">
        <v>35</v>
      </c>
      <c r="O150" s="1531" t="s">
        <v>35</v>
      </c>
      <c r="P150" s="1531" t="s">
        <v>35</v>
      </c>
      <c r="Q150" s="1545" t="s">
        <v>35</v>
      </c>
      <c r="R150" s="1559" t="s">
        <v>35</v>
      </c>
      <c r="S150" s="1531" t="s">
        <v>35</v>
      </c>
      <c r="T150" s="1531" t="s">
        <v>35</v>
      </c>
      <c r="U150" s="1531" t="s">
        <v>35</v>
      </c>
      <c r="V150" s="1531" t="s">
        <v>35</v>
      </c>
      <c r="W150" s="1531" t="s">
        <v>35</v>
      </c>
      <c r="X150" s="1531" t="s">
        <v>35</v>
      </c>
      <c r="Y150" s="1584" t="s">
        <v>35</v>
      </c>
      <c r="Z150" s="2443" t="s">
        <v>35</v>
      </c>
      <c r="AA150" s="2468"/>
      <c r="AB150" s="2468"/>
      <c r="AC150" s="2468"/>
      <c r="AD150" s="2468"/>
      <c r="AE150" s="2468"/>
      <c r="AF150" s="2468"/>
      <c r="AG150" s="2468"/>
      <c r="AH150" s="2468"/>
      <c r="AI150" s="2468"/>
      <c r="AJ150" s="2468"/>
      <c r="AK150" s="2468"/>
      <c r="AL150" s="2468"/>
      <c r="AM150" s="2468"/>
      <c r="AN150" s="2468"/>
      <c r="AO150" s="2468"/>
      <c r="AP150" s="2468"/>
      <c r="AQ150" s="2468"/>
      <c r="AR150" s="2468"/>
      <c r="AS150" s="2468"/>
      <c r="AT150" s="2468"/>
      <c r="AU150" s="2468"/>
      <c r="AV150" s="2468"/>
      <c r="AW150" s="2468"/>
      <c r="AX150" s="2468"/>
      <c r="AY150" s="2468"/>
      <c r="AZ150" s="239"/>
      <c r="BA150" s="3081"/>
      <c r="BB150" s="173" t="s">
        <v>111</v>
      </c>
      <c r="BC150" s="1595" t="s">
        <v>35</v>
      </c>
      <c r="BD150" s="1615" t="s">
        <v>35</v>
      </c>
      <c r="BE150" s="1615" t="s">
        <v>35</v>
      </c>
      <c r="BF150" s="1615" t="s">
        <v>35</v>
      </c>
      <c r="BG150" s="1636" t="s">
        <v>35</v>
      </c>
      <c r="BH150" s="1657" t="s">
        <v>35</v>
      </c>
      <c r="BI150" s="1615" t="s">
        <v>35</v>
      </c>
      <c r="BJ150" s="1615" t="s">
        <v>35</v>
      </c>
      <c r="BK150" s="1615" t="s">
        <v>35</v>
      </c>
      <c r="BL150" s="1636" t="s">
        <v>35</v>
      </c>
      <c r="BM150" s="1657" t="s">
        <v>35</v>
      </c>
      <c r="BN150" s="1615" t="s">
        <v>35</v>
      </c>
      <c r="BO150" s="1615" t="s">
        <v>35</v>
      </c>
      <c r="BP150" s="1615" t="s">
        <v>35</v>
      </c>
      <c r="BQ150" s="1636" t="s">
        <v>35</v>
      </c>
      <c r="BR150" s="1657" t="s">
        <v>35</v>
      </c>
      <c r="BS150" s="1615" t="s">
        <v>35</v>
      </c>
      <c r="BT150" s="1615" t="s">
        <v>35</v>
      </c>
      <c r="BU150" s="1615" t="s">
        <v>35</v>
      </c>
      <c r="BV150" s="1615" t="s">
        <v>35</v>
      </c>
      <c r="BW150" s="1615" t="s">
        <v>35</v>
      </c>
      <c r="BX150" s="1615" t="s">
        <v>35</v>
      </c>
      <c r="BY150" s="1677" t="s">
        <v>35</v>
      </c>
      <c r="BZ150" s="1677" t="s">
        <v>35</v>
      </c>
      <c r="CA150" s="2488"/>
      <c r="CB150" s="2488"/>
      <c r="CC150" s="2488"/>
      <c r="CD150" s="2488"/>
      <c r="CE150" s="2488"/>
      <c r="CF150" s="2488"/>
      <c r="CG150" s="2488"/>
      <c r="CH150" s="2488"/>
      <c r="CI150" s="2488"/>
      <c r="CJ150" s="2488"/>
      <c r="CK150" s="2488"/>
      <c r="CL150" s="2488"/>
      <c r="CM150" s="2488"/>
      <c r="CN150" s="2488"/>
      <c r="CO150" s="2488"/>
      <c r="CP150" s="2488"/>
      <c r="CQ150" s="2488"/>
      <c r="CR150" s="2488"/>
      <c r="CS150" s="2488"/>
      <c r="CT150" s="2488"/>
      <c r="CU150" s="2488"/>
      <c r="CV150" s="2488"/>
      <c r="CW150" s="2488"/>
      <c r="CX150" s="2488"/>
      <c r="CY150" s="2488"/>
      <c r="CZ150" s="2488"/>
    </row>
    <row r="151" s="130" customFormat="true" ht="15" customHeight="true" x14ac:dyDescent="0.2">
      <c r="A151" s="3028" t="s">
        <v>110</v>
      </c>
      <c r="B151" s="300" t="s">
        <v>49</v>
      </c>
      <c r="C151" s="1145">
        <v>14.492907026176344</v>
      </c>
      <c r="D151" s="1146">
        <v>17.676274845927853</v>
      </c>
      <c r="E151" s="1146">
        <v>27.708302219047336</v>
      </c>
      <c r="F151" s="1146">
        <v>47.326037873739928</v>
      </c>
      <c r="G151" s="1217">
        <v>26.963416473525783</v>
      </c>
      <c r="H151" s="1201">
        <v>56.98519611436943</v>
      </c>
      <c r="I151" s="1146">
        <v>49.810586528076044</v>
      </c>
      <c r="J151" s="1146">
        <v>43.252868742110167</v>
      </c>
      <c r="K151" s="1146">
        <v>37.428736788729275</v>
      </c>
      <c r="L151" s="1169">
        <v>14.858638139285816</v>
      </c>
      <c r="M151" s="1184">
        <v>14.492907026176344</v>
      </c>
      <c r="N151" s="1146">
        <v>14.492907026176344</v>
      </c>
      <c r="O151" s="1146">
        <v>17.676274845927853</v>
      </c>
      <c r="P151" s="1146">
        <v>21.237840631890666</v>
      </c>
      <c r="Q151" s="1217">
        <v>27.574749426958256</v>
      </c>
      <c r="R151" s="1201">
        <v>14.664897146648947</v>
      </c>
      <c r="S151" s="1146">
        <v>31.081392667742669</v>
      </c>
      <c r="T151" s="1146">
        <v>19.213155703580359</v>
      </c>
      <c r="U151" s="1146">
        <v>18.623340321453497</v>
      </c>
      <c r="V151" s="1146">
        <v>59.720489143998257</v>
      </c>
      <c r="W151" s="1146">
        <v>28.242373936501075</v>
      </c>
      <c r="X151" s="1146">
        <v>25.600818135333274</v>
      </c>
      <c r="Y151" s="1147">
        <v>14.636871508379842</v>
      </c>
      <c r="Z151" s="2444">
        <v>10.358444714459287</v>
      </c>
      <c r="AA151" s="2469"/>
      <c r="AB151" s="2469"/>
      <c r="AC151" s="2469"/>
      <c r="AD151" s="2469"/>
      <c r="AE151" s="2469"/>
      <c r="AF151" s="2469"/>
      <c r="AG151" s="2469"/>
      <c r="AH151" s="2469"/>
      <c r="AI151" s="2469"/>
      <c r="AJ151" s="2469"/>
      <c r="AK151" s="2469"/>
      <c r="AL151" s="2469"/>
      <c r="AM151" s="2469"/>
      <c r="AN151" s="2469"/>
      <c r="AO151" s="2469"/>
      <c r="AP151" s="2469"/>
      <c r="AQ151" s="2469"/>
      <c r="AR151" s="2469"/>
      <c r="AS151" s="2469"/>
      <c r="AT151" s="2469"/>
      <c r="AU151" s="2469"/>
      <c r="AV151" s="2469"/>
      <c r="AW151" s="2469"/>
      <c r="AX151" s="2469"/>
      <c r="AY151" s="2469"/>
      <c r="AZ151" s="239"/>
      <c r="BA151" s="3081" t="s">
        <v>110</v>
      </c>
      <c r="BB151" s="173" t="s">
        <v>49</v>
      </c>
      <c r="BC151" s="1595" t="s">
        <v>35</v>
      </c>
      <c r="BD151" s="1615" t="s">
        <v>35</v>
      </c>
      <c r="BE151" s="1615" t="s">
        <v>35</v>
      </c>
      <c r="BF151" s="1615" t="s">
        <v>35</v>
      </c>
      <c r="BG151" s="1636" t="s">
        <v>35</v>
      </c>
      <c r="BH151" s="1657" t="s">
        <v>35</v>
      </c>
      <c r="BI151" s="1615" t="s">
        <v>35</v>
      </c>
      <c r="BJ151" s="1615" t="s">
        <v>35</v>
      </c>
      <c r="BK151" s="1615" t="s">
        <v>35</v>
      </c>
      <c r="BL151" s="1636" t="s">
        <v>35</v>
      </c>
      <c r="BM151" s="1657" t="s">
        <v>35</v>
      </c>
      <c r="BN151" s="1615" t="s">
        <v>35</v>
      </c>
      <c r="BO151" s="1615" t="s">
        <v>35</v>
      </c>
      <c r="BP151" s="1615" t="s">
        <v>35</v>
      </c>
      <c r="BQ151" s="1636" t="s">
        <v>35</v>
      </c>
      <c r="BR151" s="1657" t="s">
        <v>35</v>
      </c>
      <c r="BS151" s="1615" t="s">
        <v>35</v>
      </c>
      <c r="BT151" s="1615" t="s">
        <v>35</v>
      </c>
      <c r="BU151" s="1615" t="s">
        <v>35</v>
      </c>
      <c r="BV151" s="1615" t="s">
        <v>35</v>
      </c>
      <c r="BW151" s="1615" t="s">
        <v>35</v>
      </c>
      <c r="BX151" s="1615" t="s">
        <v>35</v>
      </c>
      <c r="BY151" s="1677" t="s">
        <v>35</v>
      </c>
      <c r="BZ151" s="1677" t="s">
        <v>35</v>
      </c>
      <c r="CA151" s="2488"/>
      <c r="CB151" s="2488"/>
      <c r="CC151" s="2488"/>
      <c r="CD151" s="2488"/>
      <c r="CE151" s="2488"/>
      <c r="CF151" s="2488"/>
      <c r="CG151" s="2488"/>
      <c r="CH151" s="2488"/>
      <c r="CI151" s="2488"/>
      <c r="CJ151" s="2488"/>
      <c r="CK151" s="2488"/>
      <c r="CL151" s="2488"/>
      <c r="CM151" s="2488"/>
      <c r="CN151" s="2488"/>
      <c r="CO151" s="2488"/>
      <c r="CP151" s="2488"/>
      <c r="CQ151" s="2488"/>
      <c r="CR151" s="2488"/>
      <c r="CS151" s="2488"/>
      <c r="CT151" s="2488"/>
      <c r="CU151" s="2488"/>
      <c r="CV151" s="2488"/>
      <c r="CW151" s="2488"/>
      <c r="CX151" s="2488"/>
      <c r="CY151" s="2488"/>
      <c r="CZ151" s="2488"/>
    </row>
    <row r="152" s="130" customFormat="true" ht="15" customHeight="true" x14ac:dyDescent="0.2">
      <c r="A152" s="3029"/>
      <c r="B152" s="301" t="s">
        <v>48</v>
      </c>
      <c r="C152" s="1148">
        <v>85.507092973823902</v>
      </c>
      <c r="D152" s="1149">
        <v>82.323725154072065</v>
      </c>
      <c r="E152" s="1149">
        <v>72.291697780952674</v>
      </c>
      <c r="F152" s="1149">
        <v>52.673962126260363</v>
      </c>
      <c r="G152" s="1218">
        <v>73.036583526474189</v>
      </c>
      <c r="H152" s="1202">
        <v>43.014803885630407</v>
      </c>
      <c r="I152" s="1149">
        <v>50.18941347192375</v>
      </c>
      <c r="J152" s="1149">
        <v>56.747131257889762</v>
      </c>
      <c r="K152" s="1149">
        <v>62.571263211270619</v>
      </c>
      <c r="L152" s="1170">
        <v>85.141361860714085</v>
      </c>
      <c r="M152" s="1185">
        <v>85.507092973823902</v>
      </c>
      <c r="N152" s="1149">
        <v>85.507092973823902</v>
      </c>
      <c r="O152" s="1149">
        <v>82.323725154072065</v>
      </c>
      <c r="P152" s="1149">
        <v>78.762159368109337</v>
      </c>
      <c r="Q152" s="1218">
        <v>72.425250573041595</v>
      </c>
      <c r="R152" s="1202">
        <v>85.335102853350875</v>
      </c>
      <c r="S152" s="1149">
        <v>68.918607332257338</v>
      </c>
      <c r="T152" s="1149">
        <v>80.786844296419545</v>
      </c>
      <c r="U152" s="1149">
        <v>81.376659678546474</v>
      </c>
      <c r="V152" s="1149">
        <v>40.279510856001949</v>
      </c>
      <c r="W152" s="1149">
        <v>71.757626063498492</v>
      </c>
      <c r="X152" s="1149">
        <v>74.399181864666772</v>
      </c>
      <c r="Y152" s="1150">
        <v>85.363128491620017</v>
      </c>
      <c r="Z152" s="2445">
        <v>89.641555285540676</v>
      </c>
      <c r="AA152" s="2470"/>
      <c r="AB152" s="2470"/>
      <c r="AC152" s="2470"/>
      <c r="AD152" s="2470"/>
      <c r="AE152" s="2470"/>
      <c r="AF152" s="2470"/>
      <c r="AG152" s="2470"/>
      <c r="AH152" s="2470"/>
      <c r="AI152" s="2470"/>
      <c r="AJ152" s="2470"/>
      <c r="AK152" s="2470"/>
      <c r="AL152" s="2470"/>
      <c r="AM152" s="2470"/>
      <c r="AN152" s="2470"/>
      <c r="AO152" s="2470"/>
      <c r="AP152" s="2470"/>
      <c r="AQ152" s="2470"/>
      <c r="AR152" s="2470"/>
      <c r="AS152" s="2470"/>
      <c r="AT152" s="2470"/>
      <c r="AU152" s="2470"/>
      <c r="AV152" s="2470"/>
      <c r="AW152" s="2470"/>
      <c r="AX152" s="2470"/>
      <c r="AY152" s="2470"/>
      <c r="AZ152" s="239"/>
      <c r="BA152" s="3089"/>
      <c r="BB152" s="265" t="s">
        <v>48</v>
      </c>
      <c r="BC152" s="1596" t="s">
        <v>35</v>
      </c>
      <c r="BD152" s="1616" t="s">
        <v>35</v>
      </c>
      <c r="BE152" s="1616" t="s">
        <v>35</v>
      </c>
      <c r="BF152" s="1616" t="s">
        <v>35</v>
      </c>
      <c r="BG152" s="1637" t="s">
        <v>35</v>
      </c>
      <c r="BH152" s="1658" t="s">
        <v>35</v>
      </c>
      <c r="BI152" s="1616" t="s">
        <v>35</v>
      </c>
      <c r="BJ152" s="1616" t="s">
        <v>35</v>
      </c>
      <c r="BK152" s="1616" t="s">
        <v>35</v>
      </c>
      <c r="BL152" s="1637" t="s">
        <v>35</v>
      </c>
      <c r="BM152" s="1658" t="s">
        <v>35</v>
      </c>
      <c r="BN152" s="1616" t="s">
        <v>35</v>
      </c>
      <c r="BO152" s="1616" t="s">
        <v>35</v>
      </c>
      <c r="BP152" s="1616" t="s">
        <v>35</v>
      </c>
      <c r="BQ152" s="1637" t="s">
        <v>35</v>
      </c>
      <c r="BR152" s="1658" t="s">
        <v>35</v>
      </c>
      <c r="BS152" s="1616" t="s">
        <v>35</v>
      </c>
      <c r="BT152" s="1616" t="s">
        <v>35</v>
      </c>
      <c r="BU152" s="1616" t="s">
        <v>35</v>
      </c>
      <c r="BV152" s="1616" t="s">
        <v>35</v>
      </c>
      <c r="BW152" s="1616" t="s">
        <v>35</v>
      </c>
      <c r="BX152" s="1616" t="s">
        <v>35</v>
      </c>
      <c r="BY152" s="1678" t="s">
        <v>35</v>
      </c>
      <c r="BZ152" s="1678" t="s">
        <v>35</v>
      </c>
      <c r="CA152" s="2489"/>
      <c r="CB152" s="2489"/>
      <c r="CC152" s="2489"/>
      <c r="CD152" s="2489"/>
      <c r="CE152" s="2489"/>
      <c r="CF152" s="2489"/>
      <c r="CG152" s="2489"/>
      <c r="CH152" s="2489"/>
      <c r="CI152" s="2489"/>
      <c r="CJ152" s="2489"/>
      <c r="CK152" s="2489"/>
      <c r="CL152" s="2489"/>
      <c r="CM152" s="2489"/>
      <c r="CN152" s="2489"/>
      <c r="CO152" s="2489"/>
      <c r="CP152" s="2489"/>
      <c r="CQ152" s="2489"/>
      <c r="CR152" s="2489"/>
      <c r="CS152" s="2489"/>
      <c r="CT152" s="2489"/>
      <c r="CU152" s="2489"/>
      <c r="CV152" s="2489"/>
      <c r="CW152" s="2489"/>
      <c r="CX152" s="2489"/>
      <c r="CY152" s="2489"/>
      <c r="CZ152" s="2489"/>
    </row>
    <row r="153" s="761" customFormat="true" ht="15" customHeight="true" x14ac:dyDescent="0.2">
      <c r="A153" s="3005" t="s">
        <v>62</v>
      </c>
      <c r="B153" s="1487" t="s">
        <v>187</v>
      </c>
      <c r="C153" s="1371">
        <v>0.33802449845849847</v>
      </c>
      <c r="D153" s="1372">
        <v>0.46875593848986358</v>
      </c>
      <c r="E153" s="1372">
        <v>1.4586392340755201</v>
      </c>
      <c r="F153" s="1372">
        <v>17.058579921248011</v>
      </c>
      <c r="G153" s="1373">
        <v>72.252106077681162</v>
      </c>
      <c r="H153" s="1374">
        <v>12.548952141300271</v>
      </c>
      <c r="I153" s="1372">
        <v>18.051157612789403</v>
      </c>
      <c r="J153" s="1372">
        <v>43.480610873124284</v>
      </c>
      <c r="K153" s="1372">
        <v>70.129988066518649</v>
      </c>
      <c r="L153" s="1375">
        <v>89.150887398530188</v>
      </c>
      <c r="M153" s="1376">
        <v>0.33802449845849847</v>
      </c>
      <c r="N153" s="1377">
        <f t="shared" si="8"/>
        <v>0.33802449845849847</v>
      </c>
      <c r="O153" s="1372">
        <v>0.46875593848986358</v>
      </c>
      <c r="P153" s="1372">
        <v>0.72128930873657959</v>
      </c>
      <c r="Q153" s="1373">
        <v>8.544622295206814</v>
      </c>
      <c r="R153" s="1374">
        <v>10.705596107055948</v>
      </c>
      <c r="S153" s="1372">
        <v>63.03944315545241</v>
      </c>
      <c r="T153" s="1372">
        <v>5.3344446759741659</v>
      </c>
      <c r="U153" s="1372">
        <v>7.0052539404553249E-2</v>
      </c>
      <c r="V153" s="1372">
        <v>19.600499375780235</v>
      </c>
      <c r="W153" s="1372">
        <v>2.5369099604907239</v>
      </c>
      <c r="X153" s="1372">
        <v>8.3006647349582767</v>
      </c>
      <c r="Y153" s="1372">
        <v>7.7094972067038912</v>
      </c>
      <c r="Z153" s="2442">
        <v>1.0935601458080186</v>
      </c>
      <c r="AA153" s="1038"/>
      <c r="AB153" s="1038"/>
      <c r="AC153" s="1038"/>
      <c r="AD153" s="1038"/>
      <c r="AE153" s="1038"/>
      <c r="AF153" s="1038"/>
      <c r="AG153" s="1038"/>
      <c r="AH153" s="1038"/>
      <c r="AI153" s="1038"/>
      <c r="AJ153" s="1038"/>
      <c r="AK153" s="1038"/>
      <c r="AL153" s="1038"/>
      <c r="AM153" s="1038"/>
      <c r="AN153" s="1038"/>
      <c r="AO153" s="1038"/>
      <c r="AP153" s="1038"/>
      <c r="AQ153" s="1038"/>
      <c r="AR153" s="1038"/>
      <c r="AS153" s="1038"/>
      <c r="AT153" s="1038"/>
      <c r="AU153" s="1038"/>
      <c r="AV153" s="1038"/>
      <c r="AW153" s="1038"/>
      <c r="AX153" s="1038"/>
      <c r="AY153" s="1038"/>
      <c r="AZ153" s="240"/>
      <c r="BA153" s="3143" t="s">
        <v>62</v>
      </c>
      <c r="BB153" s="1504" t="s">
        <v>187</v>
      </c>
      <c r="BC153" s="511">
        <v>32.430498</v>
      </c>
      <c r="BD153" s="443">
        <v>26.176271999999997</v>
      </c>
      <c r="BE153" s="443">
        <v>114.56436400000003</v>
      </c>
      <c r="BF153" s="443">
        <v>1277.2329910000001</v>
      </c>
      <c r="BG153" s="512">
        <v>5511.1938859999991</v>
      </c>
      <c r="BH153" s="523">
        <v>435.44010199999997</v>
      </c>
      <c r="BI153" s="443">
        <v>361.79002500000001</v>
      </c>
      <c r="BJ153" s="443">
        <v>1158.4086</v>
      </c>
      <c r="BK153" s="443">
        <v>1645.7351119999996</v>
      </c>
      <c r="BL153" s="512">
        <v>2838.6248640000031</v>
      </c>
      <c r="BM153" s="523">
        <v>32.430498</v>
      </c>
      <c r="BN153" s="443">
        <v>0</v>
      </c>
      <c r="BO153" s="443">
        <v>26.176271999999997</v>
      </c>
      <c r="BP153" s="443">
        <v>30.578823999999997</v>
      </c>
      <c r="BQ153" s="512">
        <v>432.41371399999997</v>
      </c>
      <c r="BR153" s="523">
        <v>314.01048800000018</v>
      </c>
      <c r="BS153" s="443">
        <v>4500.6561599999977</v>
      </c>
      <c r="BT153" s="443">
        <v>265.19654399999996</v>
      </c>
      <c r="BU153" s="443">
        <v>2.069728</v>
      </c>
      <c r="BV153" s="443">
        <v>1017.1221450000004</v>
      </c>
      <c r="BW153" s="443">
        <v>50.106010000000005</v>
      </c>
      <c r="BX153" s="443">
        <v>447.07768800000036</v>
      </c>
      <c r="BY153" s="444">
        <v>328.91886</v>
      </c>
      <c r="BZ153" s="444">
        <v>36.440387999999999</v>
      </c>
      <c r="CA153" s="2490"/>
      <c r="CB153" s="2490"/>
      <c r="CC153" s="2490"/>
      <c r="CD153" s="2490"/>
      <c r="CE153" s="2490"/>
      <c r="CF153" s="2490"/>
      <c r="CG153" s="2490"/>
      <c r="CH153" s="2490"/>
      <c r="CI153" s="2490"/>
      <c r="CJ153" s="2490"/>
      <c r="CK153" s="2490"/>
      <c r="CL153" s="2490"/>
      <c r="CM153" s="2490"/>
      <c r="CN153" s="2490"/>
      <c r="CO153" s="2490"/>
      <c r="CP153" s="2490"/>
      <c r="CQ153" s="2490"/>
      <c r="CR153" s="2490"/>
      <c r="CS153" s="2490"/>
      <c r="CT153" s="2490"/>
      <c r="CU153" s="2490"/>
      <c r="CV153" s="2490"/>
      <c r="CW153" s="2490"/>
      <c r="CX153" s="2490"/>
      <c r="CY153" s="2490"/>
      <c r="CZ153" s="2490"/>
    </row>
    <row r="154" s="761" customFormat="true" ht="15" customHeight="true" x14ac:dyDescent="0.2">
      <c r="A154" s="3005"/>
      <c r="B154" s="1487" t="s">
        <v>188</v>
      </c>
      <c r="C154" s="1371">
        <v>42.777388039037589</v>
      </c>
      <c r="D154" s="1372">
        <v>57.443130792678232</v>
      </c>
      <c r="E154" s="1372">
        <v>71.183525206575595</v>
      </c>
      <c r="F154" s="1372">
        <v>73.049327622821281</v>
      </c>
      <c r="G154" s="1373">
        <v>25.327625671598668</v>
      </c>
      <c r="H154" s="1374">
        <v>75.126295271504233</v>
      </c>
      <c r="I154" s="1372">
        <v>71.930971497928084</v>
      </c>
      <c r="J154" s="1372">
        <v>54.047870836279166</v>
      </c>
      <c r="K154" s="1372">
        <v>26.652857761375692</v>
      </c>
      <c r="L154" s="1375">
        <v>9.2662209911953095</v>
      </c>
      <c r="M154" s="1376">
        <v>42.777388039037589</v>
      </c>
      <c r="N154" s="1377">
        <f t="shared" si="8"/>
        <v>42.777388039037589</v>
      </c>
      <c r="O154" s="1372">
        <v>57.443130792678232</v>
      </c>
      <c r="P154" s="1372">
        <v>64.335815542155075</v>
      </c>
      <c r="Q154" s="1373">
        <v>76.192053696181262</v>
      </c>
      <c r="R154" s="1374">
        <v>63.415173634151543</v>
      </c>
      <c r="S154" s="1372">
        <v>33.062645011600907</v>
      </c>
      <c r="T154" s="1372">
        <v>39.299854136278462</v>
      </c>
      <c r="U154" s="1372">
        <v>79.299474605954529</v>
      </c>
      <c r="V154" s="1372">
        <v>70.861423220974103</v>
      </c>
      <c r="W154" s="1372">
        <v>75.649823248076373</v>
      </c>
      <c r="X154" s="1372">
        <v>78.029657405829141</v>
      </c>
      <c r="Y154" s="1372">
        <v>33.659217877094896</v>
      </c>
      <c r="Z154" s="2442">
        <v>29.313487241798253</v>
      </c>
      <c r="AA154" s="1038"/>
      <c r="AB154" s="1038"/>
      <c r="AC154" s="1038"/>
      <c r="AD154" s="1038"/>
      <c r="AE154" s="1038"/>
      <c r="AF154" s="1038"/>
      <c r="AG154" s="1038"/>
      <c r="AH154" s="1038"/>
      <c r="AI154" s="1038"/>
      <c r="AJ154" s="1038"/>
      <c r="AK154" s="1038"/>
      <c r="AL154" s="1038"/>
      <c r="AM154" s="1038"/>
      <c r="AN154" s="1038"/>
      <c r="AO154" s="1038"/>
      <c r="AP154" s="1038"/>
      <c r="AQ154" s="1038"/>
      <c r="AR154" s="1038"/>
      <c r="AS154" s="1038"/>
      <c r="AT154" s="1038"/>
      <c r="AU154" s="1038"/>
      <c r="AV154" s="1038"/>
      <c r="AW154" s="1038"/>
      <c r="AX154" s="1038"/>
      <c r="AY154" s="1038"/>
      <c r="AZ154" s="240"/>
      <c r="BA154" s="3144"/>
      <c r="BB154" s="1505" t="s">
        <v>188</v>
      </c>
      <c r="BC154" s="513">
        <v>4104.1167239999904</v>
      </c>
      <c r="BD154" s="445">
        <v>3207.7396629999944</v>
      </c>
      <c r="BE154" s="445">
        <v>5590.8925950000039</v>
      </c>
      <c r="BF154" s="445">
        <v>5469.4477290000013</v>
      </c>
      <c r="BG154" s="514">
        <v>1931.9223110000037</v>
      </c>
      <c r="BH154" s="524">
        <v>2606.8313360000061</v>
      </c>
      <c r="BI154" s="445">
        <v>1441.6752950000018</v>
      </c>
      <c r="BJ154" s="445">
        <v>1439.9410940000025</v>
      </c>
      <c r="BK154" s="445">
        <v>625.46059199999991</v>
      </c>
      <c r="BL154" s="514">
        <v>295.04277599999995</v>
      </c>
      <c r="BM154" s="524">
        <v>4104.1167239999904</v>
      </c>
      <c r="BN154" s="445">
        <v>0</v>
      </c>
      <c r="BO154" s="445">
        <v>3207.7396629999944</v>
      </c>
      <c r="BP154" s="445">
        <v>2727.4958279999996</v>
      </c>
      <c r="BQ154" s="514">
        <v>3855.815713999998</v>
      </c>
      <c r="BR154" s="524">
        <v>1860.0579939999977</v>
      </c>
      <c r="BS154" s="445">
        <v>2360.4839999999981</v>
      </c>
      <c r="BT154" s="445">
        <v>1953.7526640000017</v>
      </c>
      <c r="BU154" s="445">
        <v>2342.9320960000073</v>
      </c>
      <c r="BV154" s="445">
        <v>3677.188086000026</v>
      </c>
      <c r="BW154" s="445">
        <v>1494.1447900000103</v>
      </c>
      <c r="BX154" s="445">
        <v>4202.7138719999812</v>
      </c>
      <c r="BY154" s="446">
        <v>1436.0406750000002</v>
      </c>
      <c r="BZ154" s="446">
        <v>976.80484499999909</v>
      </c>
      <c r="CA154" s="2490"/>
      <c r="CB154" s="2490"/>
      <c r="CC154" s="2490"/>
      <c r="CD154" s="2490"/>
      <c r="CE154" s="2490"/>
      <c r="CF154" s="2490"/>
      <c r="CG154" s="2490"/>
      <c r="CH154" s="2490"/>
      <c r="CI154" s="2490"/>
      <c r="CJ154" s="2490"/>
      <c r="CK154" s="2490"/>
      <c r="CL154" s="2490"/>
      <c r="CM154" s="2490"/>
      <c r="CN154" s="2490"/>
      <c r="CO154" s="2490"/>
      <c r="CP154" s="2490"/>
      <c r="CQ154" s="2490"/>
      <c r="CR154" s="2490"/>
      <c r="CS154" s="2490"/>
      <c r="CT154" s="2490"/>
      <c r="CU154" s="2490"/>
      <c r="CV154" s="2490"/>
      <c r="CW154" s="2490"/>
      <c r="CX154" s="2490"/>
      <c r="CY154" s="2490"/>
      <c r="CZ154" s="2490"/>
    </row>
    <row r="155" s="761" customFormat="true" ht="15" customHeight="true" x14ac:dyDescent="0.2">
      <c r="A155" s="3005"/>
      <c r="B155" s="1487" t="s">
        <v>189</v>
      </c>
      <c r="C155" s="1371">
        <v>0.63767004706594932</v>
      </c>
      <c r="D155" s="1372">
        <v>0.2134119244926159</v>
      </c>
      <c r="E155" s="1372">
        <v>1.106792604384875</v>
      </c>
      <c r="F155" s="1372">
        <v>3.7294921279960027</v>
      </c>
      <c r="G155" s="1373">
        <v>2.1011593488368878</v>
      </c>
      <c r="H155" s="1374">
        <v>1.568309537531539</v>
      </c>
      <c r="I155" s="1372">
        <v>3.897814947911165</v>
      </c>
      <c r="J155" s="1372">
        <v>1.8577122361480478</v>
      </c>
      <c r="K155" s="1372">
        <v>2.4846189716903124</v>
      </c>
      <c r="L155" s="1375">
        <v>1.5828916102744561</v>
      </c>
      <c r="M155" s="1376">
        <v>0.63767004706594932</v>
      </c>
      <c r="N155" s="1377">
        <f t="shared" si="8"/>
        <v>0.63767004706594932</v>
      </c>
      <c r="O155" s="1372">
        <v>0.2134119244926159</v>
      </c>
      <c r="P155" s="1372">
        <v>0.89136084319889086</v>
      </c>
      <c r="Q155" s="1373">
        <v>3.9107599258016315</v>
      </c>
      <c r="R155" s="1374">
        <v>1.3492590134925879</v>
      </c>
      <c r="S155" s="1372">
        <v>0.23201856148491884</v>
      </c>
      <c r="T155" s="1372">
        <v>1.3961241925401138</v>
      </c>
      <c r="U155" s="1372">
        <v>0.45534150612959612</v>
      </c>
      <c r="V155" s="1372">
        <v>5.917602996254665</v>
      </c>
      <c r="W155" s="1372">
        <v>0.187149095446037</v>
      </c>
      <c r="X155" s="1372">
        <v>0.7670018748934746</v>
      </c>
      <c r="Y155" s="1372">
        <v>2.5418994413407754</v>
      </c>
      <c r="Z155" s="2442">
        <v>0</v>
      </c>
      <c r="AA155" s="1038"/>
      <c r="AB155" s="1038"/>
      <c r="AC155" s="1038"/>
      <c r="AD155" s="1038"/>
      <c r="AE155" s="1038"/>
      <c r="AF155" s="1038"/>
      <c r="AG155" s="1038"/>
      <c r="AH155" s="1038"/>
      <c r="AI155" s="1038"/>
      <c r="AJ155" s="1038"/>
      <c r="AK155" s="1038"/>
      <c r="AL155" s="1038"/>
      <c r="AM155" s="1038"/>
      <c r="AN155" s="1038"/>
      <c r="AO155" s="1038"/>
      <c r="AP155" s="1038"/>
      <c r="AQ155" s="1038"/>
      <c r="AR155" s="1038"/>
      <c r="AS155" s="1038"/>
      <c r="AT155" s="1038"/>
      <c r="AU155" s="1038"/>
      <c r="AV155" s="1038"/>
      <c r="AW155" s="1038"/>
      <c r="AX155" s="1038"/>
      <c r="AY155" s="1038"/>
      <c r="AZ155" s="240"/>
      <c r="BA155" s="3144"/>
      <c r="BB155" s="1505" t="s">
        <v>189</v>
      </c>
      <c r="BC155" s="513">
        <v>61.178871000000001</v>
      </c>
      <c r="BD155" s="445">
        <v>11.917350000000001</v>
      </c>
      <c r="BE155" s="445">
        <v>86.929644999999979</v>
      </c>
      <c r="BF155" s="445">
        <v>279.23956200000003</v>
      </c>
      <c r="BG155" s="514">
        <v>160.27071300000003</v>
      </c>
      <c r="BH155" s="524">
        <v>54.419274000000001</v>
      </c>
      <c r="BI155" s="445">
        <v>78.121891000000005</v>
      </c>
      <c r="BJ155" s="445">
        <v>49.493091</v>
      </c>
      <c r="BK155" s="445">
        <v>58.306364999999992</v>
      </c>
      <c r="BL155" s="514">
        <v>50.400345000000002</v>
      </c>
      <c r="BM155" s="524">
        <v>61.178871000000001</v>
      </c>
      <c r="BN155" s="445">
        <v>0</v>
      </c>
      <c r="BO155" s="445">
        <v>11.917350000000001</v>
      </c>
      <c r="BP155" s="445">
        <v>37.788950999999997</v>
      </c>
      <c r="BQ155" s="514">
        <v>197.91000300000002</v>
      </c>
      <c r="BR155" s="524">
        <v>39.575702</v>
      </c>
      <c r="BS155" s="445">
        <v>16.564800000000002</v>
      </c>
      <c r="BT155" s="445">
        <v>69.406908000000001</v>
      </c>
      <c r="BU155" s="445">
        <v>13.453232</v>
      </c>
      <c r="BV155" s="445">
        <v>307.0801889999999</v>
      </c>
      <c r="BW155" s="445">
        <v>3.696345</v>
      </c>
      <c r="BX155" s="445">
        <v>41.311079999999997</v>
      </c>
      <c r="BY155" s="446">
        <v>108.44788499999999</v>
      </c>
      <c r="BZ155" s="446">
        <v>0</v>
      </c>
      <c r="CA155" s="2490"/>
      <c r="CB155" s="2490"/>
      <c r="CC155" s="2490"/>
      <c r="CD155" s="2490"/>
      <c r="CE155" s="2490"/>
      <c r="CF155" s="2490"/>
      <c r="CG155" s="2490"/>
      <c r="CH155" s="2490"/>
      <c r="CI155" s="2490"/>
      <c r="CJ155" s="2490"/>
      <c r="CK155" s="2490"/>
      <c r="CL155" s="2490"/>
      <c r="CM155" s="2490"/>
      <c r="CN155" s="2490"/>
      <c r="CO155" s="2490"/>
      <c r="CP155" s="2490"/>
      <c r="CQ155" s="2490"/>
      <c r="CR155" s="2490"/>
      <c r="CS155" s="2490"/>
      <c r="CT155" s="2490"/>
      <c r="CU155" s="2490"/>
      <c r="CV155" s="2490"/>
      <c r="CW155" s="2490"/>
      <c r="CX155" s="2490"/>
      <c r="CY155" s="2490"/>
      <c r="CZ155" s="2490"/>
    </row>
    <row r="156" s="761" customFormat="true" ht="15" customHeight="true" x14ac:dyDescent="0.2">
      <c r="A156" s="3005"/>
      <c r="B156" s="1487" t="s">
        <v>190</v>
      </c>
      <c r="C156" s="1371">
        <v>56.24691741543829</v>
      </c>
      <c r="D156" s="1372">
        <v>41.874701344339094</v>
      </c>
      <c r="E156" s="1372">
        <v>26.251042954964092</v>
      </c>
      <c r="F156" s="1372">
        <v>6.0569434258426735</v>
      </c>
      <c r="G156" s="1373">
        <v>0.22404169031484084</v>
      </c>
      <c r="H156" s="1374">
        <v>10.696734443872504</v>
      </c>
      <c r="I156" s="1372">
        <v>5.9905745811448341</v>
      </c>
      <c r="J156" s="1372">
        <v>0.49204660927734001</v>
      </c>
      <c r="K156" s="1372">
        <v>0.42352717075320023</v>
      </c>
      <c r="L156" s="1375">
        <v>0</v>
      </c>
      <c r="M156" s="1376">
        <v>56.24691741543829</v>
      </c>
      <c r="N156" s="1377">
        <f t="shared" si="8"/>
        <v>56.24691741543829</v>
      </c>
      <c r="O156" s="1372">
        <v>41.874701344339094</v>
      </c>
      <c r="P156" s="1372">
        <v>34.051534305909463</v>
      </c>
      <c r="Q156" s="1373">
        <v>11.352564082810126</v>
      </c>
      <c r="R156" s="1374">
        <v>24.330900243308964</v>
      </c>
      <c r="S156" s="1372">
        <v>3.6658932714617167</v>
      </c>
      <c r="T156" s="1372">
        <v>53.782037924567646</v>
      </c>
      <c r="U156" s="1372">
        <v>20.175131348511357</v>
      </c>
      <c r="V156" s="1372">
        <v>3.6204744069912516</v>
      </c>
      <c r="W156" s="1372">
        <v>21.626117695986476</v>
      </c>
      <c r="X156" s="1372">
        <v>12.902675984319117</v>
      </c>
      <c r="Y156" s="1372">
        <v>56.089385474860265</v>
      </c>
      <c r="Z156" s="2442">
        <v>69.592952612393631</v>
      </c>
      <c r="AA156" s="1038"/>
      <c r="AB156" s="1038"/>
      <c r="AC156" s="1038"/>
      <c r="AD156" s="1038"/>
      <c r="AE156" s="1038"/>
      <c r="AF156" s="1038"/>
      <c r="AG156" s="1038"/>
      <c r="AH156" s="1038"/>
      <c r="AI156" s="1038"/>
      <c r="AJ156" s="1038"/>
      <c r="AK156" s="1038"/>
      <c r="AL156" s="1038"/>
      <c r="AM156" s="1038"/>
      <c r="AN156" s="1038"/>
      <c r="AO156" s="1038"/>
      <c r="AP156" s="1038"/>
      <c r="AQ156" s="1038"/>
      <c r="AR156" s="1038"/>
      <c r="AS156" s="1038"/>
      <c r="AT156" s="1038"/>
      <c r="AU156" s="1038"/>
      <c r="AV156" s="1038"/>
      <c r="AW156" s="1038"/>
      <c r="AX156" s="1038"/>
      <c r="AY156" s="1038"/>
      <c r="AZ156" s="240"/>
      <c r="BA156" s="3144"/>
      <c r="BB156" s="1505" t="s">
        <v>190</v>
      </c>
      <c r="BC156" s="513">
        <v>5396.4004120000063</v>
      </c>
      <c r="BD156" s="445">
        <v>2338.3673299999982</v>
      </c>
      <c r="BE156" s="445">
        <v>2061.8079990000015</v>
      </c>
      <c r="BF156" s="445">
        <v>453.50363299999992</v>
      </c>
      <c r="BG156" s="514">
        <v>17.089289999999998</v>
      </c>
      <c r="BH156" s="524">
        <v>371.16940800000015</v>
      </c>
      <c r="BI156" s="445">
        <v>120.06599100000001</v>
      </c>
      <c r="BJ156" s="445">
        <v>13.109085</v>
      </c>
      <c r="BK156" s="445">
        <v>9.9388799999999993</v>
      </c>
      <c r="BL156" s="514">
        <v>0</v>
      </c>
      <c r="BM156" s="524">
        <v>5396.4004120000063</v>
      </c>
      <c r="BN156" s="445">
        <v>0</v>
      </c>
      <c r="BO156" s="445">
        <v>2338.3673299999982</v>
      </c>
      <c r="BP156" s="445">
        <v>1443.6036440000005</v>
      </c>
      <c r="BQ156" s="514">
        <v>574.51391399999989</v>
      </c>
      <c r="BR156" s="524">
        <v>713.66020000000015</v>
      </c>
      <c r="BS156" s="445">
        <v>261.72384</v>
      </c>
      <c r="BT156" s="445">
        <v>2673.7198439999993</v>
      </c>
      <c r="BU156" s="445">
        <v>596.08166400000061</v>
      </c>
      <c r="BV156" s="445">
        <v>187.87606499999998</v>
      </c>
      <c r="BW156" s="445">
        <v>427.13319999999959</v>
      </c>
      <c r="BX156" s="445">
        <v>694.94416799999999</v>
      </c>
      <c r="BY156" s="446">
        <v>2393.0038800000029</v>
      </c>
      <c r="BZ156" s="446">
        <v>2319.025803</v>
      </c>
      <c r="CA156" s="2490"/>
      <c r="CB156" s="2490"/>
      <c r="CC156" s="2490"/>
      <c r="CD156" s="2490"/>
      <c r="CE156" s="2490"/>
      <c r="CF156" s="2490"/>
      <c r="CG156" s="2490"/>
      <c r="CH156" s="2490"/>
      <c r="CI156" s="2490"/>
      <c r="CJ156" s="2490"/>
      <c r="CK156" s="2490"/>
      <c r="CL156" s="2490"/>
      <c r="CM156" s="2490"/>
      <c r="CN156" s="2490"/>
      <c r="CO156" s="2490"/>
      <c r="CP156" s="2490"/>
      <c r="CQ156" s="2490"/>
      <c r="CR156" s="2490"/>
      <c r="CS156" s="2490"/>
      <c r="CT156" s="2490"/>
      <c r="CU156" s="2490"/>
      <c r="CV156" s="2490"/>
      <c r="CW156" s="2490"/>
      <c r="CX156" s="2490"/>
      <c r="CY156" s="2490"/>
      <c r="CZ156" s="2490"/>
    </row>
    <row r="157" s="761" customFormat="true" ht="15" customHeight="true" x14ac:dyDescent="0.2">
      <c r="A157" s="3005"/>
      <c r="B157" s="1487" t="s">
        <v>191</v>
      </c>
      <c r="C157" s="1371">
        <v>0</v>
      </c>
      <c r="D157" s="1372">
        <v>0</v>
      </c>
      <c r="E157" s="1372">
        <v>0</v>
      </c>
      <c r="F157" s="1372">
        <v>0.10565690209209605</v>
      </c>
      <c r="G157" s="1373">
        <v>9.5067211568413801E-2</v>
      </c>
      <c r="H157" s="1374">
        <v>5.9708605791316594E-2</v>
      </c>
      <c r="I157" s="1372">
        <v>0.1294813602264544</v>
      </c>
      <c r="J157" s="1372">
        <v>0.12175944517110507</v>
      </c>
      <c r="K157" s="1372">
        <v>0.30900802966203106</v>
      </c>
      <c r="L157" s="1375">
        <v>0</v>
      </c>
      <c r="M157" s="1376">
        <v>0</v>
      </c>
      <c r="N157" s="1377">
        <f t="shared" si="8"/>
        <v>0</v>
      </c>
      <c r="O157" s="1372">
        <v>0</v>
      </c>
      <c r="P157" s="1372">
        <v>0</v>
      </c>
      <c r="Q157" s="1373">
        <v>0</v>
      </c>
      <c r="R157" s="1374">
        <v>0.19907100199070971</v>
      </c>
      <c r="S157" s="1372">
        <v>0</v>
      </c>
      <c r="T157" s="1372">
        <v>0.18753907063971678</v>
      </c>
      <c r="U157" s="1372">
        <v>0</v>
      </c>
      <c r="V157" s="1372">
        <v>0</v>
      </c>
      <c r="W157" s="1372">
        <v>0</v>
      </c>
      <c r="X157" s="1372">
        <v>0</v>
      </c>
      <c r="Y157" s="1372">
        <v>0</v>
      </c>
      <c r="Z157" s="2442">
        <v>0</v>
      </c>
      <c r="AA157" s="1038"/>
      <c r="AB157" s="1038"/>
      <c r="AC157" s="1038"/>
      <c r="AD157" s="1038"/>
      <c r="AE157" s="1038"/>
      <c r="AF157" s="1038"/>
      <c r="AG157" s="1038"/>
      <c r="AH157" s="1038"/>
      <c r="AI157" s="1038"/>
      <c r="AJ157" s="1038"/>
      <c r="AK157" s="1038"/>
      <c r="AL157" s="1038"/>
      <c r="AM157" s="1038"/>
      <c r="AN157" s="1038"/>
      <c r="AO157" s="1038"/>
      <c r="AP157" s="1038"/>
      <c r="AQ157" s="1038"/>
      <c r="AR157" s="1038"/>
      <c r="AS157" s="1038"/>
      <c r="AT157" s="1038"/>
      <c r="AU157" s="1038"/>
      <c r="AV157" s="1038"/>
      <c r="AW157" s="1038"/>
      <c r="AX157" s="1038"/>
      <c r="AY157" s="1038"/>
      <c r="AZ157" s="240"/>
      <c r="BA157" s="3144"/>
      <c r="BB157" s="1505" t="s">
        <v>191</v>
      </c>
      <c r="BC157" s="513">
        <v>0</v>
      </c>
      <c r="BD157" s="445">
        <v>0</v>
      </c>
      <c r="BE157" s="445">
        <v>0</v>
      </c>
      <c r="BF157" s="445">
        <v>7.9108860000000005</v>
      </c>
      <c r="BG157" s="514">
        <v>7.251468</v>
      </c>
      <c r="BH157" s="524">
        <v>2.0718480000000001</v>
      </c>
      <c r="BI157" s="445">
        <v>2.5951279999999999</v>
      </c>
      <c r="BJ157" s="445">
        <v>3.2439100000000001</v>
      </c>
      <c r="BK157" s="445">
        <v>7.251468</v>
      </c>
      <c r="BL157" s="514">
        <v>0</v>
      </c>
      <c r="BM157" s="524">
        <v>0</v>
      </c>
      <c r="BN157" s="445">
        <v>0</v>
      </c>
      <c r="BO157" s="445">
        <v>0</v>
      </c>
      <c r="BP157" s="445">
        <v>0</v>
      </c>
      <c r="BQ157" s="514">
        <v>0</v>
      </c>
      <c r="BR157" s="524">
        <v>5.8390380000000004</v>
      </c>
      <c r="BS157" s="445">
        <v>0</v>
      </c>
      <c r="BT157" s="445">
        <v>9.3233160000000002</v>
      </c>
      <c r="BU157" s="445">
        <v>0</v>
      </c>
      <c r="BV157" s="445">
        <v>0</v>
      </c>
      <c r="BW157" s="445">
        <v>0</v>
      </c>
      <c r="BX157" s="445">
        <v>0</v>
      </c>
      <c r="BY157" s="446">
        <v>0</v>
      </c>
      <c r="BZ157" s="446">
        <v>0</v>
      </c>
      <c r="CA157" s="2490"/>
      <c r="CB157" s="2490"/>
      <c r="CC157" s="2490"/>
      <c r="CD157" s="2490"/>
      <c r="CE157" s="2490"/>
      <c r="CF157" s="2490"/>
      <c r="CG157" s="2490"/>
      <c r="CH157" s="2490"/>
      <c r="CI157" s="2490"/>
      <c r="CJ157" s="2490"/>
      <c r="CK157" s="2490"/>
      <c r="CL157" s="2490"/>
      <c r="CM157" s="2490"/>
      <c r="CN157" s="2490"/>
      <c r="CO157" s="2490"/>
      <c r="CP157" s="2490"/>
      <c r="CQ157" s="2490"/>
      <c r="CR157" s="2490"/>
      <c r="CS157" s="2490"/>
      <c r="CT157" s="2490"/>
      <c r="CU157" s="2490"/>
      <c r="CV157" s="2490"/>
      <c r="CW157" s="2490"/>
      <c r="CX157" s="2490"/>
      <c r="CY157" s="2490"/>
      <c r="CZ157" s="2490"/>
    </row>
    <row r="158" s="272" customFormat="true" ht="15" customHeight="true" x14ac:dyDescent="0.2">
      <c r="A158" s="1257"/>
      <c r="B158" s="1488"/>
      <c r="C158" s="1346"/>
      <c r="D158" s="1305"/>
      <c r="E158" s="1305"/>
      <c r="F158" s="1305"/>
      <c r="G158" s="1306"/>
      <c r="H158" s="1347"/>
      <c r="I158" s="1305"/>
      <c r="J158" s="1305"/>
      <c r="K158" s="1305"/>
      <c r="L158" s="1348"/>
      <c r="M158" s="1346"/>
      <c r="N158" s="1305"/>
      <c r="O158" s="1305"/>
      <c r="P158" s="1305"/>
      <c r="Q158" s="1306"/>
      <c r="R158" s="1347"/>
      <c r="S158" s="1305"/>
      <c r="T158" s="1305"/>
      <c r="U158" s="1305"/>
      <c r="V158" s="1305"/>
      <c r="W158" s="1305"/>
      <c r="X158" s="1305"/>
      <c r="Y158" s="1305"/>
      <c r="Z158" s="1348"/>
      <c r="AA158" s="1038"/>
      <c r="AB158" s="1038"/>
      <c r="AC158" s="1038"/>
      <c r="AD158" s="1038"/>
      <c r="AE158" s="1038"/>
      <c r="AF158" s="1038"/>
      <c r="AG158" s="1038"/>
      <c r="AH158" s="1038"/>
      <c r="AI158" s="1038"/>
      <c r="AJ158" s="1038"/>
      <c r="AK158" s="1038"/>
      <c r="AL158" s="1038"/>
      <c r="AM158" s="1038"/>
      <c r="AN158" s="1038"/>
      <c r="AO158" s="1038"/>
      <c r="AP158" s="1038"/>
      <c r="AQ158" s="1038"/>
      <c r="AR158" s="1038"/>
      <c r="AS158" s="1038"/>
      <c r="AT158" s="1038"/>
      <c r="AU158" s="1038"/>
      <c r="AV158" s="1038"/>
      <c r="AW158" s="1038"/>
      <c r="AX158" s="1038"/>
      <c r="AY158" s="1038"/>
      <c r="AZ158" s="240"/>
      <c r="BA158" s="3145"/>
      <c r="BB158" s="1506" t="s">
        <v>192</v>
      </c>
      <c r="BC158" s="513">
        <v>9594.1265049999656</v>
      </c>
      <c r="BD158" s="445">
        <v>5584.2006150000034</v>
      </c>
      <c r="BE158" s="445">
        <v>7854.194602999999</v>
      </c>
      <c r="BF158" s="445">
        <v>7487.3348009999963</v>
      </c>
      <c r="BG158" s="514">
        <v>7627.7276680000041</v>
      </c>
      <c r="BH158" s="524">
        <v>3469.9319680000108</v>
      </c>
      <c r="BI158" s="445">
        <v>2004.2483300000029</v>
      </c>
      <c r="BJ158" s="445">
        <v>2664.1957800000041</v>
      </c>
      <c r="BK158" s="445">
        <v>2346.692417000002</v>
      </c>
      <c r="BL158" s="514">
        <v>3184.0679850000047</v>
      </c>
      <c r="BM158" s="524">
        <v>9594.1265049999656</v>
      </c>
      <c r="BN158" s="445">
        <v>0</v>
      </c>
      <c r="BO158" s="445">
        <v>5584.2006150000034</v>
      </c>
      <c r="BP158" s="445">
        <v>4239.4672469999996</v>
      </c>
      <c r="BQ158" s="514">
        <v>5060.6533450000061</v>
      </c>
      <c r="BR158" s="524">
        <v>2933.1434220000051</v>
      </c>
      <c r="BS158" s="445">
        <v>7139.4287999999997</v>
      </c>
      <c r="BT158" s="445">
        <v>4971.3992759999956</v>
      </c>
      <c r="BU158" s="445">
        <v>2954.5367200000069</v>
      </c>
      <c r="BV158" s="445">
        <v>5189.2664850000128</v>
      </c>
      <c r="BW158" s="445">
        <v>1975.0803450000176</v>
      </c>
      <c r="BX158" s="445">
        <v>5386.046807999981</v>
      </c>
      <c r="BY158" s="446">
        <v>4266.4113000000107</v>
      </c>
      <c r="BZ158" s="446">
        <v>3332.2710360000024</v>
      </c>
      <c r="CA158" s="2490"/>
      <c r="CB158" s="2490"/>
      <c r="CC158" s="2490"/>
      <c r="CD158" s="2490"/>
      <c r="CE158" s="2490"/>
      <c r="CF158" s="2490"/>
      <c r="CG158" s="2490"/>
      <c r="CH158" s="2490"/>
      <c r="CI158" s="2490"/>
      <c r="CJ158" s="2490"/>
      <c r="CK158" s="2490"/>
      <c r="CL158" s="2490"/>
      <c r="CM158" s="2490"/>
      <c r="CN158" s="2490"/>
      <c r="CO158" s="2490"/>
      <c r="CP158" s="2490"/>
      <c r="CQ158" s="2490"/>
      <c r="CR158" s="2490"/>
      <c r="CS158" s="2490"/>
      <c r="CT158" s="2490"/>
      <c r="CU158" s="2490"/>
      <c r="CV158" s="2490"/>
      <c r="CW158" s="2490"/>
      <c r="CX158" s="2490"/>
      <c r="CY158" s="2490"/>
      <c r="CZ158" s="2490"/>
    </row>
    <row r="159" s="272" customFormat="true" ht="15" customHeight="true" x14ac:dyDescent="0.2">
      <c r="A159" s="1070"/>
      <c r="B159" s="1489"/>
      <c r="C159" s="1346"/>
      <c r="D159" s="1305"/>
      <c r="E159" s="1305"/>
      <c r="F159" s="1305"/>
      <c r="G159" s="1306"/>
      <c r="H159" s="1347"/>
      <c r="I159" s="1305"/>
      <c r="J159" s="1305"/>
      <c r="K159" s="1305"/>
      <c r="L159" s="1348"/>
      <c r="M159" s="1346"/>
      <c r="N159" s="1305"/>
      <c r="O159" s="1305"/>
      <c r="P159" s="1305"/>
      <c r="Q159" s="1306"/>
      <c r="R159" s="1347"/>
      <c r="S159" s="1305"/>
      <c r="T159" s="1305"/>
      <c r="U159" s="1305"/>
      <c r="V159" s="1305"/>
      <c r="W159" s="1305"/>
      <c r="X159" s="1305"/>
      <c r="Y159" s="1305"/>
      <c r="Z159" s="1348"/>
      <c r="AA159" s="1038"/>
      <c r="AB159" s="1038"/>
      <c r="AC159" s="1038"/>
      <c r="AD159" s="1038"/>
      <c r="AE159" s="1038"/>
      <c r="AF159" s="1038"/>
      <c r="AG159" s="1038"/>
      <c r="AH159" s="1038"/>
      <c r="AI159" s="1038"/>
      <c r="AJ159" s="1038"/>
      <c r="AK159" s="1038"/>
      <c r="AL159" s="1038"/>
      <c r="AM159" s="1038"/>
      <c r="AN159" s="1038"/>
      <c r="AO159" s="1038"/>
      <c r="AP159" s="1038"/>
      <c r="AQ159" s="1038"/>
      <c r="AR159" s="1038"/>
      <c r="AS159" s="1038"/>
      <c r="AT159" s="1038"/>
      <c r="AU159" s="1038"/>
      <c r="AV159" s="1038"/>
      <c r="AW159" s="1038"/>
      <c r="AX159" s="1038"/>
      <c r="AY159" s="1038"/>
      <c r="AZ159" s="240"/>
      <c r="BA159" s="837"/>
      <c r="BB159" s="173"/>
      <c r="BC159" s="513"/>
      <c r="BD159" s="445"/>
      <c r="BE159" s="445"/>
      <c r="BF159" s="445"/>
      <c r="BG159" s="514"/>
      <c r="BH159" s="524"/>
      <c r="BI159" s="445"/>
      <c r="BJ159" s="445"/>
      <c r="BK159" s="445"/>
      <c r="BL159" s="514"/>
      <c r="BM159" s="524"/>
      <c r="BN159" s="445"/>
      <c r="BO159" s="445"/>
      <c r="BP159" s="445"/>
      <c r="BQ159" s="514"/>
      <c r="BR159" s="524"/>
      <c r="BS159" s="445"/>
      <c r="BT159" s="445"/>
      <c r="BU159" s="445"/>
      <c r="BV159" s="445"/>
      <c r="BW159" s="445"/>
      <c r="BX159" s="445"/>
      <c r="BY159" s="446"/>
      <c r="BZ159" s="446"/>
      <c r="CA159" s="2490"/>
      <c r="CB159" s="2490"/>
      <c r="CC159" s="2490"/>
      <c r="CD159" s="2490"/>
      <c r="CE159" s="2490"/>
      <c r="CF159" s="2490"/>
      <c r="CG159" s="2490"/>
      <c r="CH159" s="2490"/>
      <c r="CI159" s="2490"/>
      <c r="CJ159" s="2490"/>
      <c r="CK159" s="2490"/>
      <c r="CL159" s="2490"/>
      <c r="CM159" s="2490"/>
      <c r="CN159" s="2490"/>
      <c r="CO159" s="2490"/>
      <c r="CP159" s="2490"/>
      <c r="CQ159" s="2490"/>
      <c r="CR159" s="2490"/>
      <c r="CS159" s="2490"/>
      <c r="CT159" s="2490"/>
      <c r="CU159" s="2490"/>
      <c r="CV159" s="2490"/>
      <c r="CW159" s="2490"/>
      <c r="CX159" s="2490"/>
      <c r="CY159" s="2490"/>
      <c r="CZ159" s="2490"/>
    </row>
    <row r="160" s="761" customFormat="true" ht="15" customHeight="true" x14ac:dyDescent="0.2">
      <c r="A160" s="1071"/>
      <c r="B160" s="1072"/>
      <c r="C160" s="1378"/>
      <c r="D160" s="1379"/>
      <c r="E160" s="1379"/>
      <c r="F160" s="1379"/>
      <c r="G160" s="1380"/>
      <c r="H160" s="1381"/>
      <c r="I160" s="1379"/>
      <c r="J160" s="1379"/>
      <c r="K160" s="1379"/>
      <c r="L160" s="1382"/>
      <c r="M160" s="1383"/>
      <c r="N160" s="1379"/>
      <c r="O160" s="1379"/>
      <c r="P160" s="1379"/>
      <c r="Q160" s="1380"/>
      <c r="R160" s="1381"/>
      <c r="S160" s="1379"/>
      <c r="T160" s="1379"/>
      <c r="U160" s="1379"/>
      <c r="V160" s="1379"/>
      <c r="W160" s="1379"/>
      <c r="X160" s="1379"/>
      <c r="Y160" s="1379"/>
      <c r="Z160" s="2446"/>
      <c r="AA160" s="1038"/>
      <c r="AB160" s="1038"/>
      <c r="AC160" s="1038"/>
      <c r="AD160" s="1038"/>
      <c r="AE160" s="1038"/>
      <c r="AF160" s="1038"/>
      <c r="AG160" s="1038"/>
      <c r="AH160" s="1038"/>
      <c r="AI160" s="1038"/>
      <c r="AJ160" s="1038"/>
      <c r="AK160" s="1038"/>
      <c r="AL160" s="1038"/>
      <c r="AM160" s="1038"/>
      <c r="AN160" s="1038"/>
      <c r="AO160" s="1038"/>
      <c r="AP160" s="1038"/>
      <c r="AQ160" s="1038"/>
      <c r="AR160" s="1038"/>
      <c r="AS160" s="1038"/>
      <c r="AT160" s="1038"/>
      <c r="AU160" s="1038"/>
      <c r="AV160" s="1038"/>
      <c r="AW160" s="1038"/>
      <c r="AX160" s="1038"/>
      <c r="AY160" s="1038"/>
      <c r="AZ160" s="240"/>
      <c r="BA160" s="837"/>
      <c r="BB160" s="173"/>
      <c r="BC160" s="513"/>
      <c r="BD160" s="445"/>
      <c r="BE160" s="445"/>
      <c r="BF160" s="445"/>
      <c r="BG160" s="514"/>
      <c r="BH160" s="524"/>
      <c r="BI160" s="445"/>
      <c r="BJ160" s="445"/>
      <c r="BK160" s="445"/>
      <c r="BL160" s="514"/>
      <c r="BM160" s="524"/>
      <c r="BN160" s="445"/>
      <c r="BO160" s="445"/>
      <c r="BP160" s="445"/>
      <c r="BQ160" s="514"/>
      <c r="BR160" s="524"/>
      <c r="BS160" s="445"/>
      <c r="BT160" s="445"/>
      <c r="BU160" s="445"/>
      <c r="BV160" s="445"/>
      <c r="BW160" s="445"/>
      <c r="BX160" s="445"/>
      <c r="BY160" s="446"/>
      <c r="BZ160" s="446"/>
      <c r="CA160" s="2490"/>
      <c r="CB160" s="2490"/>
      <c r="CC160" s="2490"/>
      <c r="CD160" s="2490"/>
      <c r="CE160" s="2490"/>
      <c r="CF160" s="2490"/>
      <c r="CG160" s="2490"/>
      <c r="CH160" s="2490"/>
      <c r="CI160" s="2490"/>
      <c r="CJ160" s="2490"/>
      <c r="CK160" s="2490"/>
      <c r="CL160" s="2490"/>
      <c r="CM160" s="2490"/>
      <c r="CN160" s="2490"/>
      <c r="CO160" s="2490"/>
      <c r="CP160" s="2490"/>
      <c r="CQ160" s="2490"/>
      <c r="CR160" s="2490"/>
      <c r="CS160" s="2490"/>
      <c r="CT160" s="2490"/>
      <c r="CU160" s="2490"/>
      <c r="CV160" s="2490"/>
      <c r="CW160" s="2490"/>
      <c r="CX160" s="2490"/>
      <c r="CY160" s="2490"/>
      <c r="CZ160" s="2490"/>
    </row>
    <row r="161" s="761" customFormat="true" ht="15" customHeight="true" x14ac:dyDescent="0.2">
      <c r="A161" s="1073"/>
      <c r="B161" s="1490"/>
      <c r="C161" s="1151"/>
      <c r="D161" s="1152"/>
      <c r="E161" s="1152"/>
      <c r="F161" s="1152"/>
      <c r="G161" s="1219"/>
      <c r="H161" s="1203"/>
      <c r="I161" s="1152"/>
      <c r="J161" s="1152"/>
      <c r="K161" s="1152"/>
      <c r="L161" s="1171"/>
      <c r="M161" s="1186"/>
      <c r="N161" s="1152"/>
      <c r="O161" s="1152"/>
      <c r="P161" s="1152"/>
      <c r="Q161" s="1219"/>
      <c r="R161" s="1203"/>
      <c r="S161" s="1152"/>
      <c r="T161" s="1152"/>
      <c r="U161" s="1152"/>
      <c r="V161" s="1152"/>
      <c r="W161" s="1152"/>
      <c r="X161" s="1152"/>
      <c r="Y161" s="1152"/>
      <c r="Z161" s="2447"/>
      <c r="AA161" s="1038"/>
      <c r="AB161" s="1038"/>
      <c r="AC161" s="1038"/>
      <c r="AD161" s="1038"/>
      <c r="AE161" s="1038"/>
      <c r="AF161" s="1038"/>
      <c r="AG161" s="1038"/>
      <c r="AH161" s="1038"/>
      <c r="AI161" s="1038"/>
      <c r="AJ161" s="1038"/>
      <c r="AK161" s="1038"/>
      <c r="AL161" s="1038"/>
      <c r="AM161" s="1038"/>
      <c r="AN161" s="1038"/>
      <c r="AO161" s="1038"/>
      <c r="AP161" s="1038"/>
      <c r="AQ161" s="1038"/>
      <c r="AR161" s="1038"/>
      <c r="AS161" s="1038"/>
      <c r="AT161" s="1038"/>
      <c r="AU161" s="1038"/>
      <c r="AV161" s="1038"/>
      <c r="AW161" s="1038"/>
      <c r="AX161" s="1038"/>
      <c r="AY161" s="1038"/>
      <c r="AZ161" s="240"/>
      <c r="BA161" s="837"/>
      <c r="BB161" s="173"/>
      <c r="BC161" s="513"/>
      <c r="BD161" s="445"/>
      <c r="BE161" s="445"/>
      <c r="BF161" s="445"/>
      <c r="BG161" s="514"/>
      <c r="BH161" s="524"/>
      <c r="BI161" s="445"/>
      <c r="BJ161" s="445"/>
      <c r="BK161" s="445"/>
      <c r="BL161" s="514"/>
      <c r="BM161" s="524"/>
      <c r="BN161" s="445"/>
      <c r="BO161" s="445"/>
      <c r="BP161" s="445"/>
      <c r="BQ161" s="514"/>
      <c r="BR161" s="524"/>
      <c r="BS161" s="445"/>
      <c r="BT161" s="445"/>
      <c r="BU161" s="445"/>
      <c r="BV161" s="445"/>
      <c r="BW161" s="445"/>
      <c r="BX161" s="445"/>
      <c r="BY161" s="446"/>
      <c r="BZ161" s="446"/>
      <c r="CA161" s="2490"/>
      <c r="CB161" s="2490"/>
      <c r="CC161" s="2490"/>
      <c r="CD161" s="2490"/>
      <c r="CE161" s="2490"/>
      <c r="CF161" s="2490"/>
      <c r="CG161" s="2490"/>
      <c r="CH161" s="2490"/>
      <c r="CI161" s="2490"/>
      <c r="CJ161" s="2490"/>
      <c r="CK161" s="2490"/>
      <c r="CL161" s="2490"/>
      <c r="CM161" s="2490"/>
      <c r="CN161" s="2490"/>
      <c r="CO161" s="2490"/>
      <c r="CP161" s="2490"/>
      <c r="CQ161" s="2490"/>
      <c r="CR161" s="2490"/>
      <c r="CS161" s="2490"/>
      <c r="CT161" s="2490"/>
      <c r="CU161" s="2490"/>
      <c r="CV161" s="2490"/>
      <c r="CW161" s="2490"/>
      <c r="CX161" s="2490"/>
      <c r="CY161" s="2490"/>
      <c r="CZ161" s="2490"/>
    </row>
    <row r="162" s="761" customFormat="true" ht="15" customHeight="true" x14ac:dyDescent="0.2">
      <c r="A162" s="1254"/>
      <c r="B162" s="1491"/>
      <c r="C162" s="1153"/>
      <c r="D162" s="1154"/>
      <c r="E162" s="1154"/>
      <c r="F162" s="1154"/>
      <c r="G162" s="1220"/>
      <c r="H162" s="1204"/>
      <c r="I162" s="1154"/>
      <c r="J162" s="1154"/>
      <c r="K162" s="1154"/>
      <c r="L162" s="1172"/>
      <c r="M162" s="1187"/>
      <c r="N162" s="1154"/>
      <c r="O162" s="1154"/>
      <c r="P162" s="1154"/>
      <c r="Q162" s="1220"/>
      <c r="R162" s="1204"/>
      <c r="S162" s="1154"/>
      <c r="T162" s="1154"/>
      <c r="U162" s="1154"/>
      <c r="V162" s="1154"/>
      <c r="W162" s="1154"/>
      <c r="X162" s="1154"/>
      <c r="Y162" s="1154"/>
      <c r="Z162" s="2448"/>
      <c r="AA162" s="1038"/>
      <c r="AB162" s="1038"/>
      <c r="AC162" s="1038"/>
      <c r="AD162" s="1038"/>
      <c r="AE162" s="1038"/>
      <c r="AF162" s="1038"/>
      <c r="AG162" s="1038"/>
      <c r="AH162" s="1038"/>
      <c r="AI162" s="1038"/>
      <c r="AJ162" s="1038"/>
      <c r="AK162" s="1038"/>
      <c r="AL162" s="1038"/>
      <c r="AM162" s="1038"/>
      <c r="AN162" s="1038"/>
      <c r="AO162" s="1038"/>
      <c r="AP162" s="1038"/>
      <c r="AQ162" s="1038"/>
      <c r="AR162" s="1038"/>
      <c r="AS162" s="1038"/>
      <c r="AT162" s="1038"/>
      <c r="AU162" s="1038"/>
      <c r="AV162" s="1038"/>
      <c r="AW162" s="1038"/>
      <c r="AX162" s="1038"/>
      <c r="AY162" s="1038"/>
      <c r="AZ162" s="240"/>
      <c r="BA162" s="837"/>
      <c r="BB162" s="173"/>
      <c r="BC162" s="513"/>
      <c r="BD162" s="445"/>
      <c r="BE162" s="445"/>
      <c r="BF162" s="445"/>
      <c r="BG162" s="514"/>
      <c r="BH162" s="524"/>
      <c r="BI162" s="445"/>
      <c r="BJ162" s="445"/>
      <c r="BK162" s="445"/>
      <c r="BL162" s="514"/>
      <c r="BM162" s="524"/>
      <c r="BN162" s="445"/>
      <c r="BO162" s="445"/>
      <c r="BP162" s="445"/>
      <c r="BQ162" s="514"/>
      <c r="BR162" s="524"/>
      <c r="BS162" s="445"/>
      <c r="BT162" s="445"/>
      <c r="BU162" s="445"/>
      <c r="BV162" s="445"/>
      <c r="BW162" s="445"/>
      <c r="BX162" s="445"/>
      <c r="BY162" s="446"/>
      <c r="BZ162" s="446"/>
      <c r="CA162" s="2490"/>
      <c r="CB162" s="2490"/>
      <c r="CC162" s="2490"/>
      <c r="CD162" s="2490"/>
      <c r="CE162" s="2490"/>
      <c r="CF162" s="2490"/>
      <c r="CG162" s="2490"/>
      <c r="CH162" s="2490"/>
      <c r="CI162" s="2490"/>
      <c r="CJ162" s="2490"/>
      <c r="CK162" s="2490"/>
      <c r="CL162" s="2490"/>
      <c r="CM162" s="2490"/>
      <c r="CN162" s="2490"/>
      <c r="CO162" s="2490"/>
      <c r="CP162" s="2490"/>
      <c r="CQ162" s="2490"/>
      <c r="CR162" s="2490"/>
      <c r="CS162" s="2490"/>
      <c r="CT162" s="2490"/>
      <c r="CU162" s="2490"/>
      <c r="CV162" s="2490"/>
      <c r="CW162" s="2490"/>
      <c r="CX162" s="2490"/>
      <c r="CY162" s="2490"/>
      <c r="CZ162" s="2490"/>
    </row>
    <row r="163" s="761" customFormat="true" ht="15" customHeight="true" x14ac:dyDescent="0.2">
      <c r="A163" s="1235"/>
      <c r="B163" s="1492"/>
      <c r="C163" s="1384"/>
      <c r="D163" s="1385"/>
      <c r="E163" s="1385"/>
      <c r="F163" s="1385"/>
      <c r="G163" s="1386"/>
      <c r="H163" s="1387"/>
      <c r="I163" s="1385"/>
      <c r="J163" s="1385"/>
      <c r="K163" s="1385"/>
      <c r="L163" s="1388"/>
      <c r="M163" s="1389"/>
      <c r="N163" s="1385"/>
      <c r="O163" s="1385"/>
      <c r="P163" s="1385"/>
      <c r="Q163" s="1386"/>
      <c r="R163" s="1387"/>
      <c r="S163" s="1385"/>
      <c r="T163" s="1385"/>
      <c r="U163" s="1385"/>
      <c r="V163" s="1385"/>
      <c r="W163" s="1385"/>
      <c r="X163" s="1385"/>
      <c r="Y163" s="1385"/>
      <c r="Z163" s="2449"/>
      <c r="AA163" s="1038"/>
      <c r="AB163" s="1038"/>
      <c r="AC163" s="1038"/>
      <c r="AD163" s="1038"/>
      <c r="AE163" s="1038"/>
      <c r="AF163" s="1038"/>
      <c r="AG163" s="1038"/>
      <c r="AH163" s="1038"/>
      <c r="AI163" s="1038"/>
      <c r="AJ163" s="1038"/>
      <c r="AK163" s="1038"/>
      <c r="AL163" s="1038"/>
      <c r="AM163" s="1038"/>
      <c r="AN163" s="1038"/>
      <c r="AO163" s="1038"/>
      <c r="AP163" s="1038"/>
      <c r="AQ163" s="1038"/>
      <c r="AR163" s="1038"/>
      <c r="AS163" s="1038"/>
      <c r="AT163" s="1038"/>
      <c r="AU163" s="1038"/>
      <c r="AV163" s="1038"/>
      <c r="AW163" s="1038"/>
      <c r="AX163" s="1038"/>
      <c r="AY163" s="1038"/>
      <c r="AZ163" s="240"/>
      <c r="BA163" s="837"/>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2490"/>
      <c r="CB163" s="2490"/>
      <c r="CC163" s="2490"/>
      <c r="CD163" s="2490"/>
      <c r="CE163" s="2490"/>
      <c r="CF163" s="2490"/>
      <c r="CG163" s="2490"/>
      <c r="CH163" s="2490"/>
      <c r="CI163" s="2490"/>
      <c r="CJ163" s="2490"/>
      <c r="CK163" s="2490"/>
      <c r="CL163" s="2490"/>
      <c r="CM163" s="2490"/>
      <c r="CN163" s="2490"/>
      <c r="CO163" s="2490"/>
      <c r="CP163" s="2490"/>
      <c r="CQ163" s="2490"/>
      <c r="CR163" s="2490"/>
      <c r="CS163" s="2490"/>
      <c r="CT163" s="2490"/>
      <c r="CU163" s="2490"/>
      <c r="CV163" s="2490"/>
      <c r="CW163" s="2490"/>
      <c r="CX163" s="2490"/>
      <c r="CY163" s="2490"/>
      <c r="CZ163" s="2490"/>
    </row>
    <row r="164" s="761" customFormat="true" ht="15" customHeight="true" x14ac:dyDescent="0.2">
      <c r="A164" s="1236"/>
      <c r="B164" s="1487"/>
      <c r="C164" s="1390"/>
      <c r="D164" s="1391"/>
      <c r="E164" s="1391"/>
      <c r="F164" s="1391"/>
      <c r="G164" s="1392"/>
      <c r="H164" s="1393"/>
      <c r="I164" s="1391"/>
      <c r="J164" s="1391"/>
      <c r="K164" s="1391"/>
      <c r="L164" s="1394"/>
      <c r="M164" s="1395"/>
      <c r="N164" s="1391"/>
      <c r="O164" s="1391"/>
      <c r="P164" s="1391"/>
      <c r="Q164" s="1392"/>
      <c r="R164" s="1393"/>
      <c r="S164" s="1391"/>
      <c r="T164" s="1391"/>
      <c r="U164" s="1391"/>
      <c r="V164" s="1391"/>
      <c r="W164" s="1391"/>
      <c r="X164" s="1391"/>
      <c r="Y164" s="1391"/>
      <c r="Z164" s="2450"/>
      <c r="AA164" s="1038"/>
      <c r="AB164" s="1038"/>
      <c r="AC164" s="1038"/>
      <c r="AD164" s="1038"/>
      <c r="AE164" s="1038"/>
      <c r="AF164" s="1038"/>
      <c r="AG164" s="1038"/>
      <c r="AH164" s="1038"/>
      <c r="AI164" s="1038"/>
      <c r="AJ164" s="1038"/>
      <c r="AK164" s="1038"/>
      <c r="AL164" s="1038"/>
      <c r="AM164" s="1038"/>
      <c r="AN164" s="1038"/>
      <c r="AO164" s="1038"/>
      <c r="AP164" s="1038"/>
      <c r="AQ164" s="1038"/>
      <c r="AR164" s="1038"/>
      <c r="AS164" s="1038"/>
      <c r="AT164" s="1038"/>
      <c r="AU164" s="1038"/>
      <c r="AV164" s="1038"/>
      <c r="AW164" s="1038"/>
      <c r="AX164" s="1038"/>
      <c r="AY164" s="1038"/>
      <c r="AZ164" s="240"/>
      <c r="BA164" s="837"/>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2490"/>
      <c r="CB164" s="2490"/>
      <c r="CC164" s="2490"/>
      <c r="CD164" s="2490"/>
      <c r="CE164" s="2490"/>
      <c r="CF164" s="2490"/>
      <c r="CG164" s="2490"/>
      <c r="CH164" s="2490"/>
      <c r="CI164" s="2490"/>
      <c r="CJ164" s="2490"/>
      <c r="CK164" s="2490"/>
      <c r="CL164" s="2490"/>
      <c r="CM164" s="2490"/>
      <c r="CN164" s="2490"/>
      <c r="CO164" s="2490"/>
      <c r="CP164" s="2490"/>
      <c r="CQ164" s="2490"/>
      <c r="CR164" s="2490"/>
      <c r="CS164" s="2490"/>
      <c r="CT164" s="2490"/>
      <c r="CU164" s="2490"/>
      <c r="CV164" s="2490"/>
      <c r="CW164" s="2490"/>
      <c r="CX164" s="2490"/>
      <c r="CY164" s="2490"/>
      <c r="CZ164" s="2490"/>
    </row>
    <row r="165" s="761" customFormat="true" ht="15" customHeight="true" x14ac:dyDescent="0.2">
      <c r="A165" s="1236"/>
      <c r="B165" s="1487"/>
      <c r="C165" s="1390"/>
      <c r="D165" s="1391"/>
      <c r="E165" s="1391"/>
      <c r="F165" s="1391"/>
      <c r="G165" s="1392"/>
      <c r="H165" s="1393"/>
      <c r="I165" s="1391"/>
      <c r="J165" s="1391"/>
      <c r="K165" s="1391"/>
      <c r="L165" s="1394"/>
      <c r="M165" s="1395"/>
      <c r="N165" s="1391"/>
      <c r="O165" s="1391"/>
      <c r="P165" s="1391"/>
      <c r="Q165" s="1392"/>
      <c r="R165" s="1393"/>
      <c r="S165" s="1391"/>
      <c r="T165" s="1391"/>
      <c r="U165" s="1391"/>
      <c r="V165" s="1391"/>
      <c r="W165" s="1391"/>
      <c r="X165" s="1391"/>
      <c r="Y165" s="1391"/>
      <c r="Z165" s="2450"/>
      <c r="AA165" s="1038"/>
      <c r="AB165" s="1038"/>
      <c r="AC165" s="1038"/>
      <c r="AD165" s="1038"/>
      <c r="AE165" s="1038"/>
      <c r="AF165" s="1038"/>
      <c r="AG165" s="1038"/>
      <c r="AH165" s="1038"/>
      <c r="AI165" s="1038"/>
      <c r="AJ165" s="1038"/>
      <c r="AK165" s="1038"/>
      <c r="AL165" s="1038"/>
      <c r="AM165" s="1038"/>
      <c r="AN165" s="1038"/>
      <c r="AO165" s="1038"/>
      <c r="AP165" s="1038"/>
      <c r="AQ165" s="1038"/>
      <c r="AR165" s="1038"/>
      <c r="AS165" s="1038"/>
      <c r="AT165" s="1038"/>
      <c r="AU165" s="1038"/>
      <c r="AV165" s="1038"/>
      <c r="AW165" s="1038"/>
      <c r="AX165" s="1038"/>
      <c r="AY165" s="1038"/>
      <c r="AZ165" s="240"/>
      <c r="BA165" s="837"/>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2490"/>
      <c r="CB165" s="2490"/>
      <c r="CC165" s="2490"/>
      <c r="CD165" s="2490"/>
      <c r="CE165" s="2490"/>
      <c r="CF165" s="2490"/>
      <c r="CG165" s="2490"/>
      <c r="CH165" s="2490"/>
      <c r="CI165" s="2490"/>
      <c r="CJ165" s="2490"/>
      <c r="CK165" s="2490"/>
      <c r="CL165" s="2490"/>
      <c r="CM165" s="2490"/>
      <c r="CN165" s="2490"/>
      <c r="CO165" s="2490"/>
      <c r="CP165" s="2490"/>
      <c r="CQ165" s="2490"/>
      <c r="CR165" s="2490"/>
      <c r="CS165" s="2490"/>
      <c r="CT165" s="2490"/>
      <c r="CU165" s="2490"/>
      <c r="CV165" s="2490"/>
      <c r="CW165" s="2490"/>
      <c r="CX165" s="2490"/>
      <c r="CY165" s="2490"/>
      <c r="CZ165" s="2490"/>
    </row>
    <row r="166" s="761" customFormat="true" ht="15" customHeight="true" x14ac:dyDescent="0.2">
      <c r="A166" s="1236"/>
      <c r="B166" s="1487"/>
      <c r="C166" s="1390"/>
      <c r="D166" s="1391"/>
      <c r="E166" s="1391"/>
      <c r="F166" s="1391"/>
      <c r="G166" s="1392"/>
      <c r="H166" s="1393"/>
      <c r="I166" s="1391"/>
      <c r="J166" s="1391"/>
      <c r="K166" s="1391"/>
      <c r="L166" s="1394"/>
      <c r="M166" s="1395"/>
      <c r="N166" s="1391"/>
      <c r="O166" s="1391"/>
      <c r="P166" s="1391"/>
      <c r="Q166" s="1392"/>
      <c r="R166" s="1393"/>
      <c r="S166" s="1391"/>
      <c r="T166" s="1391"/>
      <c r="U166" s="1391"/>
      <c r="V166" s="1391"/>
      <c r="W166" s="1391"/>
      <c r="X166" s="1391"/>
      <c r="Y166" s="1391"/>
      <c r="Z166" s="2450"/>
      <c r="AA166" s="1038"/>
      <c r="AB166" s="1038"/>
      <c r="AC166" s="1038"/>
      <c r="AD166" s="1038"/>
      <c r="AE166" s="1038"/>
      <c r="AF166" s="1038"/>
      <c r="AG166" s="1038"/>
      <c r="AH166" s="1038"/>
      <c r="AI166" s="1038"/>
      <c r="AJ166" s="1038"/>
      <c r="AK166" s="1038"/>
      <c r="AL166" s="1038"/>
      <c r="AM166" s="1038"/>
      <c r="AN166" s="1038"/>
      <c r="AO166" s="1038"/>
      <c r="AP166" s="1038"/>
      <c r="AQ166" s="1038"/>
      <c r="AR166" s="1038"/>
      <c r="AS166" s="1038"/>
      <c r="AT166" s="1038"/>
      <c r="AU166" s="1038"/>
      <c r="AV166" s="1038"/>
      <c r="AW166" s="1038"/>
      <c r="AX166" s="1038"/>
      <c r="AY166" s="1038"/>
      <c r="AZ166" s="240"/>
      <c r="BA166" s="837"/>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2490"/>
      <c r="CB166" s="2490"/>
      <c r="CC166" s="2490"/>
      <c r="CD166" s="2490"/>
      <c r="CE166" s="2490"/>
      <c r="CF166" s="2490"/>
      <c r="CG166" s="2490"/>
      <c r="CH166" s="2490"/>
      <c r="CI166" s="2490"/>
      <c r="CJ166" s="2490"/>
      <c r="CK166" s="2490"/>
      <c r="CL166" s="2490"/>
      <c r="CM166" s="2490"/>
      <c r="CN166" s="2490"/>
      <c r="CO166" s="2490"/>
      <c r="CP166" s="2490"/>
      <c r="CQ166" s="2490"/>
      <c r="CR166" s="2490"/>
      <c r="CS166" s="2490"/>
      <c r="CT166" s="2490"/>
      <c r="CU166" s="2490"/>
      <c r="CV166" s="2490"/>
      <c r="CW166" s="2490"/>
      <c r="CX166" s="2490"/>
      <c r="CY166" s="2490"/>
      <c r="CZ166" s="2490"/>
    </row>
    <row r="167" s="761" customFormat="true" ht="15" customHeight="true" x14ac:dyDescent="0.2">
      <c r="A167" s="1236"/>
      <c r="B167" s="1487"/>
      <c r="C167" s="1390"/>
      <c r="D167" s="1391"/>
      <c r="E167" s="1391"/>
      <c r="F167" s="1391"/>
      <c r="G167" s="1392"/>
      <c r="H167" s="1393"/>
      <c r="I167" s="1391"/>
      <c r="J167" s="1391"/>
      <c r="K167" s="1391"/>
      <c r="L167" s="1394"/>
      <c r="M167" s="1395"/>
      <c r="N167" s="1391"/>
      <c r="O167" s="1391"/>
      <c r="P167" s="1391"/>
      <c r="Q167" s="1392"/>
      <c r="R167" s="1393"/>
      <c r="S167" s="1391"/>
      <c r="T167" s="1391"/>
      <c r="U167" s="1391"/>
      <c r="V167" s="1391"/>
      <c r="W167" s="1391"/>
      <c r="X167" s="1391"/>
      <c r="Y167" s="1391"/>
      <c r="Z167" s="2450"/>
      <c r="AA167" s="1038"/>
      <c r="AB167" s="1038"/>
      <c r="AC167" s="1038"/>
      <c r="AD167" s="1038"/>
      <c r="AE167" s="1038"/>
      <c r="AF167" s="1038"/>
      <c r="AG167" s="1038"/>
      <c r="AH167" s="1038"/>
      <c r="AI167" s="1038"/>
      <c r="AJ167" s="1038"/>
      <c r="AK167" s="1038"/>
      <c r="AL167" s="1038"/>
      <c r="AM167" s="1038"/>
      <c r="AN167" s="1038"/>
      <c r="AO167" s="1038"/>
      <c r="AP167" s="1038"/>
      <c r="AQ167" s="1038"/>
      <c r="AR167" s="1038"/>
      <c r="AS167" s="1038"/>
      <c r="AT167" s="1038"/>
      <c r="AU167" s="1038"/>
      <c r="AV167" s="1038"/>
      <c r="AW167" s="1038"/>
      <c r="AX167" s="1038"/>
      <c r="AY167" s="1038"/>
      <c r="AZ167" s="240"/>
      <c r="BA167" s="837"/>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2490"/>
      <c r="CB167" s="2490"/>
      <c r="CC167" s="2490"/>
      <c r="CD167" s="2490"/>
      <c r="CE167" s="2490"/>
      <c r="CF167" s="2490"/>
      <c r="CG167" s="2490"/>
      <c r="CH167" s="2490"/>
      <c r="CI167" s="2490"/>
      <c r="CJ167" s="2490"/>
      <c r="CK167" s="2490"/>
      <c r="CL167" s="2490"/>
      <c r="CM167" s="2490"/>
      <c r="CN167" s="2490"/>
      <c r="CO167" s="2490"/>
      <c r="CP167" s="2490"/>
      <c r="CQ167" s="2490"/>
      <c r="CR167" s="2490"/>
      <c r="CS167" s="2490"/>
      <c r="CT167" s="2490"/>
      <c r="CU167" s="2490"/>
      <c r="CV167" s="2490"/>
      <c r="CW167" s="2490"/>
      <c r="CX167" s="2490"/>
      <c r="CY167" s="2490"/>
      <c r="CZ167" s="2490"/>
    </row>
    <row r="168" s="761" customFormat="true" ht="15" customHeight="true" x14ac:dyDescent="0.2">
      <c r="A168" s="1237"/>
      <c r="B168" s="1493"/>
      <c r="C168" s="1396"/>
      <c r="D168" s="1397"/>
      <c r="E168" s="1397"/>
      <c r="F168" s="1397"/>
      <c r="G168" s="1398"/>
      <c r="H168" s="1399"/>
      <c r="I168" s="1397"/>
      <c r="J168" s="1397"/>
      <c r="K168" s="1397"/>
      <c r="L168" s="1400"/>
      <c r="M168" s="1401"/>
      <c r="N168" s="1397"/>
      <c r="O168" s="1397"/>
      <c r="P168" s="1397"/>
      <c r="Q168" s="1398"/>
      <c r="R168" s="1399"/>
      <c r="S168" s="1397"/>
      <c r="T168" s="1397"/>
      <c r="U168" s="1397"/>
      <c r="V168" s="1397"/>
      <c r="W168" s="1397"/>
      <c r="X168" s="1397"/>
      <c r="Y168" s="1397"/>
      <c r="Z168" s="2451"/>
      <c r="AA168" s="1038"/>
      <c r="AB168" s="1038"/>
      <c r="AC168" s="1038"/>
      <c r="AD168" s="1038"/>
      <c r="AE168" s="1038"/>
      <c r="AF168" s="1038"/>
      <c r="AG168" s="1038"/>
      <c r="AH168" s="1038"/>
      <c r="AI168" s="1038"/>
      <c r="AJ168" s="1038"/>
      <c r="AK168" s="1038"/>
      <c r="AL168" s="1038"/>
      <c r="AM168" s="1038"/>
      <c r="AN168" s="1038"/>
      <c r="AO168" s="1038"/>
      <c r="AP168" s="1038"/>
      <c r="AQ168" s="1038"/>
      <c r="AR168" s="1038"/>
      <c r="AS168" s="1038"/>
      <c r="AT168" s="1038"/>
      <c r="AU168" s="1038"/>
      <c r="AV168" s="1038"/>
      <c r="AW168" s="1038"/>
      <c r="AX168" s="1038"/>
      <c r="AY168" s="1038"/>
      <c r="AZ168" s="240"/>
      <c r="BA168" s="837"/>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2490"/>
      <c r="CB168" s="2490"/>
      <c r="CC168" s="2490"/>
      <c r="CD168" s="2490"/>
      <c r="CE168" s="2490"/>
      <c r="CF168" s="2490"/>
      <c r="CG168" s="2490"/>
      <c r="CH168" s="2490"/>
      <c r="CI168" s="2490"/>
      <c r="CJ168" s="2490"/>
      <c r="CK168" s="2490"/>
      <c r="CL168" s="2490"/>
      <c r="CM168" s="2490"/>
      <c r="CN168" s="2490"/>
      <c r="CO168" s="2490"/>
      <c r="CP168" s="2490"/>
      <c r="CQ168" s="2490"/>
      <c r="CR168" s="2490"/>
      <c r="CS168" s="2490"/>
      <c r="CT168" s="2490"/>
      <c r="CU168" s="2490"/>
      <c r="CV168" s="2490"/>
      <c r="CW168" s="2490"/>
      <c r="CX168" s="2490"/>
      <c r="CY168" s="2490"/>
      <c r="CZ168" s="2490"/>
    </row>
    <row r="169" s="761" customFormat="true" ht="15" customHeight="true" x14ac:dyDescent="0.2">
      <c r="A169" s="1238"/>
      <c r="B169" s="1264"/>
      <c r="C169" s="1155"/>
      <c r="D169" s="1156"/>
      <c r="E169" s="1156"/>
      <c r="F169" s="1156"/>
      <c r="G169" s="1221"/>
      <c r="H169" s="1205"/>
      <c r="I169" s="1156"/>
      <c r="J169" s="1156"/>
      <c r="K169" s="1156"/>
      <c r="L169" s="1173"/>
      <c r="M169" s="1188"/>
      <c r="N169" s="1156"/>
      <c r="O169" s="1156"/>
      <c r="P169" s="1156"/>
      <c r="Q169" s="1221"/>
      <c r="R169" s="1205"/>
      <c r="S169" s="1156"/>
      <c r="T169" s="1156"/>
      <c r="U169" s="1156"/>
      <c r="V169" s="1156"/>
      <c r="W169" s="1156"/>
      <c r="X169" s="1156"/>
      <c r="Y169" s="1156"/>
      <c r="Z169" s="2452"/>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240"/>
      <c r="BA169" s="837"/>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2490"/>
      <c r="CB169" s="2490"/>
      <c r="CC169" s="2490"/>
      <c r="CD169" s="2490"/>
      <c r="CE169" s="2490"/>
      <c r="CF169" s="2490"/>
      <c r="CG169" s="2490"/>
      <c r="CH169" s="2490"/>
      <c r="CI169" s="2490"/>
      <c r="CJ169" s="2490"/>
      <c r="CK169" s="2490"/>
      <c r="CL169" s="2490"/>
      <c r="CM169" s="2490"/>
      <c r="CN169" s="2490"/>
      <c r="CO169" s="2490"/>
      <c r="CP169" s="2490"/>
      <c r="CQ169" s="2490"/>
      <c r="CR169" s="2490"/>
      <c r="CS169" s="2490"/>
      <c r="CT169" s="2490"/>
      <c r="CU169" s="2490"/>
      <c r="CV169" s="2490"/>
      <c r="CW169" s="2490"/>
      <c r="CX169" s="2490"/>
      <c r="CY169" s="2490"/>
      <c r="CZ169" s="2490"/>
    </row>
    <row r="170" s="761" customFormat="true" ht="15" customHeight="true" x14ac:dyDescent="0.2">
      <c r="A170" s="1239"/>
      <c r="B170" s="1265"/>
      <c r="C170" s="1157"/>
      <c r="D170" s="1158"/>
      <c r="E170" s="1158"/>
      <c r="F170" s="1158"/>
      <c r="G170" s="1222"/>
      <c r="H170" s="1206"/>
      <c r="I170" s="1158"/>
      <c r="J170" s="1158"/>
      <c r="K170" s="1158"/>
      <c r="L170" s="1174"/>
      <c r="M170" s="1189"/>
      <c r="N170" s="1158"/>
      <c r="O170" s="1158"/>
      <c r="P170" s="1158"/>
      <c r="Q170" s="1222"/>
      <c r="R170" s="1206"/>
      <c r="S170" s="1158"/>
      <c r="T170" s="1158"/>
      <c r="U170" s="1158"/>
      <c r="V170" s="1158"/>
      <c r="W170" s="1158"/>
      <c r="X170" s="1158"/>
      <c r="Y170" s="1158"/>
      <c r="Z170" s="2453"/>
      <c r="AA170" s="1038"/>
      <c r="AB170" s="1038"/>
      <c r="AC170" s="1038"/>
      <c r="AD170" s="1038"/>
      <c r="AE170" s="1038"/>
      <c r="AF170" s="1038"/>
      <c r="AG170" s="1038"/>
      <c r="AH170" s="1038"/>
      <c r="AI170" s="1038"/>
      <c r="AJ170" s="1038"/>
      <c r="AK170" s="1038"/>
      <c r="AL170" s="1038"/>
      <c r="AM170" s="1038"/>
      <c r="AN170" s="1038"/>
      <c r="AO170" s="1038"/>
      <c r="AP170" s="1038"/>
      <c r="AQ170" s="1038"/>
      <c r="AR170" s="1038"/>
      <c r="AS170" s="1038"/>
      <c r="AT170" s="1038"/>
      <c r="AU170" s="1038"/>
      <c r="AV170" s="1038"/>
      <c r="AW170" s="1038"/>
      <c r="AX170" s="1038"/>
      <c r="AY170" s="1038"/>
      <c r="AZ170" s="240"/>
      <c r="BA170" s="837"/>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2490"/>
      <c r="CB170" s="2490"/>
      <c r="CC170" s="2490"/>
      <c r="CD170" s="2490"/>
      <c r="CE170" s="2490"/>
      <c r="CF170" s="2490"/>
      <c r="CG170" s="2490"/>
      <c r="CH170" s="2490"/>
      <c r="CI170" s="2490"/>
      <c r="CJ170" s="2490"/>
      <c r="CK170" s="2490"/>
      <c r="CL170" s="2490"/>
      <c r="CM170" s="2490"/>
      <c r="CN170" s="2490"/>
      <c r="CO170" s="2490"/>
      <c r="CP170" s="2490"/>
      <c r="CQ170" s="2490"/>
      <c r="CR170" s="2490"/>
      <c r="CS170" s="2490"/>
      <c r="CT170" s="2490"/>
      <c r="CU170" s="2490"/>
      <c r="CV170" s="2490"/>
      <c r="CW170" s="2490"/>
      <c r="CX170" s="2490"/>
      <c r="CY170" s="2490"/>
      <c r="CZ170" s="2490"/>
    </row>
    <row r="171" s="761" customFormat="true" ht="15" customHeight="true" x14ac:dyDescent="0.2">
      <c r="A171" s="1240"/>
      <c r="B171" s="1266"/>
      <c r="C171" s="1402"/>
      <c r="D171" s="1403"/>
      <c r="E171" s="1403"/>
      <c r="F171" s="1403"/>
      <c r="G171" s="1404"/>
      <c r="H171" s="1405"/>
      <c r="I171" s="1403"/>
      <c r="J171" s="1403"/>
      <c r="K171" s="1403"/>
      <c r="L171" s="1406"/>
      <c r="M171" s="1407"/>
      <c r="N171" s="1403"/>
      <c r="O171" s="1403"/>
      <c r="P171" s="1403"/>
      <c r="Q171" s="1404"/>
      <c r="R171" s="1405"/>
      <c r="S171" s="1403"/>
      <c r="T171" s="1403"/>
      <c r="U171" s="1403"/>
      <c r="V171" s="1403"/>
      <c r="W171" s="1403"/>
      <c r="X171" s="1403"/>
      <c r="Y171" s="1403"/>
      <c r="Z171" s="2454"/>
      <c r="AA171" s="1038"/>
      <c r="AB171" s="1038"/>
      <c r="AC171" s="1038"/>
      <c r="AD171" s="1038"/>
      <c r="AE171" s="1038"/>
      <c r="AF171" s="1038"/>
      <c r="AG171" s="1038"/>
      <c r="AH171" s="1038"/>
      <c r="AI171" s="1038"/>
      <c r="AJ171" s="1038"/>
      <c r="AK171" s="1038"/>
      <c r="AL171" s="1038"/>
      <c r="AM171" s="1038"/>
      <c r="AN171" s="1038"/>
      <c r="AO171" s="1038"/>
      <c r="AP171" s="1038"/>
      <c r="AQ171" s="1038"/>
      <c r="AR171" s="1038"/>
      <c r="AS171" s="1038"/>
      <c r="AT171" s="1038"/>
      <c r="AU171" s="1038"/>
      <c r="AV171" s="1038"/>
      <c r="AW171" s="1038"/>
      <c r="AX171" s="1038"/>
      <c r="AY171" s="1038"/>
      <c r="AZ171" s="240"/>
      <c r="BA171" s="837"/>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2490"/>
      <c r="CB171" s="2490"/>
      <c r="CC171" s="2490"/>
      <c r="CD171" s="2490"/>
      <c r="CE171" s="2490"/>
      <c r="CF171" s="2490"/>
      <c r="CG171" s="2490"/>
      <c r="CH171" s="2490"/>
      <c r="CI171" s="2490"/>
      <c r="CJ171" s="2490"/>
      <c r="CK171" s="2490"/>
      <c r="CL171" s="2490"/>
      <c r="CM171" s="2490"/>
      <c r="CN171" s="2490"/>
      <c r="CO171" s="2490"/>
      <c r="CP171" s="2490"/>
      <c r="CQ171" s="2490"/>
      <c r="CR171" s="2490"/>
      <c r="CS171" s="2490"/>
      <c r="CT171" s="2490"/>
      <c r="CU171" s="2490"/>
      <c r="CV171" s="2490"/>
      <c r="CW171" s="2490"/>
      <c r="CX171" s="2490"/>
      <c r="CY171" s="2490"/>
      <c r="CZ171" s="2490"/>
    </row>
    <row r="172" s="761" customFormat="true" ht="15" customHeight="true" x14ac:dyDescent="0.2">
      <c r="A172" s="1241"/>
      <c r="B172" s="1267"/>
      <c r="C172" s="1408"/>
      <c r="D172" s="1409"/>
      <c r="E172" s="1409"/>
      <c r="F172" s="1409"/>
      <c r="G172" s="1410"/>
      <c r="H172" s="1411"/>
      <c r="I172" s="1409"/>
      <c r="J172" s="1409"/>
      <c r="K172" s="1409"/>
      <c r="L172" s="1412"/>
      <c r="M172" s="1413"/>
      <c r="N172" s="1409"/>
      <c r="O172" s="1409"/>
      <c r="P172" s="1409"/>
      <c r="Q172" s="1410"/>
      <c r="R172" s="1411"/>
      <c r="S172" s="1409"/>
      <c r="T172" s="1409"/>
      <c r="U172" s="1409"/>
      <c r="V172" s="1409"/>
      <c r="W172" s="1409"/>
      <c r="X172" s="1409"/>
      <c r="Y172" s="1409"/>
      <c r="Z172" s="2455"/>
      <c r="AA172" s="1038"/>
      <c r="AB172" s="1038"/>
      <c r="AC172" s="1038"/>
      <c r="AD172" s="1038"/>
      <c r="AE172" s="1038"/>
      <c r="AF172" s="1038"/>
      <c r="AG172" s="1038"/>
      <c r="AH172" s="1038"/>
      <c r="AI172" s="1038"/>
      <c r="AJ172" s="1038"/>
      <c r="AK172" s="1038"/>
      <c r="AL172" s="1038"/>
      <c r="AM172" s="1038"/>
      <c r="AN172" s="1038"/>
      <c r="AO172" s="1038"/>
      <c r="AP172" s="1038"/>
      <c r="AQ172" s="1038"/>
      <c r="AR172" s="1038"/>
      <c r="AS172" s="1038"/>
      <c r="AT172" s="1038"/>
      <c r="AU172" s="1038"/>
      <c r="AV172" s="1038"/>
      <c r="AW172" s="1038"/>
      <c r="AX172" s="1038"/>
      <c r="AY172" s="1038"/>
      <c r="AZ172" s="240"/>
      <c r="BA172" s="837"/>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2490"/>
      <c r="CB172" s="2490"/>
      <c r="CC172" s="2490"/>
      <c r="CD172" s="2490"/>
      <c r="CE172" s="2490"/>
      <c r="CF172" s="2490"/>
      <c r="CG172" s="2490"/>
      <c r="CH172" s="2490"/>
      <c r="CI172" s="2490"/>
      <c r="CJ172" s="2490"/>
      <c r="CK172" s="2490"/>
      <c r="CL172" s="2490"/>
      <c r="CM172" s="2490"/>
      <c r="CN172" s="2490"/>
      <c r="CO172" s="2490"/>
      <c r="CP172" s="2490"/>
      <c r="CQ172" s="2490"/>
      <c r="CR172" s="2490"/>
      <c r="CS172" s="2490"/>
      <c r="CT172" s="2490"/>
      <c r="CU172" s="2490"/>
      <c r="CV172" s="2490"/>
      <c r="CW172" s="2490"/>
      <c r="CX172" s="2490"/>
      <c r="CY172" s="2490"/>
      <c r="CZ172" s="2490"/>
    </row>
    <row r="173" s="761" customFormat="true" ht="15" customHeight="true" x14ac:dyDescent="0.2">
      <c r="A173" s="1241"/>
      <c r="B173" s="1267"/>
      <c r="C173" s="1408"/>
      <c r="D173" s="1409"/>
      <c r="E173" s="1409"/>
      <c r="F173" s="1409"/>
      <c r="G173" s="1410"/>
      <c r="H173" s="1411"/>
      <c r="I173" s="1409"/>
      <c r="J173" s="1409"/>
      <c r="K173" s="1409"/>
      <c r="L173" s="1412"/>
      <c r="M173" s="1413"/>
      <c r="N173" s="1409"/>
      <c r="O173" s="1409"/>
      <c r="P173" s="1409"/>
      <c r="Q173" s="1410"/>
      <c r="R173" s="1411"/>
      <c r="S173" s="1409"/>
      <c r="T173" s="1409"/>
      <c r="U173" s="1409"/>
      <c r="V173" s="1409"/>
      <c r="W173" s="1409"/>
      <c r="X173" s="1409"/>
      <c r="Y173" s="1409"/>
      <c r="Z173" s="2455"/>
      <c r="AA173" s="1038"/>
      <c r="AB173" s="1038"/>
      <c r="AC173" s="1038"/>
      <c r="AD173" s="1038"/>
      <c r="AE173" s="1038"/>
      <c r="AF173" s="1038"/>
      <c r="AG173" s="1038"/>
      <c r="AH173" s="1038"/>
      <c r="AI173" s="1038"/>
      <c r="AJ173" s="1038"/>
      <c r="AK173" s="1038"/>
      <c r="AL173" s="1038"/>
      <c r="AM173" s="1038"/>
      <c r="AN173" s="1038"/>
      <c r="AO173" s="1038"/>
      <c r="AP173" s="1038"/>
      <c r="AQ173" s="1038"/>
      <c r="AR173" s="1038"/>
      <c r="AS173" s="1038"/>
      <c r="AT173" s="1038"/>
      <c r="AU173" s="1038"/>
      <c r="AV173" s="1038"/>
      <c r="AW173" s="1038"/>
      <c r="AX173" s="1038"/>
      <c r="AY173" s="1038"/>
      <c r="AZ173" s="240"/>
      <c r="BA173" s="837"/>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2490"/>
      <c r="CB173" s="2490"/>
      <c r="CC173" s="2490"/>
      <c r="CD173" s="2490"/>
      <c r="CE173" s="2490"/>
      <c r="CF173" s="2490"/>
      <c r="CG173" s="2490"/>
      <c r="CH173" s="2490"/>
      <c r="CI173" s="2490"/>
      <c r="CJ173" s="2490"/>
      <c r="CK173" s="2490"/>
      <c r="CL173" s="2490"/>
      <c r="CM173" s="2490"/>
      <c r="CN173" s="2490"/>
      <c r="CO173" s="2490"/>
      <c r="CP173" s="2490"/>
      <c r="CQ173" s="2490"/>
      <c r="CR173" s="2490"/>
      <c r="CS173" s="2490"/>
      <c r="CT173" s="2490"/>
      <c r="CU173" s="2490"/>
      <c r="CV173" s="2490"/>
      <c r="CW173" s="2490"/>
      <c r="CX173" s="2490"/>
      <c r="CY173" s="2490"/>
      <c r="CZ173" s="2490"/>
    </row>
    <row r="174" s="761" customFormat="true" ht="15" customHeight="true" x14ac:dyDescent="0.2">
      <c r="A174" s="1241"/>
      <c r="B174" s="1267"/>
      <c r="C174" s="1408"/>
      <c r="D174" s="1409"/>
      <c r="E174" s="1409"/>
      <c r="F174" s="1409"/>
      <c r="G174" s="1410"/>
      <c r="H174" s="1411"/>
      <c r="I174" s="1409"/>
      <c r="J174" s="1409"/>
      <c r="K174" s="1409"/>
      <c r="L174" s="1412"/>
      <c r="M174" s="1413"/>
      <c r="N174" s="1409"/>
      <c r="O174" s="1409"/>
      <c r="P174" s="1409"/>
      <c r="Q174" s="1410"/>
      <c r="R174" s="1411"/>
      <c r="S174" s="1409"/>
      <c r="T174" s="1409"/>
      <c r="U174" s="1409"/>
      <c r="V174" s="1409"/>
      <c r="W174" s="1409"/>
      <c r="X174" s="1409"/>
      <c r="Y174" s="1409"/>
      <c r="Z174" s="2455"/>
      <c r="AA174" s="1038"/>
      <c r="AB174" s="1038"/>
      <c r="AC174" s="1038"/>
      <c r="AD174" s="1038"/>
      <c r="AE174" s="1038"/>
      <c r="AF174" s="1038"/>
      <c r="AG174" s="1038"/>
      <c r="AH174" s="1038"/>
      <c r="AI174" s="1038"/>
      <c r="AJ174" s="1038"/>
      <c r="AK174" s="1038"/>
      <c r="AL174" s="1038"/>
      <c r="AM174" s="1038"/>
      <c r="AN174" s="1038"/>
      <c r="AO174" s="1038"/>
      <c r="AP174" s="1038"/>
      <c r="AQ174" s="1038"/>
      <c r="AR174" s="1038"/>
      <c r="AS174" s="1038"/>
      <c r="AT174" s="1038"/>
      <c r="AU174" s="1038"/>
      <c r="AV174" s="1038"/>
      <c r="AW174" s="1038"/>
      <c r="AX174" s="1038"/>
      <c r="AY174" s="1038"/>
      <c r="AZ174" s="240"/>
      <c r="BA174" s="837"/>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2490"/>
      <c r="CB174" s="2490"/>
      <c r="CC174" s="2490"/>
      <c r="CD174" s="2490"/>
      <c r="CE174" s="2490"/>
      <c r="CF174" s="2490"/>
      <c r="CG174" s="2490"/>
      <c r="CH174" s="2490"/>
      <c r="CI174" s="2490"/>
      <c r="CJ174" s="2490"/>
      <c r="CK174" s="2490"/>
      <c r="CL174" s="2490"/>
      <c r="CM174" s="2490"/>
      <c r="CN174" s="2490"/>
      <c r="CO174" s="2490"/>
      <c r="CP174" s="2490"/>
      <c r="CQ174" s="2490"/>
      <c r="CR174" s="2490"/>
      <c r="CS174" s="2490"/>
      <c r="CT174" s="2490"/>
      <c r="CU174" s="2490"/>
      <c r="CV174" s="2490"/>
      <c r="CW174" s="2490"/>
      <c r="CX174" s="2490"/>
      <c r="CY174" s="2490"/>
      <c r="CZ174" s="2490"/>
    </row>
    <row r="175" s="761" customFormat="true" ht="15" customHeight="true" x14ac:dyDescent="0.2">
      <c r="A175" s="1241"/>
      <c r="B175" s="1267"/>
      <c r="C175" s="1408"/>
      <c r="D175" s="1409"/>
      <c r="E175" s="1409"/>
      <c r="F175" s="1409"/>
      <c r="G175" s="1410"/>
      <c r="H175" s="1411"/>
      <c r="I175" s="1409"/>
      <c r="J175" s="1409"/>
      <c r="K175" s="1409"/>
      <c r="L175" s="1412"/>
      <c r="M175" s="1413"/>
      <c r="N175" s="1409"/>
      <c r="O175" s="1409"/>
      <c r="P175" s="1409"/>
      <c r="Q175" s="1410"/>
      <c r="R175" s="1411"/>
      <c r="S175" s="1409"/>
      <c r="T175" s="1409"/>
      <c r="U175" s="1409"/>
      <c r="V175" s="1409"/>
      <c r="W175" s="1409"/>
      <c r="X175" s="1409"/>
      <c r="Y175" s="1409"/>
      <c r="Z175" s="2455"/>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240"/>
      <c r="BA175" s="837"/>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2490"/>
      <c r="CB175" s="2490"/>
      <c r="CC175" s="2490"/>
      <c r="CD175" s="2490"/>
      <c r="CE175" s="2490"/>
      <c r="CF175" s="2490"/>
      <c r="CG175" s="2490"/>
      <c r="CH175" s="2490"/>
      <c r="CI175" s="2490"/>
      <c r="CJ175" s="2490"/>
      <c r="CK175" s="2490"/>
      <c r="CL175" s="2490"/>
      <c r="CM175" s="2490"/>
      <c r="CN175" s="2490"/>
      <c r="CO175" s="2490"/>
      <c r="CP175" s="2490"/>
      <c r="CQ175" s="2490"/>
      <c r="CR175" s="2490"/>
      <c r="CS175" s="2490"/>
      <c r="CT175" s="2490"/>
      <c r="CU175" s="2490"/>
      <c r="CV175" s="2490"/>
      <c r="CW175" s="2490"/>
      <c r="CX175" s="2490"/>
      <c r="CY175" s="2490"/>
      <c r="CZ175" s="2490"/>
    </row>
    <row r="176" s="761" customFormat="true" ht="15" customHeight="true" x14ac:dyDescent="0.2">
      <c r="A176" s="1241"/>
      <c r="B176" s="1267"/>
      <c r="C176" s="1408"/>
      <c r="D176" s="1409"/>
      <c r="E176" s="1409"/>
      <c r="F176" s="1409"/>
      <c r="G176" s="1410"/>
      <c r="H176" s="1411"/>
      <c r="I176" s="1409"/>
      <c r="J176" s="1409"/>
      <c r="K176" s="1409"/>
      <c r="L176" s="1412"/>
      <c r="M176" s="1413"/>
      <c r="N176" s="1409"/>
      <c r="O176" s="1409"/>
      <c r="P176" s="1409"/>
      <c r="Q176" s="1410"/>
      <c r="R176" s="1411"/>
      <c r="S176" s="1409"/>
      <c r="T176" s="1409"/>
      <c r="U176" s="1409"/>
      <c r="V176" s="1409"/>
      <c r="W176" s="1409"/>
      <c r="X176" s="1409"/>
      <c r="Y176" s="1409"/>
      <c r="Z176" s="2455"/>
      <c r="AA176" s="1038"/>
      <c r="AB176" s="1038"/>
      <c r="AC176" s="1038"/>
      <c r="AD176" s="1038"/>
      <c r="AE176" s="1038"/>
      <c r="AF176" s="1038"/>
      <c r="AG176" s="1038"/>
      <c r="AH176" s="1038"/>
      <c r="AI176" s="1038"/>
      <c r="AJ176" s="1038"/>
      <c r="AK176" s="1038"/>
      <c r="AL176" s="1038"/>
      <c r="AM176" s="1038"/>
      <c r="AN176" s="1038"/>
      <c r="AO176" s="1038"/>
      <c r="AP176" s="1038"/>
      <c r="AQ176" s="1038"/>
      <c r="AR176" s="1038"/>
      <c r="AS176" s="1038"/>
      <c r="AT176" s="1038"/>
      <c r="AU176" s="1038"/>
      <c r="AV176" s="1038"/>
      <c r="AW176" s="1038"/>
      <c r="AX176" s="1038"/>
      <c r="AY176" s="1038"/>
      <c r="AZ176" s="240"/>
      <c r="BA176" s="837"/>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2490"/>
      <c r="CB176" s="2490"/>
      <c r="CC176" s="2490"/>
      <c r="CD176" s="2490"/>
      <c r="CE176" s="2490"/>
      <c r="CF176" s="2490"/>
      <c r="CG176" s="2490"/>
      <c r="CH176" s="2490"/>
      <c r="CI176" s="2490"/>
      <c r="CJ176" s="2490"/>
      <c r="CK176" s="2490"/>
      <c r="CL176" s="2490"/>
      <c r="CM176" s="2490"/>
      <c r="CN176" s="2490"/>
      <c r="CO176" s="2490"/>
      <c r="CP176" s="2490"/>
      <c r="CQ176" s="2490"/>
      <c r="CR176" s="2490"/>
      <c r="CS176" s="2490"/>
      <c r="CT176" s="2490"/>
      <c r="CU176" s="2490"/>
      <c r="CV176" s="2490"/>
      <c r="CW176" s="2490"/>
      <c r="CX176" s="2490"/>
      <c r="CY176" s="2490"/>
      <c r="CZ176" s="2490"/>
    </row>
    <row r="177" s="761" customFormat="true" ht="15" customHeight="true" x14ac:dyDescent="0.2">
      <c r="A177" s="1241"/>
      <c r="B177" s="1267"/>
      <c r="C177" s="1408"/>
      <c r="D177" s="1409"/>
      <c r="E177" s="1409"/>
      <c r="F177" s="1409"/>
      <c r="G177" s="1410"/>
      <c r="H177" s="1411"/>
      <c r="I177" s="1409"/>
      <c r="J177" s="1409"/>
      <c r="K177" s="1409"/>
      <c r="L177" s="1412"/>
      <c r="M177" s="1413"/>
      <c r="N177" s="1409"/>
      <c r="O177" s="1409"/>
      <c r="P177" s="1409"/>
      <c r="Q177" s="1410"/>
      <c r="R177" s="1411"/>
      <c r="S177" s="1409"/>
      <c r="T177" s="1409"/>
      <c r="U177" s="1409"/>
      <c r="V177" s="1409"/>
      <c r="W177" s="1409"/>
      <c r="X177" s="1409"/>
      <c r="Y177" s="1409"/>
      <c r="Z177" s="2455"/>
      <c r="AA177" s="1038"/>
      <c r="AB177" s="1038"/>
      <c r="AC177" s="1038"/>
      <c r="AD177" s="1038"/>
      <c r="AE177" s="1038"/>
      <c r="AF177" s="1038"/>
      <c r="AG177" s="1038"/>
      <c r="AH177" s="1038"/>
      <c r="AI177" s="1038"/>
      <c r="AJ177" s="1038"/>
      <c r="AK177" s="1038"/>
      <c r="AL177" s="1038"/>
      <c r="AM177" s="1038"/>
      <c r="AN177" s="1038"/>
      <c r="AO177" s="1038"/>
      <c r="AP177" s="1038"/>
      <c r="AQ177" s="1038"/>
      <c r="AR177" s="1038"/>
      <c r="AS177" s="1038"/>
      <c r="AT177" s="1038"/>
      <c r="AU177" s="1038"/>
      <c r="AV177" s="1038"/>
      <c r="AW177" s="1038"/>
      <c r="AX177" s="1038"/>
      <c r="AY177" s="1038"/>
      <c r="AZ177" s="240"/>
      <c r="BA177" s="837"/>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2490"/>
      <c r="CB177" s="2490"/>
      <c r="CC177" s="2490"/>
      <c r="CD177" s="2490"/>
      <c r="CE177" s="2490"/>
      <c r="CF177" s="2490"/>
      <c r="CG177" s="2490"/>
      <c r="CH177" s="2490"/>
      <c r="CI177" s="2490"/>
      <c r="CJ177" s="2490"/>
      <c r="CK177" s="2490"/>
      <c r="CL177" s="2490"/>
      <c r="CM177" s="2490"/>
      <c r="CN177" s="2490"/>
      <c r="CO177" s="2490"/>
      <c r="CP177" s="2490"/>
      <c r="CQ177" s="2490"/>
      <c r="CR177" s="2490"/>
      <c r="CS177" s="2490"/>
      <c r="CT177" s="2490"/>
      <c r="CU177" s="2490"/>
      <c r="CV177" s="2490"/>
      <c r="CW177" s="2490"/>
      <c r="CX177" s="2490"/>
      <c r="CY177" s="2490"/>
      <c r="CZ177" s="2490"/>
    </row>
    <row r="178" s="761" customFormat="true" ht="15" customHeight="true" x14ac:dyDescent="0.2">
      <c r="A178" s="1241"/>
      <c r="B178" s="1267"/>
      <c r="C178" s="1408"/>
      <c r="D178" s="1409"/>
      <c r="E178" s="1409"/>
      <c r="F178" s="1409"/>
      <c r="G178" s="1410"/>
      <c r="H178" s="1411"/>
      <c r="I178" s="1409"/>
      <c r="J178" s="1409"/>
      <c r="K178" s="1409"/>
      <c r="L178" s="1412"/>
      <c r="M178" s="1413"/>
      <c r="N178" s="1409"/>
      <c r="O178" s="1409"/>
      <c r="P178" s="1409"/>
      <c r="Q178" s="1410"/>
      <c r="R178" s="1411"/>
      <c r="S178" s="1409"/>
      <c r="T178" s="1409"/>
      <c r="U178" s="1409"/>
      <c r="V178" s="1409"/>
      <c r="W178" s="1409"/>
      <c r="X178" s="1409"/>
      <c r="Y178" s="1409"/>
      <c r="Z178" s="2455"/>
      <c r="AA178" s="1038"/>
      <c r="AB178" s="1038"/>
      <c r="AC178" s="1038"/>
      <c r="AD178" s="1038"/>
      <c r="AE178" s="1038"/>
      <c r="AF178" s="1038"/>
      <c r="AG178" s="1038"/>
      <c r="AH178" s="1038"/>
      <c r="AI178" s="1038"/>
      <c r="AJ178" s="1038"/>
      <c r="AK178" s="1038"/>
      <c r="AL178" s="1038"/>
      <c r="AM178" s="1038"/>
      <c r="AN178" s="1038"/>
      <c r="AO178" s="1038"/>
      <c r="AP178" s="1038"/>
      <c r="AQ178" s="1038"/>
      <c r="AR178" s="1038"/>
      <c r="AS178" s="1038"/>
      <c r="AT178" s="1038"/>
      <c r="AU178" s="1038"/>
      <c r="AV178" s="1038"/>
      <c r="AW178" s="1038"/>
      <c r="AX178" s="1038"/>
      <c r="AY178" s="1038"/>
      <c r="AZ178" s="240"/>
      <c r="BA178" s="837"/>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2490"/>
      <c r="CB178" s="2490"/>
      <c r="CC178" s="2490"/>
      <c r="CD178" s="2490"/>
      <c r="CE178" s="2490"/>
      <c r="CF178" s="2490"/>
      <c r="CG178" s="2490"/>
      <c r="CH178" s="2490"/>
      <c r="CI178" s="2490"/>
      <c r="CJ178" s="2490"/>
      <c r="CK178" s="2490"/>
      <c r="CL178" s="2490"/>
      <c r="CM178" s="2490"/>
      <c r="CN178" s="2490"/>
      <c r="CO178" s="2490"/>
      <c r="CP178" s="2490"/>
      <c r="CQ178" s="2490"/>
      <c r="CR178" s="2490"/>
      <c r="CS178" s="2490"/>
      <c r="CT178" s="2490"/>
      <c r="CU178" s="2490"/>
      <c r="CV178" s="2490"/>
      <c r="CW178" s="2490"/>
      <c r="CX178" s="2490"/>
      <c r="CY178" s="2490"/>
      <c r="CZ178" s="2490"/>
    </row>
    <row r="179" s="761" customFormat="true" ht="15" customHeight="true" x14ac:dyDescent="0.2">
      <c r="A179" s="1241"/>
      <c r="B179" s="1267"/>
      <c r="C179" s="1408"/>
      <c r="D179" s="1409"/>
      <c r="E179" s="1409"/>
      <c r="F179" s="1409"/>
      <c r="G179" s="1410"/>
      <c r="H179" s="1411"/>
      <c r="I179" s="1409"/>
      <c r="J179" s="1409"/>
      <c r="K179" s="1409"/>
      <c r="L179" s="1412"/>
      <c r="M179" s="1413"/>
      <c r="N179" s="1409"/>
      <c r="O179" s="1409"/>
      <c r="P179" s="1409"/>
      <c r="Q179" s="1410"/>
      <c r="R179" s="1411"/>
      <c r="S179" s="1409"/>
      <c r="T179" s="1409"/>
      <c r="U179" s="1409"/>
      <c r="V179" s="1409"/>
      <c r="W179" s="1409"/>
      <c r="X179" s="1409"/>
      <c r="Y179" s="1409"/>
      <c r="Z179" s="2455"/>
      <c r="AA179" s="1038"/>
      <c r="AB179" s="1038"/>
      <c r="AC179" s="1038"/>
      <c r="AD179" s="1038"/>
      <c r="AE179" s="1038"/>
      <c r="AF179" s="1038"/>
      <c r="AG179" s="1038"/>
      <c r="AH179" s="1038"/>
      <c r="AI179" s="1038"/>
      <c r="AJ179" s="1038"/>
      <c r="AK179" s="1038"/>
      <c r="AL179" s="1038"/>
      <c r="AM179" s="1038"/>
      <c r="AN179" s="1038"/>
      <c r="AO179" s="1038"/>
      <c r="AP179" s="1038"/>
      <c r="AQ179" s="1038"/>
      <c r="AR179" s="1038"/>
      <c r="AS179" s="1038"/>
      <c r="AT179" s="1038"/>
      <c r="AU179" s="1038"/>
      <c r="AV179" s="1038"/>
      <c r="AW179" s="1038"/>
      <c r="AX179" s="1038"/>
      <c r="AY179" s="1038"/>
      <c r="AZ179" s="240"/>
      <c r="BA179" s="837"/>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2490"/>
      <c r="CB179" s="2490"/>
      <c r="CC179" s="2490"/>
      <c r="CD179" s="2490"/>
      <c r="CE179" s="2490"/>
      <c r="CF179" s="2490"/>
      <c r="CG179" s="2490"/>
      <c r="CH179" s="2490"/>
      <c r="CI179" s="2490"/>
      <c r="CJ179" s="2490"/>
      <c r="CK179" s="2490"/>
      <c r="CL179" s="2490"/>
      <c r="CM179" s="2490"/>
      <c r="CN179" s="2490"/>
      <c r="CO179" s="2490"/>
      <c r="CP179" s="2490"/>
      <c r="CQ179" s="2490"/>
      <c r="CR179" s="2490"/>
      <c r="CS179" s="2490"/>
      <c r="CT179" s="2490"/>
      <c r="CU179" s="2490"/>
      <c r="CV179" s="2490"/>
      <c r="CW179" s="2490"/>
      <c r="CX179" s="2490"/>
      <c r="CY179" s="2490"/>
      <c r="CZ179" s="2490"/>
    </row>
    <row r="180" s="761" customFormat="true" ht="15" customHeight="true" x14ac:dyDescent="0.2">
      <c r="A180" s="1241"/>
      <c r="B180" s="1267"/>
      <c r="C180" s="1408"/>
      <c r="D180" s="1409"/>
      <c r="E180" s="1409"/>
      <c r="F180" s="1409"/>
      <c r="G180" s="1410"/>
      <c r="H180" s="1411"/>
      <c r="I180" s="1409"/>
      <c r="J180" s="1409"/>
      <c r="K180" s="1409"/>
      <c r="L180" s="1412"/>
      <c r="M180" s="1413"/>
      <c r="N180" s="1409"/>
      <c r="O180" s="1409"/>
      <c r="P180" s="1409"/>
      <c r="Q180" s="1410"/>
      <c r="R180" s="1411"/>
      <c r="S180" s="1409"/>
      <c r="T180" s="1409"/>
      <c r="U180" s="1409"/>
      <c r="V180" s="1409"/>
      <c r="W180" s="1409"/>
      <c r="X180" s="1409"/>
      <c r="Y180" s="1409"/>
      <c r="Z180" s="2455"/>
      <c r="AA180" s="1038"/>
      <c r="AB180" s="1038"/>
      <c r="AC180" s="1038"/>
      <c r="AD180" s="1038"/>
      <c r="AE180" s="1038"/>
      <c r="AF180" s="1038"/>
      <c r="AG180" s="1038"/>
      <c r="AH180" s="1038"/>
      <c r="AI180" s="1038"/>
      <c r="AJ180" s="1038"/>
      <c r="AK180" s="1038"/>
      <c r="AL180" s="1038"/>
      <c r="AM180" s="1038"/>
      <c r="AN180" s="1038"/>
      <c r="AO180" s="1038"/>
      <c r="AP180" s="1038"/>
      <c r="AQ180" s="1038"/>
      <c r="AR180" s="1038"/>
      <c r="AS180" s="1038"/>
      <c r="AT180" s="1038"/>
      <c r="AU180" s="1038"/>
      <c r="AV180" s="1038"/>
      <c r="AW180" s="1038"/>
      <c r="AX180" s="1038"/>
      <c r="AY180" s="1038"/>
      <c r="AZ180" s="240"/>
      <c r="BA180" s="837"/>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2490"/>
      <c r="CB180" s="2490"/>
      <c r="CC180" s="2490"/>
      <c r="CD180" s="2490"/>
      <c r="CE180" s="2490"/>
      <c r="CF180" s="2490"/>
      <c r="CG180" s="2490"/>
      <c r="CH180" s="2490"/>
      <c r="CI180" s="2490"/>
      <c r="CJ180" s="2490"/>
      <c r="CK180" s="2490"/>
      <c r="CL180" s="2490"/>
      <c r="CM180" s="2490"/>
      <c r="CN180" s="2490"/>
      <c r="CO180" s="2490"/>
      <c r="CP180" s="2490"/>
      <c r="CQ180" s="2490"/>
      <c r="CR180" s="2490"/>
      <c r="CS180" s="2490"/>
      <c r="CT180" s="2490"/>
      <c r="CU180" s="2490"/>
      <c r="CV180" s="2490"/>
      <c r="CW180" s="2490"/>
      <c r="CX180" s="2490"/>
      <c r="CY180" s="2490"/>
      <c r="CZ180" s="2490"/>
    </row>
    <row r="181" s="761" customFormat="true" ht="15" customHeight="true" x14ac:dyDescent="0.2">
      <c r="A181" s="1241"/>
      <c r="B181" s="1267"/>
      <c r="C181" s="1408"/>
      <c r="D181" s="1409"/>
      <c r="E181" s="1409"/>
      <c r="F181" s="1409"/>
      <c r="G181" s="1410"/>
      <c r="H181" s="1411"/>
      <c r="I181" s="1409"/>
      <c r="J181" s="1409"/>
      <c r="K181" s="1409"/>
      <c r="L181" s="1412"/>
      <c r="M181" s="1413"/>
      <c r="N181" s="1409"/>
      <c r="O181" s="1409"/>
      <c r="P181" s="1409"/>
      <c r="Q181" s="1410"/>
      <c r="R181" s="1411"/>
      <c r="S181" s="1409"/>
      <c r="T181" s="1409"/>
      <c r="U181" s="1409"/>
      <c r="V181" s="1409"/>
      <c r="W181" s="1409"/>
      <c r="X181" s="1409"/>
      <c r="Y181" s="1409"/>
      <c r="Z181" s="2455"/>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240"/>
      <c r="BA181" s="837"/>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2490"/>
      <c r="CB181" s="2490"/>
      <c r="CC181" s="2490"/>
      <c r="CD181" s="2490"/>
      <c r="CE181" s="2490"/>
      <c r="CF181" s="2490"/>
      <c r="CG181" s="2490"/>
      <c r="CH181" s="2490"/>
      <c r="CI181" s="2490"/>
      <c r="CJ181" s="2490"/>
      <c r="CK181" s="2490"/>
      <c r="CL181" s="2490"/>
      <c r="CM181" s="2490"/>
      <c r="CN181" s="2490"/>
      <c r="CO181" s="2490"/>
      <c r="CP181" s="2490"/>
      <c r="CQ181" s="2490"/>
      <c r="CR181" s="2490"/>
      <c r="CS181" s="2490"/>
      <c r="CT181" s="2490"/>
      <c r="CU181" s="2490"/>
      <c r="CV181" s="2490"/>
      <c r="CW181" s="2490"/>
      <c r="CX181" s="2490"/>
      <c r="CY181" s="2490"/>
      <c r="CZ181" s="2490"/>
    </row>
    <row r="182" s="761" customFormat="true" ht="15" customHeight="true" x14ac:dyDescent="0.2">
      <c r="A182" s="1241"/>
      <c r="B182" s="1267"/>
      <c r="C182" s="1408"/>
      <c r="D182" s="1409"/>
      <c r="E182" s="1409"/>
      <c r="F182" s="1409"/>
      <c r="G182" s="1410"/>
      <c r="H182" s="1411"/>
      <c r="I182" s="1409"/>
      <c r="J182" s="1409"/>
      <c r="K182" s="1409"/>
      <c r="L182" s="1412"/>
      <c r="M182" s="1413"/>
      <c r="N182" s="1409"/>
      <c r="O182" s="1409"/>
      <c r="P182" s="1409"/>
      <c r="Q182" s="1410"/>
      <c r="R182" s="1411"/>
      <c r="S182" s="1409"/>
      <c r="T182" s="1409"/>
      <c r="U182" s="1409"/>
      <c r="V182" s="1409"/>
      <c r="W182" s="1409"/>
      <c r="X182" s="1409"/>
      <c r="Y182" s="1409"/>
      <c r="Z182" s="2455"/>
      <c r="AA182" s="1038"/>
      <c r="AB182" s="1038"/>
      <c r="AC182" s="1038"/>
      <c r="AD182" s="1038"/>
      <c r="AE182" s="1038"/>
      <c r="AF182" s="1038"/>
      <c r="AG182" s="1038"/>
      <c r="AH182" s="1038"/>
      <c r="AI182" s="1038"/>
      <c r="AJ182" s="1038"/>
      <c r="AK182" s="1038"/>
      <c r="AL182" s="1038"/>
      <c r="AM182" s="1038"/>
      <c r="AN182" s="1038"/>
      <c r="AO182" s="1038"/>
      <c r="AP182" s="1038"/>
      <c r="AQ182" s="1038"/>
      <c r="AR182" s="1038"/>
      <c r="AS182" s="1038"/>
      <c r="AT182" s="1038"/>
      <c r="AU182" s="1038"/>
      <c r="AV182" s="1038"/>
      <c r="AW182" s="1038"/>
      <c r="AX182" s="1038"/>
      <c r="AY182" s="1038"/>
      <c r="AZ182" s="240"/>
      <c r="BA182" s="837"/>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2490"/>
      <c r="CB182" s="2490"/>
      <c r="CC182" s="2490"/>
      <c r="CD182" s="2490"/>
      <c r="CE182" s="2490"/>
      <c r="CF182" s="2490"/>
      <c r="CG182" s="2490"/>
      <c r="CH182" s="2490"/>
      <c r="CI182" s="2490"/>
      <c r="CJ182" s="2490"/>
      <c r="CK182" s="2490"/>
      <c r="CL182" s="2490"/>
      <c r="CM182" s="2490"/>
      <c r="CN182" s="2490"/>
      <c r="CO182" s="2490"/>
      <c r="CP182" s="2490"/>
      <c r="CQ182" s="2490"/>
      <c r="CR182" s="2490"/>
      <c r="CS182" s="2490"/>
      <c r="CT182" s="2490"/>
      <c r="CU182" s="2490"/>
      <c r="CV182" s="2490"/>
      <c r="CW182" s="2490"/>
      <c r="CX182" s="2490"/>
      <c r="CY182" s="2490"/>
      <c r="CZ182" s="2490"/>
    </row>
    <row r="183" s="761" customFormat="true" ht="15" customHeight="true" x14ac:dyDescent="0.2">
      <c r="A183" s="1241"/>
      <c r="B183" s="1267"/>
      <c r="C183" s="1408"/>
      <c r="D183" s="1409"/>
      <c r="E183" s="1409"/>
      <c r="F183" s="1409"/>
      <c r="G183" s="1410"/>
      <c r="H183" s="1411"/>
      <c r="I183" s="1409"/>
      <c r="J183" s="1409"/>
      <c r="K183" s="1409"/>
      <c r="L183" s="1412"/>
      <c r="M183" s="1413"/>
      <c r="N183" s="1409"/>
      <c r="O183" s="1409"/>
      <c r="P183" s="1409"/>
      <c r="Q183" s="1410"/>
      <c r="R183" s="1411"/>
      <c r="S183" s="1409"/>
      <c r="T183" s="1409"/>
      <c r="U183" s="1409"/>
      <c r="V183" s="1409"/>
      <c r="W183" s="1409"/>
      <c r="X183" s="1409"/>
      <c r="Y183" s="1409"/>
      <c r="Z183" s="2455"/>
      <c r="AA183" s="1038"/>
      <c r="AB183" s="1038"/>
      <c r="AC183" s="1038"/>
      <c r="AD183" s="1038"/>
      <c r="AE183" s="1038"/>
      <c r="AF183" s="1038"/>
      <c r="AG183" s="1038"/>
      <c r="AH183" s="1038"/>
      <c r="AI183" s="1038"/>
      <c r="AJ183" s="1038"/>
      <c r="AK183" s="1038"/>
      <c r="AL183" s="1038"/>
      <c r="AM183" s="1038"/>
      <c r="AN183" s="1038"/>
      <c r="AO183" s="1038"/>
      <c r="AP183" s="1038"/>
      <c r="AQ183" s="1038"/>
      <c r="AR183" s="1038"/>
      <c r="AS183" s="1038"/>
      <c r="AT183" s="1038"/>
      <c r="AU183" s="1038"/>
      <c r="AV183" s="1038"/>
      <c r="AW183" s="1038"/>
      <c r="AX183" s="1038"/>
      <c r="AY183" s="1038"/>
      <c r="AZ183" s="240"/>
      <c r="BA183" s="837"/>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2490"/>
      <c r="CB183" s="2490"/>
      <c r="CC183" s="2490"/>
      <c r="CD183" s="2490"/>
      <c r="CE183" s="2490"/>
      <c r="CF183" s="2490"/>
      <c r="CG183" s="2490"/>
      <c r="CH183" s="2490"/>
      <c r="CI183" s="2490"/>
      <c r="CJ183" s="2490"/>
      <c r="CK183" s="2490"/>
      <c r="CL183" s="2490"/>
      <c r="CM183" s="2490"/>
      <c r="CN183" s="2490"/>
      <c r="CO183" s="2490"/>
      <c r="CP183" s="2490"/>
      <c r="CQ183" s="2490"/>
      <c r="CR183" s="2490"/>
      <c r="CS183" s="2490"/>
      <c r="CT183" s="2490"/>
      <c r="CU183" s="2490"/>
      <c r="CV183" s="2490"/>
      <c r="CW183" s="2490"/>
      <c r="CX183" s="2490"/>
      <c r="CY183" s="2490"/>
      <c r="CZ183" s="2490"/>
    </row>
    <row r="184" s="761" customFormat="true" ht="15" customHeight="true" x14ac:dyDescent="0.2">
      <c r="A184" s="1241"/>
      <c r="B184" s="1267"/>
      <c r="C184" s="1408"/>
      <c r="D184" s="1409"/>
      <c r="E184" s="1409"/>
      <c r="F184" s="1409"/>
      <c r="G184" s="1410"/>
      <c r="H184" s="1411"/>
      <c r="I184" s="1409"/>
      <c r="J184" s="1409"/>
      <c r="K184" s="1409"/>
      <c r="L184" s="1412"/>
      <c r="M184" s="1413"/>
      <c r="N184" s="1409"/>
      <c r="O184" s="1409"/>
      <c r="P184" s="1409"/>
      <c r="Q184" s="1410"/>
      <c r="R184" s="1411"/>
      <c r="S184" s="1409"/>
      <c r="T184" s="1409"/>
      <c r="U184" s="1409"/>
      <c r="V184" s="1409"/>
      <c r="W184" s="1409"/>
      <c r="X184" s="1409"/>
      <c r="Y184" s="1409"/>
      <c r="Z184" s="2455"/>
      <c r="AA184" s="1038"/>
      <c r="AB184" s="1038"/>
      <c r="AC184" s="1038"/>
      <c r="AD184" s="1038"/>
      <c r="AE184" s="1038"/>
      <c r="AF184" s="1038"/>
      <c r="AG184" s="1038"/>
      <c r="AH184" s="1038"/>
      <c r="AI184" s="1038"/>
      <c r="AJ184" s="1038"/>
      <c r="AK184" s="1038"/>
      <c r="AL184" s="1038"/>
      <c r="AM184" s="1038"/>
      <c r="AN184" s="1038"/>
      <c r="AO184" s="1038"/>
      <c r="AP184" s="1038"/>
      <c r="AQ184" s="1038"/>
      <c r="AR184" s="1038"/>
      <c r="AS184" s="1038"/>
      <c r="AT184" s="1038"/>
      <c r="AU184" s="1038"/>
      <c r="AV184" s="1038"/>
      <c r="AW184" s="1038"/>
      <c r="AX184" s="1038"/>
      <c r="AY184" s="1038"/>
      <c r="AZ184" s="240"/>
      <c r="BA184" s="837"/>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2490"/>
      <c r="CB184" s="2490"/>
      <c r="CC184" s="2490"/>
      <c r="CD184" s="2490"/>
      <c r="CE184" s="2490"/>
      <c r="CF184" s="2490"/>
      <c r="CG184" s="2490"/>
      <c r="CH184" s="2490"/>
      <c r="CI184" s="2490"/>
      <c r="CJ184" s="2490"/>
      <c r="CK184" s="2490"/>
      <c r="CL184" s="2490"/>
      <c r="CM184" s="2490"/>
      <c r="CN184" s="2490"/>
      <c r="CO184" s="2490"/>
      <c r="CP184" s="2490"/>
      <c r="CQ184" s="2490"/>
      <c r="CR184" s="2490"/>
      <c r="CS184" s="2490"/>
      <c r="CT184" s="2490"/>
      <c r="CU184" s="2490"/>
      <c r="CV184" s="2490"/>
      <c r="CW184" s="2490"/>
      <c r="CX184" s="2490"/>
      <c r="CY184" s="2490"/>
      <c r="CZ184" s="2490"/>
    </row>
    <row r="185" s="761" customFormat="true" ht="15" customHeight="true" x14ac:dyDescent="0.2">
      <c r="A185" s="1241"/>
      <c r="B185" s="1267"/>
      <c r="C185" s="1408"/>
      <c r="D185" s="1409"/>
      <c r="E185" s="1409"/>
      <c r="F185" s="1409"/>
      <c r="G185" s="1410"/>
      <c r="H185" s="1411"/>
      <c r="I185" s="1409"/>
      <c r="J185" s="1409"/>
      <c r="K185" s="1409"/>
      <c r="L185" s="1412"/>
      <c r="M185" s="1413"/>
      <c r="N185" s="1409"/>
      <c r="O185" s="1409"/>
      <c r="P185" s="1409"/>
      <c r="Q185" s="1410"/>
      <c r="R185" s="1411"/>
      <c r="S185" s="1409"/>
      <c r="T185" s="1409"/>
      <c r="U185" s="1409"/>
      <c r="V185" s="1409"/>
      <c r="W185" s="1409"/>
      <c r="X185" s="1409"/>
      <c r="Y185" s="1409"/>
      <c r="Z185" s="2455"/>
      <c r="AA185" s="1038"/>
      <c r="AB185" s="1038"/>
      <c r="AC185" s="1038"/>
      <c r="AD185" s="1038"/>
      <c r="AE185" s="1038"/>
      <c r="AF185" s="1038"/>
      <c r="AG185" s="1038"/>
      <c r="AH185" s="1038"/>
      <c r="AI185" s="1038"/>
      <c r="AJ185" s="1038"/>
      <c r="AK185" s="1038"/>
      <c r="AL185" s="1038"/>
      <c r="AM185" s="1038"/>
      <c r="AN185" s="1038"/>
      <c r="AO185" s="1038"/>
      <c r="AP185" s="1038"/>
      <c r="AQ185" s="1038"/>
      <c r="AR185" s="1038"/>
      <c r="AS185" s="1038"/>
      <c r="AT185" s="1038"/>
      <c r="AU185" s="1038"/>
      <c r="AV185" s="1038"/>
      <c r="AW185" s="1038"/>
      <c r="AX185" s="1038"/>
      <c r="AY185" s="1038"/>
      <c r="AZ185" s="240"/>
      <c r="BA185" s="837"/>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2490"/>
      <c r="CB185" s="2490"/>
      <c r="CC185" s="2490"/>
      <c r="CD185" s="2490"/>
      <c r="CE185" s="2490"/>
      <c r="CF185" s="2490"/>
      <c r="CG185" s="2490"/>
      <c r="CH185" s="2490"/>
      <c r="CI185" s="2490"/>
      <c r="CJ185" s="2490"/>
      <c r="CK185" s="2490"/>
      <c r="CL185" s="2490"/>
      <c r="CM185" s="2490"/>
      <c r="CN185" s="2490"/>
      <c r="CO185" s="2490"/>
      <c r="CP185" s="2490"/>
      <c r="CQ185" s="2490"/>
      <c r="CR185" s="2490"/>
      <c r="CS185" s="2490"/>
      <c r="CT185" s="2490"/>
      <c r="CU185" s="2490"/>
      <c r="CV185" s="2490"/>
      <c r="CW185" s="2490"/>
      <c r="CX185" s="2490"/>
      <c r="CY185" s="2490"/>
      <c r="CZ185" s="2490"/>
    </row>
    <row r="186" s="761" customFormat="true" ht="15" customHeight="true" x14ac:dyDescent="0.2">
      <c r="A186" s="1241"/>
      <c r="B186" s="1267"/>
      <c r="C186" s="1408"/>
      <c r="D186" s="1409"/>
      <c r="E186" s="1409"/>
      <c r="F186" s="1409"/>
      <c r="G186" s="1410"/>
      <c r="H186" s="1411"/>
      <c r="I186" s="1409"/>
      <c r="J186" s="1409"/>
      <c r="K186" s="1409"/>
      <c r="L186" s="1412"/>
      <c r="M186" s="1413"/>
      <c r="N186" s="1409"/>
      <c r="O186" s="1409"/>
      <c r="P186" s="1409"/>
      <c r="Q186" s="1410"/>
      <c r="R186" s="1411"/>
      <c r="S186" s="1409"/>
      <c r="T186" s="1409"/>
      <c r="U186" s="1409"/>
      <c r="V186" s="1409"/>
      <c r="W186" s="1409"/>
      <c r="X186" s="1409"/>
      <c r="Y186" s="1409"/>
      <c r="Z186" s="2455"/>
      <c r="AA186" s="1038"/>
      <c r="AB186" s="1038"/>
      <c r="AC186" s="1038"/>
      <c r="AD186" s="1038"/>
      <c r="AE186" s="1038"/>
      <c r="AF186" s="1038"/>
      <c r="AG186" s="1038"/>
      <c r="AH186" s="1038"/>
      <c r="AI186" s="1038"/>
      <c r="AJ186" s="1038"/>
      <c r="AK186" s="1038"/>
      <c r="AL186" s="1038"/>
      <c r="AM186" s="1038"/>
      <c r="AN186" s="1038"/>
      <c r="AO186" s="1038"/>
      <c r="AP186" s="1038"/>
      <c r="AQ186" s="1038"/>
      <c r="AR186" s="1038"/>
      <c r="AS186" s="1038"/>
      <c r="AT186" s="1038"/>
      <c r="AU186" s="1038"/>
      <c r="AV186" s="1038"/>
      <c r="AW186" s="1038"/>
      <c r="AX186" s="1038"/>
      <c r="AY186" s="1038"/>
      <c r="AZ186" s="240"/>
      <c r="BA186" s="837"/>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2490"/>
      <c r="CB186" s="2490"/>
      <c r="CC186" s="2490"/>
      <c r="CD186" s="2490"/>
      <c r="CE186" s="2490"/>
      <c r="CF186" s="2490"/>
      <c r="CG186" s="2490"/>
      <c r="CH186" s="2490"/>
      <c r="CI186" s="2490"/>
      <c r="CJ186" s="2490"/>
      <c r="CK186" s="2490"/>
      <c r="CL186" s="2490"/>
      <c r="CM186" s="2490"/>
      <c r="CN186" s="2490"/>
      <c r="CO186" s="2490"/>
      <c r="CP186" s="2490"/>
      <c r="CQ186" s="2490"/>
      <c r="CR186" s="2490"/>
      <c r="CS186" s="2490"/>
      <c r="CT186" s="2490"/>
      <c r="CU186" s="2490"/>
      <c r="CV186" s="2490"/>
      <c r="CW186" s="2490"/>
      <c r="CX186" s="2490"/>
      <c r="CY186" s="2490"/>
      <c r="CZ186" s="2490"/>
    </row>
    <row r="187" s="761" customFormat="true" ht="15" customHeight="true" x14ac:dyDescent="0.2">
      <c r="A187" s="1241"/>
      <c r="B187" s="1267"/>
      <c r="C187" s="1408"/>
      <c r="D187" s="1409"/>
      <c r="E187" s="1409"/>
      <c r="F187" s="1409"/>
      <c r="G187" s="1410"/>
      <c r="H187" s="1411"/>
      <c r="I187" s="1409"/>
      <c r="J187" s="1409"/>
      <c r="K187" s="1409"/>
      <c r="L187" s="1412"/>
      <c r="M187" s="1413"/>
      <c r="N187" s="1409"/>
      <c r="O187" s="1409"/>
      <c r="P187" s="1409"/>
      <c r="Q187" s="1410"/>
      <c r="R187" s="1411"/>
      <c r="S187" s="1409"/>
      <c r="T187" s="1409"/>
      <c r="U187" s="1409"/>
      <c r="V187" s="1409"/>
      <c r="W187" s="1409"/>
      <c r="X187" s="1409"/>
      <c r="Y187" s="1409"/>
      <c r="Z187" s="2455"/>
      <c r="AA187" s="1038"/>
      <c r="AB187" s="1038"/>
      <c r="AC187" s="1038"/>
      <c r="AD187" s="1038"/>
      <c r="AE187" s="1038"/>
      <c r="AF187" s="1038"/>
      <c r="AG187" s="1038"/>
      <c r="AH187" s="1038"/>
      <c r="AI187" s="1038"/>
      <c r="AJ187" s="1038"/>
      <c r="AK187" s="1038"/>
      <c r="AL187" s="1038"/>
      <c r="AM187" s="1038"/>
      <c r="AN187" s="1038"/>
      <c r="AO187" s="1038"/>
      <c r="AP187" s="1038"/>
      <c r="AQ187" s="1038"/>
      <c r="AR187" s="1038"/>
      <c r="AS187" s="1038"/>
      <c r="AT187" s="1038"/>
      <c r="AU187" s="1038"/>
      <c r="AV187" s="1038"/>
      <c r="AW187" s="1038"/>
      <c r="AX187" s="1038"/>
      <c r="AY187" s="1038"/>
      <c r="AZ187" s="240"/>
      <c r="BA187" s="837"/>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2490"/>
      <c r="CB187" s="2490"/>
      <c r="CC187" s="2490"/>
      <c r="CD187" s="2490"/>
      <c r="CE187" s="2490"/>
      <c r="CF187" s="2490"/>
      <c r="CG187" s="2490"/>
      <c r="CH187" s="2490"/>
      <c r="CI187" s="2490"/>
      <c r="CJ187" s="2490"/>
      <c r="CK187" s="2490"/>
      <c r="CL187" s="2490"/>
      <c r="CM187" s="2490"/>
      <c r="CN187" s="2490"/>
      <c r="CO187" s="2490"/>
      <c r="CP187" s="2490"/>
      <c r="CQ187" s="2490"/>
      <c r="CR187" s="2490"/>
      <c r="CS187" s="2490"/>
      <c r="CT187" s="2490"/>
      <c r="CU187" s="2490"/>
      <c r="CV187" s="2490"/>
      <c r="CW187" s="2490"/>
      <c r="CX187" s="2490"/>
      <c r="CY187" s="2490"/>
      <c r="CZ187" s="2490"/>
    </row>
    <row r="188" s="761" customFormat="true" ht="15" customHeight="true" x14ac:dyDescent="0.2">
      <c r="A188" s="1241"/>
      <c r="B188" s="1267"/>
      <c r="C188" s="1408"/>
      <c r="D188" s="1409"/>
      <c r="E188" s="1409"/>
      <c r="F188" s="1409"/>
      <c r="G188" s="1410"/>
      <c r="H188" s="1411"/>
      <c r="I188" s="1409"/>
      <c r="J188" s="1409"/>
      <c r="K188" s="1409"/>
      <c r="L188" s="1412"/>
      <c r="M188" s="1413"/>
      <c r="N188" s="1409"/>
      <c r="O188" s="1409"/>
      <c r="P188" s="1409"/>
      <c r="Q188" s="1410"/>
      <c r="R188" s="1411"/>
      <c r="S188" s="1409"/>
      <c r="T188" s="1409"/>
      <c r="U188" s="1409"/>
      <c r="V188" s="1409"/>
      <c r="W188" s="1409"/>
      <c r="X188" s="1409"/>
      <c r="Y188" s="1409"/>
      <c r="Z188" s="2455"/>
      <c r="AA188" s="1038"/>
      <c r="AB188" s="1038"/>
      <c r="AC188" s="1038"/>
      <c r="AD188" s="1038"/>
      <c r="AE188" s="1038"/>
      <c r="AF188" s="1038"/>
      <c r="AG188" s="1038"/>
      <c r="AH188" s="1038"/>
      <c r="AI188" s="1038"/>
      <c r="AJ188" s="1038"/>
      <c r="AK188" s="1038"/>
      <c r="AL188" s="1038"/>
      <c r="AM188" s="1038"/>
      <c r="AN188" s="1038"/>
      <c r="AO188" s="1038"/>
      <c r="AP188" s="1038"/>
      <c r="AQ188" s="1038"/>
      <c r="AR188" s="1038"/>
      <c r="AS188" s="1038"/>
      <c r="AT188" s="1038"/>
      <c r="AU188" s="1038"/>
      <c r="AV188" s="1038"/>
      <c r="AW188" s="1038"/>
      <c r="AX188" s="1038"/>
      <c r="AY188" s="1038"/>
      <c r="AZ188" s="240"/>
      <c r="BA188" s="837"/>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2490"/>
      <c r="CB188" s="2490"/>
      <c r="CC188" s="2490"/>
      <c r="CD188" s="2490"/>
      <c r="CE188" s="2490"/>
      <c r="CF188" s="2490"/>
      <c r="CG188" s="2490"/>
      <c r="CH188" s="2490"/>
      <c r="CI188" s="2490"/>
      <c r="CJ188" s="2490"/>
      <c r="CK188" s="2490"/>
      <c r="CL188" s="2490"/>
      <c r="CM188" s="2490"/>
      <c r="CN188" s="2490"/>
      <c r="CO188" s="2490"/>
      <c r="CP188" s="2490"/>
      <c r="CQ188" s="2490"/>
      <c r="CR188" s="2490"/>
      <c r="CS188" s="2490"/>
      <c r="CT188" s="2490"/>
      <c r="CU188" s="2490"/>
      <c r="CV188" s="2490"/>
      <c r="CW188" s="2490"/>
      <c r="CX188" s="2490"/>
      <c r="CY188" s="2490"/>
      <c r="CZ188" s="2490"/>
    </row>
    <row r="189" s="761" customFormat="true" ht="15" customHeight="true" x14ac:dyDescent="0.2">
      <c r="A189" s="1241"/>
      <c r="B189" s="1267"/>
      <c r="C189" s="1408"/>
      <c r="D189" s="1409"/>
      <c r="E189" s="1409"/>
      <c r="F189" s="1409"/>
      <c r="G189" s="1410"/>
      <c r="H189" s="1411"/>
      <c r="I189" s="1409"/>
      <c r="J189" s="1409"/>
      <c r="K189" s="1409"/>
      <c r="L189" s="1412"/>
      <c r="M189" s="1413"/>
      <c r="N189" s="1409"/>
      <c r="O189" s="1409"/>
      <c r="P189" s="1409"/>
      <c r="Q189" s="1410"/>
      <c r="R189" s="1411"/>
      <c r="S189" s="1409"/>
      <c r="T189" s="1409"/>
      <c r="U189" s="1409"/>
      <c r="V189" s="1409"/>
      <c r="W189" s="1409"/>
      <c r="X189" s="1409"/>
      <c r="Y189" s="1409"/>
      <c r="Z189" s="2455"/>
      <c r="AA189" s="1038"/>
      <c r="AB189" s="1038"/>
      <c r="AC189" s="1038"/>
      <c r="AD189" s="1038"/>
      <c r="AE189" s="1038"/>
      <c r="AF189" s="1038"/>
      <c r="AG189" s="1038"/>
      <c r="AH189" s="1038"/>
      <c r="AI189" s="1038"/>
      <c r="AJ189" s="1038"/>
      <c r="AK189" s="1038"/>
      <c r="AL189" s="1038"/>
      <c r="AM189" s="1038"/>
      <c r="AN189" s="1038"/>
      <c r="AO189" s="1038"/>
      <c r="AP189" s="1038"/>
      <c r="AQ189" s="1038"/>
      <c r="AR189" s="1038"/>
      <c r="AS189" s="1038"/>
      <c r="AT189" s="1038"/>
      <c r="AU189" s="1038"/>
      <c r="AV189" s="1038"/>
      <c r="AW189" s="1038"/>
      <c r="AX189" s="1038"/>
      <c r="AY189" s="1038"/>
      <c r="AZ189" s="240"/>
      <c r="BA189" s="837"/>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2490"/>
      <c r="CB189" s="2490"/>
      <c r="CC189" s="2490"/>
      <c r="CD189" s="2490"/>
      <c r="CE189" s="2490"/>
      <c r="CF189" s="2490"/>
      <c r="CG189" s="2490"/>
      <c r="CH189" s="2490"/>
      <c r="CI189" s="2490"/>
      <c r="CJ189" s="2490"/>
      <c r="CK189" s="2490"/>
      <c r="CL189" s="2490"/>
      <c r="CM189" s="2490"/>
      <c r="CN189" s="2490"/>
      <c r="CO189" s="2490"/>
      <c r="CP189" s="2490"/>
      <c r="CQ189" s="2490"/>
      <c r="CR189" s="2490"/>
      <c r="CS189" s="2490"/>
      <c r="CT189" s="2490"/>
      <c r="CU189" s="2490"/>
      <c r="CV189" s="2490"/>
      <c r="CW189" s="2490"/>
      <c r="CX189" s="2490"/>
      <c r="CY189" s="2490"/>
      <c r="CZ189" s="2490"/>
    </row>
    <row r="190" s="761" customFormat="true" ht="15" customHeight="true" x14ac:dyDescent="0.2">
      <c r="A190" s="1241"/>
      <c r="B190" s="1267"/>
      <c r="C190" s="1408"/>
      <c r="D190" s="1409"/>
      <c r="E190" s="1409"/>
      <c r="F190" s="1409"/>
      <c r="G190" s="1410"/>
      <c r="H190" s="1411"/>
      <c r="I190" s="1409"/>
      <c r="J190" s="1409"/>
      <c r="K190" s="1409"/>
      <c r="L190" s="1412"/>
      <c r="M190" s="1413"/>
      <c r="N190" s="1409"/>
      <c r="O190" s="1409"/>
      <c r="P190" s="1409"/>
      <c r="Q190" s="1410"/>
      <c r="R190" s="1411"/>
      <c r="S190" s="1409"/>
      <c r="T190" s="1409"/>
      <c r="U190" s="1409"/>
      <c r="V190" s="1409"/>
      <c r="W190" s="1409"/>
      <c r="X190" s="1409"/>
      <c r="Y190" s="1409"/>
      <c r="Z190" s="2455"/>
      <c r="AA190" s="1038"/>
      <c r="AB190" s="1038"/>
      <c r="AC190" s="1038"/>
      <c r="AD190" s="1038"/>
      <c r="AE190" s="1038"/>
      <c r="AF190" s="1038"/>
      <c r="AG190" s="1038"/>
      <c r="AH190" s="1038"/>
      <c r="AI190" s="1038"/>
      <c r="AJ190" s="1038"/>
      <c r="AK190" s="1038"/>
      <c r="AL190" s="1038"/>
      <c r="AM190" s="1038"/>
      <c r="AN190" s="1038"/>
      <c r="AO190" s="1038"/>
      <c r="AP190" s="1038"/>
      <c r="AQ190" s="1038"/>
      <c r="AR190" s="1038"/>
      <c r="AS190" s="1038"/>
      <c r="AT190" s="1038"/>
      <c r="AU190" s="1038"/>
      <c r="AV190" s="1038"/>
      <c r="AW190" s="1038"/>
      <c r="AX190" s="1038"/>
      <c r="AY190" s="1038"/>
      <c r="AZ190" s="240"/>
      <c r="BA190" s="837"/>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2490"/>
      <c r="CB190" s="2490"/>
      <c r="CC190" s="2490"/>
      <c r="CD190" s="2490"/>
      <c r="CE190" s="2490"/>
      <c r="CF190" s="2490"/>
      <c r="CG190" s="2490"/>
      <c r="CH190" s="2490"/>
      <c r="CI190" s="2490"/>
      <c r="CJ190" s="2490"/>
      <c r="CK190" s="2490"/>
      <c r="CL190" s="2490"/>
      <c r="CM190" s="2490"/>
      <c r="CN190" s="2490"/>
      <c r="CO190" s="2490"/>
      <c r="CP190" s="2490"/>
      <c r="CQ190" s="2490"/>
      <c r="CR190" s="2490"/>
      <c r="CS190" s="2490"/>
      <c r="CT190" s="2490"/>
      <c r="CU190" s="2490"/>
      <c r="CV190" s="2490"/>
      <c r="CW190" s="2490"/>
      <c r="CX190" s="2490"/>
      <c r="CY190" s="2490"/>
      <c r="CZ190" s="2490"/>
    </row>
    <row r="191" s="761" customFormat="true" ht="15" customHeight="true" x14ac:dyDescent="0.2">
      <c r="A191" s="1241"/>
      <c r="B191" s="1267"/>
      <c r="C191" s="1408"/>
      <c r="D191" s="1409"/>
      <c r="E191" s="1409"/>
      <c r="F191" s="1409"/>
      <c r="G191" s="1410"/>
      <c r="H191" s="1411"/>
      <c r="I191" s="1409"/>
      <c r="J191" s="1409"/>
      <c r="K191" s="1409"/>
      <c r="L191" s="1412"/>
      <c r="M191" s="1413"/>
      <c r="N191" s="1409"/>
      <c r="O191" s="1409"/>
      <c r="P191" s="1409"/>
      <c r="Q191" s="1410"/>
      <c r="R191" s="1411"/>
      <c r="S191" s="1409"/>
      <c r="T191" s="1409"/>
      <c r="U191" s="1409"/>
      <c r="V191" s="1409"/>
      <c r="W191" s="1409"/>
      <c r="X191" s="1409"/>
      <c r="Y191" s="1409"/>
      <c r="Z191" s="2455"/>
      <c r="AA191" s="1038"/>
      <c r="AB191" s="1038"/>
      <c r="AC191" s="1038"/>
      <c r="AD191" s="1038"/>
      <c r="AE191" s="1038"/>
      <c r="AF191" s="1038"/>
      <c r="AG191" s="1038"/>
      <c r="AH191" s="1038"/>
      <c r="AI191" s="1038"/>
      <c r="AJ191" s="1038"/>
      <c r="AK191" s="1038"/>
      <c r="AL191" s="1038"/>
      <c r="AM191" s="1038"/>
      <c r="AN191" s="1038"/>
      <c r="AO191" s="1038"/>
      <c r="AP191" s="1038"/>
      <c r="AQ191" s="1038"/>
      <c r="AR191" s="1038"/>
      <c r="AS191" s="1038"/>
      <c r="AT191" s="1038"/>
      <c r="AU191" s="1038"/>
      <c r="AV191" s="1038"/>
      <c r="AW191" s="1038"/>
      <c r="AX191" s="1038"/>
      <c r="AY191" s="1038"/>
      <c r="AZ191" s="240"/>
      <c r="BA191" s="837"/>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2490"/>
      <c r="CB191" s="2490"/>
      <c r="CC191" s="2490"/>
      <c r="CD191" s="2490"/>
      <c r="CE191" s="2490"/>
      <c r="CF191" s="2490"/>
      <c r="CG191" s="2490"/>
      <c r="CH191" s="2490"/>
      <c r="CI191" s="2490"/>
      <c r="CJ191" s="2490"/>
      <c r="CK191" s="2490"/>
      <c r="CL191" s="2490"/>
      <c r="CM191" s="2490"/>
      <c r="CN191" s="2490"/>
      <c r="CO191" s="2490"/>
      <c r="CP191" s="2490"/>
      <c r="CQ191" s="2490"/>
      <c r="CR191" s="2490"/>
      <c r="CS191" s="2490"/>
      <c r="CT191" s="2490"/>
      <c r="CU191" s="2490"/>
      <c r="CV191" s="2490"/>
      <c r="CW191" s="2490"/>
      <c r="CX191" s="2490"/>
      <c r="CY191" s="2490"/>
      <c r="CZ191" s="2490"/>
    </row>
    <row r="192" s="761" customFormat="true" ht="15" customHeight="true" x14ac:dyDescent="0.2">
      <c r="A192" s="1242"/>
      <c r="B192" s="1268"/>
      <c r="C192" s="1414"/>
      <c r="D192" s="1415"/>
      <c r="E192" s="1415"/>
      <c r="F192" s="1415"/>
      <c r="G192" s="1416"/>
      <c r="H192" s="1417"/>
      <c r="I192" s="1415"/>
      <c r="J192" s="1415"/>
      <c r="K192" s="1415"/>
      <c r="L192" s="1418"/>
      <c r="M192" s="1419"/>
      <c r="N192" s="1415"/>
      <c r="O192" s="1415"/>
      <c r="P192" s="1415"/>
      <c r="Q192" s="1416"/>
      <c r="R192" s="1417"/>
      <c r="S192" s="1415"/>
      <c r="T192" s="1415"/>
      <c r="U192" s="1415"/>
      <c r="V192" s="1415"/>
      <c r="W192" s="1415"/>
      <c r="X192" s="1415"/>
      <c r="Y192" s="1415"/>
      <c r="Z192" s="2456"/>
      <c r="AA192" s="1038"/>
      <c r="AB192" s="1038"/>
      <c r="AC192" s="1038"/>
      <c r="AD192" s="1038"/>
      <c r="AE192" s="1038"/>
      <c r="AF192" s="1038"/>
      <c r="AG192" s="1038"/>
      <c r="AH192" s="1038"/>
      <c r="AI192" s="1038"/>
      <c r="AJ192" s="1038"/>
      <c r="AK192" s="1038"/>
      <c r="AL192" s="1038"/>
      <c r="AM192" s="1038"/>
      <c r="AN192" s="1038"/>
      <c r="AO192" s="1038"/>
      <c r="AP192" s="1038"/>
      <c r="AQ192" s="1038"/>
      <c r="AR192" s="1038"/>
      <c r="AS192" s="1038"/>
      <c r="AT192" s="1038"/>
      <c r="AU192" s="1038"/>
      <c r="AV192" s="1038"/>
      <c r="AW192" s="1038"/>
      <c r="AX192" s="1038"/>
      <c r="AY192" s="1038"/>
      <c r="AZ192" s="240"/>
      <c r="BA192" s="837"/>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2490"/>
      <c r="CB192" s="2490"/>
      <c r="CC192" s="2490"/>
      <c r="CD192" s="2490"/>
      <c r="CE192" s="2490"/>
      <c r="CF192" s="2490"/>
      <c r="CG192" s="2490"/>
      <c r="CH192" s="2490"/>
      <c r="CI192" s="2490"/>
      <c r="CJ192" s="2490"/>
      <c r="CK192" s="2490"/>
      <c r="CL192" s="2490"/>
      <c r="CM192" s="2490"/>
      <c r="CN192" s="2490"/>
      <c r="CO192" s="2490"/>
      <c r="CP192" s="2490"/>
      <c r="CQ192" s="2490"/>
      <c r="CR192" s="2490"/>
      <c r="CS192" s="2490"/>
      <c r="CT192" s="2490"/>
      <c r="CU192" s="2490"/>
      <c r="CV192" s="2490"/>
      <c r="CW192" s="2490"/>
      <c r="CX192" s="2490"/>
      <c r="CY192" s="2490"/>
      <c r="CZ192" s="2490"/>
    </row>
    <row r="193" s="761" customFormat="true" ht="15" customHeight="true" x14ac:dyDescent="0.2">
      <c r="A193" s="1138"/>
      <c r="B193" s="1269"/>
      <c r="C193" s="1346"/>
      <c r="D193" s="1305"/>
      <c r="E193" s="1305"/>
      <c r="F193" s="1305"/>
      <c r="G193" s="1306"/>
      <c r="H193" s="1347"/>
      <c r="I193" s="1305"/>
      <c r="J193" s="1305"/>
      <c r="K193" s="1305"/>
      <c r="L193" s="1348"/>
      <c r="M193" s="1346"/>
      <c r="N193" s="1305"/>
      <c r="O193" s="1305"/>
      <c r="P193" s="1305"/>
      <c r="Q193" s="1306"/>
      <c r="R193" s="1347"/>
      <c r="S193" s="1305"/>
      <c r="T193" s="1305"/>
      <c r="U193" s="1305"/>
      <c r="V193" s="1305"/>
      <c r="W193" s="1305"/>
      <c r="X193" s="1305"/>
      <c r="Y193" s="1305"/>
      <c r="Z193" s="1348"/>
      <c r="AA193" s="1038"/>
      <c r="AB193" s="1038"/>
      <c r="AC193" s="1038"/>
      <c r="AD193" s="1038"/>
      <c r="AE193" s="1038"/>
      <c r="AF193" s="1038"/>
      <c r="AG193" s="1038"/>
      <c r="AH193" s="1038"/>
      <c r="AI193" s="1038"/>
      <c r="AJ193" s="1038"/>
      <c r="AK193" s="1038"/>
      <c r="AL193" s="1038"/>
      <c r="AM193" s="1038"/>
      <c r="AN193" s="1038"/>
      <c r="AO193" s="1038"/>
      <c r="AP193" s="1038"/>
      <c r="AQ193" s="1038"/>
      <c r="AR193" s="1038"/>
      <c r="AS193" s="1038"/>
      <c r="AT193" s="1038"/>
      <c r="AU193" s="1038"/>
      <c r="AV193" s="1038"/>
      <c r="AW193" s="1038"/>
      <c r="AX193" s="1038"/>
      <c r="AY193" s="1038"/>
      <c r="AZ193" s="240"/>
      <c r="BA193" s="837"/>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2490"/>
      <c r="CB193" s="2490"/>
      <c r="CC193" s="2490"/>
      <c r="CD193" s="2490"/>
      <c r="CE193" s="2490"/>
      <c r="CF193" s="2490"/>
      <c r="CG193" s="2490"/>
      <c r="CH193" s="2490"/>
      <c r="CI193" s="2490"/>
      <c r="CJ193" s="2490"/>
      <c r="CK193" s="2490"/>
      <c r="CL193" s="2490"/>
      <c r="CM193" s="2490"/>
      <c r="CN193" s="2490"/>
      <c r="CO193" s="2490"/>
      <c r="CP193" s="2490"/>
      <c r="CQ193" s="2490"/>
      <c r="CR193" s="2490"/>
      <c r="CS193" s="2490"/>
      <c r="CT193" s="2490"/>
      <c r="CU193" s="2490"/>
      <c r="CV193" s="2490"/>
      <c r="CW193" s="2490"/>
      <c r="CX193" s="2490"/>
      <c r="CY193" s="2490"/>
      <c r="CZ193" s="2490"/>
    </row>
    <row r="194" s="131" customFormat="true" ht="15" customHeight="true" x14ac:dyDescent="0.2">
      <c r="A194" s="1139"/>
      <c r="B194" s="1270"/>
      <c r="C194" s="1346"/>
      <c r="D194" s="1305"/>
      <c r="E194" s="1305"/>
      <c r="F194" s="1305"/>
      <c r="G194" s="1306"/>
      <c r="H194" s="1347"/>
      <c r="I194" s="1305"/>
      <c r="J194" s="1305"/>
      <c r="K194" s="1305"/>
      <c r="L194" s="1348"/>
      <c r="M194" s="1346"/>
      <c r="N194" s="1305"/>
      <c r="O194" s="1305"/>
      <c r="P194" s="1305"/>
      <c r="Q194" s="1306"/>
      <c r="R194" s="1347"/>
      <c r="S194" s="1305"/>
      <c r="T194" s="1305"/>
      <c r="U194" s="1305"/>
      <c r="V194" s="1305"/>
      <c r="W194" s="1305"/>
      <c r="X194" s="1305"/>
      <c r="Y194" s="1305"/>
      <c r="Z194" s="1348"/>
      <c r="AA194" s="1038"/>
      <c r="AB194" s="1038"/>
      <c r="AC194" s="1038"/>
      <c r="AD194" s="1038"/>
      <c r="AE194" s="1038"/>
      <c r="AF194" s="1038"/>
      <c r="AG194" s="1038"/>
      <c r="AH194" s="1038"/>
      <c r="AI194" s="1038"/>
      <c r="AJ194" s="1038"/>
      <c r="AK194" s="1038"/>
      <c r="AL194" s="1038"/>
      <c r="AM194" s="1038"/>
      <c r="AN194" s="1038"/>
      <c r="AO194" s="1038"/>
      <c r="AP194" s="1038"/>
      <c r="AQ194" s="1038"/>
      <c r="AR194" s="1038"/>
      <c r="AS194" s="1038"/>
      <c r="AT194" s="1038"/>
      <c r="AU194" s="1038"/>
      <c r="AV194" s="1038"/>
      <c r="AW194" s="1038"/>
      <c r="AX194" s="1038"/>
      <c r="AY194" s="1038"/>
      <c r="AZ194" s="240"/>
      <c r="BA194" s="837"/>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2490"/>
      <c r="CB194" s="2490"/>
      <c r="CC194" s="2490"/>
      <c r="CD194" s="2490"/>
      <c r="CE194" s="2490"/>
      <c r="CF194" s="2490"/>
      <c r="CG194" s="2490"/>
      <c r="CH194" s="2490"/>
      <c r="CI194" s="2490"/>
      <c r="CJ194" s="2490"/>
      <c r="CK194" s="2490"/>
      <c r="CL194" s="2490"/>
      <c r="CM194" s="2490"/>
      <c r="CN194" s="2490"/>
      <c r="CO194" s="2490"/>
      <c r="CP194" s="2490"/>
      <c r="CQ194" s="2490"/>
      <c r="CR194" s="2490"/>
      <c r="CS194" s="2490"/>
      <c r="CT194" s="2490"/>
      <c r="CU194" s="2490"/>
      <c r="CV194" s="2490"/>
      <c r="CW194" s="2490"/>
      <c r="CX194" s="2490"/>
      <c r="CY194" s="2490"/>
      <c r="CZ194" s="2490"/>
    </row>
    <row r="195" s="131" customFormat="true" ht="15" customHeight="true" x14ac:dyDescent="0.2">
      <c r="A195" s="1139"/>
      <c r="B195" s="1270"/>
      <c r="C195" s="1346"/>
      <c r="D195" s="1305"/>
      <c r="E195" s="1305"/>
      <c r="F195" s="1305"/>
      <c r="G195" s="1306"/>
      <c r="H195" s="1347"/>
      <c r="I195" s="1305"/>
      <c r="J195" s="1305"/>
      <c r="K195" s="1305"/>
      <c r="L195" s="1348"/>
      <c r="M195" s="1346"/>
      <c r="N195" s="1305"/>
      <c r="O195" s="1305"/>
      <c r="P195" s="1305"/>
      <c r="Q195" s="1306"/>
      <c r="R195" s="1347"/>
      <c r="S195" s="1305"/>
      <c r="T195" s="1305"/>
      <c r="U195" s="1305"/>
      <c r="V195" s="1305"/>
      <c r="W195" s="1305"/>
      <c r="X195" s="1305"/>
      <c r="Y195" s="1305"/>
      <c r="Z195" s="1348"/>
      <c r="AA195" s="1038"/>
      <c r="AB195" s="1038"/>
      <c r="AC195" s="1038"/>
      <c r="AD195" s="1038"/>
      <c r="AE195" s="1038"/>
      <c r="AF195" s="1038"/>
      <c r="AG195" s="1038"/>
      <c r="AH195" s="1038"/>
      <c r="AI195" s="1038"/>
      <c r="AJ195" s="1038"/>
      <c r="AK195" s="1038"/>
      <c r="AL195" s="1038"/>
      <c r="AM195" s="1038"/>
      <c r="AN195" s="1038"/>
      <c r="AO195" s="1038"/>
      <c r="AP195" s="1038"/>
      <c r="AQ195" s="1038"/>
      <c r="AR195" s="1038"/>
      <c r="AS195" s="1038"/>
      <c r="AT195" s="1038"/>
      <c r="AU195" s="1038"/>
      <c r="AV195" s="1038"/>
      <c r="AW195" s="1038"/>
      <c r="AX195" s="1038"/>
      <c r="AY195" s="1038"/>
      <c r="AZ195" s="240"/>
      <c r="BA195" s="837"/>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2490"/>
      <c r="CB195" s="2490"/>
      <c r="CC195" s="2490"/>
      <c r="CD195" s="2490"/>
      <c r="CE195" s="2490"/>
      <c r="CF195" s="2490"/>
      <c r="CG195" s="2490"/>
      <c r="CH195" s="2490"/>
      <c r="CI195" s="2490"/>
      <c r="CJ195" s="2490"/>
      <c r="CK195" s="2490"/>
      <c r="CL195" s="2490"/>
      <c r="CM195" s="2490"/>
      <c r="CN195" s="2490"/>
      <c r="CO195" s="2490"/>
      <c r="CP195" s="2490"/>
      <c r="CQ195" s="2490"/>
      <c r="CR195" s="2490"/>
      <c r="CS195" s="2490"/>
      <c r="CT195" s="2490"/>
      <c r="CU195" s="2490"/>
      <c r="CV195" s="2490"/>
      <c r="CW195" s="2490"/>
      <c r="CX195" s="2490"/>
      <c r="CY195" s="2490"/>
      <c r="CZ195" s="2490"/>
    </row>
    <row r="196" s="131" customFormat="true" ht="15" customHeight="true" x14ac:dyDescent="0.2">
      <c r="A196" s="1139"/>
      <c r="B196" s="1270"/>
      <c r="C196" s="1346"/>
      <c r="D196" s="1305"/>
      <c r="E196" s="1305"/>
      <c r="F196" s="1305"/>
      <c r="G196" s="1306"/>
      <c r="H196" s="1347"/>
      <c r="I196" s="1305"/>
      <c r="J196" s="1305"/>
      <c r="K196" s="1305"/>
      <c r="L196" s="1348"/>
      <c r="M196" s="1346"/>
      <c r="N196" s="1305"/>
      <c r="O196" s="1305"/>
      <c r="P196" s="1305"/>
      <c r="Q196" s="1306"/>
      <c r="R196" s="1347"/>
      <c r="S196" s="1305"/>
      <c r="T196" s="1305"/>
      <c r="U196" s="1305"/>
      <c r="V196" s="1305"/>
      <c r="W196" s="1305"/>
      <c r="X196" s="1305"/>
      <c r="Y196" s="1305"/>
      <c r="Z196" s="1348"/>
      <c r="AA196" s="1038"/>
      <c r="AB196" s="1038"/>
      <c r="AC196" s="1038"/>
      <c r="AD196" s="1038"/>
      <c r="AE196" s="1038"/>
      <c r="AF196" s="1038"/>
      <c r="AG196" s="1038"/>
      <c r="AH196" s="1038"/>
      <c r="AI196" s="1038"/>
      <c r="AJ196" s="1038"/>
      <c r="AK196" s="1038"/>
      <c r="AL196" s="1038"/>
      <c r="AM196" s="1038"/>
      <c r="AN196" s="1038"/>
      <c r="AO196" s="1038"/>
      <c r="AP196" s="1038"/>
      <c r="AQ196" s="1038"/>
      <c r="AR196" s="1038"/>
      <c r="AS196" s="1038"/>
      <c r="AT196" s="1038"/>
      <c r="AU196" s="1038"/>
      <c r="AV196" s="1038"/>
      <c r="AW196" s="1038"/>
      <c r="AX196" s="1038"/>
      <c r="AY196" s="1038"/>
      <c r="AZ196" s="240"/>
      <c r="BA196" s="837"/>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2490"/>
      <c r="CB196" s="2490"/>
      <c r="CC196" s="2490"/>
      <c r="CD196" s="2490"/>
      <c r="CE196" s="2490"/>
      <c r="CF196" s="2490"/>
      <c r="CG196" s="2490"/>
      <c r="CH196" s="2490"/>
      <c r="CI196" s="2490"/>
      <c r="CJ196" s="2490"/>
      <c r="CK196" s="2490"/>
      <c r="CL196" s="2490"/>
      <c r="CM196" s="2490"/>
      <c r="CN196" s="2490"/>
      <c r="CO196" s="2490"/>
      <c r="CP196" s="2490"/>
      <c r="CQ196" s="2490"/>
      <c r="CR196" s="2490"/>
      <c r="CS196" s="2490"/>
      <c r="CT196" s="2490"/>
      <c r="CU196" s="2490"/>
      <c r="CV196" s="2490"/>
      <c r="CW196" s="2490"/>
      <c r="CX196" s="2490"/>
      <c r="CY196" s="2490"/>
      <c r="CZ196" s="2490"/>
    </row>
    <row r="197" s="131" customFormat="true" ht="15" customHeight="true" x14ac:dyDescent="0.2">
      <c r="A197" s="1139"/>
      <c r="B197" s="1270"/>
      <c r="C197" s="1346"/>
      <c r="D197" s="1305"/>
      <c r="E197" s="1305"/>
      <c r="F197" s="1305"/>
      <c r="G197" s="1306"/>
      <c r="H197" s="1347"/>
      <c r="I197" s="1305"/>
      <c r="J197" s="1305"/>
      <c r="K197" s="1305"/>
      <c r="L197" s="1348"/>
      <c r="M197" s="1346"/>
      <c r="N197" s="1305"/>
      <c r="O197" s="1305"/>
      <c r="P197" s="1305"/>
      <c r="Q197" s="1306"/>
      <c r="R197" s="1347"/>
      <c r="S197" s="1305"/>
      <c r="T197" s="1305"/>
      <c r="U197" s="1305"/>
      <c r="V197" s="1305"/>
      <c r="W197" s="1305"/>
      <c r="X197" s="1305"/>
      <c r="Y197" s="1305"/>
      <c r="Z197" s="1348"/>
      <c r="AA197" s="1038"/>
      <c r="AB197" s="1038"/>
      <c r="AC197" s="1038"/>
      <c r="AD197" s="1038"/>
      <c r="AE197" s="1038"/>
      <c r="AF197" s="1038"/>
      <c r="AG197" s="1038"/>
      <c r="AH197" s="1038"/>
      <c r="AI197" s="1038"/>
      <c r="AJ197" s="1038"/>
      <c r="AK197" s="1038"/>
      <c r="AL197" s="1038"/>
      <c r="AM197" s="1038"/>
      <c r="AN197" s="1038"/>
      <c r="AO197" s="1038"/>
      <c r="AP197" s="1038"/>
      <c r="AQ197" s="1038"/>
      <c r="AR197" s="1038"/>
      <c r="AS197" s="1038"/>
      <c r="AT197" s="1038"/>
      <c r="AU197" s="1038"/>
      <c r="AV197" s="1038"/>
      <c r="AW197" s="1038"/>
      <c r="AX197" s="1038"/>
      <c r="AY197" s="1038"/>
      <c r="AZ197" s="240"/>
      <c r="BA197" s="837"/>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2490"/>
      <c r="CB197" s="2490"/>
      <c r="CC197" s="2490"/>
      <c r="CD197" s="2490"/>
      <c r="CE197" s="2490"/>
      <c r="CF197" s="2490"/>
      <c r="CG197" s="2490"/>
      <c r="CH197" s="2490"/>
      <c r="CI197" s="2490"/>
      <c r="CJ197" s="2490"/>
      <c r="CK197" s="2490"/>
      <c r="CL197" s="2490"/>
      <c r="CM197" s="2490"/>
      <c r="CN197" s="2490"/>
      <c r="CO197" s="2490"/>
      <c r="CP197" s="2490"/>
      <c r="CQ197" s="2490"/>
      <c r="CR197" s="2490"/>
      <c r="CS197" s="2490"/>
      <c r="CT197" s="2490"/>
      <c r="CU197" s="2490"/>
      <c r="CV197" s="2490"/>
      <c r="CW197" s="2490"/>
      <c r="CX197" s="2490"/>
      <c r="CY197" s="2490"/>
      <c r="CZ197" s="2490"/>
    </row>
    <row r="198" s="131" customFormat="true" ht="15" customHeight="true" x14ac:dyDescent="0.2">
      <c r="A198" s="1139"/>
      <c r="B198" s="1270"/>
      <c r="C198" s="1346"/>
      <c r="D198" s="1305"/>
      <c r="E198" s="1305"/>
      <c r="F198" s="1305"/>
      <c r="G198" s="1306"/>
      <c r="H198" s="1347"/>
      <c r="I198" s="1305"/>
      <c r="J198" s="1305"/>
      <c r="K198" s="1305"/>
      <c r="L198" s="1348"/>
      <c r="M198" s="1346"/>
      <c r="N198" s="1305"/>
      <c r="O198" s="1305"/>
      <c r="P198" s="1305"/>
      <c r="Q198" s="1306"/>
      <c r="R198" s="1347"/>
      <c r="S198" s="1305"/>
      <c r="T198" s="1305"/>
      <c r="U198" s="1305"/>
      <c r="V198" s="1305"/>
      <c r="W198" s="1305"/>
      <c r="X198" s="1305"/>
      <c r="Y198" s="1305"/>
      <c r="Z198" s="1348"/>
      <c r="AA198" s="1038"/>
      <c r="AB198" s="1038"/>
      <c r="AC198" s="1038"/>
      <c r="AD198" s="1038"/>
      <c r="AE198" s="1038"/>
      <c r="AF198" s="1038"/>
      <c r="AG198" s="1038"/>
      <c r="AH198" s="1038"/>
      <c r="AI198" s="1038"/>
      <c r="AJ198" s="1038"/>
      <c r="AK198" s="1038"/>
      <c r="AL198" s="1038"/>
      <c r="AM198" s="1038"/>
      <c r="AN198" s="1038"/>
      <c r="AO198" s="1038"/>
      <c r="AP198" s="1038"/>
      <c r="AQ198" s="1038"/>
      <c r="AR198" s="1038"/>
      <c r="AS198" s="1038"/>
      <c r="AT198" s="1038"/>
      <c r="AU198" s="1038"/>
      <c r="AV198" s="1038"/>
      <c r="AW198" s="1038"/>
      <c r="AX198" s="1038"/>
      <c r="AY198" s="1038"/>
      <c r="AZ198" s="240"/>
      <c r="BA198" s="837"/>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2490"/>
      <c r="CB198" s="2490"/>
      <c r="CC198" s="2490"/>
      <c r="CD198" s="2490"/>
      <c r="CE198" s="2490"/>
      <c r="CF198" s="2490"/>
      <c r="CG198" s="2490"/>
      <c r="CH198" s="2490"/>
      <c r="CI198" s="2490"/>
      <c r="CJ198" s="2490"/>
      <c r="CK198" s="2490"/>
      <c r="CL198" s="2490"/>
      <c r="CM198" s="2490"/>
      <c r="CN198" s="2490"/>
      <c r="CO198" s="2490"/>
      <c r="CP198" s="2490"/>
      <c r="CQ198" s="2490"/>
      <c r="CR198" s="2490"/>
      <c r="CS198" s="2490"/>
      <c r="CT198" s="2490"/>
      <c r="CU198" s="2490"/>
      <c r="CV198" s="2490"/>
      <c r="CW198" s="2490"/>
      <c r="CX198" s="2490"/>
      <c r="CY198" s="2490"/>
      <c r="CZ198" s="2490"/>
    </row>
    <row r="199" s="131" customFormat="true" ht="15" customHeight="true" x14ac:dyDescent="0.2">
      <c r="A199" s="1139"/>
      <c r="B199" s="1270"/>
      <c r="C199" s="1346"/>
      <c r="D199" s="1305"/>
      <c r="E199" s="1305"/>
      <c r="F199" s="1305"/>
      <c r="G199" s="1306"/>
      <c r="H199" s="1347"/>
      <c r="I199" s="1305"/>
      <c r="J199" s="1305"/>
      <c r="K199" s="1305"/>
      <c r="L199" s="1348"/>
      <c r="M199" s="1346"/>
      <c r="N199" s="1305"/>
      <c r="O199" s="1305"/>
      <c r="P199" s="1305"/>
      <c r="Q199" s="1306"/>
      <c r="R199" s="1347"/>
      <c r="S199" s="1305"/>
      <c r="T199" s="1305"/>
      <c r="U199" s="1305"/>
      <c r="V199" s="1305"/>
      <c r="W199" s="1305"/>
      <c r="X199" s="1305"/>
      <c r="Y199" s="1305"/>
      <c r="Z199" s="1348"/>
      <c r="AA199" s="1038"/>
      <c r="AB199" s="1038"/>
      <c r="AC199" s="1038"/>
      <c r="AD199" s="1038"/>
      <c r="AE199" s="1038"/>
      <c r="AF199" s="1038"/>
      <c r="AG199" s="1038"/>
      <c r="AH199" s="1038"/>
      <c r="AI199" s="1038"/>
      <c r="AJ199" s="1038"/>
      <c r="AK199" s="1038"/>
      <c r="AL199" s="1038"/>
      <c r="AM199" s="1038"/>
      <c r="AN199" s="1038"/>
      <c r="AO199" s="1038"/>
      <c r="AP199" s="1038"/>
      <c r="AQ199" s="1038"/>
      <c r="AR199" s="1038"/>
      <c r="AS199" s="1038"/>
      <c r="AT199" s="1038"/>
      <c r="AU199" s="1038"/>
      <c r="AV199" s="1038"/>
      <c r="AW199" s="1038"/>
      <c r="AX199" s="1038"/>
      <c r="AY199" s="1038"/>
      <c r="AZ199" s="240"/>
      <c r="BA199" s="837"/>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2490"/>
      <c r="CB199" s="2490"/>
      <c r="CC199" s="2490"/>
      <c r="CD199" s="2490"/>
      <c r="CE199" s="2490"/>
      <c r="CF199" s="2490"/>
      <c r="CG199" s="2490"/>
      <c r="CH199" s="2490"/>
      <c r="CI199" s="2490"/>
      <c r="CJ199" s="2490"/>
      <c r="CK199" s="2490"/>
      <c r="CL199" s="2490"/>
      <c r="CM199" s="2490"/>
      <c r="CN199" s="2490"/>
      <c r="CO199" s="2490"/>
      <c r="CP199" s="2490"/>
      <c r="CQ199" s="2490"/>
      <c r="CR199" s="2490"/>
      <c r="CS199" s="2490"/>
      <c r="CT199" s="2490"/>
      <c r="CU199" s="2490"/>
      <c r="CV199" s="2490"/>
      <c r="CW199" s="2490"/>
      <c r="CX199" s="2490"/>
      <c r="CY199" s="2490"/>
      <c r="CZ199" s="2490"/>
    </row>
    <row r="200" s="131" customFormat="true" ht="15" customHeight="true" x14ac:dyDescent="0.2">
      <c r="A200" s="1139"/>
      <c r="B200" s="1270"/>
      <c r="C200" s="1346"/>
      <c r="D200" s="1305"/>
      <c r="E200" s="1305"/>
      <c r="F200" s="1305"/>
      <c r="G200" s="1306"/>
      <c r="H200" s="1347"/>
      <c r="I200" s="1305"/>
      <c r="J200" s="1305"/>
      <c r="K200" s="1305"/>
      <c r="L200" s="1348"/>
      <c r="M200" s="1346"/>
      <c r="N200" s="1305"/>
      <c r="O200" s="1305"/>
      <c r="P200" s="1305"/>
      <c r="Q200" s="1306"/>
      <c r="R200" s="1347"/>
      <c r="S200" s="1305"/>
      <c r="T200" s="1305"/>
      <c r="U200" s="1305"/>
      <c r="V200" s="1305"/>
      <c r="W200" s="1305"/>
      <c r="X200" s="1305"/>
      <c r="Y200" s="1305"/>
      <c r="Z200" s="1348"/>
      <c r="AA200" s="1038"/>
      <c r="AB200" s="1038"/>
      <c r="AC200" s="1038"/>
      <c r="AD200" s="1038"/>
      <c r="AE200" s="1038"/>
      <c r="AF200" s="1038"/>
      <c r="AG200" s="1038"/>
      <c r="AH200" s="1038"/>
      <c r="AI200" s="1038"/>
      <c r="AJ200" s="1038"/>
      <c r="AK200" s="1038"/>
      <c r="AL200" s="1038"/>
      <c r="AM200" s="1038"/>
      <c r="AN200" s="1038"/>
      <c r="AO200" s="1038"/>
      <c r="AP200" s="1038"/>
      <c r="AQ200" s="1038"/>
      <c r="AR200" s="1038"/>
      <c r="AS200" s="1038"/>
      <c r="AT200" s="1038"/>
      <c r="AU200" s="1038"/>
      <c r="AV200" s="1038"/>
      <c r="AW200" s="1038"/>
      <c r="AX200" s="1038"/>
      <c r="AY200" s="1038"/>
      <c r="AZ200" s="240"/>
      <c r="BA200" s="837"/>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2490"/>
      <c r="CB200" s="2490"/>
      <c r="CC200" s="2490"/>
      <c r="CD200" s="2490"/>
      <c r="CE200" s="2490"/>
      <c r="CF200" s="2490"/>
      <c r="CG200" s="2490"/>
      <c r="CH200" s="2490"/>
      <c r="CI200" s="2490"/>
      <c r="CJ200" s="2490"/>
      <c r="CK200" s="2490"/>
      <c r="CL200" s="2490"/>
      <c r="CM200" s="2490"/>
      <c r="CN200" s="2490"/>
      <c r="CO200" s="2490"/>
      <c r="CP200" s="2490"/>
      <c r="CQ200" s="2490"/>
      <c r="CR200" s="2490"/>
      <c r="CS200" s="2490"/>
      <c r="CT200" s="2490"/>
      <c r="CU200" s="2490"/>
      <c r="CV200" s="2490"/>
      <c r="CW200" s="2490"/>
      <c r="CX200" s="2490"/>
      <c r="CY200" s="2490"/>
      <c r="CZ200" s="2490"/>
    </row>
    <row r="201" s="131" customFormat="true" ht="15" customHeight="true" x14ac:dyDescent="0.2">
      <c r="A201" s="1139"/>
      <c r="B201" s="1270"/>
      <c r="C201" s="1346"/>
      <c r="D201" s="1305"/>
      <c r="E201" s="1305"/>
      <c r="F201" s="1305"/>
      <c r="G201" s="1306"/>
      <c r="H201" s="1347"/>
      <c r="I201" s="1305"/>
      <c r="J201" s="1305"/>
      <c r="K201" s="1305"/>
      <c r="L201" s="1348"/>
      <c r="M201" s="1346"/>
      <c r="N201" s="1305"/>
      <c r="O201" s="1305"/>
      <c r="P201" s="1305"/>
      <c r="Q201" s="1306"/>
      <c r="R201" s="1347"/>
      <c r="S201" s="1305"/>
      <c r="T201" s="1305"/>
      <c r="U201" s="1305"/>
      <c r="V201" s="1305"/>
      <c r="W201" s="1305"/>
      <c r="X201" s="1305"/>
      <c r="Y201" s="1305"/>
      <c r="Z201" s="1348"/>
      <c r="AA201" s="1038"/>
      <c r="AB201" s="1038"/>
      <c r="AC201" s="1038"/>
      <c r="AD201" s="1038"/>
      <c r="AE201" s="1038"/>
      <c r="AF201" s="1038"/>
      <c r="AG201" s="1038"/>
      <c r="AH201" s="1038"/>
      <c r="AI201" s="1038"/>
      <c r="AJ201" s="1038"/>
      <c r="AK201" s="1038"/>
      <c r="AL201" s="1038"/>
      <c r="AM201" s="1038"/>
      <c r="AN201" s="1038"/>
      <c r="AO201" s="1038"/>
      <c r="AP201" s="1038"/>
      <c r="AQ201" s="1038"/>
      <c r="AR201" s="1038"/>
      <c r="AS201" s="1038"/>
      <c r="AT201" s="1038"/>
      <c r="AU201" s="1038"/>
      <c r="AV201" s="1038"/>
      <c r="AW201" s="1038"/>
      <c r="AX201" s="1038"/>
      <c r="AY201" s="1038"/>
      <c r="AZ201" s="240"/>
      <c r="BA201" s="837"/>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2490"/>
      <c r="CB201" s="2490"/>
      <c r="CC201" s="2490"/>
      <c r="CD201" s="2490"/>
      <c r="CE201" s="2490"/>
      <c r="CF201" s="2490"/>
      <c r="CG201" s="2490"/>
      <c r="CH201" s="2490"/>
      <c r="CI201" s="2490"/>
      <c r="CJ201" s="2490"/>
      <c r="CK201" s="2490"/>
      <c r="CL201" s="2490"/>
      <c r="CM201" s="2490"/>
      <c r="CN201" s="2490"/>
      <c r="CO201" s="2490"/>
      <c r="CP201" s="2490"/>
      <c r="CQ201" s="2490"/>
      <c r="CR201" s="2490"/>
      <c r="CS201" s="2490"/>
      <c r="CT201" s="2490"/>
      <c r="CU201" s="2490"/>
      <c r="CV201" s="2490"/>
      <c r="CW201" s="2490"/>
      <c r="CX201" s="2490"/>
      <c r="CY201" s="2490"/>
      <c r="CZ201" s="2490"/>
    </row>
    <row r="202" s="1060" customFormat="true" ht="15" customHeight="true" x14ac:dyDescent="0.2">
      <c r="A202" s="3006"/>
      <c r="B202" s="1494"/>
      <c r="C202" s="1371"/>
      <c r="D202" s="1372"/>
      <c r="E202" s="1372"/>
      <c r="F202" s="1372"/>
      <c r="G202" s="1373"/>
      <c r="H202" s="1374"/>
      <c r="I202" s="1372"/>
      <c r="J202" s="1372"/>
      <c r="K202" s="1372"/>
      <c r="L202" s="1375"/>
      <c r="M202" s="1376"/>
      <c r="N202" s="1377"/>
      <c r="O202" s="1372"/>
      <c r="P202" s="1372"/>
      <c r="Q202" s="1373"/>
      <c r="R202" s="1374"/>
      <c r="S202" s="1372"/>
      <c r="T202" s="1372"/>
      <c r="U202" s="1372"/>
      <c r="V202" s="1372"/>
      <c r="W202" s="1372"/>
      <c r="X202" s="1372"/>
      <c r="Y202" s="1372"/>
      <c r="Z202" s="2442"/>
      <c r="AA202" s="1038"/>
      <c r="AB202" s="1038"/>
      <c r="AC202" s="1038"/>
      <c r="AD202" s="1038"/>
      <c r="AE202" s="1038"/>
      <c r="AF202" s="1038"/>
      <c r="AG202" s="1038"/>
      <c r="AH202" s="1038"/>
      <c r="AI202" s="1038"/>
      <c r="AJ202" s="1038"/>
      <c r="AK202" s="1038"/>
      <c r="AL202" s="1038"/>
      <c r="AM202" s="1038"/>
      <c r="AN202" s="1038"/>
      <c r="AO202" s="1038"/>
      <c r="AP202" s="1038"/>
      <c r="AQ202" s="1038"/>
      <c r="AR202" s="1038"/>
      <c r="AS202" s="1038"/>
      <c r="AT202" s="1038"/>
      <c r="AU202" s="1038"/>
      <c r="AV202" s="1038"/>
      <c r="AW202" s="1038"/>
      <c r="AX202" s="1038"/>
      <c r="AY202" s="1038"/>
      <c r="AZ202" s="240"/>
      <c r="BA202" s="837"/>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2490"/>
      <c r="CB202" s="2490"/>
      <c r="CC202" s="2490"/>
      <c r="CD202" s="2490"/>
      <c r="CE202" s="2490"/>
      <c r="CF202" s="2490"/>
      <c r="CG202" s="2490"/>
      <c r="CH202" s="2490"/>
      <c r="CI202" s="2490"/>
      <c r="CJ202" s="2490"/>
      <c r="CK202" s="2490"/>
      <c r="CL202" s="2490"/>
      <c r="CM202" s="2490"/>
      <c r="CN202" s="2490"/>
      <c r="CO202" s="2490"/>
      <c r="CP202" s="2490"/>
      <c r="CQ202" s="2490"/>
      <c r="CR202" s="2490"/>
      <c r="CS202" s="2490"/>
      <c r="CT202" s="2490"/>
      <c r="CU202" s="2490"/>
      <c r="CV202" s="2490"/>
      <c r="CW202" s="2490"/>
      <c r="CX202" s="2490"/>
      <c r="CY202" s="2490"/>
      <c r="CZ202" s="2490"/>
    </row>
    <row r="203" s="1060" customFormat="true" ht="15" customHeight="true" x14ac:dyDescent="0.2">
      <c r="A203" s="3007"/>
      <c r="B203" s="1495"/>
      <c r="C203" s="1420"/>
      <c r="D203" s="1421"/>
      <c r="E203" s="1421"/>
      <c r="F203" s="1421"/>
      <c r="G203" s="1422"/>
      <c r="H203" s="1423"/>
      <c r="I203" s="1421"/>
      <c r="J203" s="1421"/>
      <c r="K203" s="1421"/>
      <c r="L203" s="1424"/>
      <c r="M203" s="1425"/>
      <c r="N203" s="1377"/>
      <c r="O203" s="1421"/>
      <c r="P203" s="1421"/>
      <c r="Q203" s="1422"/>
      <c r="R203" s="1423"/>
      <c r="S203" s="1421"/>
      <c r="T203" s="1421"/>
      <c r="U203" s="1421"/>
      <c r="V203" s="1421"/>
      <c r="W203" s="1421"/>
      <c r="X203" s="1421"/>
      <c r="Y203" s="1421"/>
      <c r="Z203" s="2457"/>
      <c r="AA203" s="1038"/>
      <c r="AB203" s="1038"/>
      <c r="AC203" s="1038"/>
      <c r="AD203" s="1038"/>
      <c r="AE203" s="1038"/>
      <c r="AF203" s="1038"/>
      <c r="AG203" s="1038"/>
      <c r="AH203" s="1038"/>
      <c r="AI203" s="1038"/>
      <c r="AJ203" s="1038"/>
      <c r="AK203" s="1038"/>
      <c r="AL203" s="1038"/>
      <c r="AM203" s="1038"/>
      <c r="AN203" s="1038"/>
      <c r="AO203" s="1038"/>
      <c r="AP203" s="1038"/>
      <c r="AQ203" s="1038"/>
      <c r="AR203" s="1038"/>
      <c r="AS203" s="1038"/>
      <c r="AT203" s="1038"/>
      <c r="AU203" s="1038"/>
      <c r="AV203" s="1038"/>
      <c r="AW203" s="1038"/>
      <c r="AX203" s="1038"/>
      <c r="AY203" s="1038"/>
      <c r="AZ203" s="240"/>
      <c r="BA203" s="837"/>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2490"/>
      <c r="CB203" s="2490"/>
      <c r="CC203" s="2490"/>
      <c r="CD203" s="2490"/>
      <c r="CE203" s="2490"/>
      <c r="CF203" s="2490"/>
      <c r="CG203" s="2490"/>
      <c r="CH203" s="2490"/>
      <c r="CI203" s="2490"/>
      <c r="CJ203" s="2490"/>
      <c r="CK203" s="2490"/>
      <c r="CL203" s="2490"/>
      <c r="CM203" s="2490"/>
      <c r="CN203" s="2490"/>
      <c r="CO203" s="2490"/>
      <c r="CP203" s="2490"/>
      <c r="CQ203" s="2490"/>
      <c r="CR203" s="2490"/>
      <c r="CS203" s="2490"/>
      <c r="CT203" s="2490"/>
      <c r="CU203" s="2490"/>
      <c r="CV203" s="2490"/>
      <c r="CW203" s="2490"/>
      <c r="CX203" s="2490"/>
      <c r="CY203" s="2490"/>
      <c r="CZ203" s="2490"/>
    </row>
    <row r="204" s="1060" customFormat="true" ht="15" customHeight="true" x14ac:dyDescent="0.2">
      <c r="A204" s="1243"/>
      <c r="B204" s="1271"/>
      <c r="C204" s="1426"/>
      <c r="D204" s="1427"/>
      <c r="E204" s="1427"/>
      <c r="F204" s="1427"/>
      <c r="G204" s="1428"/>
      <c r="H204" s="1429"/>
      <c r="I204" s="1427"/>
      <c r="J204" s="1427"/>
      <c r="K204" s="1427"/>
      <c r="L204" s="1430"/>
      <c r="M204" s="1426"/>
      <c r="N204" s="1427"/>
      <c r="O204" s="1427"/>
      <c r="P204" s="1427"/>
      <c r="Q204" s="1428"/>
      <c r="R204" s="1429"/>
      <c r="S204" s="1427"/>
      <c r="T204" s="1427"/>
      <c r="U204" s="1427"/>
      <c r="V204" s="1305"/>
      <c r="W204" s="1305"/>
      <c r="X204" s="1305"/>
      <c r="Y204" s="1305"/>
      <c r="Z204" s="1348"/>
      <c r="AA204" s="1038"/>
      <c r="AB204" s="1038"/>
      <c r="AC204" s="1038"/>
      <c r="AD204" s="1038"/>
      <c r="AE204" s="1038"/>
      <c r="AF204" s="1038"/>
      <c r="AG204" s="1038"/>
      <c r="AH204" s="1038"/>
      <c r="AI204" s="1038"/>
      <c r="AJ204" s="1038"/>
      <c r="AK204" s="1038"/>
      <c r="AL204" s="1038"/>
      <c r="AM204" s="1038"/>
      <c r="AN204" s="1038"/>
      <c r="AO204" s="1038"/>
      <c r="AP204" s="1038"/>
      <c r="AQ204" s="1038"/>
      <c r="AR204" s="1038"/>
      <c r="AS204" s="1038"/>
      <c r="AT204" s="1038"/>
      <c r="AU204" s="1038"/>
      <c r="AV204" s="1038"/>
      <c r="AW204" s="1038"/>
      <c r="AX204" s="1038"/>
      <c r="AY204" s="1038"/>
      <c r="AZ204" s="240"/>
      <c r="BA204" s="837"/>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2490"/>
      <c r="CB204" s="2490"/>
      <c r="CC204" s="2490"/>
      <c r="CD204" s="2490"/>
      <c r="CE204" s="2490"/>
      <c r="CF204" s="2490"/>
      <c r="CG204" s="2490"/>
      <c r="CH204" s="2490"/>
      <c r="CI204" s="2490"/>
      <c r="CJ204" s="2490"/>
      <c r="CK204" s="2490"/>
      <c r="CL204" s="2490"/>
      <c r="CM204" s="2490"/>
      <c r="CN204" s="2490"/>
      <c r="CO204" s="2490"/>
      <c r="CP204" s="2490"/>
      <c r="CQ204" s="2490"/>
      <c r="CR204" s="2490"/>
      <c r="CS204" s="2490"/>
      <c r="CT204" s="2490"/>
      <c r="CU204" s="2490"/>
      <c r="CV204" s="2490"/>
      <c r="CW204" s="2490"/>
      <c r="CX204" s="2490"/>
      <c r="CY204" s="2490"/>
      <c r="CZ204" s="2490"/>
    </row>
    <row r="205" s="131" customFormat="true" ht="15" customHeight="true" x14ac:dyDescent="0.2">
      <c r="A205" s="1140"/>
      <c r="B205" s="1272"/>
      <c r="C205" s="1431"/>
      <c r="D205" s="1359"/>
      <c r="E205" s="1359"/>
      <c r="F205" s="1359"/>
      <c r="G205" s="1360"/>
      <c r="H205" s="1432"/>
      <c r="I205" s="1359"/>
      <c r="J205" s="1359"/>
      <c r="K205" s="1359"/>
      <c r="L205" s="1433"/>
      <c r="M205" s="1431"/>
      <c r="N205" s="1359"/>
      <c r="O205" s="1359"/>
      <c r="P205" s="1359"/>
      <c r="Q205" s="1360"/>
      <c r="R205" s="1432"/>
      <c r="S205" s="1359"/>
      <c r="T205" s="1359"/>
      <c r="U205" s="1359"/>
      <c r="V205" s="1359"/>
      <c r="W205" s="1359"/>
      <c r="X205" s="1359"/>
      <c r="Y205" s="1359"/>
      <c r="Z205" s="1433"/>
      <c r="AA205" s="1038"/>
      <c r="AB205" s="1038"/>
      <c r="AC205" s="1038"/>
      <c r="AD205" s="1038"/>
      <c r="AE205" s="1038"/>
      <c r="AF205" s="1038"/>
      <c r="AG205" s="1038"/>
      <c r="AH205" s="1038"/>
      <c r="AI205" s="1038"/>
      <c r="AJ205" s="1038"/>
      <c r="AK205" s="1038"/>
      <c r="AL205" s="1038"/>
      <c r="AM205" s="1038"/>
      <c r="AN205" s="1038"/>
      <c r="AO205" s="1038"/>
      <c r="AP205" s="1038"/>
      <c r="AQ205" s="1038"/>
      <c r="AR205" s="1038"/>
      <c r="AS205" s="1038"/>
      <c r="AT205" s="1038"/>
      <c r="AU205" s="1038"/>
      <c r="AV205" s="1038"/>
      <c r="AW205" s="1038"/>
      <c r="AX205" s="1038"/>
      <c r="AY205" s="1038"/>
      <c r="AZ205" s="240"/>
      <c r="BA205" s="837"/>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2490"/>
      <c r="CB205" s="2490"/>
      <c r="CC205" s="2490"/>
      <c r="CD205" s="2490"/>
      <c r="CE205" s="2490"/>
      <c r="CF205" s="2490"/>
      <c r="CG205" s="2490"/>
      <c r="CH205" s="2490"/>
      <c r="CI205" s="2490"/>
      <c r="CJ205" s="2490"/>
      <c r="CK205" s="2490"/>
      <c r="CL205" s="2490"/>
      <c r="CM205" s="2490"/>
      <c r="CN205" s="2490"/>
      <c r="CO205" s="2490"/>
      <c r="CP205" s="2490"/>
      <c r="CQ205" s="2490"/>
      <c r="CR205" s="2490"/>
      <c r="CS205" s="2490"/>
      <c r="CT205" s="2490"/>
      <c r="CU205" s="2490"/>
      <c r="CV205" s="2490"/>
      <c r="CW205" s="2490"/>
      <c r="CX205" s="2490"/>
      <c r="CY205" s="2490"/>
      <c r="CZ205" s="2490"/>
    </row>
    <row r="206" s="131" customFormat="true" ht="250.15" customHeight="true" x14ac:dyDescent="0.2">
      <c r="B206" s="133"/>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08" t="str">
        <f>A1026</f>
        <v>Zambia</v>
      </c>
      <c r="B208" s="3009"/>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2002</v>
      </c>
      <c r="B209" s="139"/>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39" t="s">
        <v>112</v>
      </c>
      <c r="B210" s="141"/>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40" t="s">
        <v>98</v>
      </c>
      <c r="B212" s="248"/>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DHS02</v>
      </c>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65"/>
      <c r="B216" s="1063"/>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65"/>
      <c r="B217" s="1064"/>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65"/>
      <c r="B218" s="1063"/>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66"/>
      <c r="B219" s="1067"/>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761" customFormat="true" ht="15" customHeight="true" x14ac:dyDescent="0.2">
      <c r="A220" s="114" t="s">
        <v>86</v>
      </c>
      <c r="B220" s="230"/>
      <c r="C220" s="3010" t="s">
        <v>115</v>
      </c>
      <c r="D220" s="3011"/>
      <c r="E220" s="3011"/>
      <c r="F220" s="3011"/>
      <c r="G220" s="3012"/>
      <c r="H220" s="3013" t="s">
        <v>38</v>
      </c>
      <c r="I220" s="3014"/>
      <c r="J220" s="3014"/>
      <c r="K220" s="3014"/>
      <c r="L220" s="3015"/>
      <c r="M220" s="2993" t="s">
        <v>37</v>
      </c>
      <c r="N220" s="2994"/>
      <c r="O220" s="2994"/>
      <c r="P220" s="2994"/>
      <c r="Q220" s="2995"/>
      <c r="R220" s="2387" t="s">
        <v>142</v>
      </c>
      <c r="S220" s="2426"/>
      <c r="T220" s="2426"/>
      <c r="U220" s="2426"/>
      <c r="V220" s="2426"/>
      <c r="W220" s="2426"/>
      <c r="X220" s="2426"/>
      <c r="Y220" s="2426"/>
      <c r="Z220" s="2427"/>
      <c r="AA220" s="1038"/>
      <c r="AB220" s="1038"/>
      <c r="AC220" s="1038"/>
      <c r="AD220" s="1038"/>
      <c r="AE220" s="1038"/>
      <c r="AF220" s="1038"/>
      <c r="AG220" s="1038"/>
      <c r="AH220" s="1038"/>
      <c r="AI220" s="1038"/>
      <c r="AJ220" s="1038"/>
      <c r="AK220" s="1038"/>
      <c r="AL220" s="1038"/>
      <c r="AM220" s="1038"/>
      <c r="AN220" s="1038"/>
      <c r="AO220" s="1038"/>
      <c r="AP220" s="1038"/>
      <c r="AQ220" s="1038"/>
      <c r="AR220" s="1038"/>
      <c r="AS220" s="1038"/>
      <c r="AT220" s="1038"/>
      <c r="AU220" s="1038"/>
      <c r="AV220" s="1038"/>
      <c r="AW220" s="1038"/>
      <c r="AX220" s="1038"/>
      <c r="AY220" s="1038"/>
      <c r="AZ220" s="240"/>
      <c r="BA220" s="241" t="s">
        <v>131</v>
      </c>
      <c r="BB220" s="114" t="s">
        <v>86</v>
      </c>
      <c r="BC220" s="3127" t="s">
        <v>115</v>
      </c>
      <c r="BD220" s="3128"/>
      <c r="BE220" s="3128"/>
      <c r="BF220" s="3128"/>
      <c r="BG220" s="3129"/>
      <c r="BH220" s="3130" t="s">
        <v>38</v>
      </c>
      <c r="BI220" s="3128"/>
      <c r="BJ220" s="3128"/>
      <c r="BK220" s="3128"/>
      <c r="BL220" s="3129"/>
      <c r="BM220" s="3130" t="s">
        <v>37</v>
      </c>
      <c r="BN220" s="3128"/>
      <c r="BO220" s="3128"/>
      <c r="BP220" s="3128"/>
      <c r="BQ220" s="3131"/>
      <c r="BR220" s="2407" t="s">
        <v>142</v>
      </c>
      <c r="BS220" s="2408"/>
      <c r="BT220" s="2408"/>
      <c r="BU220" s="2408"/>
      <c r="BV220" s="2408"/>
      <c r="BW220" s="2408"/>
      <c r="BX220" s="2408"/>
      <c r="BY220" s="2409"/>
      <c r="BZ220" s="461"/>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761" customFormat="true" ht="12.75" x14ac:dyDescent="0.2">
      <c r="A221" s="209" t="s">
        <v>87</v>
      </c>
      <c r="B221" s="281"/>
      <c r="C221" s="419" t="s">
        <v>0</v>
      </c>
      <c r="D221" s="420" t="s">
        <v>1</v>
      </c>
      <c r="E221" s="420" t="s">
        <v>2</v>
      </c>
      <c r="F221" s="420" t="s">
        <v>3</v>
      </c>
      <c r="G221" s="421" t="s">
        <v>4</v>
      </c>
      <c r="H221" s="1207" t="s">
        <v>0</v>
      </c>
      <c r="I221" s="1133" t="s">
        <v>1</v>
      </c>
      <c r="J221" s="1133" t="s">
        <v>2</v>
      </c>
      <c r="K221" s="1133" t="s">
        <v>3</v>
      </c>
      <c r="L221" s="1134" t="s">
        <v>4</v>
      </c>
      <c r="M221" s="1190" t="s">
        <v>0</v>
      </c>
      <c r="N221" s="1133" t="s">
        <v>1</v>
      </c>
      <c r="O221" s="1133" t="s">
        <v>2</v>
      </c>
      <c r="P221" s="1133" t="s">
        <v>3</v>
      </c>
      <c r="Q221" s="1229" t="s">
        <v>4</v>
      </c>
      <c r="R221" s="1207" t="s">
        <v>158</v>
      </c>
      <c r="S221" s="1133" t="s">
        <v>159</v>
      </c>
      <c r="T221" s="1133" t="s">
        <v>160</v>
      </c>
      <c r="U221" s="1133" t="s">
        <v>161</v>
      </c>
      <c r="V221" s="1133" t="s">
        <v>162</v>
      </c>
      <c r="W221" s="1133" t="s">
        <v>163</v>
      </c>
      <c r="X221" s="1133" t="s">
        <v>164</v>
      </c>
      <c r="Y221" s="1133" t="s">
        <v>165</v>
      </c>
      <c r="Z221" s="1135" t="s">
        <v>166</v>
      </c>
      <c r="AA221" s="1038"/>
      <c r="AB221" s="1038"/>
      <c r="AC221" s="1038"/>
      <c r="AD221" s="1038"/>
      <c r="AE221" s="1038"/>
      <c r="AF221" s="1038"/>
      <c r="AG221" s="1038"/>
      <c r="AH221" s="1038"/>
      <c r="AI221" s="1038"/>
      <c r="AJ221" s="1038"/>
      <c r="AK221" s="1038"/>
      <c r="AL221" s="1038"/>
      <c r="AM221" s="1038"/>
      <c r="AN221" s="1038"/>
      <c r="AO221" s="1038"/>
      <c r="AP221" s="1038"/>
      <c r="AQ221" s="1038"/>
      <c r="AR221" s="1038"/>
      <c r="AS221" s="1038"/>
      <c r="AT221" s="1038"/>
      <c r="AU221" s="1038"/>
      <c r="AV221" s="1038"/>
      <c r="AW221" s="1038"/>
      <c r="AX221" s="1038"/>
      <c r="AY221" s="1038"/>
      <c r="AZ221" s="24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158</v>
      </c>
      <c r="BS221" s="190" t="s">
        <v>159</v>
      </c>
      <c r="BT221" s="190" t="s">
        <v>160</v>
      </c>
      <c r="BU221" s="190" t="s">
        <v>161</v>
      </c>
      <c r="BV221" s="190" t="s">
        <v>162</v>
      </c>
      <c r="BW221" s="190" t="s">
        <v>163</v>
      </c>
      <c r="BX221" s="190" t="s">
        <v>164</v>
      </c>
      <c r="BY221" s="191" t="s">
        <v>165</v>
      </c>
      <c r="BZ221" s="191" t="s">
        <v>166</v>
      </c>
      <c r="CA221" s="2491"/>
      <c r="CB221" s="2491"/>
      <c r="CC221" s="2491"/>
      <c r="CD221" s="2491"/>
      <c r="CE221" s="2491"/>
      <c r="CF221" s="2491"/>
      <c r="CG221" s="2491"/>
      <c r="CH221" s="2491"/>
      <c r="CI221" s="2491"/>
      <c r="CJ221" s="2491"/>
      <c r="CK221" s="2491"/>
      <c r="CL221" s="2491"/>
      <c r="CM221" s="2491"/>
      <c r="CN221" s="2491"/>
      <c r="CO221" s="2491"/>
      <c r="CP221" s="2491"/>
      <c r="CQ221" s="2491"/>
      <c r="CR221" s="2491"/>
      <c r="CS221" s="2491"/>
      <c r="CT221" s="2491"/>
      <c r="CU221" s="2491"/>
      <c r="CV221" s="2491"/>
      <c r="CW221" s="2491"/>
      <c r="CX221" s="2491"/>
      <c r="CY221" s="2491"/>
      <c r="CZ221" s="2491"/>
    </row>
    <row r="222" s="761" customFormat="true" ht="15" customHeight="true" x14ac:dyDescent="0.2">
      <c r="A222" s="2996" t="s">
        <v>36</v>
      </c>
      <c r="B222" s="1496" t="s">
        <v>15</v>
      </c>
      <c r="C222" s="1518" t="s">
        <v>35</v>
      </c>
      <c r="D222" s="1532" t="s">
        <v>35</v>
      </c>
      <c r="E222" s="1532" t="s">
        <v>35</v>
      </c>
      <c r="F222" s="1532" t="s">
        <v>35</v>
      </c>
      <c r="G222" s="1546" t="s">
        <v>35</v>
      </c>
      <c r="H222" s="1560" t="s">
        <v>35</v>
      </c>
      <c r="I222" s="1532" t="s">
        <v>35</v>
      </c>
      <c r="J222" s="1532" t="s">
        <v>35</v>
      </c>
      <c r="K222" s="1532" t="s">
        <v>35</v>
      </c>
      <c r="L222" s="1574" t="s">
        <v>35</v>
      </c>
      <c r="M222" s="1518" t="s">
        <v>35</v>
      </c>
      <c r="N222" s="1532" t="s">
        <v>35</v>
      </c>
      <c r="O222" s="1532" t="s">
        <v>35</v>
      </c>
      <c r="P222" s="1532" t="s">
        <v>35</v>
      </c>
      <c r="Q222" s="1546" t="s">
        <v>35</v>
      </c>
      <c r="R222" s="1560" t="s">
        <v>35</v>
      </c>
      <c r="S222" s="1532" t="s">
        <v>35</v>
      </c>
      <c r="T222" s="1532" t="s">
        <v>35</v>
      </c>
      <c r="U222" s="1532" t="s">
        <v>35</v>
      </c>
      <c r="V222" s="1532" t="s">
        <v>35</v>
      </c>
      <c r="W222" s="1532" t="s">
        <v>35</v>
      </c>
      <c r="X222" s="1532" t="s">
        <v>35</v>
      </c>
      <c r="Y222" s="1532" t="s">
        <v>35</v>
      </c>
      <c r="Z222" s="1574" t="s">
        <v>35</v>
      </c>
      <c r="AA222" s="1038"/>
      <c r="AB222" s="1038"/>
      <c r="AC222" s="1038"/>
      <c r="AD222" s="1038"/>
      <c r="AE222" s="1038"/>
      <c r="AF222" s="1038"/>
      <c r="AG222" s="1038"/>
      <c r="AH222" s="1038"/>
      <c r="AI222" s="1038"/>
      <c r="AJ222" s="1038"/>
      <c r="AK222" s="1038"/>
      <c r="AL222" s="1038"/>
      <c r="AM222" s="1038"/>
      <c r="AN222" s="1038"/>
      <c r="AO222" s="1038"/>
      <c r="AP222" s="1038"/>
      <c r="AQ222" s="1038"/>
      <c r="AR222" s="1038"/>
      <c r="AS222" s="1038"/>
      <c r="AT222" s="1038"/>
      <c r="AU222" s="1038"/>
      <c r="AV222" s="1038"/>
      <c r="AW222" s="1038"/>
      <c r="AX222" s="1038"/>
      <c r="AY222" s="1038"/>
      <c r="AZ222" s="240"/>
      <c r="BA222" s="3132" t="s">
        <v>36</v>
      </c>
      <c r="BB222" s="174" t="s">
        <v>15</v>
      </c>
      <c r="BC222" s="1597" t="s">
        <v>35</v>
      </c>
      <c r="BD222" s="1617" t="s">
        <v>35</v>
      </c>
      <c r="BE222" s="1617" t="s">
        <v>35</v>
      </c>
      <c r="BF222" s="1617" t="s">
        <v>35</v>
      </c>
      <c r="BG222" s="1638" t="s">
        <v>35</v>
      </c>
      <c r="BH222" s="1659" t="s">
        <v>35</v>
      </c>
      <c r="BI222" s="1617" t="s">
        <v>35</v>
      </c>
      <c r="BJ222" s="1617" t="s">
        <v>35</v>
      </c>
      <c r="BK222" s="1617" t="s">
        <v>35</v>
      </c>
      <c r="BL222" s="1638" t="s">
        <v>35</v>
      </c>
      <c r="BM222" s="1659" t="s">
        <v>35</v>
      </c>
      <c r="BN222" s="1617" t="s">
        <v>35</v>
      </c>
      <c r="BO222" s="1617" t="s">
        <v>35</v>
      </c>
      <c r="BP222" s="1617" t="s">
        <v>35</v>
      </c>
      <c r="BQ222" s="1638" t="s">
        <v>35</v>
      </c>
      <c r="BR222" s="1659" t="s">
        <v>35</v>
      </c>
      <c r="BS222" s="1617" t="s">
        <v>35</v>
      </c>
      <c r="BT222" s="1617" t="s">
        <v>35</v>
      </c>
      <c r="BU222" s="1617" t="s">
        <v>35</v>
      </c>
      <c r="BV222" s="1617" t="s">
        <v>35</v>
      </c>
      <c r="BW222" s="1617" t="s">
        <v>35</v>
      </c>
      <c r="BX222" s="1617" t="s">
        <v>35</v>
      </c>
      <c r="BY222" s="1679" t="s">
        <v>35</v>
      </c>
      <c r="BZ222" s="1679" t="s">
        <v>35</v>
      </c>
      <c r="CA222" s="2492"/>
      <c r="CB222" s="2492"/>
      <c r="CC222" s="2492"/>
      <c r="CD222" s="2492"/>
      <c r="CE222" s="2492"/>
      <c r="CF222" s="2492"/>
      <c r="CG222" s="2492"/>
      <c r="CH222" s="2492"/>
      <c r="CI222" s="2492"/>
      <c r="CJ222" s="2492"/>
      <c r="CK222" s="2492"/>
      <c r="CL222" s="2492"/>
      <c r="CM222" s="2492"/>
      <c r="CN222" s="2492"/>
      <c r="CO222" s="2492"/>
      <c r="CP222" s="2492"/>
      <c r="CQ222" s="2492"/>
      <c r="CR222" s="2492"/>
      <c r="CS222" s="2492"/>
      <c r="CT222" s="2492"/>
      <c r="CU222" s="2492"/>
      <c r="CV222" s="2492"/>
      <c r="CW222" s="2492"/>
      <c r="CX222" s="2492"/>
      <c r="CY222" s="2492"/>
      <c r="CZ222" s="2493"/>
    </row>
    <row r="223" s="761" customFormat="true" ht="15" customHeight="true" x14ac:dyDescent="0.2">
      <c r="A223" s="2997"/>
      <c r="B223" s="1497" t="s">
        <v>16</v>
      </c>
      <c r="C223" s="1519" t="s">
        <v>35</v>
      </c>
      <c r="D223" s="1533" t="s">
        <v>35</v>
      </c>
      <c r="E223" s="1533" t="s">
        <v>35</v>
      </c>
      <c r="F223" s="1533" t="s">
        <v>35</v>
      </c>
      <c r="G223" s="1547" t="s">
        <v>35</v>
      </c>
      <c r="H223" s="1561" t="s">
        <v>35</v>
      </c>
      <c r="I223" s="1533" t="s">
        <v>35</v>
      </c>
      <c r="J223" s="1533" t="s">
        <v>35</v>
      </c>
      <c r="K223" s="1533" t="s">
        <v>35</v>
      </c>
      <c r="L223" s="1575" t="s">
        <v>35</v>
      </c>
      <c r="M223" s="1519" t="s">
        <v>35</v>
      </c>
      <c r="N223" s="1533" t="s">
        <v>35</v>
      </c>
      <c r="O223" s="1533" t="s">
        <v>35</v>
      </c>
      <c r="P223" s="1533" t="s">
        <v>35</v>
      </c>
      <c r="Q223" s="1547" t="s">
        <v>35</v>
      </c>
      <c r="R223" s="1561" t="s">
        <v>35</v>
      </c>
      <c r="S223" s="1533" t="s">
        <v>35</v>
      </c>
      <c r="T223" s="1533" t="s">
        <v>35</v>
      </c>
      <c r="U223" s="1533" t="s">
        <v>35</v>
      </c>
      <c r="V223" s="1533" t="s">
        <v>35</v>
      </c>
      <c r="W223" s="1533" t="s">
        <v>35</v>
      </c>
      <c r="X223" s="1533" t="s">
        <v>35</v>
      </c>
      <c r="Y223" s="1533" t="s">
        <v>35</v>
      </c>
      <c r="Z223" s="1575" t="s">
        <v>35</v>
      </c>
      <c r="AA223" s="1038"/>
      <c r="AB223" s="1038"/>
      <c r="AC223" s="1038"/>
      <c r="AD223" s="1038"/>
      <c r="AE223" s="1038"/>
      <c r="AF223" s="1038"/>
      <c r="AG223" s="1038"/>
      <c r="AH223" s="1038"/>
      <c r="AI223" s="1038"/>
      <c r="AJ223" s="1038"/>
      <c r="AK223" s="1038"/>
      <c r="AL223" s="1038"/>
      <c r="AM223" s="1038"/>
      <c r="AN223" s="1038"/>
      <c r="AO223" s="1038"/>
      <c r="AP223" s="1038"/>
      <c r="AQ223" s="1038"/>
      <c r="AR223" s="1038"/>
      <c r="AS223" s="1038"/>
      <c r="AT223" s="1038"/>
      <c r="AU223" s="1038"/>
      <c r="AV223" s="1038"/>
      <c r="AW223" s="1038"/>
      <c r="AX223" s="1038"/>
      <c r="AY223" s="1038"/>
      <c r="AZ223" s="240"/>
      <c r="BA223" s="3133"/>
      <c r="BB223" s="175" t="s">
        <v>16</v>
      </c>
      <c r="BC223" s="1598" t="s">
        <v>35</v>
      </c>
      <c r="BD223" s="1618" t="s">
        <v>35</v>
      </c>
      <c r="BE223" s="1618" t="s">
        <v>35</v>
      </c>
      <c r="BF223" s="1618" t="s">
        <v>35</v>
      </c>
      <c r="BG223" s="1639" t="s">
        <v>35</v>
      </c>
      <c r="BH223" s="1660" t="s">
        <v>35</v>
      </c>
      <c r="BI223" s="1618" t="s">
        <v>35</v>
      </c>
      <c r="BJ223" s="1618" t="s">
        <v>35</v>
      </c>
      <c r="BK223" s="1618" t="s">
        <v>35</v>
      </c>
      <c r="BL223" s="1639" t="s">
        <v>35</v>
      </c>
      <c r="BM223" s="1660" t="s">
        <v>35</v>
      </c>
      <c r="BN223" s="1618" t="s">
        <v>35</v>
      </c>
      <c r="BO223" s="1618" t="s">
        <v>35</v>
      </c>
      <c r="BP223" s="1618" t="s">
        <v>35</v>
      </c>
      <c r="BQ223" s="1639" t="s">
        <v>35</v>
      </c>
      <c r="BR223" s="1660" t="s">
        <v>35</v>
      </c>
      <c r="BS223" s="1618" t="s">
        <v>35</v>
      </c>
      <c r="BT223" s="1618" t="s">
        <v>35</v>
      </c>
      <c r="BU223" s="1618" t="s">
        <v>35</v>
      </c>
      <c r="BV223" s="1618" t="s">
        <v>35</v>
      </c>
      <c r="BW223" s="1618" t="s">
        <v>35</v>
      </c>
      <c r="BX223" s="1618" t="s">
        <v>35</v>
      </c>
      <c r="BY223" s="1680" t="s">
        <v>35</v>
      </c>
      <c r="BZ223" s="1680" t="s">
        <v>35</v>
      </c>
      <c r="CA223" s="2494"/>
      <c r="CB223" s="2494"/>
      <c r="CC223" s="2494"/>
      <c r="CD223" s="2494"/>
      <c r="CE223" s="2494"/>
      <c r="CF223" s="2494"/>
      <c r="CG223" s="2494"/>
      <c r="CH223" s="2494"/>
      <c r="CI223" s="2494"/>
      <c r="CJ223" s="2494"/>
      <c r="CK223" s="2494"/>
      <c r="CL223" s="2494"/>
      <c r="CM223" s="2494"/>
      <c r="CN223" s="2494"/>
      <c r="CO223" s="2494"/>
      <c r="CP223" s="2494"/>
      <c r="CQ223" s="2494"/>
      <c r="CR223" s="2494"/>
      <c r="CS223" s="2494"/>
      <c r="CT223" s="2494"/>
      <c r="CU223" s="2494"/>
      <c r="CV223" s="2494"/>
      <c r="CW223" s="2494"/>
      <c r="CX223" s="2494"/>
      <c r="CY223" s="2494"/>
      <c r="CZ223" s="2495"/>
    </row>
    <row r="224" s="761" customFormat="true" ht="15" customHeight="true" x14ac:dyDescent="0.2">
      <c r="A224" s="2998"/>
      <c r="B224" s="1498" t="s">
        <v>20</v>
      </c>
      <c r="C224" s="1520" t="s">
        <v>35</v>
      </c>
      <c r="D224" s="1534" t="s">
        <v>35</v>
      </c>
      <c r="E224" s="1534" t="s">
        <v>35</v>
      </c>
      <c r="F224" s="1534" t="s">
        <v>35</v>
      </c>
      <c r="G224" s="1548" t="s">
        <v>35</v>
      </c>
      <c r="H224" s="1562" t="s">
        <v>35</v>
      </c>
      <c r="I224" s="1534" t="s">
        <v>35</v>
      </c>
      <c r="J224" s="1534" t="s">
        <v>35</v>
      </c>
      <c r="K224" s="1534" t="s">
        <v>35</v>
      </c>
      <c r="L224" s="1576" t="s">
        <v>35</v>
      </c>
      <c r="M224" s="1520" t="s">
        <v>35</v>
      </c>
      <c r="N224" s="1534" t="s">
        <v>35</v>
      </c>
      <c r="O224" s="1534" t="s">
        <v>35</v>
      </c>
      <c r="P224" s="1534" t="s">
        <v>35</v>
      </c>
      <c r="Q224" s="1548" t="s">
        <v>35</v>
      </c>
      <c r="R224" s="1562" t="s">
        <v>35</v>
      </c>
      <c r="S224" s="1534" t="s">
        <v>35</v>
      </c>
      <c r="T224" s="1534" t="s">
        <v>35</v>
      </c>
      <c r="U224" s="1534" t="s">
        <v>35</v>
      </c>
      <c r="V224" s="1534" t="s">
        <v>35</v>
      </c>
      <c r="W224" s="1534" t="s">
        <v>35</v>
      </c>
      <c r="X224" s="1534" t="s">
        <v>35</v>
      </c>
      <c r="Y224" s="1534" t="s">
        <v>35</v>
      </c>
      <c r="Z224" s="1576" t="s">
        <v>35</v>
      </c>
      <c r="AA224" s="1038"/>
      <c r="AB224" s="1038"/>
      <c r="AC224" s="1038"/>
      <c r="AD224" s="1038"/>
      <c r="AE224" s="1038"/>
      <c r="AF224" s="1038"/>
      <c r="AG224" s="1038"/>
      <c r="AH224" s="1038"/>
      <c r="AI224" s="1038"/>
      <c r="AJ224" s="1038"/>
      <c r="AK224" s="1038"/>
      <c r="AL224" s="1038"/>
      <c r="AM224" s="1038"/>
      <c r="AN224" s="1038"/>
      <c r="AO224" s="1038"/>
      <c r="AP224" s="1038"/>
      <c r="AQ224" s="1038"/>
      <c r="AR224" s="1038"/>
      <c r="AS224" s="1038"/>
      <c r="AT224" s="1038"/>
      <c r="AU224" s="1038"/>
      <c r="AV224" s="1038"/>
      <c r="AW224" s="1038"/>
      <c r="AX224" s="1038"/>
      <c r="AY224" s="1038"/>
      <c r="AZ224" s="240"/>
      <c r="BA224" s="3133"/>
      <c r="BB224" s="175" t="s">
        <v>20</v>
      </c>
      <c r="BC224" s="1598" t="s">
        <v>35</v>
      </c>
      <c r="BD224" s="1618" t="s">
        <v>35</v>
      </c>
      <c r="BE224" s="1618" t="s">
        <v>35</v>
      </c>
      <c r="BF224" s="1618" t="s">
        <v>35</v>
      </c>
      <c r="BG224" s="1639" t="s">
        <v>35</v>
      </c>
      <c r="BH224" s="1660" t="s">
        <v>35</v>
      </c>
      <c r="BI224" s="1618" t="s">
        <v>35</v>
      </c>
      <c r="BJ224" s="1618" t="s">
        <v>35</v>
      </c>
      <c r="BK224" s="1618" t="s">
        <v>35</v>
      </c>
      <c r="BL224" s="1639" t="s">
        <v>35</v>
      </c>
      <c r="BM224" s="1660" t="s">
        <v>35</v>
      </c>
      <c r="BN224" s="1618" t="s">
        <v>35</v>
      </c>
      <c r="BO224" s="1618" t="s">
        <v>35</v>
      </c>
      <c r="BP224" s="1618" t="s">
        <v>35</v>
      </c>
      <c r="BQ224" s="1639" t="s">
        <v>35</v>
      </c>
      <c r="BR224" s="1660" t="s">
        <v>35</v>
      </c>
      <c r="BS224" s="1618" t="s">
        <v>35</v>
      </c>
      <c r="BT224" s="1618" t="s">
        <v>35</v>
      </c>
      <c r="BU224" s="1618" t="s">
        <v>35</v>
      </c>
      <c r="BV224" s="1618" t="s">
        <v>35</v>
      </c>
      <c r="BW224" s="1618" t="s">
        <v>35</v>
      </c>
      <c r="BX224" s="1618" t="s">
        <v>35</v>
      </c>
      <c r="BY224" s="1680" t="s">
        <v>35</v>
      </c>
      <c r="BZ224" s="1680" t="s">
        <v>35</v>
      </c>
      <c r="CA224" s="2494"/>
      <c r="CB224" s="2494"/>
      <c r="CC224" s="2494"/>
      <c r="CD224" s="2494"/>
      <c r="CE224" s="2494"/>
      <c r="CF224" s="2494"/>
      <c r="CG224" s="2494"/>
      <c r="CH224" s="2494"/>
      <c r="CI224" s="2494"/>
      <c r="CJ224" s="2494"/>
      <c r="CK224" s="2494"/>
      <c r="CL224" s="2494"/>
      <c r="CM224" s="2494"/>
      <c r="CN224" s="2494"/>
      <c r="CO224" s="2494"/>
      <c r="CP224" s="2494"/>
      <c r="CQ224" s="2494"/>
      <c r="CR224" s="2494"/>
      <c r="CS224" s="2494"/>
      <c r="CT224" s="2494"/>
      <c r="CU224" s="2494"/>
      <c r="CV224" s="2494"/>
      <c r="CW224" s="2494"/>
      <c r="CX224" s="2494"/>
      <c r="CY224" s="2494"/>
      <c r="CZ224" s="2495"/>
    </row>
    <row r="225" s="761" customFormat="true" ht="15" customHeight="true" x14ac:dyDescent="0.2">
      <c r="A225" s="1255"/>
      <c r="B225" s="1273"/>
      <c r="C225" s="1444"/>
      <c r="D225" s="1445"/>
      <c r="E225" s="1445"/>
      <c r="F225" s="1445"/>
      <c r="G225" s="1446"/>
      <c r="H225" s="1447"/>
      <c r="I225" s="1445"/>
      <c r="J225" s="1445"/>
      <c r="K225" s="1445"/>
      <c r="L225" s="1448"/>
      <c r="M225" s="1449"/>
      <c r="N225" s="1445"/>
      <c r="O225" s="1445"/>
      <c r="P225" s="1445"/>
      <c r="Q225" s="1446"/>
      <c r="R225" s="1447"/>
      <c r="S225" s="1445"/>
      <c r="T225" s="1445"/>
      <c r="U225" s="1445"/>
      <c r="V225" s="1445"/>
      <c r="W225" s="1445"/>
      <c r="X225" s="1445"/>
      <c r="Y225" s="1445"/>
      <c r="Z225" s="2458"/>
      <c r="AA225" s="1038"/>
      <c r="AB225" s="1038"/>
      <c r="AC225" s="1038"/>
      <c r="AD225" s="1038"/>
      <c r="AE225" s="1038"/>
      <c r="AF225" s="1038"/>
      <c r="AG225" s="1038"/>
      <c r="AH225" s="1038"/>
      <c r="AI225" s="1038"/>
      <c r="AJ225" s="1038"/>
      <c r="AK225" s="1038"/>
      <c r="AL225" s="1038"/>
      <c r="AM225" s="1038"/>
      <c r="AN225" s="1038"/>
      <c r="AO225" s="1038"/>
      <c r="AP225" s="1038"/>
      <c r="AQ225" s="1038"/>
      <c r="AR225" s="1038"/>
      <c r="AS225" s="1038"/>
      <c r="AT225" s="1038"/>
      <c r="AU225" s="1038"/>
      <c r="AV225" s="1038"/>
      <c r="AW225" s="1038"/>
      <c r="AX225" s="1038"/>
      <c r="AY225" s="1038"/>
      <c r="AZ225" s="240"/>
      <c r="BA225" s="3133" t="s">
        <v>70</v>
      </c>
      <c r="BB225" s="175" t="s">
        <v>71</v>
      </c>
      <c r="BC225" s="1598" t="s">
        <v>35</v>
      </c>
      <c r="BD225" s="1618" t="s">
        <v>35</v>
      </c>
      <c r="BE225" s="1618" t="s">
        <v>35</v>
      </c>
      <c r="BF225" s="1618" t="s">
        <v>35</v>
      </c>
      <c r="BG225" s="1639" t="s">
        <v>35</v>
      </c>
      <c r="BH225" s="1660" t="s">
        <v>35</v>
      </c>
      <c r="BI225" s="1618" t="s">
        <v>35</v>
      </c>
      <c r="BJ225" s="1618" t="s">
        <v>35</v>
      </c>
      <c r="BK225" s="1618" t="s">
        <v>35</v>
      </c>
      <c r="BL225" s="1639" t="s">
        <v>35</v>
      </c>
      <c r="BM225" s="1660" t="s">
        <v>35</v>
      </c>
      <c r="BN225" s="1618" t="s">
        <v>35</v>
      </c>
      <c r="BO225" s="1618" t="s">
        <v>35</v>
      </c>
      <c r="BP225" s="1618" t="s">
        <v>35</v>
      </c>
      <c r="BQ225" s="1639" t="s">
        <v>35</v>
      </c>
      <c r="BR225" s="1660" t="s">
        <v>35</v>
      </c>
      <c r="BS225" s="1618" t="s">
        <v>35</v>
      </c>
      <c r="BT225" s="1618" t="s">
        <v>35</v>
      </c>
      <c r="BU225" s="1618" t="s">
        <v>35</v>
      </c>
      <c r="BV225" s="1618" t="s">
        <v>35</v>
      </c>
      <c r="BW225" s="1618" t="s">
        <v>35</v>
      </c>
      <c r="BX225" s="1618" t="s">
        <v>35</v>
      </c>
      <c r="BY225" s="1680" t="s">
        <v>35</v>
      </c>
      <c r="BZ225" s="1680" t="s">
        <v>35</v>
      </c>
      <c r="CA225" s="2495"/>
      <c r="CB225" s="2495"/>
      <c r="CC225" s="2495"/>
      <c r="CD225" s="2495"/>
      <c r="CE225" s="2495"/>
      <c r="CF225" s="2495"/>
      <c r="CG225" s="2495"/>
      <c r="CH225" s="2495"/>
      <c r="CI225" s="2495"/>
      <c r="CJ225" s="2495"/>
      <c r="CK225" s="2495"/>
      <c r="CL225" s="2495"/>
      <c r="CM225" s="2495"/>
      <c r="CN225" s="2495"/>
      <c r="CO225" s="2495"/>
      <c r="CP225" s="2495"/>
      <c r="CQ225" s="2495"/>
      <c r="CR225" s="2495"/>
      <c r="CS225" s="2495"/>
      <c r="CT225" s="2495"/>
      <c r="CU225" s="2495"/>
      <c r="CV225" s="2495"/>
      <c r="CW225" s="2495"/>
      <c r="CX225" s="2495"/>
      <c r="CY225" s="2495"/>
      <c r="CZ225" s="2495"/>
    </row>
    <row r="226" s="761" customFormat="true" ht="15" customHeight="true" x14ac:dyDescent="0.2">
      <c r="A226" s="1244"/>
      <c r="B226" s="1499"/>
      <c r="C226" s="1159"/>
      <c r="D226" s="1160"/>
      <c r="E226" s="1160"/>
      <c r="F226" s="1160"/>
      <c r="G226" s="1225"/>
      <c r="H226" s="1208"/>
      <c r="I226" s="1160"/>
      <c r="J226" s="1160"/>
      <c r="K226" s="1160"/>
      <c r="L226" s="1175"/>
      <c r="M226" s="1191"/>
      <c r="N226" s="1160"/>
      <c r="O226" s="1160"/>
      <c r="P226" s="1160"/>
      <c r="Q226" s="1225"/>
      <c r="R226" s="1208"/>
      <c r="S226" s="1160"/>
      <c r="T226" s="1160"/>
      <c r="U226" s="1160"/>
      <c r="V226" s="1160"/>
      <c r="W226" s="1160"/>
      <c r="X226" s="1160"/>
      <c r="Y226" s="1160"/>
      <c r="Z226" s="2459"/>
      <c r="AA226" s="1038"/>
      <c r="AB226" s="1038"/>
      <c r="AC226" s="1038"/>
      <c r="AD226" s="1038"/>
      <c r="AE226" s="1038"/>
      <c r="AF226" s="1038"/>
      <c r="AG226" s="1038"/>
      <c r="AH226" s="1038"/>
      <c r="AI226" s="1038"/>
      <c r="AJ226" s="1038"/>
      <c r="AK226" s="1038"/>
      <c r="AL226" s="1038"/>
      <c r="AM226" s="1038"/>
      <c r="AN226" s="1038"/>
      <c r="AO226" s="1038"/>
      <c r="AP226" s="1038"/>
      <c r="AQ226" s="1038"/>
      <c r="AR226" s="1038"/>
      <c r="AS226" s="1038"/>
      <c r="AT226" s="1038"/>
      <c r="AU226" s="1038"/>
      <c r="AV226" s="1038"/>
      <c r="AW226" s="1038"/>
      <c r="AX226" s="1038"/>
      <c r="AY226" s="1038"/>
      <c r="AZ226" s="240"/>
      <c r="BA226" s="3133"/>
      <c r="BB226" s="175" t="s">
        <v>72</v>
      </c>
      <c r="BC226" s="1598" t="s">
        <v>35</v>
      </c>
      <c r="BD226" s="1618" t="s">
        <v>35</v>
      </c>
      <c r="BE226" s="1618" t="s">
        <v>35</v>
      </c>
      <c r="BF226" s="1618" t="s">
        <v>35</v>
      </c>
      <c r="BG226" s="1639" t="s">
        <v>35</v>
      </c>
      <c r="BH226" s="1660" t="s">
        <v>35</v>
      </c>
      <c r="BI226" s="1618" t="s">
        <v>35</v>
      </c>
      <c r="BJ226" s="1618" t="s">
        <v>35</v>
      </c>
      <c r="BK226" s="1618" t="s">
        <v>35</v>
      </c>
      <c r="BL226" s="1639" t="s">
        <v>35</v>
      </c>
      <c r="BM226" s="1660" t="s">
        <v>35</v>
      </c>
      <c r="BN226" s="1618" t="s">
        <v>35</v>
      </c>
      <c r="BO226" s="1618" t="s">
        <v>35</v>
      </c>
      <c r="BP226" s="1618" t="s">
        <v>35</v>
      </c>
      <c r="BQ226" s="1639" t="s">
        <v>35</v>
      </c>
      <c r="BR226" s="1660" t="s">
        <v>35</v>
      </c>
      <c r="BS226" s="1618" t="s">
        <v>35</v>
      </c>
      <c r="BT226" s="1618" t="s">
        <v>35</v>
      </c>
      <c r="BU226" s="1618" t="s">
        <v>35</v>
      </c>
      <c r="BV226" s="1618" t="s">
        <v>35</v>
      </c>
      <c r="BW226" s="1618" t="s">
        <v>35</v>
      </c>
      <c r="BX226" s="1618" t="s">
        <v>35</v>
      </c>
      <c r="BY226" s="1680" t="s">
        <v>35</v>
      </c>
      <c r="BZ226" s="1680" t="s">
        <v>35</v>
      </c>
      <c r="CA226" s="2495"/>
      <c r="CB226" s="2495"/>
      <c r="CC226" s="2495"/>
      <c r="CD226" s="2495"/>
      <c r="CE226" s="2495"/>
      <c r="CF226" s="2495"/>
      <c r="CG226" s="2495"/>
      <c r="CH226" s="2495"/>
      <c r="CI226" s="2495"/>
      <c r="CJ226" s="2495"/>
      <c r="CK226" s="2495"/>
      <c r="CL226" s="2495"/>
      <c r="CM226" s="2495"/>
      <c r="CN226" s="2495"/>
      <c r="CO226" s="2495"/>
      <c r="CP226" s="2495"/>
      <c r="CQ226" s="2495"/>
      <c r="CR226" s="2495"/>
      <c r="CS226" s="2495"/>
      <c r="CT226" s="2495"/>
      <c r="CU226" s="2495"/>
      <c r="CV226" s="2495"/>
      <c r="CW226" s="2495"/>
      <c r="CX226" s="2495"/>
      <c r="CY226" s="2495"/>
      <c r="CZ226" s="2495"/>
    </row>
    <row r="227" s="761" customFormat="true" ht="15" customHeight="true" x14ac:dyDescent="0.2">
      <c r="A227" s="1245"/>
      <c r="B227" s="1500"/>
      <c r="C227" s="1161"/>
      <c r="D227" s="1162"/>
      <c r="E227" s="1162"/>
      <c r="F227" s="1162"/>
      <c r="G227" s="1226"/>
      <c r="H227" s="1209"/>
      <c r="I227" s="1162"/>
      <c r="J227" s="1162"/>
      <c r="K227" s="1162"/>
      <c r="L227" s="1176"/>
      <c r="M227" s="1192"/>
      <c r="N227" s="1162"/>
      <c r="O227" s="1162"/>
      <c r="P227" s="1162"/>
      <c r="Q227" s="1226"/>
      <c r="R227" s="1209"/>
      <c r="S227" s="1162"/>
      <c r="T227" s="1162"/>
      <c r="U227" s="1162"/>
      <c r="V227" s="1162"/>
      <c r="W227" s="1162"/>
      <c r="X227" s="1162"/>
      <c r="Y227" s="1162"/>
      <c r="Z227" s="2460"/>
      <c r="AA227" s="1038"/>
      <c r="AB227" s="1038"/>
      <c r="AC227" s="1038"/>
      <c r="AD227" s="1038"/>
      <c r="AE227" s="1038"/>
      <c r="AF227" s="1038"/>
      <c r="AG227" s="1038"/>
      <c r="AH227" s="1038"/>
      <c r="AI227" s="1038"/>
      <c r="AJ227" s="1038"/>
      <c r="AK227" s="1038"/>
      <c r="AL227" s="1038"/>
      <c r="AM227" s="1038"/>
      <c r="AN227" s="1038"/>
      <c r="AO227" s="1038"/>
      <c r="AP227" s="1038"/>
      <c r="AQ227" s="1038"/>
      <c r="AR227" s="1038"/>
      <c r="AS227" s="1038"/>
      <c r="AT227" s="1038"/>
      <c r="AU227" s="1038"/>
      <c r="AV227" s="1038"/>
      <c r="AW227" s="1038"/>
      <c r="AX227" s="1038"/>
      <c r="AY227" s="1038"/>
      <c r="AZ227" s="240"/>
      <c r="BA227" s="3133" t="s">
        <v>95</v>
      </c>
      <c r="BB227" s="175" t="s">
        <v>61</v>
      </c>
      <c r="BC227" s="1598" t="s">
        <v>35</v>
      </c>
      <c r="BD227" s="1618" t="s">
        <v>35</v>
      </c>
      <c r="BE227" s="1618" t="s">
        <v>35</v>
      </c>
      <c r="BF227" s="1618" t="s">
        <v>35</v>
      </c>
      <c r="BG227" s="1639" t="s">
        <v>35</v>
      </c>
      <c r="BH227" s="1660" t="s">
        <v>35</v>
      </c>
      <c r="BI227" s="1618" t="s">
        <v>35</v>
      </c>
      <c r="BJ227" s="1618" t="s">
        <v>35</v>
      </c>
      <c r="BK227" s="1618" t="s">
        <v>35</v>
      </c>
      <c r="BL227" s="1639" t="s">
        <v>35</v>
      </c>
      <c r="BM227" s="1660" t="s">
        <v>35</v>
      </c>
      <c r="BN227" s="1618" t="s">
        <v>35</v>
      </c>
      <c r="BO227" s="1618" t="s">
        <v>35</v>
      </c>
      <c r="BP227" s="1618" t="s">
        <v>35</v>
      </c>
      <c r="BQ227" s="1639" t="s">
        <v>35</v>
      </c>
      <c r="BR227" s="1660" t="s">
        <v>35</v>
      </c>
      <c r="BS227" s="1618" t="s">
        <v>35</v>
      </c>
      <c r="BT227" s="1618" t="s">
        <v>35</v>
      </c>
      <c r="BU227" s="1618" t="s">
        <v>35</v>
      </c>
      <c r="BV227" s="1618" t="s">
        <v>35</v>
      </c>
      <c r="BW227" s="1618" t="s">
        <v>35</v>
      </c>
      <c r="BX227" s="1618" t="s">
        <v>35</v>
      </c>
      <c r="BY227" s="1680" t="s">
        <v>35</v>
      </c>
      <c r="BZ227" s="1680" t="s">
        <v>35</v>
      </c>
      <c r="CA227" s="2495"/>
      <c r="CB227" s="2495"/>
      <c r="CC227" s="2495"/>
      <c r="CD227" s="2495"/>
      <c r="CE227" s="2495"/>
      <c r="CF227" s="2495"/>
      <c r="CG227" s="2495"/>
      <c r="CH227" s="2495"/>
      <c r="CI227" s="2495"/>
      <c r="CJ227" s="2495"/>
      <c r="CK227" s="2495"/>
      <c r="CL227" s="2495"/>
      <c r="CM227" s="2495"/>
      <c r="CN227" s="2495"/>
      <c r="CO227" s="2495"/>
      <c r="CP227" s="2495"/>
      <c r="CQ227" s="2495"/>
      <c r="CR227" s="2495"/>
      <c r="CS227" s="2495"/>
      <c r="CT227" s="2495"/>
      <c r="CU227" s="2495"/>
      <c r="CV227" s="2495"/>
      <c r="CW227" s="2495"/>
      <c r="CX227" s="2495"/>
      <c r="CY227" s="2495"/>
      <c r="CZ227" s="2495"/>
    </row>
    <row r="228" s="761" customFormat="true" ht="15" customHeight="true" x14ac:dyDescent="0.2">
      <c r="A228" s="1246"/>
      <c r="B228" s="1501"/>
      <c r="C228" s="1450"/>
      <c r="D228" s="1451"/>
      <c r="E228" s="1451"/>
      <c r="F228" s="1451"/>
      <c r="G228" s="1452"/>
      <c r="H228" s="1453"/>
      <c r="I228" s="1451"/>
      <c r="J228" s="1451"/>
      <c r="K228" s="1451"/>
      <c r="L228" s="1454"/>
      <c r="M228" s="1450"/>
      <c r="N228" s="1451"/>
      <c r="O228" s="1451"/>
      <c r="P228" s="1451"/>
      <c r="Q228" s="1452"/>
      <c r="R228" s="1453"/>
      <c r="S228" s="1451"/>
      <c r="T228" s="1451"/>
      <c r="U228" s="1451"/>
      <c r="V228" s="1451"/>
      <c r="W228" s="1451"/>
      <c r="X228" s="1451"/>
      <c r="Y228" s="1451"/>
      <c r="Z228" s="1454"/>
      <c r="AA228" s="1038"/>
      <c r="AB228" s="1038"/>
      <c r="AC228" s="1038"/>
      <c r="AD228" s="1038"/>
      <c r="AE228" s="1038"/>
      <c r="AF228" s="1038"/>
      <c r="AG228" s="1038"/>
      <c r="AH228" s="1038"/>
      <c r="AI228" s="1038"/>
      <c r="AJ228" s="1038"/>
      <c r="AK228" s="1038"/>
      <c r="AL228" s="1038"/>
      <c r="AM228" s="1038"/>
      <c r="AN228" s="1038"/>
      <c r="AO228" s="1038"/>
      <c r="AP228" s="1038"/>
      <c r="AQ228" s="1038"/>
      <c r="AR228" s="1038"/>
      <c r="AS228" s="1038"/>
      <c r="AT228" s="1038"/>
      <c r="AU228" s="1038"/>
      <c r="AV228" s="1038"/>
      <c r="AW228" s="1038"/>
      <c r="AX228" s="1038"/>
      <c r="AY228" s="1038"/>
      <c r="AZ228" s="240"/>
      <c r="BA228" s="3133"/>
      <c r="BB228" s="175" t="s">
        <v>92</v>
      </c>
      <c r="BC228" s="1598" t="s">
        <v>35</v>
      </c>
      <c r="BD228" s="1618" t="s">
        <v>35</v>
      </c>
      <c r="BE228" s="1618" t="s">
        <v>35</v>
      </c>
      <c r="BF228" s="1618" t="s">
        <v>35</v>
      </c>
      <c r="BG228" s="1639" t="s">
        <v>35</v>
      </c>
      <c r="BH228" s="1660" t="s">
        <v>35</v>
      </c>
      <c r="BI228" s="1618" t="s">
        <v>35</v>
      </c>
      <c r="BJ228" s="1618" t="s">
        <v>35</v>
      </c>
      <c r="BK228" s="1618" t="s">
        <v>35</v>
      </c>
      <c r="BL228" s="1639" t="s">
        <v>35</v>
      </c>
      <c r="BM228" s="1660" t="s">
        <v>35</v>
      </c>
      <c r="BN228" s="1618" t="s">
        <v>35</v>
      </c>
      <c r="BO228" s="1618" t="s">
        <v>35</v>
      </c>
      <c r="BP228" s="1618" t="s">
        <v>35</v>
      </c>
      <c r="BQ228" s="1639" t="s">
        <v>35</v>
      </c>
      <c r="BR228" s="1660" t="s">
        <v>35</v>
      </c>
      <c r="BS228" s="1618" t="s">
        <v>35</v>
      </c>
      <c r="BT228" s="1618" t="s">
        <v>35</v>
      </c>
      <c r="BU228" s="1618" t="s">
        <v>35</v>
      </c>
      <c r="BV228" s="1618" t="s">
        <v>35</v>
      </c>
      <c r="BW228" s="1618" t="s">
        <v>35</v>
      </c>
      <c r="BX228" s="1618" t="s">
        <v>35</v>
      </c>
      <c r="BY228" s="1680" t="s">
        <v>35</v>
      </c>
      <c r="BZ228" s="1680" t="s">
        <v>35</v>
      </c>
      <c r="CA228" s="2495"/>
      <c r="CB228" s="2495"/>
      <c r="CC228" s="2495"/>
      <c r="CD228" s="2495"/>
      <c r="CE228" s="2495"/>
      <c r="CF228" s="2495"/>
      <c r="CG228" s="2495"/>
      <c r="CH228" s="2495"/>
      <c r="CI228" s="2495"/>
      <c r="CJ228" s="2495"/>
      <c r="CK228" s="2495"/>
      <c r="CL228" s="2495"/>
      <c r="CM228" s="2495"/>
      <c r="CN228" s="2495"/>
      <c r="CO228" s="2495"/>
      <c r="CP228" s="2495"/>
      <c r="CQ228" s="2495"/>
      <c r="CR228" s="2495"/>
      <c r="CS228" s="2495"/>
      <c r="CT228" s="2495"/>
      <c r="CU228" s="2495"/>
      <c r="CV228" s="2495"/>
      <c r="CW228" s="2495"/>
      <c r="CX228" s="2495"/>
      <c r="CY228" s="2495"/>
      <c r="CZ228" s="2495"/>
    </row>
    <row r="229" s="761" customFormat="true" ht="15" customHeight="true" x14ac:dyDescent="0.2">
      <c r="A229" s="1247"/>
      <c r="B229" s="1502"/>
      <c r="C229" s="1434"/>
      <c r="D229" s="1435"/>
      <c r="E229" s="1435"/>
      <c r="F229" s="1435"/>
      <c r="G229" s="1436"/>
      <c r="H229" s="1437"/>
      <c r="I229" s="1435"/>
      <c r="J229" s="1435"/>
      <c r="K229" s="1435"/>
      <c r="L229" s="1438"/>
      <c r="M229" s="1434"/>
      <c r="N229" s="1435"/>
      <c r="O229" s="1435"/>
      <c r="P229" s="1435"/>
      <c r="Q229" s="1436"/>
      <c r="R229" s="1437"/>
      <c r="S229" s="1435"/>
      <c r="T229" s="1435"/>
      <c r="U229" s="1435"/>
      <c r="V229" s="1435"/>
      <c r="W229" s="1435"/>
      <c r="X229" s="1435"/>
      <c r="Y229" s="1435"/>
      <c r="Z229" s="1438"/>
      <c r="AA229" s="1038"/>
      <c r="AB229" s="1038"/>
      <c r="AC229" s="1038"/>
      <c r="AD229" s="1038"/>
      <c r="AE229" s="1038"/>
      <c r="AF229" s="1038"/>
      <c r="AG229" s="1038"/>
      <c r="AH229" s="1038"/>
      <c r="AI229" s="1038"/>
      <c r="AJ229" s="1038"/>
      <c r="AK229" s="1038"/>
      <c r="AL229" s="1038"/>
      <c r="AM229" s="1038"/>
      <c r="AN229" s="1038"/>
      <c r="AO229" s="1038"/>
      <c r="AP229" s="1038"/>
      <c r="AQ229" s="1038"/>
      <c r="AR229" s="1038"/>
      <c r="AS229" s="1038"/>
      <c r="AT229" s="1038"/>
      <c r="AU229" s="1038"/>
      <c r="AV229" s="1038"/>
      <c r="AW229" s="1038"/>
      <c r="AX229" s="1038"/>
      <c r="AY229" s="1038"/>
      <c r="AZ229" s="240"/>
      <c r="BA229" s="3133"/>
      <c r="BB229" s="175" t="s">
        <v>93</v>
      </c>
      <c r="BC229" s="1598" t="s">
        <v>35</v>
      </c>
      <c r="BD229" s="1618" t="s">
        <v>35</v>
      </c>
      <c r="BE229" s="1618" t="s">
        <v>35</v>
      </c>
      <c r="BF229" s="1618" t="s">
        <v>35</v>
      </c>
      <c r="BG229" s="1639" t="s">
        <v>35</v>
      </c>
      <c r="BH229" s="1660" t="s">
        <v>35</v>
      </c>
      <c r="BI229" s="1618" t="s">
        <v>35</v>
      </c>
      <c r="BJ229" s="1618" t="s">
        <v>35</v>
      </c>
      <c r="BK229" s="1618" t="s">
        <v>35</v>
      </c>
      <c r="BL229" s="1639" t="s">
        <v>35</v>
      </c>
      <c r="BM229" s="1660" t="s">
        <v>35</v>
      </c>
      <c r="BN229" s="1618" t="s">
        <v>35</v>
      </c>
      <c r="BO229" s="1618" t="s">
        <v>35</v>
      </c>
      <c r="BP229" s="1618" t="s">
        <v>35</v>
      </c>
      <c r="BQ229" s="1639" t="s">
        <v>35</v>
      </c>
      <c r="BR229" s="1660" t="s">
        <v>35</v>
      </c>
      <c r="BS229" s="1618" t="s">
        <v>35</v>
      </c>
      <c r="BT229" s="1618" t="s">
        <v>35</v>
      </c>
      <c r="BU229" s="1618" t="s">
        <v>35</v>
      </c>
      <c r="BV229" s="1618" t="s">
        <v>35</v>
      </c>
      <c r="BW229" s="1618" t="s">
        <v>35</v>
      </c>
      <c r="BX229" s="1618" t="s">
        <v>35</v>
      </c>
      <c r="BY229" s="1680" t="s">
        <v>35</v>
      </c>
      <c r="BZ229" s="1680" t="s">
        <v>35</v>
      </c>
      <c r="CA229" s="2495"/>
      <c r="CB229" s="2495"/>
      <c r="CC229" s="2495"/>
      <c r="CD229" s="2495"/>
      <c r="CE229" s="2495"/>
      <c r="CF229" s="2495"/>
      <c r="CG229" s="2495"/>
      <c r="CH229" s="2495"/>
      <c r="CI229" s="2495"/>
      <c r="CJ229" s="2495"/>
      <c r="CK229" s="2495"/>
      <c r="CL229" s="2495"/>
      <c r="CM229" s="2495"/>
      <c r="CN229" s="2495"/>
      <c r="CO229" s="2495"/>
      <c r="CP229" s="2495"/>
      <c r="CQ229" s="2495"/>
      <c r="CR229" s="2495"/>
      <c r="CS229" s="2495"/>
      <c r="CT229" s="2495"/>
      <c r="CU229" s="2495"/>
      <c r="CV229" s="2495"/>
      <c r="CW229" s="2495"/>
      <c r="CX229" s="2495"/>
      <c r="CY229" s="2495"/>
      <c r="CZ229" s="2495"/>
    </row>
    <row r="230" s="761" customFormat="true" ht="15" customHeight="true" x14ac:dyDescent="0.2">
      <c r="A230" s="1248"/>
      <c r="B230" s="1503"/>
      <c r="C230" s="1439"/>
      <c r="D230" s="1440"/>
      <c r="E230" s="1440"/>
      <c r="F230" s="1440"/>
      <c r="G230" s="1441"/>
      <c r="H230" s="1442"/>
      <c r="I230" s="1440"/>
      <c r="J230" s="1440"/>
      <c r="K230" s="1440"/>
      <c r="L230" s="1443"/>
      <c r="M230" s="1439"/>
      <c r="N230" s="1440"/>
      <c r="O230" s="1440"/>
      <c r="P230" s="1440"/>
      <c r="Q230" s="1441"/>
      <c r="R230" s="1442"/>
      <c r="S230" s="1440"/>
      <c r="T230" s="1440"/>
      <c r="U230" s="1440"/>
      <c r="V230" s="1440"/>
      <c r="W230" s="1440"/>
      <c r="X230" s="1440"/>
      <c r="Y230" s="1440"/>
      <c r="Z230" s="1443"/>
      <c r="AA230" s="1038"/>
      <c r="AB230" s="1038"/>
      <c r="AC230" s="1038"/>
      <c r="AD230" s="1038"/>
      <c r="AE230" s="1038"/>
      <c r="AF230" s="1038"/>
      <c r="AG230" s="1038"/>
      <c r="AH230" s="1038"/>
      <c r="AI230" s="1038"/>
      <c r="AJ230" s="1038"/>
      <c r="AK230" s="1038"/>
      <c r="AL230" s="1038"/>
      <c r="AM230" s="1038"/>
      <c r="AN230" s="1038"/>
      <c r="AO230" s="1038"/>
      <c r="AP230" s="1038"/>
      <c r="AQ230" s="1038"/>
      <c r="AR230" s="1038"/>
      <c r="AS230" s="1038"/>
      <c r="AT230" s="1038"/>
      <c r="AU230" s="1038"/>
      <c r="AV230" s="1038"/>
      <c r="AW230" s="1038"/>
      <c r="AX230" s="1038"/>
      <c r="AY230" s="1038"/>
      <c r="AZ230" s="240"/>
      <c r="BA230" s="3133"/>
      <c r="BB230" s="175" t="s">
        <v>94</v>
      </c>
      <c r="BC230" s="1598" t="s">
        <v>35</v>
      </c>
      <c r="BD230" s="1618" t="s">
        <v>35</v>
      </c>
      <c r="BE230" s="1618" t="s">
        <v>35</v>
      </c>
      <c r="BF230" s="1618" t="s">
        <v>35</v>
      </c>
      <c r="BG230" s="1639" t="s">
        <v>35</v>
      </c>
      <c r="BH230" s="1660" t="s">
        <v>35</v>
      </c>
      <c r="BI230" s="1618" t="s">
        <v>35</v>
      </c>
      <c r="BJ230" s="1618" t="s">
        <v>35</v>
      </c>
      <c r="BK230" s="1618" t="s">
        <v>35</v>
      </c>
      <c r="BL230" s="1639" t="s">
        <v>35</v>
      </c>
      <c r="BM230" s="1660" t="s">
        <v>35</v>
      </c>
      <c r="BN230" s="1618" t="s">
        <v>35</v>
      </c>
      <c r="BO230" s="1618" t="s">
        <v>35</v>
      </c>
      <c r="BP230" s="1618" t="s">
        <v>35</v>
      </c>
      <c r="BQ230" s="1639" t="s">
        <v>35</v>
      </c>
      <c r="BR230" s="1660" t="s">
        <v>35</v>
      </c>
      <c r="BS230" s="1618" t="s">
        <v>35</v>
      </c>
      <c r="BT230" s="1618" t="s">
        <v>35</v>
      </c>
      <c r="BU230" s="1618" t="s">
        <v>35</v>
      </c>
      <c r="BV230" s="1618" t="s">
        <v>35</v>
      </c>
      <c r="BW230" s="1618" t="s">
        <v>35</v>
      </c>
      <c r="BX230" s="1618" t="s">
        <v>35</v>
      </c>
      <c r="BY230" s="1680" t="s">
        <v>35</v>
      </c>
      <c r="BZ230" s="1680" t="s">
        <v>35</v>
      </c>
      <c r="CA230" s="2495"/>
      <c r="CB230" s="2495"/>
      <c r="CC230" s="2495"/>
      <c r="CD230" s="2495"/>
      <c r="CE230" s="2495"/>
      <c r="CF230" s="2495"/>
      <c r="CG230" s="2495"/>
      <c r="CH230" s="2495"/>
      <c r="CI230" s="2495"/>
      <c r="CJ230" s="2495"/>
      <c r="CK230" s="2495"/>
      <c r="CL230" s="2495"/>
      <c r="CM230" s="2495"/>
      <c r="CN230" s="2495"/>
      <c r="CO230" s="2495"/>
      <c r="CP230" s="2495"/>
      <c r="CQ230" s="2495"/>
      <c r="CR230" s="2495"/>
      <c r="CS230" s="2495"/>
      <c r="CT230" s="2495"/>
      <c r="CU230" s="2495"/>
      <c r="CV230" s="2495"/>
      <c r="CW230" s="2495"/>
      <c r="CX230" s="2495"/>
      <c r="CY230" s="2495"/>
      <c r="CZ230" s="2495"/>
    </row>
    <row r="231" s="761" customFormat="true" ht="15" customHeight="true" x14ac:dyDescent="0.2">
      <c r="A231" s="1249"/>
      <c r="B231" s="1274"/>
      <c r="C231" s="1163"/>
      <c r="D231" s="1164"/>
      <c r="E231" s="1164"/>
      <c r="F231" s="1164"/>
      <c r="G231" s="1227"/>
      <c r="H231" s="1210"/>
      <c r="I231" s="1164"/>
      <c r="J231" s="1164"/>
      <c r="K231" s="1164"/>
      <c r="L231" s="1177"/>
      <c r="M231" s="1193"/>
      <c r="N231" s="1164"/>
      <c r="O231" s="1164"/>
      <c r="P231" s="1164"/>
      <c r="Q231" s="1227"/>
      <c r="R231" s="1210"/>
      <c r="S231" s="1164"/>
      <c r="T231" s="1164"/>
      <c r="U231" s="1164"/>
      <c r="V231" s="1164"/>
      <c r="W231" s="1164"/>
      <c r="X231" s="1164"/>
      <c r="Y231" s="1164"/>
      <c r="Z231" s="2461"/>
      <c r="AA231" s="1038"/>
      <c r="AB231" s="1038"/>
      <c r="AC231" s="1038"/>
      <c r="AD231" s="1038"/>
      <c r="AE231" s="1038"/>
      <c r="AF231" s="1038"/>
      <c r="AG231" s="1038"/>
      <c r="AH231" s="1038"/>
      <c r="AI231" s="1038"/>
      <c r="AJ231" s="1038"/>
      <c r="AK231" s="1038"/>
      <c r="AL231" s="1038"/>
      <c r="AM231" s="1038"/>
      <c r="AN231" s="1038"/>
      <c r="AO231" s="1038"/>
      <c r="AP231" s="1038"/>
      <c r="AQ231" s="1038"/>
      <c r="AR231" s="1038"/>
      <c r="AS231" s="1038"/>
      <c r="AT231" s="1038"/>
      <c r="AU231" s="1038"/>
      <c r="AV231" s="1038"/>
      <c r="AW231" s="1038"/>
      <c r="AX231" s="1038"/>
      <c r="AY231" s="1038"/>
      <c r="AZ231" s="240"/>
      <c r="BA231" s="763"/>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2496"/>
      <c r="CB231" s="2496"/>
      <c r="CC231" s="2496"/>
      <c r="CD231" s="2496"/>
      <c r="CE231" s="2496"/>
      <c r="CF231" s="2496"/>
      <c r="CG231" s="2496"/>
      <c r="CH231" s="2496"/>
      <c r="CI231" s="2496"/>
      <c r="CJ231" s="2496"/>
      <c r="CK231" s="2496"/>
      <c r="CL231" s="2496"/>
      <c r="CM231" s="2496"/>
      <c r="CN231" s="2496"/>
      <c r="CO231" s="2496"/>
      <c r="CP231" s="2496"/>
      <c r="CQ231" s="2496"/>
      <c r="CR231" s="2496"/>
      <c r="CS231" s="2496"/>
      <c r="CT231" s="2496"/>
      <c r="CU231" s="2496"/>
      <c r="CV231" s="2496"/>
      <c r="CW231" s="2496"/>
      <c r="CX231" s="2496"/>
      <c r="CY231" s="2496"/>
      <c r="CZ231" s="2496"/>
    </row>
    <row r="232" s="761" customFormat="true" ht="15" customHeight="true" x14ac:dyDescent="0.2">
      <c r="A232" s="1250"/>
      <c r="B232" s="1275"/>
      <c r="C232" s="1165"/>
      <c r="D232" s="1166"/>
      <c r="E232" s="1166"/>
      <c r="F232" s="1166"/>
      <c r="G232" s="1228"/>
      <c r="H232" s="1211"/>
      <c r="I232" s="1166"/>
      <c r="J232" s="1166"/>
      <c r="K232" s="1166"/>
      <c r="L232" s="1178"/>
      <c r="M232" s="1194"/>
      <c r="N232" s="1166"/>
      <c r="O232" s="1166"/>
      <c r="P232" s="1166"/>
      <c r="Q232" s="1228"/>
      <c r="R232" s="1211"/>
      <c r="S232" s="1166"/>
      <c r="T232" s="1166"/>
      <c r="U232" s="1166"/>
      <c r="V232" s="1166"/>
      <c r="W232" s="1166"/>
      <c r="X232" s="1166"/>
      <c r="Y232" s="1166"/>
      <c r="Z232" s="2462"/>
      <c r="AA232" s="1038"/>
      <c r="AB232" s="1038"/>
      <c r="AC232" s="1038"/>
      <c r="AD232" s="1038"/>
      <c r="AE232" s="1038"/>
      <c r="AF232" s="1038"/>
      <c r="AG232" s="1038"/>
      <c r="AH232" s="1038"/>
      <c r="AI232" s="1038"/>
      <c r="AJ232" s="1038"/>
      <c r="AK232" s="1038"/>
      <c r="AL232" s="1038"/>
      <c r="AM232" s="1038"/>
      <c r="AN232" s="1038"/>
      <c r="AO232" s="1038"/>
      <c r="AP232" s="1038"/>
      <c r="AQ232" s="1038"/>
      <c r="AR232" s="1038"/>
      <c r="AS232" s="1038"/>
      <c r="AT232" s="1038"/>
      <c r="AU232" s="1038"/>
      <c r="AV232" s="1038"/>
      <c r="AW232" s="1038"/>
      <c r="AX232" s="1038"/>
      <c r="AY232" s="1038"/>
      <c r="AZ232" s="240"/>
      <c r="BA232" s="838"/>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2496"/>
      <c r="CB232" s="2496"/>
      <c r="CC232" s="2496"/>
      <c r="CD232" s="2496"/>
      <c r="CE232" s="2496"/>
      <c r="CF232" s="2496"/>
      <c r="CG232" s="2496"/>
      <c r="CH232" s="2496"/>
      <c r="CI232" s="2496"/>
      <c r="CJ232" s="2496"/>
      <c r="CK232" s="2496"/>
      <c r="CL232" s="2496"/>
      <c r="CM232" s="2496"/>
      <c r="CN232" s="2496"/>
      <c r="CO232" s="2496"/>
      <c r="CP232" s="2496"/>
      <c r="CQ232" s="2496"/>
      <c r="CR232" s="2496"/>
      <c r="CS232" s="2496"/>
      <c r="CT232" s="2496"/>
      <c r="CU232" s="2496"/>
      <c r="CV232" s="2496"/>
      <c r="CW232" s="2496"/>
      <c r="CX232" s="2496"/>
      <c r="CY232" s="2496"/>
      <c r="CZ232" s="2496"/>
    </row>
    <row r="233" s="761" customFormat="true" ht="15" customHeight="true" x14ac:dyDescent="0.2">
      <c r="A233" s="1251"/>
      <c r="B233" s="1276"/>
      <c r="C233" s="1455"/>
      <c r="D233" s="1456"/>
      <c r="E233" s="1456"/>
      <c r="F233" s="1456"/>
      <c r="G233" s="1457"/>
      <c r="H233" s="1458"/>
      <c r="I233" s="1456"/>
      <c r="J233" s="1456"/>
      <c r="K233" s="1456"/>
      <c r="L233" s="1459"/>
      <c r="M233" s="1460"/>
      <c r="N233" s="1456"/>
      <c r="O233" s="1456"/>
      <c r="P233" s="1456"/>
      <c r="Q233" s="1457"/>
      <c r="R233" s="1458"/>
      <c r="S233" s="1456"/>
      <c r="T233" s="1456"/>
      <c r="U233" s="1456"/>
      <c r="V233" s="1456"/>
      <c r="W233" s="1456"/>
      <c r="X233" s="1456"/>
      <c r="Y233" s="1456"/>
      <c r="Z233" s="2463"/>
      <c r="AA233" s="1038"/>
      <c r="AB233" s="1038"/>
      <c r="AC233" s="1038"/>
      <c r="AD233" s="1038"/>
      <c r="AE233" s="1038"/>
      <c r="AF233" s="1038"/>
      <c r="AG233" s="1038"/>
      <c r="AH233" s="1038"/>
      <c r="AI233" s="1038"/>
      <c r="AJ233" s="1038"/>
      <c r="AK233" s="1038"/>
      <c r="AL233" s="1038"/>
      <c r="AM233" s="1038"/>
      <c r="AN233" s="1038"/>
      <c r="AO233" s="1038"/>
      <c r="AP233" s="1038"/>
      <c r="AQ233" s="1038"/>
      <c r="AR233" s="1038"/>
      <c r="AS233" s="1038"/>
      <c r="AT233" s="1038"/>
      <c r="AU233" s="1038"/>
      <c r="AV233" s="1038"/>
      <c r="AW233" s="1038"/>
      <c r="AX233" s="1038"/>
      <c r="AY233" s="1038"/>
      <c r="AZ233" s="240"/>
      <c r="BA233" s="838"/>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2496"/>
      <c r="CB233" s="2496"/>
      <c r="CC233" s="2496"/>
      <c r="CD233" s="2496"/>
      <c r="CE233" s="2496"/>
      <c r="CF233" s="2496"/>
      <c r="CG233" s="2496"/>
      <c r="CH233" s="2496"/>
      <c r="CI233" s="2496"/>
      <c r="CJ233" s="2496"/>
      <c r="CK233" s="2496"/>
      <c r="CL233" s="2496"/>
      <c r="CM233" s="2496"/>
      <c r="CN233" s="2496"/>
      <c r="CO233" s="2496"/>
      <c r="CP233" s="2496"/>
      <c r="CQ233" s="2496"/>
      <c r="CR233" s="2496"/>
      <c r="CS233" s="2496"/>
      <c r="CT233" s="2496"/>
      <c r="CU233" s="2496"/>
      <c r="CV233" s="2496"/>
      <c r="CW233" s="2496"/>
      <c r="CX233" s="2496"/>
      <c r="CY233" s="2496"/>
      <c r="CZ233" s="2496"/>
    </row>
    <row r="234" s="761" customFormat="true" ht="15" customHeight="true" x14ac:dyDescent="0.2">
      <c r="A234" s="1252"/>
      <c r="B234" s="1277"/>
      <c r="C234" s="1461"/>
      <c r="D234" s="1462"/>
      <c r="E234" s="1462"/>
      <c r="F234" s="1462"/>
      <c r="G234" s="1463"/>
      <c r="H234" s="1464"/>
      <c r="I234" s="1462"/>
      <c r="J234" s="1462"/>
      <c r="K234" s="1462"/>
      <c r="L234" s="1465"/>
      <c r="M234" s="1466"/>
      <c r="N234" s="1462"/>
      <c r="O234" s="1462"/>
      <c r="P234" s="1462"/>
      <c r="Q234" s="1463"/>
      <c r="R234" s="1464"/>
      <c r="S234" s="1462"/>
      <c r="T234" s="1462"/>
      <c r="U234" s="1462"/>
      <c r="V234" s="1462"/>
      <c r="W234" s="1462"/>
      <c r="X234" s="1462"/>
      <c r="Y234" s="1462"/>
      <c r="Z234" s="2464"/>
      <c r="AA234" s="1038"/>
      <c r="AB234" s="1038"/>
      <c r="AC234" s="1038"/>
      <c r="AD234" s="1038"/>
      <c r="AE234" s="1038"/>
      <c r="AF234" s="1038"/>
      <c r="AG234" s="1038"/>
      <c r="AH234" s="1038"/>
      <c r="AI234" s="1038"/>
      <c r="AJ234" s="1038"/>
      <c r="AK234" s="1038"/>
      <c r="AL234" s="1038"/>
      <c r="AM234" s="1038"/>
      <c r="AN234" s="1038"/>
      <c r="AO234" s="1038"/>
      <c r="AP234" s="1038"/>
      <c r="AQ234" s="1038"/>
      <c r="AR234" s="1038"/>
      <c r="AS234" s="1038"/>
      <c r="AT234" s="1038"/>
      <c r="AU234" s="1038"/>
      <c r="AV234" s="1038"/>
      <c r="AW234" s="1038"/>
      <c r="AX234" s="1038"/>
      <c r="AY234" s="1038"/>
      <c r="AZ234" s="240"/>
      <c r="BA234" s="838"/>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2496"/>
      <c r="CB234" s="2496"/>
      <c r="CC234" s="2496"/>
      <c r="CD234" s="2496"/>
      <c r="CE234" s="2496"/>
      <c r="CF234" s="2496"/>
      <c r="CG234" s="2496"/>
      <c r="CH234" s="2496"/>
      <c r="CI234" s="2496"/>
      <c r="CJ234" s="2496"/>
      <c r="CK234" s="2496"/>
      <c r="CL234" s="2496"/>
      <c r="CM234" s="2496"/>
      <c r="CN234" s="2496"/>
      <c r="CO234" s="2496"/>
      <c r="CP234" s="2496"/>
      <c r="CQ234" s="2496"/>
      <c r="CR234" s="2496"/>
      <c r="CS234" s="2496"/>
      <c r="CT234" s="2496"/>
      <c r="CU234" s="2496"/>
      <c r="CV234" s="2496"/>
      <c r="CW234" s="2496"/>
      <c r="CX234" s="2496"/>
      <c r="CY234" s="2496"/>
      <c r="CZ234" s="2496"/>
    </row>
    <row r="235" s="761" customFormat="true" ht="15" customHeight="true" x14ac:dyDescent="0.2">
      <c r="A235" s="1252"/>
      <c r="B235" s="1277"/>
      <c r="C235" s="1461"/>
      <c r="D235" s="1462"/>
      <c r="E235" s="1462"/>
      <c r="F235" s="1462"/>
      <c r="G235" s="1463"/>
      <c r="H235" s="1464"/>
      <c r="I235" s="1462"/>
      <c r="J235" s="1462"/>
      <c r="K235" s="1462"/>
      <c r="L235" s="1465"/>
      <c r="M235" s="1466"/>
      <c r="N235" s="1462"/>
      <c r="O235" s="1462"/>
      <c r="P235" s="1462"/>
      <c r="Q235" s="1463"/>
      <c r="R235" s="1464"/>
      <c r="S235" s="1462"/>
      <c r="T235" s="1462"/>
      <c r="U235" s="1462"/>
      <c r="V235" s="1462"/>
      <c r="W235" s="1462"/>
      <c r="X235" s="1462"/>
      <c r="Y235" s="1462"/>
      <c r="Z235" s="2464"/>
      <c r="AA235" s="1038"/>
      <c r="AB235" s="1038"/>
      <c r="AC235" s="1038"/>
      <c r="AD235" s="1038"/>
      <c r="AE235" s="1038"/>
      <c r="AF235" s="1038"/>
      <c r="AG235" s="1038"/>
      <c r="AH235" s="1038"/>
      <c r="AI235" s="1038"/>
      <c r="AJ235" s="1038"/>
      <c r="AK235" s="1038"/>
      <c r="AL235" s="1038"/>
      <c r="AM235" s="1038"/>
      <c r="AN235" s="1038"/>
      <c r="AO235" s="1038"/>
      <c r="AP235" s="1038"/>
      <c r="AQ235" s="1038"/>
      <c r="AR235" s="1038"/>
      <c r="AS235" s="1038"/>
      <c r="AT235" s="1038"/>
      <c r="AU235" s="1038"/>
      <c r="AV235" s="1038"/>
      <c r="AW235" s="1038"/>
      <c r="AX235" s="1038"/>
      <c r="AY235" s="1038"/>
      <c r="AZ235" s="240"/>
      <c r="BA235" s="838"/>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2496"/>
      <c r="CB235" s="2496"/>
      <c r="CC235" s="2496"/>
      <c r="CD235" s="2496"/>
      <c r="CE235" s="2496"/>
      <c r="CF235" s="2496"/>
      <c r="CG235" s="2496"/>
      <c r="CH235" s="2496"/>
      <c r="CI235" s="2496"/>
      <c r="CJ235" s="2496"/>
      <c r="CK235" s="2496"/>
      <c r="CL235" s="2496"/>
      <c r="CM235" s="2496"/>
      <c r="CN235" s="2496"/>
      <c r="CO235" s="2496"/>
      <c r="CP235" s="2496"/>
      <c r="CQ235" s="2496"/>
      <c r="CR235" s="2496"/>
      <c r="CS235" s="2496"/>
      <c r="CT235" s="2496"/>
      <c r="CU235" s="2496"/>
      <c r="CV235" s="2496"/>
      <c r="CW235" s="2496"/>
      <c r="CX235" s="2496"/>
      <c r="CY235" s="2496"/>
      <c r="CZ235" s="2496"/>
    </row>
    <row r="236" s="761" customFormat="true" ht="15" customHeight="true" x14ac:dyDescent="0.2">
      <c r="A236" s="1252"/>
      <c r="B236" s="1277"/>
      <c r="C236" s="1461"/>
      <c r="D236" s="1462"/>
      <c r="E236" s="1462"/>
      <c r="F236" s="1462"/>
      <c r="G236" s="1463"/>
      <c r="H236" s="1464"/>
      <c r="I236" s="1462"/>
      <c r="J236" s="1462"/>
      <c r="K236" s="1462"/>
      <c r="L236" s="1465"/>
      <c r="M236" s="1466"/>
      <c r="N236" s="1462"/>
      <c r="O236" s="1462"/>
      <c r="P236" s="1462"/>
      <c r="Q236" s="1463"/>
      <c r="R236" s="1464"/>
      <c r="S236" s="1462"/>
      <c r="T236" s="1462"/>
      <c r="U236" s="1462"/>
      <c r="V236" s="1462"/>
      <c r="W236" s="1462"/>
      <c r="X236" s="1462"/>
      <c r="Y236" s="1462"/>
      <c r="Z236" s="2464"/>
      <c r="AA236" s="1038"/>
      <c r="AB236" s="1038"/>
      <c r="AC236" s="1038"/>
      <c r="AD236" s="1038"/>
      <c r="AE236" s="1038"/>
      <c r="AF236" s="1038"/>
      <c r="AG236" s="1038"/>
      <c r="AH236" s="1038"/>
      <c r="AI236" s="1038"/>
      <c r="AJ236" s="1038"/>
      <c r="AK236" s="1038"/>
      <c r="AL236" s="1038"/>
      <c r="AM236" s="1038"/>
      <c r="AN236" s="1038"/>
      <c r="AO236" s="1038"/>
      <c r="AP236" s="1038"/>
      <c r="AQ236" s="1038"/>
      <c r="AR236" s="1038"/>
      <c r="AS236" s="1038"/>
      <c r="AT236" s="1038"/>
      <c r="AU236" s="1038"/>
      <c r="AV236" s="1038"/>
      <c r="AW236" s="1038"/>
      <c r="AX236" s="1038"/>
      <c r="AY236" s="1038"/>
      <c r="AZ236" s="240"/>
      <c r="BA236" s="838"/>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2496"/>
      <c r="CB236" s="2496"/>
      <c r="CC236" s="2496"/>
      <c r="CD236" s="2496"/>
      <c r="CE236" s="2496"/>
      <c r="CF236" s="2496"/>
      <c r="CG236" s="2496"/>
      <c r="CH236" s="2496"/>
      <c r="CI236" s="2496"/>
      <c r="CJ236" s="2496"/>
      <c r="CK236" s="2496"/>
      <c r="CL236" s="2496"/>
      <c r="CM236" s="2496"/>
      <c r="CN236" s="2496"/>
      <c r="CO236" s="2496"/>
      <c r="CP236" s="2496"/>
      <c r="CQ236" s="2496"/>
      <c r="CR236" s="2496"/>
      <c r="CS236" s="2496"/>
      <c r="CT236" s="2496"/>
      <c r="CU236" s="2496"/>
      <c r="CV236" s="2496"/>
      <c r="CW236" s="2496"/>
      <c r="CX236" s="2496"/>
      <c r="CY236" s="2496"/>
      <c r="CZ236" s="2496"/>
    </row>
    <row r="237" s="761" customFormat="true" ht="15" customHeight="true" x14ac:dyDescent="0.2">
      <c r="A237" s="1252"/>
      <c r="B237" s="1277"/>
      <c r="C237" s="1461"/>
      <c r="D237" s="1462"/>
      <c r="E237" s="1462"/>
      <c r="F237" s="1462"/>
      <c r="G237" s="1463"/>
      <c r="H237" s="1464"/>
      <c r="I237" s="1462"/>
      <c r="J237" s="1462"/>
      <c r="K237" s="1462"/>
      <c r="L237" s="1465"/>
      <c r="M237" s="1466"/>
      <c r="N237" s="1462"/>
      <c r="O237" s="1462"/>
      <c r="P237" s="1462"/>
      <c r="Q237" s="1463"/>
      <c r="R237" s="1464"/>
      <c r="S237" s="1462"/>
      <c r="T237" s="1462"/>
      <c r="U237" s="1462"/>
      <c r="V237" s="1462"/>
      <c r="W237" s="1462"/>
      <c r="X237" s="1462"/>
      <c r="Y237" s="1462"/>
      <c r="Z237" s="2464"/>
      <c r="AA237" s="1038"/>
      <c r="AB237" s="1038"/>
      <c r="AC237" s="1038"/>
      <c r="AD237" s="1038"/>
      <c r="AE237" s="1038"/>
      <c r="AF237" s="1038"/>
      <c r="AG237" s="1038"/>
      <c r="AH237" s="1038"/>
      <c r="AI237" s="1038"/>
      <c r="AJ237" s="1038"/>
      <c r="AK237" s="1038"/>
      <c r="AL237" s="1038"/>
      <c r="AM237" s="1038"/>
      <c r="AN237" s="1038"/>
      <c r="AO237" s="1038"/>
      <c r="AP237" s="1038"/>
      <c r="AQ237" s="1038"/>
      <c r="AR237" s="1038"/>
      <c r="AS237" s="1038"/>
      <c r="AT237" s="1038"/>
      <c r="AU237" s="1038"/>
      <c r="AV237" s="1038"/>
      <c r="AW237" s="1038"/>
      <c r="AX237" s="1038"/>
      <c r="AY237" s="1038"/>
      <c r="AZ237" s="240"/>
      <c r="BA237" s="838"/>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2496"/>
      <c r="CB237" s="2496"/>
      <c r="CC237" s="2496"/>
      <c r="CD237" s="2496"/>
      <c r="CE237" s="2496"/>
      <c r="CF237" s="2496"/>
      <c r="CG237" s="2496"/>
      <c r="CH237" s="2496"/>
      <c r="CI237" s="2496"/>
      <c r="CJ237" s="2496"/>
      <c r="CK237" s="2496"/>
      <c r="CL237" s="2496"/>
      <c r="CM237" s="2496"/>
      <c r="CN237" s="2496"/>
      <c r="CO237" s="2496"/>
      <c r="CP237" s="2496"/>
      <c r="CQ237" s="2496"/>
      <c r="CR237" s="2496"/>
      <c r="CS237" s="2496"/>
      <c r="CT237" s="2496"/>
      <c r="CU237" s="2496"/>
      <c r="CV237" s="2496"/>
      <c r="CW237" s="2496"/>
      <c r="CX237" s="2496"/>
      <c r="CY237" s="2496"/>
      <c r="CZ237" s="2496"/>
    </row>
    <row r="238" s="761" customFormat="true" ht="15" customHeight="true" x14ac:dyDescent="0.2">
      <c r="A238" s="1252"/>
      <c r="B238" s="1277"/>
      <c r="C238" s="1461"/>
      <c r="D238" s="1462"/>
      <c r="E238" s="1462"/>
      <c r="F238" s="1462"/>
      <c r="G238" s="1463"/>
      <c r="H238" s="1464"/>
      <c r="I238" s="1462"/>
      <c r="J238" s="1462"/>
      <c r="K238" s="1462"/>
      <c r="L238" s="1465"/>
      <c r="M238" s="1466"/>
      <c r="N238" s="1462"/>
      <c r="O238" s="1462"/>
      <c r="P238" s="1462"/>
      <c r="Q238" s="1463"/>
      <c r="R238" s="1464"/>
      <c r="S238" s="1462"/>
      <c r="T238" s="1462"/>
      <c r="U238" s="1462"/>
      <c r="V238" s="1462"/>
      <c r="W238" s="1462"/>
      <c r="X238" s="1462"/>
      <c r="Y238" s="1462"/>
      <c r="Z238" s="2464"/>
      <c r="AA238" s="1038"/>
      <c r="AB238" s="1038"/>
      <c r="AC238" s="1038"/>
      <c r="AD238" s="1038"/>
      <c r="AE238" s="1038"/>
      <c r="AF238" s="1038"/>
      <c r="AG238" s="1038"/>
      <c r="AH238" s="1038"/>
      <c r="AI238" s="1038"/>
      <c r="AJ238" s="1038"/>
      <c r="AK238" s="1038"/>
      <c r="AL238" s="1038"/>
      <c r="AM238" s="1038"/>
      <c r="AN238" s="1038"/>
      <c r="AO238" s="1038"/>
      <c r="AP238" s="1038"/>
      <c r="AQ238" s="1038"/>
      <c r="AR238" s="1038"/>
      <c r="AS238" s="1038"/>
      <c r="AT238" s="1038"/>
      <c r="AU238" s="1038"/>
      <c r="AV238" s="1038"/>
      <c r="AW238" s="1038"/>
      <c r="AX238" s="1038"/>
      <c r="AY238" s="1038"/>
      <c r="AZ238" s="240"/>
      <c r="BA238" s="838"/>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2496"/>
      <c r="CB238" s="2496"/>
      <c r="CC238" s="2496"/>
      <c r="CD238" s="2496"/>
      <c r="CE238" s="2496"/>
      <c r="CF238" s="2496"/>
      <c r="CG238" s="2496"/>
      <c r="CH238" s="2496"/>
      <c r="CI238" s="2496"/>
      <c r="CJ238" s="2496"/>
      <c r="CK238" s="2496"/>
      <c r="CL238" s="2496"/>
      <c r="CM238" s="2496"/>
      <c r="CN238" s="2496"/>
      <c r="CO238" s="2496"/>
      <c r="CP238" s="2496"/>
      <c r="CQ238" s="2496"/>
      <c r="CR238" s="2496"/>
      <c r="CS238" s="2496"/>
      <c r="CT238" s="2496"/>
      <c r="CU238" s="2496"/>
      <c r="CV238" s="2496"/>
      <c r="CW238" s="2496"/>
      <c r="CX238" s="2496"/>
      <c r="CY238" s="2496"/>
      <c r="CZ238" s="2496"/>
    </row>
    <row r="239" s="761" customFormat="true" ht="15" customHeight="true" x14ac:dyDescent="0.2">
      <c r="A239" s="1252"/>
      <c r="B239" s="1277"/>
      <c r="C239" s="1461"/>
      <c r="D239" s="1462"/>
      <c r="E239" s="1462"/>
      <c r="F239" s="1462"/>
      <c r="G239" s="1463"/>
      <c r="H239" s="1464"/>
      <c r="I239" s="1462"/>
      <c r="J239" s="1462"/>
      <c r="K239" s="1462"/>
      <c r="L239" s="1465"/>
      <c r="M239" s="1466"/>
      <c r="N239" s="1462"/>
      <c r="O239" s="1462"/>
      <c r="P239" s="1462"/>
      <c r="Q239" s="1463"/>
      <c r="R239" s="1464"/>
      <c r="S239" s="1462"/>
      <c r="T239" s="1462"/>
      <c r="U239" s="1462"/>
      <c r="V239" s="1462"/>
      <c r="W239" s="1462"/>
      <c r="X239" s="1462"/>
      <c r="Y239" s="1462"/>
      <c r="Z239" s="2464"/>
      <c r="AA239" s="1038"/>
      <c r="AB239" s="1038"/>
      <c r="AC239" s="1038"/>
      <c r="AD239" s="1038"/>
      <c r="AE239" s="1038"/>
      <c r="AF239" s="1038"/>
      <c r="AG239" s="1038"/>
      <c r="AH239" s="1038"/>
      <c r="AI239" s="1038"/>
      <c r="AJ239" s="1038"/>
      <c r="AK239" s="1038"/>
      <c r="AL239" s="1038"/>
      <c r="AM239" s="1038"/>
      <c r="AN239" s="1038"/>
      <c r="AO239" s="1038"/>
      <c r="AP239" s="1038"/>
      <c r="AQ239" s="1038"/>
      <c r="AR239" s="1038"/>
      <c r="AS239" s="1038"/>
      <c r="AT239" s="1038"/>
      <c r="AU239" s="1038"/>
      <c r="AV239" s="1038"/>
      <c r="AW239" s="1038"/>
      <c r="AX239" s="1038"/>
      <c r="AY239" s="1038"/>
      <c r="AZ239" s="240"/>
      <c r="BA239" s="838"/>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2496"/>
      <c r="CB239" s="2496"/>
      <c r="CC239" s="2496"/>
      <c r="CD239" s="2496"/>
      <c r="CE239" s="2496"/>
      <c r="CF239" s="2496"/>
      <c r="CG239" s="2496"/>
      <c r="CH239" s="2496"/>
      <c r="CI239" s="2496"/>
      <c r="CJ239" s="2496"/>
      <c r="CK239" s="2496"/>
      <c r="CL239" s="2496"/>
      <c r="CM239" s="2496"/>
      <c r="CN239" s="2496"/>
      <c r="CO239" s="2496"/>
      <c r="CP239" s="2496"/>
      <c r="CQ239" s="2496"/>
      <c r="CR239" s="2496"/>
      <c r="CS239" s="2496"/>
      <c r="CT239" s="2496"/>
      <c r="CU239" s="2496"/>
      <c r="CV239" s="2496"/>
      <c r="CW239" s="2496"/>
      <c r="CX239" s="2496"/>
      <c r="CY239" s="2496"/>
      <c r="CZ239" s="2496"/>
    </row>
    <row r="240" s="761" customFormat="true" ht="15" customHeight="true" x14ac:dyDescent="0.2">
      <c r="A240" s="1252"/>
      <c r="B240" s="1278"/>
      <c r="C240" s="1461"/>
      <c r="D240" s="1462"/>
      <c r="E240" s="1462"/>
      <c r="F240" s="1462"/>
      <c r="G240" s="1463"/>
      <c r="H240" s="1464"/>
      <c r="I240" s="1462"/>
      <c r="J240" s="1462"/>
      <c r="K240" s="1462"/>
      <c r="L240" s="1465"/>
      <c r="M240" s="1466"/>
      <c r="N240" s="1462"/>
      <c r="O240" s="1462"/>
      <c r="P240" s="1462"/>
      <c r="Q240" s="1463"/>
      <c r="R240" s="1464"/>
      <c r="S240" s="1462"/>
      <c r="T240" s="1462"/>
      <c r="U240" s="1462"/>
      <c r="V240" s="1462"/>
      <c r="W240" s="1462"/>
      <c r="X240" s="1462"/>
      <c r="Y240" s="1462"/>
      <c r="Z240" s="2464"/>
      <c r="AA240" s="1038"/>
      <c r="AB240" s="1038"/>
      <c r="AC240" s="1038"/>
      <c r="AD240" s="1038"/>
      <c r="AE240" s="1038"/>
      <c r="AF240" s="1038"/>
      <c r="AG240" s="1038"/>
      <c r="AH240" s="1038"/>
      <c r="AI240" s="1038"/>
      <c r="AJ240" s="1038"/>
      <c r="AK240" s="1038"/>
      <c r="AL240" s="1038"/>
      <c r="AM240" s="1038"/>
      <c r="AN240" s="1038"/>
      <c r="AO240" s="1038"/>
      <c r="AP240" s="1038"/>
      <c r="AQ240" s="1038"/>
      <c r="AR240" s="1038"/>
      <c r="AS240" s="1038"/>
      <c r="AT240" s="1038"/>
      <c r="AU240" s="1038"/>
      <c r="AV240" s="1038"/>
      <c r="AW240" s="1038"/>
      <c r="AX240" s="1038"/>
      <c r="AY240" s="1038"/>
      <c r="AZ240" s="240"/>
      <c r="BA240" s="838"/>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2496"/>
      <c r="CB240" s="2496"/>
      <c r="CC240" s="2496"/>
      <c r="CD240" s="2496"/>
      <c r="CE240" s="2496"/>
      <c r="CF240" s="2496"/>
      <c r="CG240" s="2496"/>
      <c r="CH240" s="2496"/>
      <c r="CI240" s="2496"/>
      <c r="CJ240" s="2496"/>
      <c r="CK240" s="2496"/>
      <c r="CL240" s="2496"/>
      <c r="CM240" s="2496"/>
      <c r="CN240" s="2496"/>
      <c r="CO240" s="2496"/>
      <c r="CP240" s="2496"/>
      <c r="CQ240" s="2496"/>
      <c r="CR240" s="2496"/>
      <c r="CS240" s="2496"/>
      <c r="CT240" s="2496"/>
      <c r="CU240" s="2496"/>
      <c r="CV240" s="2496"/>
      <c r="CW240" s="2496"/>
      <c r="CX240" s="2496"/>
      <c r="CY240" s="2496"/>
      <c r="CZ240" s="2496"/>
    </row>
    <row r="241" s="761" customFormat="true" ht="15" customHeight="true" x14ac:dyDescent="0.2">
      <c r="A241" s="1253"/>
      <c r="B241" s="1279"/>
      <c r="C241" s="1467"/>
      <c r="D241" s="1468"/>
      <c r="E241" s="1468"/>
      <c r="F241" s="1468"/>
      <c r="G241" s="1469"/>
      <c r="H241" s="1470"/>
      <c r="I241" s="1468"/>
      <c r="J241" s="1468"/>
      <c r="K241" s="1468"/>
      <c r="L241" s="1471"/>
      <c r="M241" s="1472"/>
      <c r="N241" s="1468"/>
      <c r="O241" s="1468"/>
      <c r="P241" s="1468"/>
      <c r="Q241" s="1469"/>
      <c r="R241" s="1470"/>
      <c r="S241" s="1468"/>
      <c r="T241" s="1468"/>
      <c r="U241" s="1468"/>
      <c r="V241" s="1468"/>
      <c r="W241" s="1468"/>
      <c r="X241" s="1468"/>
      <c r="Y241" s="1468"/>
      <c r="Z241" s="2465"/>
      <c r="AA241" s="1038"/>
      <c r="AB241" s="1038"/>
      <c r="AC241" s="1038"/>
      <c r="AD241" s="1038"/>
      <c r="AE241" s="1038"/>
      <c r="AF241" s="1038"/>
      <c r="AG241" s="1038"/>
      <c r="AH241" s="1038"/>
      <c r="AI241" s="1038"/>
      <c r="AJ241" s="1038"/>
      <c r="AK241" s="1038"/>
      <c r="AL241" s="1038"/>
      <c r="AM241" s="1038"/>
      <c r="AN241" s="1038"/>
      <c r="AO241" s="1038"/>
      <c r="AP241" s="1038"/>
      <c r="AQ241" s="1038"/>
      <c r="AR241" s="1038"/>
      <c r="AS241" s="1038"/>
      <c r="AT241" s="1038"/>
      <c r="AU241" s="1038"/>
      <c r="AV241" s="1038"/>
      <c r="AW241" s="1038"/>
      <c r="AX241" s="1038"/>
      <c r="AY241" s="1038"/>
      <c r="AZ241" s="240"/>
      <c r="BA241" s="838"/>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2496"/>
      <c r="CB241" s="2496"/>
      <c r="CC241" s="2496"/>
      <c r="CD241" s="2496"/>
      <c r="CE241" s="2496"/>
      <c r="CF241" s="2496"/>
      <c r="CG241" s="2496"/>
      <c r="CH241" s="2496"/>
      <c r="CI241" s="2496"/>
      <c r="CJ241" s="2496"/>
      <c r="CK241" s="2496"/>
      <c r="CL241" s="2496"/>
      <c r="CM241" s="2496"/>
      <c r="CN241" s="2496"/>
      <c r="CO241" s="2496"/>
      <c r="CP241" s="2496"/>
      <c r="CQ241" s="2496"/>
      <c r="CR241" s="2496"/>
      <c r="CS241" s="2496"/>
      <c r="CT241" s="2496"/>
      <c r="CU241" s="2496"/>
      <c r="CV241" s="2496"/>
      <c r="CW241" s="2496"/>
      <c r="CX241" s="2496"/>
      <c r="CY241" s="2496"/>
      <c r="CZ241" s="2496"/>
    </row>
    <row r="242" s="761" customFormat="true" ht="15" customHeight="true" x14ac:dyDescent="0.2">
      <c r="A242" s="1136"/>
      <c r="B242" s="1260"/>
      <c r="C242" s="1346"/>
      <c r="D242" s="1305"/>
      <c r="E242" s="1305"/>
      <c r="F242" s="1305"/>
      <c r="G242" s="1306"/>
      <c r="H242" s="1347"/>
      <c r="I242" s="1305"/>
      <c r="J242" s="1305"/>
      <c r="K242" s="1305"/>
      <c r="L242" s="1348"/>
      <c r="M242" s="1346"/>
      <c r="N242" s="1305"/>
      <c r="O242" s="1305"/>
      <c r="P242" s="1305"/>
      <c r="Q242" s="1306"/>
      <c r="R242" s="1347"/>
      <c r="S242" s="1305"/>
      <c r="T242" s="1305"/>
      <c r="U242" s="1305"/>
      <c r="V242" s="1305"/>
      <c r="W242" s="1305"/>
      <c r="X242" s="1305"/>
      <c r="Y242" s="1305"/>
      <c r="Z242" s="1348"/>
      <c r="AA242" s="1038"/>
      <c r="AB242" s="1038"/>
      <c r="AC242" s="1038"/>
      <c r="AD242" s="1038"/>
      <c r="AE242" s="1038"/>
      <c r="AF242" s="1038"/>
      <c r="AG242" s="1038"/>
      <c r="AH242" s="1038"/>
      <c r="AI242" s="1038"/>
      <c r="AJ242" s="1038"/>
      <c r="AK242" s="1038"/>
      <c r="AL242" s="1038"/>
      <c r="AM242" s="1038"/>
      <c r="AN242" s="1038"/>
      <c r="AO242" s="1038"/>
      <c r="AP242" s="1038"/>
      <c r="AQ242" s="1038"/>
      <c r="AR242" s="1038"/>
      <c r="AS242" s="1038"/>
      <c r="AT242" s="1038"/>
      <c r="AU242" s="1038"/>
      <c r="AV242" s="1038"/>
      <c r="AW242" s="1038"/>
      <c r="AX242" s="1038"/>
      <c r="AY242" s="1038"/>
      <c r="AZ242" s="240"/>
      <c r="BA242" s="838"/>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2496"/>
      <c r="CB242" s="2496"/>
      <c r="CC242" s="2496"/>
      <c r="CD242" s="2496"/>
      <c r="CE242" s="2496"/>
      <c r="CF242" s="2496"/>
      <c r="CG242" s="2496"/>
      <c r="CH242" s="2496"/>
      <c r="CI242" s="2496"/>
      <c r="CJ242" s="2496"/>
      <c r="CK242" s="2496"/>
      <c r="CL242" s="2496"/>
      <c r="CM242" s="2496"/>
      <c r="CN242" s="2496"/>
      <c r="CO242" s="2496"/>
      <c r="CP242" s="2496"/>
      <c r="CQ242" s="2496"/>
      <c r="CR242" s="2496"/>
      <c r="CS242" s="2496"/>
      <c r="CT242" s="2496"/>
      <c r="CU242" s="2496"/>
      <c r="CV242" s="2496"/>
      <c r="CW242" s="2496"/>
      <c r="CX242" s="2496"/>
      <c r="CY242" s="2496"/>
      <c r="CZ242" s="2496"/>
    </row>
    <row r="243" s="761" customFormat="true" ht="15" customHeight="true" x14ac:dyDescent="0.2">
      <c r="A243" s="1136"/>
      <c r="B243" s="1260"/>
      <c r="C243" s="1346"/>
      <c r="D243" s="1305"/>
      <c r="E243" s="1305"/>
      <c r="F243" s="1305"/>
      <c r="G243" s="1306"/>
      <c r="H243" s="1347"/>
      <c r="I243" s="1305"/>
      <c r="J243" s="1305"/>
      <c r="K243" s="1305"/>
      <c r="L243" s="1348"/>
      <c r="M243" s="1346"/>
      <c r="N243" s="1305"/>
      <c r="O243" s="1305"/>
      <c r="P243" s="1305"/>
      <c r="Q243" s="1306"/>
      <c r="R243" s="1347"/>
      <c r="S243" s="1305"/>
      <c r="T243" s="1305"/>
      <c r="U243" s="1305"/>
      <c r="V243" s="1305"/>
      <c r="W243" s="1305"/>
      <c r="X243" s="1305"/>
      <c r="Y243" s="1305"/>
      <c r="Z243" s="134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240"/>
      <c r="BA243" s="838"/>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2496"/>
      <c r="CB243" s="2496"/>
      <c r="CC243" s="2496"/>
      <c r="CD243" s="2496"/>
      <c r="CE243" s="2496"/>
      <c r="CF243" s="2496"/>
      <c r="CG243" s="2496"/>
      <c r="CH243" s="2496"/>
      <c r="CI243" s="2496"/>
      <c r="CJ243" s="2496"/>
      <c r="CK243" s="2496"/>
      <c r="CL243" s="2496"/>
      <c r="CM243" s="2496"/>
      <c r="CN243" s="2496"/>
      <c r="CO243" s="2496"/>
      <c r="CP243" s="2496"/>
      <c r="CQ243" s="2496"/>
      <c r="CR243" s="2496"/>
      <c r="CS243" s="2496"/>
      <c r="CT243" s="2496"/>
      <c r="CU243" s="2496"/>
      <c r="CV243" s="2496"/>
      <c r="CW243" s="2496"/>
      <c r="CX243" s="2496"/>
      <c r="CY243" s="2496"/>
      <c r="CZ243" s="2496"/>
    </row>
    <row r="244" s="761" customFormat="true" ht="15" customHeight="true" x14ac:dyDescent="0.2">
      <c r="A244" s="1136"/>
      <c r="B244" s="1260"/>
      <c r="C244" s="1346"/>
      <c r="D244" s="1305"/>
      <c r="E244" s="1305"/>
      <c r="F244" s="1305"/>
      <c r="G244" s="1306"/>
      <c r="H244" s="1347"/>
      <c r="I244" s="1305"/>
      <c r="J244" s="1305"/>
      <c r="K244" s="1305"/>
      <c r="L244" s="1348"/>
      <c r="M244" s="1346"/>
      <c r="N244" s="1305"/>
      <c r="O244" s="1305"/>
      <c r="P244" s="1305"/>
      <c r="Q244" s="1306"/>
      <c r="R244" s="1347"/>
      <c r="S244" s="1305"/>
      <c r="T244" s="1305"/>
      <c r="U244" s="1305"/>
      <c r="V244" s="1305"/>
      <c r="W244" s="1305"/>
      <c r="X244" s="1305"/>
      <c r="Y244" s="1305"/>
      <c r="Z244" s="1348"/>
      <c r="AA244" s="1038"/>
      <c r="AB244" s="1038"/>
      <c r="AC244" s="1038"/>
      <c r="AD244" s="1038"/>
      <c r="AE244" s="1038"/>
      <c r="AF244" s="1038"/>
      <c r="AG244" s="1038"/>
      <c r="AH244" s="1038"/>
      <c r="AI244" s="1038"/>
      <c r="AJ244" s="1038"/>
      <c r="AK244" s="1038"/>
      <c r="AL244" s="1038"/>
      <c r="AM244" s="1038"/>
      <c r="AN244" s="1038"/>
      <c r="AO244" s="1038"/>
      <c r="AP244" s="1038"/>
      <c r="AQ244" s="1038"/>
      <c r="AR244" s="1038"/>
      <c r="AS244" s="1038"/>
      <c r="AT244" s="1038"/>
      <c r="AU244" s="1038"/>
      <c r="AV244" s="1038"/>
      <c r="AW244" s="1038"/>
      <c r="AX244" s="1038"/>
      <c r="AY244" s="1038"/>
      <c r="AZ244" s="240"/>
      <c r="BA244" s="838"/>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2496"/>
      <c r="CB244" s="2496"/>
      <c r="CC244" s="2496"/>
      <c r="CD244" s="2496"/>
      <c r="CE244" s="2496"/>
      <c r="CF244" s="2496"/>
      <c r="CG244" s="2496"/>
      <c r="CH244" s="2496"/>
      <c r="CI244" s="2496"/>
      <c r="CJ244" s="2496"/>
      <c r="CK244" s="2496"/>
      <c r="CL244" s="2496"/>
      <c r="CM244" s="2496"/>
      <c r="CN244" s="2496"/>
      <c r="CO244" s="2496"/>
      <c r="CP244" s="2496"/>
      <c r="CQ244" s="2496"/>
      <c r="CR244" s="2496"/>
      <c r="CS244" s="2496"/>
      <c r="CT244" s="2496"/>
      <c r="CU244" s="2496"/>
      <c r="CV244" s="2496"/>
      <c r="CW244" s="2496"/>
      <c r="CX244" s="2496"/>
      <c r="CY244" s="2496"/>
      <c r="CZ244" s="2496"/>
    </row>
    <row r="245" s="761" customFormat="true" ht="15" customHeight="true" x14ac:dyDescent="0.2">
      <c r="A245" s="1136"/>
      <c r="B245" s="1260"/>
      <c r="C245" s="1346"/>
      <c r="D245" s="1305"/>
      <c r="E245" s="1305"/>
      <c r="F245" s="1305"/>
      <c r="G245" s="1306"/>
      <c r="H245" s="1347"/>
      <c r="I245" s="1305"/>
      <c r="J245" s="1305"/>
      <c r="K245" s="1305"/>
      <c r="L245" s="1348"/>
      <c r="M245" s="1346"/>
      <c r="N245" s="1305"/>
      <c r="O245" s="1305"/>
      <c r="P245" s="1305"/>
      <c r="Q245" s="1306"/>
      <c r="R245" s="1347"/>
      <c r="S245" s="1305"/>
      <c r="T245" s="1305"/>
      <c r="U245" s="1305"/>
      <c r="V245" s="1305"/>
      <c r="W245" s="1305"/>
      <c r="X245" s="1305"/>
      <c r="Y245" s="1305"/>
      <c r="Z245" s="1348"/>
      <c r="AA245" s="1038"/>
      <c r="AB245" s="1038"/>
      <c r="AC245" s="1038"/>
      <c r="AD245" s="1038"/>
      <c r="AE245" s="1038"/>
      <c r="AF245" s="1038"/>
      <c r="AG245" s="1038"/>
      <c r="AH245" s="1038"/>
      <c r="AI245" s="1038"/>
      <c r="AJ245" s="1038"/>
      <c r="AK245" s="1038"/>
      <c r="AL245" s="1038"/>
      <c r="AM245" s="1038"/>
      <c r="AN245" s="1038"/>
      <c r="AO245" s="1038"/>
      <c r="AP245" s="1038"/>
      <c r="AQ245" s="1038"/>
      <c r="AR245" s="1038"/>
      <c r="AS245" s="1038"/>
      <c r="AT245" s="1038"/>
      <c r="AU245" s="1038"/>
      <c r="AV245" s="1038"/>
      <c r="AW245" s="1038"/>
      <c r="AX245" s="1038"/>
      <c r="AY245" s="1038"/>
      <c r="AZ245" s="240"/>
      <c r="BA245" s="838"/>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2496"/>
      <c r="CB245" s="2496"/>
      <c r="CC245" s="2496"/>
      <c r="CD245" s="2496"/>
      <c r="CE245" s="2496"/>
      <c r="CF245" s="2496"/>
      <c r="CG245" s="2496"/>
      <c r="CH245" s="2496"/>
      <c r="CI245" s="2496"/>
      <c r="CJ245" s="2496"/>
      <c r="CK245" s="2496"/>
      <c r="CL245" s="2496"/>
      <c r="CM245" s="2496"/>
      <c r="CN245" s="2496"/>
      <c r="CO245" s="2496"/>
      <c r="CP245" s="2496"/>
      <c r="CQ245" s="2496"/>
      <c r="CR245" s="2496"/>
      <c r="CS245" s="2496"/>
      <c r="CT245" s="2496"/>
      <c r="CU245" s="2496"/>
      <c r="CV245" s="2496"/>
      <c r="CW245" s="2496"/>
      <c r="CX245" s="2496"/>
      <c r="CY245" s="2496"/>
      <c r="CZ245" s="2496"/>
    </row>
    <row r="246" s="761" customFormat="true" ht="15" customHeight="true" x14ac:dyDescent="0.2">
      <c r="A246" s="1136"/>
      <c r="B246" s="1260"/>
      <c r="C246" s="1346"/>
      <c r="D246" s="1305"/>
      <c r="E246" s="1305"/>
      <c r="F246" s="1305"/>
      <c r="G246" s="1306"/>
      <c r="H246" s="1347"/>
      <c r="I246" s="1305"/>
      <c r="J246" s="1305"/>
      <c r="K246" s="1305"/>
      <c r="L246" s="1348"/>
      <c r="M246" s="1346"/>
      <c r="N246" s="1305"/>
      <c r="O246" s="1305"/>
      <c r="P246" s="1305"/>
      <c r="Q246" s="1306"/>
      <c r="R246" s="1347"/>
      <c r="S246" s="1305"/>
      <c r="T246" s="1305"/>
      <c r="U246" s="1305"/>
      <c r="V246" s="1305"/>
      <c r="W246" s="1305"/>
      <c r="X246" s="1305"/>
      <c r="Y246" s="1305"/>
      <c r="Z246" s="1348"/>
      <c r="AA246" s="1038"/>
      <c r="AB246" s="1038"/>
      <c r="AC246" s="1038"/>
      <c r="AD246" s="1038"/>
      <c r="AE246" s="1038"/>
      <c r="AF246" s="1038"/>
      <c r="AG246" s="1038"/>
      <c r="AH246" s="1038"/>
      <c r="AI246" s="1038"/>
      <c r="AJ246" s="1038"/>
      <c r="AK246" s="1038"/>
      <c r="AL246" s="1038"/>
      <c r="AM246" s="1038"/>
      <c r="AN246" s="1038"/>
      <c r="AO246" s="1038"/>
      <c r="AP246" s="1038"/>
      <c r="AQ246" s="1038"/>
      <c r="AR246" s="1038"/>
      <c r="AS246" s="1038"/>
      <c r="AT246" s="1038"/>
      <c r="AU246" s="1038"/>
      <c r="AV246" s="1038"/>
      <c r="AW246" s="1038"/>
      <c r="AX246" s="1038"/>
      <c r="AY246" s="1038"/>
      <c r="AZ246" s="240"/>
      <c r="BA246" s="838"/>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2496"/>
      <c r="CB246" s="2496"/>
      <c r="CC246" s="2496"/>
      <c r="CD246" s="2496"/>
      <c r="CE246" s="2496"/>
      <c r="CF246" s="2496"/>
      <c r="CG246" s="2496"/>
      <c r="CH246" s="2496"/>
      <c r="CI246" s="2496"/>
      <c r="CJ246" s="2496"/>
      <c r="CK246" s="2496"/>
      <c r="CL246" s="2496"/>
      <c r="CM246" s="2496"/>
      <c r="CN246" s="2496"/>
      <c r="CO246" s="2496"/>
      <c r="CP246" s="2496"/>
      <c r="CQ246" s="2496"/>
      <c r="CR246" s="2496"/>
      <c r="CS246" s="2496"/>
      <c r="CT246" s="2496"/>
      <c r="CU246" s="2496"/>
      <c r="CV246" s="2496"/>
      <c r="CW246" s="2496"/>
      <c r="CX246" s="2496"/>
      <c r="CY246" s="2496"/>
      <c r="CZ246" s="2496"/>
    </row>
    <row r="247" s="761" customFormat="true" ht="15" customHeight="true" x14ac:dyDescent="0.2">
      <c r="A247" s="1136"/>
      <c r="B247" s="1260"/>
      <c r="C247" s="1346"/>
      <c r="D247" s="1305"/>
      <c r="E247" s="1305"/>
      <c r="F247" s="1305"/>
      <c r="G247" s="1306"/>
      <c r="H247" s="1347"/>
      <c r="I247" s="1305"/>
      <c r="J247" s="1305"/>
      <c r="K247" s="1305"/>
      <c r="L247" s="1348"/>
      <c r="M247" s="1346"/>
      <c r="N247" s="1305"/>
      <c r="O247" s="1305"/>
      <c r="P247" s="1305"/>
      <c r="Q247" s="1306"/>
      <c r="R247" s="1347"/>
      <c r="S247" s="1305"/>
      <c r="T247" s="1305"/>
      <c r="U247" s="1305"/>
      <c r="V247" s="1305"/>
      <c r="W247" s="1305"/>
      <c r="X247" s="1305"/>
      <c r="Y247" s="1305"/>
      <c r="Z247" s="1348"/>
      <c r="AA247" s="1038"/>
      <c r="AB247" s="1038"/>
      <c r="AC247" s="1038"/>
      <c r="AD247" s="1038"/>
      <c r="AE247" s="1038"/>
      <c r="AF247" s="1038"/>
      <c r="AG247" s="1038"/>
      <c r="AH247" s="1038"/>
      <c r="AI247" s="1038"/>
      <c r="AJ247" s="1038"/>
      <c r="AK247" s="1038"/>
      <c r="AL247" s="1038"/>
      <c r="AM247" s="1038"/>
      <c r="AN247" s="1038"/>
      <c r="AO247" s="1038"/>
      <c r="AP247" s="1038"/>
      <c r="AQ247" s="1038"/>
      <c r="AR247" s="1038"/>
      <c r="AS247" s="1038"/>
      <c r="AT247" s="1038"/>
      <c r="AU247" s="1038"/>
      <c r="AV247" s="1038"/>
      <c r="AW247" s="1038"/>
      <c r="AX247" s="1038"/>
      <c r="AY247" s="1038"/>
      <c r="AZ247" s="240"/>
      <c r="BA247" s="838"/>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2496"/>
      <c r="CB247" s="2496"/>
      <c r="CC247" s="2496"/>
      <c r="CD247" s="2496"/>
      <c r="CE247" s="2496"/>
      <c r="CF247" s="2496"/>
      <c r="CG247" s="2496"/>
      <c r="CH247" s="2496"/>
      <c r="CI247" s="2496"/>
      <c r="CJ247" s="2496"/>
      <c r="CK247" s="2496"/>
      <c r="CL247" s="2496"/>
      <c r="CM247" s="2496"/>
      <c r="CN247" s="2496"/>
      <c r="CO247" s="2496"/>
      <c r="CP247" s="2496"/>
      <c r="CQ247" s="2496"/>
      <c r="CR247" s="2496"/>
      <c r="CS247" s="2496"/>
      <c r="CT247" s="2496"/>
      <c r="CU247" s="2496"/>
      <c r="CV247" s="2496"/>
      <c r="CW247" s="2496"/>
      <c r="CX247" s="2496"/>
      <c r="CY247" s="2496"/>
      <c r="CZ247" s="2496"/>
    </row>
    <row r="248" s="761" customFormat="true" ht="15" customHeight="true" x14ac:dyDescent="0.2">
      <c r="A248" s="1141"/>
      <c r="B248" s="1280"/>
      <c r="C248" s="1431"/>
      <c r="D248" s="1359"/>
      <c r="E248" s="1359"/>
      <c r="F248" s="1359"/>
      <c r="G248" s="1360"/>
      <c r="H248" s="1432"/>
      <c r="I248" s="1359"/>
      <c r="J248" s="1359"/>
      <c r="K248" s="1359"/>
      <c r="L248" s="1433"/>
      <c r="M248" s="1431"/>
      <c r="N248" s="1359"/>
      <c r="O248" s="1359"/>
      <c r="P248" s="1359"/>
      <c r="Q248" s="1360"/>
      <c r="R248" s="1432"/>
      <c r="S248" s="1359"/>
      <c r="T248" s="1359"/>
      <c r="U248" s="1359"/>
      <c r="V248" s="1359"/>
      <c r="W248" s="1359"/>
      <c r="X248" s="1359"/>
      <c r="Y248" s="1359"/>
      <c r="Z248" s="1433"/>
      <c r="AA248" s="1038"/>
      <c r="AB248" s="1038"/>
      <c r="AC248" s="1038"/>
      <c r="AD248" s="1038"/>
      <c r="AE248" s="1038"/>
      <c r="AF248" s="1038"/>
      <c r="AG248" s="1038"/>
      <c r="AH248" s="1038"/>
      <c r="AI248" s="1038"/>
      <c r="AJ248" s="1038"/>
      <c r="AK248" s="1038"/>
      <c r="AL248" s="1038"/>
      <c r="AM248" s="1038"/>
      <c r="AN248" s="1038"/>
      <c r="AO248" s="1038"/>
      <c r="AP248" s="1038"/>
      <c r="AQ248" s="1038"/>
      <c r="AR248" s="1038"/>
      <c r="AS248" s="1038"/>
      <c r="AT248" s="1038"/>
      <c r="AU248" s="1038"/>
      <c r="AV248" s="1038"/>
      <c r="AW248" s="1038"/>
      <c r="AX248" s="1038"/>
      <c r="AY248" s="1038"/>
      <c r="AZ248" s="240"/>
      <c r="BA248" s="838"/>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2496"/>
      <c r="CB248" s="2496"/>
      <c r="CC248" s="2496"/>
      <c r="CD248" s="2496"/>
      <c r="CE248" s="2496"/>
      <c r="CF248" s="2496"/>
      <c r="CG248" s="2496"/>
      <c r="CH248" s="2496"/>
      <c r="CI248" s="2496"/>
      <c r="CJ248" s="2496"/>
      <c r="CK248" s="2496"/>
      <c r="CL248" s="2496"/>
      <c r="CM248" s="2496"/>
      <c r="CN248" s="2496"/>
      <c r="CO248" s="2496"/>
      <c r="CP248" s="2496"/>
      <c r="CQ248" s="2496"/>
      <c r="CR248" s="2496"/>
      <c r="CS248" s="2496"/>
      <c r="CT248" s="2496"/>
      <c r="CU248" s="2496"/>
      <c r="CV248" s="2496"/>
      <c r="CW248" s="2496"/>
      <c r="CX248" s="2496"/>
      <c r="CY248" s="2496"/>
      <c r="CZ248" s="2496"/>
    </row>
    <row r="249" s="761" customFormat="true" ht="250.15" customHeight="true" x14ac:dyDescent="0.2">
      <c r="B249" s="760"/>
      <c r="AA249" s="240"/>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759"/>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841"/>
      <c r="BB250" s="268"/>
      <c r="BC250" s="841"/>
      <c r="BD250" s="841"/>
      <c r="BE250" s="841"/>
      <c r="BF250" s="841"/>
      <c r="BG250" s="841"/>
      <c r="BH250" s="841"/>
      <c r="BI250" s="841"/>
      <c r="BJ250" s="841"/>
      <c r="BK250" s="841"/>
      <c r="BL250" s="841"/>
      <c r="BM250" s="841"/>
      <c r="BN250" s="841"/>
      <c r="BO250" s="841"/>
      <c r="BP250" s="841"/>
      <c r="BQ250" s="841"/>
      <c r="BR250" s="841"/>
      <c r="BS250" s="841"/>
      <c r="BT250" s="841"/>
      <c r="BU250" s="841"/>
      <c r="BV250" s="841"/>
      <c r="BW250" s="841"/>
      <c r="BX250" s="841"/>
      <c r="BY250" s="841"/>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759"/>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841"/>
      <c r="BB251" s="268"/>
      <c r="BC251" s="841"/>
      <c r="BD251" s="841"/>
      <c r="BE251" s="841"/>
      <c r="BF251" s="841"/>
      <c r="BG251" s="841"/>
      <c r="BH251" s="841"/>
      <c r="BI251" s="841"/>
      <c r="BJ251" s="841"/>
      <c r="BK251" s="841"/>
      <c r="BL251" s="841"/>
      <c r="BM251" s="841"/>
      <c r="BN251" s="841"/>
      <c r="BO251" s="841"/>
      <c r="BP251" s="841"/>
      <c r="BQ251" s="841"/>
      <c r="BR251" s="841"/>
      <c r="BS251" s="841"/>
      <c r="BT251" s="841"/>
      <c r="BU251" s="841"/>
      <c r="BV251" s="841"/>
      <c r="BW251" s="841"/>
      <c r="BX251" s="841"/>
      <c r="BY251" s="841"/>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759"/>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841"/>
      <c r="BB252" s="268"/>
      <c r="BC252" s="841"/>
      <c r="BD252" s="841"/>
      <c r="BE252" s="841"/>
      <c r="BF252" s="841"/>
      <c r="BG252" s="841"/>
      <c r="BH252" s="841"/>
      <c r="BI252" s="841"/>
      <c r="BJ252" s="841"/>
      <c r="BK252" s="841"/>
      <c r="BL252" s="841"/>
      <c r="BM252" s="841"/>
      <c r="BN252" s="841"/>
      <c r="BO252" s="841"/>
      <c r="BP252" s="841"/>
      <c r="BQ252" s="841"/>
      <c r="BR252" s="841"/>
      <c r="BS252" s="841"/>
      <c r="BT252" s="841"/>
      <c r="BU252" s="841"/>
      <c r="BV252" s="841"/>
      <c r="BW252" s="841"/>
      <c r="BX252" s="841"/>
      <c r="BY252" s="841"/>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759"/>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841"/>
      <c r="BB253" s="268"/>
      <c r="BC253" s="841"/>
      <c r="BD253" s="841"/>
      <c r="BE253" s="841"/>
      <c r="BF253" s="841"/>
      <c r="BG253" s="841"/>
      <c r="BH253" s="841"/>
      <c r="BI253" s="841"/>
      <c r="BJ253" s="841"/>
      <c r="BK253" s="841"/>
      <c r="BL253" s="841"/>
      <c r="BM253" s="841"/>
      <c r="BN253" s="841"/>
      <c r="BO253" s="841"/>
      <c r="BP253" s="841"/>
      <c r="BQ253" s="841"/>
      <c r="BR253" s="841"/>
      <c r="BS253" s="841"/>
      <c r="BT253" s="841"/>
      <c r="BU253" s="841"/>
      <c r="BV253" s="841"/>
      <c r="BW253" s="841"/>
      <c r="BX253" s="841"/>
      <c r="BY253" s="841"/>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759"/>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841"/>
      <c r="BB254" s="268"/>
      <c r="BC254" s="841"/>
      <c r="BD254" s="841"/>
      <c r="BE254" s="841"/>
      <c r="BF254" s="841"/>
      <c r="BG254" s="841"/>
      <c r="BH254" s="841"/>
      <c r="BI254" s="841"/>
      <c r="BJ254" s="841"/>
      <c r="BK254" s="841"/>
      <c r="BL254" s="841"/>
      <c r="BM254" s="841"/>
      <c r="BN254" s="841"/>
      <c r="BO254" s="841"/>
      <c r="BP254" s="841"/>
      <c r="BQ254" s="841"/>
      <c r="BR254" s="841"/>
      <c r="BS254" s="841"/>
      <c r="BT254" s="841"/>
      <c r="BU254" s="841"/>
      <c r="BV254" s="841"/>
      <c r="BW254" s="841"/>
      <c r="BX254" s="841"/>
      <c r="BY254" s="841"/>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759"/>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841"/>
      <c r="BB255" s="268"/>
      <c r="BC255" s="841"/>
      <c r="BD255" s="841"/>
      <c r="BE255" s="841"/>
      <c r="BF255" s="841"/>
      <c r="BG255" s="841"/>
      <c r="BH255" s="841"/>
      <c r="BI255" s="841"/>
      <c r="BJ255" s="841"/>
      <c r="BK255" s="841"/>
      <c r="BL255" s="841"/>
      <c r="BM255" s="841"/>
      <c r="BN255" s="841"/>
      <c r="BO255" s="841"/>
      <c r="BP255" s="841"/>
      <c r="BQ255" s="841"/>
      <c r="BR255" s="841"/>
      <c r="BS255" s="841"/>
      <c r="BT255" s="841"/>
      <c r="BU255" s="841"/>
      <c r="BV255" s="841"/>
      <c r="BW255" s="841"/>
      <c r="BX255" s="841"/>
      <c r="BY255" s="841"/>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759"/>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841"/>
      <c r="BB256" s="268"/>
      <c r="BC256" s="841"/>
      <c r="BD256" s="841"/>
      <c r="BE256" s="841"/>
      <c r="BF256" s="841"/>
      <c r="BG256" s="841"/>
      <c r="BH256" s="841"/>
      <c r="BI256" s="841"/>
      <c r="BJ256" s="841"/>
      <c r="BK256" s="841"/>
      <c r="BL256" s="841"/>
      <c r="BM256" s="841"/>
      <c r="BN256" s="841"/>
      <c r="BO256" s="841"/>
      <c r="BP256" s="841"/>
      <c r="BQ256" s="841"/>
      <c r="BR256" s="841"/>
      <c r="BS256" s="841"/>
      <c r="BT256" s="841"/>
      <c r="BU256" s="841"/>
      <c r="BV256" s="841"/>
      <c r="BW256" s="841"/>
      <c r="BX256" s="841"/>
      <c r="BY256" s="841"/>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759"/>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841"/>
      <c r="BB257" s="268"/>
      <c r="BC257" s="841"/>
      <c r="BD257" s="841"/>
      <c r="BE257" s="841"/>
      <c r="BF257" s="841"/>
      <c r="BG257" s="841"/>
      <c r="BH257" s="841"/>
      <c r="BI257" s="841"/>
      <c r="BJ257" s="841"/>
      <c r="BK257" s="841"/>
      <c r="BL257" s="841"/>
      <c r="BM257" s="841"/>
      <c r="BN257" s="841"/>
      <c r="BO257" s="841"/>
      <c r="BP257" s="841"/>
      <c r="BQ257" s="841"/>
      <c r="BR257" s="841"/>
      <c r="BS257" s="841"/>
      <c r="BT257" s="841"/>
      <c r="BU257" s="841"/>
      <c r="BV257" s="841"/>
      <c r="BW257" s="841"/>
      <c r="BX257" s="841"/>
      <c r="BY257" s="841"/>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759"/>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841"/>
      <c r="BB258" s="268"/>
      <c r="BC258" s="841"/>
      <c r="BD258" s="841"/>
      <c r="BE258" s="841"/>
      <c r="BF258" s="841"/>
      <c r="BG258" s="841"/>
      <c r="BH258" s="841"/>
      <c r="BI258" s="841"/>
      <c r="BJ258" s="841"/>
      <c r="BK258" s="841"/>
      <c r="BL258" s="841"/>
      <c r="BM258" s="841"/>
      <c r="BN258" s="841"/>
      <c r="BO258" s="841"/>
      <c r="BP258" s="841"/>
      <c r="BQ258" s="841"/>
      <c r="BR258" s="841"/>
      <c r="BS258" s="841"/>
      <c r="BT258" s="841"/>
      <c r="BU258" s="841"/>
      <c r="BV258" s="841"/>
      <c r="BW258" s="841"/>
      <c r="BX258" s="841"/>
      <c r="BY258" s="841"/>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761" customFormat="true" ht="15" customHeight="true" x14ac:dyDescent="0.2">
      <c r="B259" s="760"/>
      <c r="AA259" s="240"/>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131</v>
      </c>
      <c r="BB259" s="137" t="s">
        <v>85</v>
      </c>
      <c r="BC259" s="3134" t="s">
        <v>115</v>
      </c>
      <c r="BD259" s="3135"/>
      <c r="BE259" s="3135"/>
      <c r="BF259" s="3135"/>
      <c r="BG259" s="3136"/>
      <c r="BH259" s="3137" t="s">
        <v>38</v>
      </c>
      <c r="BI259" s="3135"/>
      <c r="BJ259" s="3135"/>
      <c r="BK259" s="3135"/>
      <c r="BL259" s="3136"/>
      <c r="BM259" s="3137" t="s">
        <v>37</v>
      </c>
      <c r="BN259" s="3135"/>
      <c r="BO259" s="3135"/>
      <c r="BP259" s="3135"/>
      <c r="BQ259" s="3138"/>
      <c r="BR259" s="2410" t="s">
        <v>142</v>
      </c>
      <c r="BS259" s="2411"/>
      <c r="BT259" s="2411"/>
      <c r="BU259" s="2411"/>
      <c r="BV259" s="2411"/>
      <c r="BW259" s="2411"/>
      <c r="BX259" s="2411"/>
      <c r="BY259" s="2412"/>
      <c r="BZ259" s="461"/>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761" customFormat="true" ht="12.75" x14ac:dyDescent="0.2">
      <c r="B260" s="760"/>
      <c r="AA260" s="24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158</v>
      </c>
      <c r="BS260" s="195" t="s">
        <v>159</v>
      </c>
      <c r="BT260" s="195" t="s">
        <v>160</v>
      </c>
      <c r="BU260" s="195" t="s">
        <v>161</v>
      </c>
      <c r="BV260" s="195" t="s">
        <v>162</v>
      </c>
      <c r="BW260" s="195" t="s">
        <v>163</v>
      </c>
      <c r="BX260" s="195" t="s">
        <v>164</v>
      </c>
      <c r="BY260" s="196" t="s">
        <v>165</v>
      </c>
      <c r="BZ260" s="196" t="s">
        <v>166</v>
      </c>
      <c r="CA260" s="2497"/>
      <c r="CB260" s="2497"/>
      <c r="CC260" s="2497"/>
      <c r="CD260" s="2497"/>
      <c r="CE260" s="2497"/>
      <c r="CF260" s="2497"/>
      <c r="CG260" s="2497"/>
      <c r="CH260" s="2497"/>
      <c r="CI260" s="2497"/>
      <c r="CJ260" s="2497"/>
      <c r="CK260" s="2497"/>
      <c r="CL260" s="2497"/>
      <c r="CM260" s="2497"/>
      <c r="CN260" s="2497"/>
      <c r="CO260" s="2497"/>
      <c r="CP260" s="2497"/>
      <c r="CQ260" s="2497"/>
      <c r="CR260" s="2497"/>
      <c r="CS260" s="2497"/>
      <c r="CT260" s="2497"/>
      <c r="CU260" s="2497"/>
      <c r="CV260" s="2497"/>
      <c r="CW260" s="2497"/>
      <c r="CX260" s="2497"/>
      <c r="CY260" s="2497"/>
      <c r="CZ260" s="2497"/>
    </row>
    <row r="261" s="761" customFormat="true" ht="15" customHeight="true" x14ac:dyDescent="0.2">
      <c r="B261" s="760"/>
      <c r="AA261" s="240"/>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3146" t="s">
        <v>73</v>
      </c>
      <c r="BB261" s="430" t="s">
        <v>49</v>
      </c>
      <c r="BC261" s="1599" t="s">
        <v>35</v>
      </c>
      <c r="BD261" s="1619" t="s">
        <v>35</v>
      </c>
      <c r="BE261" s="1619" t="s">
        <v>35</v>
      </c>
      <c r="BF261" s="1619" t="s">
        <v>35</v>
      </c>
      <c r="BG261" s="1640" t="s">
        <v>35</v>
      </c>
      <c r="BH261" s="1661" t="s">
        <v>35</v>
      </c>
      <c r="BI261" s="1619" t="s">
        <v>35</v>
      </c>
      <c r="BJ261" s="1619" t="s">
        <v>35</v>
      </c>
      <c r="BK261" s="1619" t="s">
        <v>35</v>
      </c>
      <c r="BL261" s="1640" t="s">
        <v>35</v>
      </c>
      <c r="BM261" s="1661" t="s">
        <v>35</v>
      </c>
      <c r="BN261" s="1619" t="s">
        <v>35</v>
      </c>
      <c r="BO261" s="1619" t="s">
        <v>35</v>
      </c>
      <c r="BP261" s="1619" t="s">
        <v>35</v>
      </c>
      <c r="BQ261" s="1640" t="s">
        <v>35</v>
      </c>
      <c r="BR261" s="1661" t="s">
        <v>35</v>
      </c>
      <c r="BS261" s="1619" t="s">
        <v>35</v>
      </c>
      <c r="BT261" s="1619" t="s">
        <v>35</v>
      </c>
      <c r="BU261" s="1619" t="s">
        <v>35</v>
      </c>
      <c r="BV261" s="1619" t="s">
        <v>35</v>
      </c>
      <c r="BW261" s="1619" t="s">
        <v>35</v>
      </c>
      <c r="BX261" s="1619" t="s">
        <v>35</v>
      </c>
      <c r="BY261" s="1681" t="s">
        <v>35</v>
      </c>
      <c r="BZ261" s="1681" t="s">
        <v>35</v>
      </c>
      <c r="CA261" s="2498"/>
      <c r="CB261" s="2498"/>
      <c r="CC261" s="2498"/>
      <c r="CD261" s="2498"/>
      <c r="CE261" s="2498"/>
      <c r="CF261" s="2498"/>
      <c r="CG261" s="2498"/>
      <c r="CH261" s="2498"/>
      <c r="CI261" s="2498"/>
      <c r="CJ261" s="2498"/>
      <c r="CK261" s="2498"/>
      <c r="CL261" s="2498"/>
      <c r="CM261" s="2498"/>
      <c r="CN261" s="2498"/>
      <c r="CO261" s="2498"/>
      <c r="CP261" s="2498"/>
      <c r="CQ261" s="2498"/>
      <c r="CR261" s="2498"/>
      <c r="CS261" s="2498"/>
      <c r="CT261" s="2498"/>
      <c r="CU261" s="2498"/>
      <c r="CV261" s="2498"/>
      <c r="CW261" s="2498"/>
      <c r="CX261" s="2498"/>
      <c r="CY261" s="2498"/>
      <c r="CZ261" s="2498"/>
    </row>
    <row r="262" s="761" customFormat="true" ht="15" customHeight="true" x14ac:dyDescent="0.2">
      <c r="B262" s="760"/>
      <c r="AA262" s="240"/>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3147"/>
      <c r="BB262" s="431" t="s">
        <v>48</v>
      </c>
      <c r="BC262" s="1600" t="s">
        <v>35</v>
      </c>
      <c r="BD262" s="1620" t="s">
        <v>35</v>
      </c>
      <c r="BE262" s="1620" t="s">
        <v>35</v>
      </c>
      <c r="BF262" s="1620" t="s">
        <v>35</v>
      </c>
      <c r="BG262" s="1641" t="s">
        <v>35</v>
      </c>
      <c r="BH262" s="1662" t="s">
        <v>35</v>
      </c>
      <c r="BI262" s="1620" t="s">
        <v>35</v>
      </c>
      <c r="BJ262" s="1620" t="s">
        <v>35</v>
      </c>
      <c r="BK262" s="1620" t="s">
        <v>35</v>
      </c>
      <c r="BL262" s="1641" t="s">
        <v>35</v>
      </c>
      <c r="BM262" s="1662" t="s">
        <v>35</v>
      </c>
      <c r="BN262" s="1620" t="s">
        <v>35</v>
      </c>
      <c r="BO262" s="1620" t="s">
        <v>35</v>
      </c>
      <c r="BP262" s="1620" t="s">
        <v>35</v>
      </c>
      <c r="BQ262" s="1641" t="s">
        <v>35</v>
      </c>
      <c r="BR262" s="1662" t="s">
        <v>35</v>
      </c>
      <c r="BS262" s="1620" t="s">
        <v>35</v>
      </c>
      <c r="BT262" s="1620" t="s">
        <v>35</v>
      </c>
      <c r="BU262" s="1620" t="s">
        <v>35</v>
      </c>
      <c r="BV262" s="1620" t="s">
        <v>35</v>
      </c>
      <c r="BW262" s="1620" t="s">
        <v>35</v>
      </c>
      <c r="BX262" s="1620" t="s">
        <v>35</v>
      </c>
      <c r="BY262" s="1682" t="s">
        <v>35</v>
      </c>
      <c r="BZ262" s="1682" t="s">
        <v>35</v>
      </c>
      <c r="CA262" s="2499"/>
      <c r="CB262" s="2499"/>
      <c r="CC262" s="2499"/>
      <c r="CD262" s="2499"/>
      <c r="CE262" s="2499"/>
      <c r="CF262" s="2499"/>
      <c r="CG262" s="2499"/>
      <c r="CH262" s="2499"/>
      <c r="CI262" s="2499"/>
      <c r="CJ262" s="2499"/>
      <c r="CK262" s="2499"/>
      <c r="CL262" s="2499"/>
      <c r="CM262" s="2499"/>
      <c r="CN262" s="2499"/>
      <c r="CO262" s="2499"/>
      <c r="CP262" s="2499"/>
      <c r="CQ262" s="2499"/>
      <c r="CR262" s="2499"/>
      <c r="CS262" s="2499"/>
      <c r="CT262" s="2499"/>
      <c r="CU262" s="2499"/>
      <c r="CV262" s="2499"/>
      <c r="CW262" s="2499"/>
      <c r="CX262" s="2499"/>
      <c r="CY262" s="2499"/>
      <c r="CZ262" s="2499"/>
    </row>
    <row r="263" s="761" customFormat="true" ht="15" customHeight="true" x14ac:dyDescent="0.2">
      <c r="B263" s="760"/>
      <c r="AA263" s="240"/>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3147"/>
      <c r="BB263" s="431" t="s">
        <v>113</v>
      </c>
      <c r="BC263" s="1600" t="s">
        <v>35</v>
      </c>
      <c r="BD263" s="1620" t="s">
        <v>35</v>
      </c>
      <c r="BE263" s="1620" t="s">
        <v>35</v>
      </c>
      <c r="BF263" s="1620" t="s">
        <v>35</v>
      </c>
      <c r="BG263" s="1641" t="s">
        <v>35</v>
      </c>
      <c r="BH263" s="1662" t="s">
        <v>35</v>
      </c>
      <c r="BI263" s="1620" t="s">
        <v>35</v>
      </c>
      <c r="BJ263" s="1620" t="s">
        <v>35</v>
      </c>
      <c r="BK263" s="1620" t="s">
        <v>35</v>
      </c>
      <c r="BL263" s="1641" t="s">
        <v>35</v>
      </c>
      <c r="BM263" s="1662" t="s">
        <v>35</v>
      </c>
      <c r="BN263" s="1620" t="s">
        <v>35</v>
      </c>
      <c r="BO263" s="1620" t="s">
        <v>35</v>
      </c>
      <c r="BP263" s="1620" t="s">
        <v>35</v>
      </c>
      <c r="BQ263" s="1641" t="s">
        <v>35</v>
      </c>
      <c r="BR263" s="1662" t="s">
        <v>35</v>
      </c>
      <c r="BS263" s="1620" t="s">
        <v>35</v>
      </c>
      <c r="BT263" s="1620" t="s">
        <v>35</v>
      </c>
      <c r="BU263" s="1620" t="s">
        <v>35</v>
      </c>
      <c r="BV263" s="1620" t="s">
        <v>35</v>
      </c>
      <c r="BW263" s="1620" t="s">
        <v>35</v>
      </c>
      <c r="BX263" s="1620" t="s">
        <v>35</v>
      </c>
      <c r="BY263" s="1682" t="s">
        <v>35</v>
      </c>
      <c r="BZ263" s="1682" t="s">
        <v>35</v>
      </c>
      <c r="CA263" s="2499"/>
      <c r="CB263" s="2499"/>
      <c r="CC263" s="2499"/>
      <c r="CD263" s="2499"/>
      <c r="CE263" s="2499"/>
      <c r="CF263" s="2499"/>
      <c r="CG263" s="2499"/>
      <c r="CH263" s="2499"/>
      <c r="CI263" s="2499"/>
      <c r="CJ263" s="2499"/>
      <c r="CK263" s="2499"/>
      <c r="CL263" s="2499"/>
      <c r="CM263" s="2499"/>
      <c r="CN263" s="2499"/>
      <c r="CO263" s="2499"/>
      <c r="CP263" s="2499"/>
      <c r="CQ263" s="2499"/>
      <c r="CR263" s="2499"/>
      <c r="CS263" s="2499"/>
      <c r="CT263" s="2499"/>
      <c r="CU263" s="2499"/>
      <c r="CV263" s="2499"/>
      <c r="CW263" s="2499"/>
      <c r="CX263" s="2499"/>
      <c r="CY263" s="2499"/>
      <c r="CZ263" s="2499"/>
    </row>
    <row r="264" s="761" customFormat="true" ht="15" customHeight="true" x14ac:dyDescent="0.2">
      <c r="B264" s="760"/>
      <c r="AA264" s="240"/>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3147" t="s">
        <v>74</v>
      </c>
      <c r="BB264" s="431" t="s">
        <v>89</v>
      </c>
      <c r="BC264" s="1600" t="s">
        <v>35</v>
      </c>
      <c r="BD264" s="1620" t="s">
        <v>35</v>
      </c>
      <c r="BE264" s="1620" t="s">
        <v>35</v>
      </c>
      <c r="BF264" s="1620" t="s">
        <v>35</v>
      </c>
      <c r="BG264" s="1641" t="s">
        <v>35</v>
      </c>
      <c r="BH264" s="1662" t="s">
        <v>35</v>
      </c>
      <c r="BI264" s="1620" t="s">
        <v>35</v>
      </c>
      <c r="BJ264" s="1620" t="s">
        <v>35</v>
      </c>
      <c r="BK264" s="1620" t="s">
        <v>35</v>
      </c>
      <c r="BL264" s="1641" t="s">
        <v>35</v>
      </c>
      <c r="BM264" s="1662" t="s">
        <v>35</v>
      </c>
      <c r="BN264" s="1620" t="s">
        <v>35</v>
      </c>
      <c r="BO264" s="1620" t="s">
        <v>35</v>
      </c>
      <c r="BP264" s="1620" t="s">
        <v>35</v>
      </c>
      <c r="BQ264" s="1641" t="s">
        <v>35</v>
      </c>
      <c r="BR264" s="1662" t="s">
        <v>35</v>
      </c>
      <c r="BS264" s="1620" t="s">
        <v>35</v>
      </c>
      <c r="BT264" s="1620" t="s">
        <v>35</v>
      </c>
      <c r="BU264" s="1620" t="s">
        <v>35</v>
      </c>
      <c r="BV264" s="1620" t="s">
        <v>35</v>
      </c>
      <c r="BW264" s="1620" t="s">
        <v>35</v>
      </c>
      <c r="BX264" s="1620" t="s">
        <v>35</v>
      </c>
      <c r="BY264" s="1682" t="s">
        <v>35</v>
      </c>
      <c r="BZ264" s="1682" t="s">
        <v>35</v>
      </c>
      <c r="CA264" s="2499"/>
      <c r="CB264" s="2499"/>
      <c r="CC264" s="2499"/>
      <c r="CD264" s="2499"/>
      <c r="CE264" s="2499"/>
      <c r="CF264" s="2499"/>
      <c r="CG264" s="2499"/>
      <c r="CH264" s="2499"/>
      <c r="CI264" s="2499"/>
      <c r="CJ264" s="2499"/>
      <c r="CK264" s="2499"/>
      <c r="CL264" s="2499"/>
      <c r="CM264" s="2499"/>
      <c r="CN264" s="2499"/>
      <c r="CO264" s="2499"/>
      <c r="CP264" s="2499"/>
      <c r="CQ264" s="2499"/>
      <c r="CR264" s="2499"/>
      <c r="CS264" s="2499"/>
      <c r="CT264" s="2499"/>
      <c r="CU264" s="2499"/>
      <c r="CV264" s="2499"/>
      <c r="CW264" s="2499"/>
      <c r="CX264" s="2499"/>
      <c r="CY264" s="2499"/>
      <c r="CZ264" s="2499"/>
    </row>
    <row r="265" s="761" customFormat="true" ht="15" customHeight="true" x14ac:dyDescent="0.2">
      <c r="B265" s="760"/>
      <c r="AA265" s="240"/>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3147"/>
      <c r="BB265" s="431" t="s">
        <v>90</v>
      </c>
      <c r="BC265" s="1600" t="s">
        <v>35</v>
      </c>
      <c r="BD265" s="1620" t="s">
        <v>35</v>
      </c>
      <c r="BE265" s="1620" t="s">
        <v>35</v>
      </c>
      <c r="BF265" s="1620" t="s">
        <v>35</v>
      </c>
      <c r="BG265" s="1641" t="s">
        <v>35</v>
      </c>
      <c r="BH265" s="1662" t="s">
        <v>35</v>
      </c>
      <c r="BI265" s="1620" t="s">
        <v>35</v>
      </c>
      <c r="BJ265" s="1620" t="s">
        <v>35</v>
      </c>
      <c r="BK265" s="1620" t="s">
        <v>35</v>
      </c>
      <c r="BL265" s="1641" t="s">
        <v>35</v>
      </c>
      <c r="BM265" s="1662" t="s">
        <v>35</v>
      </c>
      <c r="BN265" s="1620" t="s">
        <v>35</v>
      </c>
      <c r="BO265" s="1620" t="s">
        <v>35</v>
      </c>
      <c r="BP265" s="1620" t="s">
        <v>35</v>
      </c>
      <c r="BQ265" s="1641" t="s">
        <v>35</v>
      </c>
      <c r="BR265" s="1662" t="s">
        <v>35</v>
      </c>
      <c r="BS265" s="1620" t="s">
        <v>35</v>
      </c>
      <c r="BT265" s="1620" t="s">
        <v>35</v>
      </c>
      <c r="BU265" s="1620" t="s">
        <v>35</v>
      </c>
      <c r="BV265" s="1620" t="s">
        <v>35</v>
      </c>
      <c r="BW265" s="1620" t="s">
        <v>35</v>
      </c>
      <c r="BX265" s="1620" t="s">
        <v>35</v>
      </c>
      <c r="BY265" s="1682" t="s">
        <v>35</v>
      </c>
      <c r="BZ265" s="1682" t="s">
        <v>35</v>
      </c>
      <c r="CA265" s="2499"/>
      <c r="CB265" s="2499"/>
      <c r="CC265" s="2499"/>
      <c r="CD265" s="2499"/>
      <c r="CE265" s="2499"/>
      <c r="CF265" s="2499"/>
      <c r="CG265" s="2499"/>
      <c r="CH265" s="2499"/>
      <c r="CI265" s="2499"/>
      <c r="CJ265" s="2499"/>
      <c r="CK265" s="2499"/>
      <c r="CL265" s="2499"/>
      <c r="CM265" s="2499"/>
      <c r="CN265" s="2499"/>
      <c r="CO265" s="2499"/>
      <c r="CP265" s="2499"/>
      <c r="CQ265" s="2499"/>
      <c r="CR265" s="2499"/>
      <c r="CS265" s="2499"/>
      <c r="CT265" s="2499"/>
      <c r="CU265" s="2499"/>
      <c r="CV265" s="2499"/>
      <c r="CW265" s="2499"/>
      <c r="CX265" s="2499"/>
      <c r="CY265" s="2499"/>
      <c r="CZ265" s="2499"/>
    </row>
    <row r="266" s="761" customFormat="true" ht="15" customHeight="true" x14ac:dyDescent="0.2">
      <c r="B266" s="760"/>
      <c r="AA266" s="240"/>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3147"/>
      <c r="BB266" s="431" t="s">
        <v>91</v>
      </c>
      <c r="BC266" s="1600" t="s">
        <v>35</v>
      </c>
      <c r="BD266" s="1620" t="s">
        <v>35</v>
      </c>
      <c r="BE266" s="1620" t="s">
        <v>35</v>
      </c>
      <c r="BF266" s="1620" t="s">
        <v>35</v>
      </c>
      <c r="BG266" s="1641" t="s">
        <v>35</v>
      </c>
      <c r="BH266" s="1662" t="s">
        <v>35</v>
      </c>
      <c r="BI266" s="1620" t="s">
        <v>35</v>
      </c>
      <c r="BJ266" s="1620" t="s">
        <v>35</v>
      </c>
      <c r="BK266" s="1620" t="s">
        <v>35</v>
      </c>
      <c r="BL266" s="1641" t="s">
        <v>35</v>
      </c>
      <c r="BM266" s="1662" t="s">
        <v>35</v>
      </c>
      <c r="BN266" s="1620" t="s">
        <v>35</v>
      </c>
      <c r="BO266" s="1620" t="s">
        <v>35</v>
      </c>
      <c r="BP266" s="1620" t="s">
        <v>35</v>
      </c>
      <c r="BQ266" s="1641" t="s">
        <v>35</v>
      </c>
      <c r="BR266" s="1662" t="s">
        <v>35</v>
      </c>
      <c r="BS266" s="1620" t="s">
        <v>35</v>
      </c>
      <c r="BT266" s="1620" t="s">
        <v>35</v>
      </c>
      <c r="BU266" s="1620" t="s">
        <v>35</v>
      </c>
      <c r="BV266" s="1620" t="s">
        <v>35</v>
      </c>
      <c r="BW266" s="1620" t="s">
        <v>35</v>
      </c>
      <c r="BX266" s="1620" t="s">
        <v>35</v>
      </c>
      <c r="BY266" s="1682" t="s">
        <v>35</v>
      </c>
      <c r="BZ266" s="1682" t="s">
        <v>35</v>
      </c>
      <c r="CA266" s="2499"/>
      <c r="CB266" s="2499"/>
      <c r="CC266" s="2499"/>
      <c r="CD266" s="2499"/>
      <c r="CE266" s="2499"/>
      <c r="CF266" s="2499"/>
      <c r="CG266" s="2499"/>
      <c r="CH266" s="2499"/>
      <c r="CI266" s="2499"/>
      <c r="CJ266" s="2499"/>
      <c r="CK266" s="2499"/>
      <c r="CL266" s="2499"/>
      <c r="CM266" s="2499"/>
      <c r="CN266" s="2499"/>
      <c r="CO266" s="2499"/>
      <c r="CP266" s="2499"/>
      <c r="CQ266" s="2499"/>
      <c r="CR266" s="2499"/>
      <c r="CS266" s="2499"/>
      <c r="CT266" s="2499"/>
      <c r="CU266" s="2499"/>
      <c r="CV266" s="2499"/>
      <c r="CW266" s="2499"/>
      <c r="CX266" s="2499"/>
      <c r="CY266" s="2499"/>
      <c r="CZ266" s="2499"/>
    </row>
    <row r="267" s="761" customFormat="true" ht="15" customHeight="true" x14ac:dyDescent="0.2">
      <c r="B267" s="760"/>
      <c r="AA267" s="240"/>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3147"/>
      <c r="BB267" s="431" t="s">
        <v>113</v>
      </c>
      <c r="BC267" s="1600" t="s">
        <v>35</v>
      </c>
      <c r="BD267" s="1620" t="s">
        <v>35</v>
      </c>
      <c r="BE267" s="1620" t="s">
        <v>35</v>
      </c>
      <c r="BF267" s="1620" t="s">
        <v>35</v>
      </c>
      <c r="BG267" s="1641" t="s">
        <v>35</v>
      </c>
      <c r="BH267" s="1662" t="s">
        <v>35</v>
      </c>
      <c r="BI267" s="1620" t="s">
        <v>35</v>
      </c>
      <c r="BJ267" s="1620" t="s">
        <v>35</v>
      </c>
      <c r="BK267" s="1620" t="s">
        <v>35</v>
      </c>
      <c r="BL267" s="1641" t="s">
        <v>35</v>
      </c>
      <c r="BM267" s="1662" t="s">
        <v>35</v>
      </c>
      <c r="BN267" s="1620" t="s">
        <v>35</v>
      </c>
      <c r="BO267" s="1620" t="s">
        <v>35</v>
      </c>
      <c r="BP267" s="1620" t="s">
        <v>35</v>
      </c>
      <c r="BQ267" s="1641" t="s">
        <v>35</v>
      </c>
      <c r="BR267" s="1662" t="s">
        <v>35</v>
      </c>
      <c r="BS267" s="1620" t="s">
        <v>35</v>
      </c>
      <c r="BT267" s="1620" t="s">
        <v>35</v>
      </c>
      <c r="BU267" s="1620" t="s">
        <v>35</v>
      </c>
      <c r="BV267" s="1620" t="s">
        <v>35</v>
      </c>
      <c r="BW267" s="1620" t="s">
        <v>35</v>
      </c>
      <c r="BX267" s="1620" t="s">
        <v>35</v>
      </c>
      <c r="BY267" s="1682" t="s">
        <v>35</v>
      </c>
      <c r="BZ267" s="1682" t="s">
        <v>35</v>
      </c>
      <c r="CA267" s="2499"/>
      <c r="CB267" s="2499"/>
      <c r="CC267" s="2499"/>
      <c r="CD267" s="2499"/>
      <c r="CE267" s="2499"/>
      <c r="CF267" s="2499"/>
      <c r="CG267" s="2499"/>
      <c r="CH267" s="2499"/>
      <c r="CI267" s="2499"/>
      <c r="CJ267" s="2499"/>
      <c r="CK267" s="2499"/>
      <c r="CL267" s="2499"/>
      <c r="CM267" s="2499"/>
      <c r="CN267" s="2499"/>
      <c r="CO267" s="2499"/>
      <c r="CP267" s="2499"/>
      <c r="CQ267" s="2499"/>
      <c r="CR267" s="2499"/>
      <c r="CS267" s="2499"/>
      <c r="CT267" s="2499"/>
      <c r="CU267" s="2499"/>
      <c r="CV267" s="2499"/>
      <c r="CW267" s="2499"/>
      <c r="CX267" s="2499"/>
      <c r="CY267" s="2499"/>
      <c r="CZ267" s="2499"/>
    </row>
    <row r="268" s="761" customFormat="true" ht="15" customHeight="true" x14ac:dyDescent="0.2">
      <c r="B268" s="760"/>
      <c r="AA268" s="240"/>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3147" t="s">
        <v>116</v>
      </c>
      <c r="BB268" s="431" t="s">
        <v>89</v>
      </c>
      <c r="BC268" s="1600" t="s">
        <v>35</v>
      </c>
      <c r="BD268" s="1620" t="s">
        <v>35</v>
      </c>
      <c r="BE268" s="1620" t="s">
        <v>35</v>
      </c>
      <c r="BF268" s="1620" t="s">
        <v>35</v>
      </c>
      <c r="BG268" s="1641" t="s">
        <v>35</v>
      </c>
      <c r="BH268" s="1662" t="s">
        <v>35</v>
      </c>
      <c r="BI268" s="1620" t="s">
        <v>35</v>
      </c>
      <c r="BJ268" s="1620" t="s">
        <v>35</v>
      </c>
      <c r="BK268" s="1620" t="s">
        <v>35</v>
      </c>
      <c r="BL268" s="1641" t="s">
        <v>35</v>
      </c>
      <c r="BM268" s="1662" t="s">
        <v>35</v>
      </c>
      <c r="BN268" s="1620" t="s">
        <v>35</v>
      </c>
      <c r="BO268" s="1620" t="s">
        <v>35</v>
      </c>
      <c r="BP268" s="1620" t="s">
        <v>35</v>
      </c>
      <c r="BQ268" s="1641" t="s">
        <v>35</v>
      </c>
      <c r="BR268" s="1662" t="s">
        <v>35</v>
      </c>
      <c r="BS268" s="1620" t="s">
        <v>35</v>
      </c>
      <c r="BT268" s="1620" t="s">
        <v>35</v>
      </c>
      <c r="BU268" s="1620" t="s">
        <v>35</v>
      </c>
      <c r="BV268" s="1620" t="s">
        <v>35</v>
      </c>
      <c r="BW268" s="1620" t="s">
        <v>35</v>
      </c>
      <c r="BX268" s="1620" t="s">
        <v>35</v>
      </c>
      <c r="BY268" s="1682" t="s">
        <v>35</v>
      </c>
      <c r="BZ268" s="1682" t="s">
        <v>35</v>
      </c>
      <c r="CA268" s="2499"/>
      <c r="CB268" s="2499"/>
      <c r="CC268" s="2499"/>
      <c r="CD268" s="2499"/>
      <c r="CE268" s="2499"/>
      <c r="CF268" s="2499"/>
      <c r="CG268" s="2499"/>
      <c r="CH268" s="2499"/>
      <c r="CI268" s="2499"/>
      <c r="CJ268" s="2499"/>
      <c r="CK268" s="2499"/>
      <c r="CL268" s="2499"/>
      <c r="CM268" s="2499"/>
      <c r="CN268" s="2499"/>
      <c r="CO268" s="2499"/>
      <c r="CP268" s="2499"/>
      <c r="CQ268" s="2499"/>
      <c r="CR268" s="2499"/>
      <c r="CS268" s="2499"/>
      <c r="CT268" s="2499"/>
      <c r="CU268" s="2499"/>
      <c r="CV268" s="2499"/>
      <c r="CW268" s="2499"/>
      <c r="CX268" s="2499"/>
      <c r="CY268" s="2499"/>
      <c r="CZ268" s="2499"/>
    </row>
    <row r="269" s="761" customFormat="true" ht="15" customHeight="true" x14ac:dyDescent="0.2">
      <c r="B269" s="760"/>
      <c r="AA269" s="24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3147"/>
      <c r="BB269" s="431" t="s">
        <v>90</v>
      </c>
      <c r="BC269" s="1600" t="s">
        <v>35</v>
      </c>
      <c r="BD269" s="1620" t="s">
        <v>35</v>
      </c>
      <c r="BE269" s="1620" t="s">
        <v>35</v>
      </c>
      <c r="BF269" s="1620" t="s">
        <v>35</v>
      </c>
      <c r="BG269" s="1641" t="s">
        <v>35</v>
      </c>
      <c r="BH269" s="1662" t="s">
        <v>35</v>
      </c>
      <c r="BI269" s="1620" t="s">
        <v>35</v>
      </c>
      <c r="BJ269" s="1620" t="s">
        <v>35</v>
      </c>
      <c r="BK269" s="1620" t="s">
        <v>35</v>
      </c>
      <c r="BL269" s="1641" t="s">
        <v>35</v>
      </c>
      <c r="BM269" s="1662" t="s">
        <v>35</v>
      </c>
      <c r="BN269" s="1620" t="s">
        <v>35</v>
      </c>
      <c r="BO269" s="1620" t="s">
        <v>35</v>
      </c>
      <c r="BP269" s="1620" t="s">
        <v>35</v>
      </c>
      <c r="BQ269" s="1641" t="s">
        <v>35</v>
      </c>
      <c r="BR269" s="1662" t="s">
        <v>35</v>
      </c>
      <c r="BS269" s="1620" t="s">
        <v>35</v>
      </c>
      <c r="BT269" s="1620" t="s">
        <v>35</v>
      </c>
      <c r="BU269" s="1620" t="s">
        <v>35</v>
      </c>
      <c r="BV269" s="1620" t="s">
        <v>35</v>
      </c>
      <c r="BW269" s="1620" t="s">
        <v>35</v>
      </c>
      <c r="BX269" s="1620" t="s">
        <v>35</v>
      </c>
      <c r="BY269" s="1682" t="s">
        <v>35</v>
      </c>
      <c r="BZ269" s="1682" t="s">
        <v>35</v>
      </c>
      <c r="CA269" s="2499"/>
      <c r="CB269" s="2499"/>
      <c r="CC269" s="2499"/>
      <c r="CD269" s="2499"/>
      <c r="CE269" s="2499"/>
      <c r="CF269" s="2499"/>
      <c r="CG269" s="2499"/>
      <c r="CH269" s="2499"/>
      <c r="CI269" s="2499"/>
      <c r="CJ269" s="2499"/>
      <c r="CK269" s="2499"/>
      <c r="CL269" s="2499"/>
      <c r="CM269" s="2499"/>
      <c r="CN269" s="2499"/>
      <c r="CO269" s="2499"/>
      <c r="CP269" s="2499"/>
      <c r="CQ269" s="2499"/>
      <c r="CR269" s="2499"/>
      <c r="CS269" s="2499"/>
      <c r="CT269" s="2499"/>
      <c r="CU269" s="2499"/>
      <c r="CV269" s="2499"/>
      <c r="CW269" s="2499"/>
      <c r="CX269" s="2499"/>
      <c r="CY269" s="2499"/>
      <c r="CZ269" s="2499"/>
    </row>
    <row r="270" s="761" customFormat="true" ht="15" customHeight="true" x14ac:dyDescent="0.2">
      <c r="B270" s="760"/>
      <c r="AA270" s="240"/>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3147"/>
      <c r="BB270" s="431" t="s">
        <v>91</v>
      </c>
      <c r="BC270" s="1600" t="s">
        <v>35</v>
      </c>
      <c r="BD270" s="1620" t="s">
        <v>35</v>
      </c>
      <c r="BE270" s="1620" t="s">
        <v>35</v>
      </c>
      <c r="BF270" s="1620" t="s">
        <v>35</v>
      </c>
      <c r="BG270" s="1641" t="s">
        <v>35</v>
      </c>
      <c r="BH270" s="1662" t="s">
        <v>35</v>
      </c>
      <c r="BI270" s="1620" t="s">
        <v>35</v>
      </c>
      <c r="BJ270" s="1620" t="s">
        <v>35</v>
      </c>
      <c r="BK270" s="1620" t="s">
        <v>35</v>
      </c>
      <c r="BL270" s="1641" t="s">
        <v>35</v>
      </c>
      <c r="BM270" s="1662" t="s">
        <v>35</v>
      </c>
      <c r="BN270" s="1620" t="s">
        <v>35</v>
      </c>
      <c r="BO270" s="1620" t="s">
        <v>35</v>
      </c>
      <c r="BP270" s="1620" t="s">
        <v>35</v>
      </c>
      <c r="BQ270" s="1641" t="s">
        <v>35</v>
      </c>
      <c r="BR270" s="1662" t="s">
        <v>35</v>
      </c>
      <c r="BS270" s="1620" t="s">
        <v>35</v>
      </c>
      <c r="BT270" s="1620" t="s">
        <v>35</v>
      </c>
      <c r="BU270" s="1620" t="s">
        <v>35</v>
      </c>
      <c r="BV270" s="1620" t="s">
        <v>35</v>
      </c>
      <c r="BW270" s="1620" t="s">
        <v>35</v>
      </c>
      <c r="BX270" s="1620" t="s">
        <v>35</v>
      </c>
      <c r="BY270" s="1682" t="s">
        <v>35</v>
      </c>
      <c r="BZ270" s="1682" t="s">
        <v>35</v>
      </c>
      <c r="CA270" s="2499"/>
      <c r="CB270" s="2499"/>
      <c r="CC270" s="2499"/>
      <c r="CD270" s="2499"/>
      <c r="CE270" s="2499"/>
      <c r="CF270" s="2499"/>
      <c r="CG270" s="2499"/>
      <c r="CH270" s="2499"/>
      <c r="CI270" s="2499"/>
      <c r="CJ270" s="2499"/>
      <c r="CK270" s="2499"/>
      <c r="CL270" s="2499"/>
      <c r="CM270" s="2499"/>
      <c r="CN270" s="2499"/>
      <c r="CO270" s="2499"/>
      <c r="CP270" s="2499"/>
      <c r="CQ270" s="2499"/>
      <c r="CR270" s="2499"/>
      <c r="CS270" s="2499"/>
      <c r="CT270" s="2499"/>
      <c r="CU270" s="2499"/>
      <c r="CV270" s="2499"/>
      <c r="CW270" s="2499"/>
      <c r="CX270" s="2499"/>
      <c r="CY270" s="2499"/>
      <c r="CZ270" s="2499"/>
    </row>
    <row r="271" s="761" customFormat="true" ht="15" customHeight="true" x14ac:dyDescent="0.2">
      <c r="B271" s="760"/>
      <c r="AA271" s="240"/>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3147" t="s">
        <v>75</v>
      </c>
      <c r="BB271" s="431" t="s">
        <v>49</v>
      </c>
      <c r="BC271" s="1600" t="s">
        <v>35</v>
      </c>
      <c r="BD271" s="1621" t="s">
        <v>35</v>
      </c>
      <c r="BE271" s="1621" t="s">
        <v>35</v>
      </c>
      <c r="BF271" s="1621" t="s">
        <v>35</v>
      </c>
      <c r="BG271" s="1642" t="s">
        <v>35</v>
      </c>
      <c r="BH271" s="1600" t="s">
        <v>35</v>
      </c>
      <c r="BI271" s="1621" t="s">
        <v>35</v>
      </c>
      <c r="BJ271" s="1621" t="s">
        <v>35</v>
      </c>
      <c r="BK271" s="1621" t="s">
        <v>35</v>
      </c>
      <c r="BL271" s="1642" t="s">
        <v>35</v>
      </c>
      <c r="BM271" s="1600" t="s">
        <v>35</v>
      </c>
      <c r="BN271" s="1621" t="s">
        <v>35</v>
      </c>
      <c r="BO271" s="1621" t="s">
        <v>35</v>
      </c>
      <c r="BP271" s="1621" t="s">
        <v>35</v>
      </c>
      <c r="BQ271" s="1642" t="s">
        <v>35</v>
      </c>
      <c r="BR271" s="1600" t="s">
        <v>35</v>
      </c>
      <c r="BS271" s="1621" t="s">
        <v>35</v>
      </c>
      <c r="BT271" s="1621" t="s">
        <v>35</v>
      </c>
      <c r="BU271" s="1621" t="s">
        <v>35</v>
      </c>
      <c r="BV271" s="1621" t="s">
        <v>35</v>
      </c>
      <c r="BW271" s="1621" t="s">
        <v>35</v>
      </c>
      <c r="BX271" s="1621" t="s">
        <v>35</v>
      </c>
      <c r="BY271" s="1683" t="s">
        <v>35</v>
      </c>
      <c r="BZ271" s="1683" t="s">
        <v>35</v>
      </c>
      <c r="CA271" s="2500"/>
      <c r="CB271" s="2500"/>
      <c r="CC271" s="2500"/>
      <c r="CD271" s="2500"/>
      <c r="CE271" s="2500"/>
      <c r="CF271" s="2500"/>
      <c r="CG271" s="2500"/>
      <c r="CH271" s="2500"/>
      <c r="CI271" s="2500"/>
      <c r="CJ271" s="2500"/>
      <c r="CK271" s="2500"/>
      <c r="CL271" s="2500"/>
      <c r="CM271" s="2500"/>
      <c r="CN271" s="2500"/>
      <c r="CO271" s="2500"/>
      <c r="CP271" s="2500"/>
      <c r="CQ271" s="2500"/>
      <c r="CR271" s="2500"/>
      <c r="CS271" s="2500"/>
      <c r="CT271" s="2500"/>
      <c r="CU271" s="2500"/>
      <c r="CV271" s="2500"/>
      <c r="CW271" s="2500"/>
      <c r="CX271" s="2500"/>
      <c r="CY271" s="2500"/>
      <c r="CZ271" s="2500"/>
    </row>
    <row r="272" s="761" customFormat="true" ht="15" customHeight="true" x14ac:dyDescent="0.2">
      <c r="B272" s="760"/>
      <c r="AA272" s="240"/>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3147"/>
      <c r="BB272" s="431" t="s">
        <v>48</v>
      </c>
      <c r="BC272" s="1600" t="s">
        <v>35</v>
      </c>
      <c r="BD272" s="1621" t="s">
        <v>35</v>
      </c>
      <c r="BE272" s="1621" t="s">
        <v>35</v>
      </c>
      <c r="BF272" s="1621" t="s">
        <v>35</v>
      </c>
      <c r="BG272" s="1642" t="s">
        <v>35</v>
      </c>
      <c r="BH272" s="1600" t="s">
        <v>35</v>
      </c>
      <c r="BI272" s="1621" t="s">
        <v>35</v>
      </c>
      <c r="BJ272" s="1621" t="s">
        <v>35</v>
      </c>
      <c r="BK272" s="1621" t="s">
        <v>35</v>
      </c>
      <c r="BL272" s="1642" t="s">
        <v>35</v>
      </c>
      <c r="BM272" s="1600" t="s">
        <v>35</v>
      </c>
      <c r="BN272" s="1621" t="s">
        <v>35</v>
      </c>
      <c r="BO272" s="1621" t="s">
        <v>35</v>
      </c>
      <c r="BP272" s="1621" t="s">
        <v>35</v>
      </c>
      <c r="BQ272" s="1642" t="s">
        <v>35</v>
      </c>
      <c r="BR272" s="1600" t="s">
        <v>35</v>
      </c>
      <c r="BS272" s="1621" t="s">
        <v>35</v>
      </c>
      <c r="BT272" s="1621" t="s">
        <v>35</v>
      </c>
      <c r="BU272" s="1621" t="s">
        <v>35</v>
      </c>
      <c r="BV272" s="1621" t="s">
        <v>35</v>
      </c>
      <c r="BW272" s="1621" t="s">
        <v>35</v>
      </c>
      <c r="BX272" s="1621" t="s">
        <v>35</v>
      </c>
      <c r="BY272" s="1683" t="s">
        <v>35</v>
      </c>
      <c r="BZ272" s="1683" t="s">
        <v>35</v>
      </c>
      <c r="CA272" s="2500"/>
      <c r="CB272" s="2500"/>
      <c r="CC272" s="2500"/>
      <c r="CD272" s="2500"/>
      <c r="CE272" s="2500"/>
      <c r="CF272" s="2500"/>
      <c r="CG272" s="2500"/>
      <c r="CH272" s="2500"/>
      <c r="CI272" s="2500"/>
      <c r="CJ272" s="2500"/>
      <c r="CK272" s="2500"/>
      <c r="CL272" s="2500"/>
      <c r="CM272" s="2500"/>
      <c r="CN272" s="2500"/>
      <c r="CO272" s="2500"/>
      <c r="CP272" s="2500"/>
      <c r="CQ272" s="2500"/>
      <c r="CR272" s="2500"/>
      <c r="CS272" s="2500"/>
      <c r="CT272" s="2500"/>
      <c r="CU272" s="2500"/>
      <c r="CV272" s="2500"/>
      <c r="CW272" s="2500"/>
      <c r="CX272" s="2500"/>
      <c r="CY272" s="2500"/>
      <c r="CZ272" s="2500"/>
    </row>
    <row r="273" s="761" customFormat="true" ht="15" customHeight="true" x14ac:dyDescent="0.2">
      <c r="B273" s="760"/>
      <c r="AA273" s="240"/>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3147"/>
      <c r="BB273" s="431" t="s">
        <v>113</v>
      </c>
      <c r="BC273" s="1600" t="s">
        <v>35</v>
      </c>
      <c r="BD273" s="1621" t="s">
        <v>35</v>
      </c>
      <c r="BE273" s="1621" t="s">
        <v>35</v>
      </c>
      <c r="BF273" s="1621" t="s">
        <v>35</v>
      </c>
      <c r="BG273" s="1642" t="s">
        <v>35</v>
      </c>
      <c r="BH273" s="1600" t="s">
        <v>35</v>
      </c>
      <c r="BI273" s="1621" t="s">
        <v>35</v>
      </c>
      <c r="BJ273" s="1621" t="s">
        <v>35</v>
      </c>
      <c r="BK273" s="1621" t="s">
        <v>35</v>
      </c>
      <c r="BL273" s="1642" t="s">
        <v>35</v>
      </c>
      <c r="BM273" s="1600" t="s">
        <v>35</v>
      </c>
      <c r="BN273" s="1621" t="s">
        <v>35</v>
      </c>
      <c r="BO273" s="1621" t="s">
        <v>35</v>
      </c>
      <c r="BP273" s="1621" t="s">
        <v>35</v>
      </c>
      <c r="BQ273" s="1642" t="s">
        <v>35</v>
      </c>
      <c r="BR273" s="1600" t="s">
        <v>35</v>
      </c>
      <c r="BS273" s="1621" t="s">
        <v>35</v>
      </c>
      <c r="BT273" s="1621" t="s">
        <v>35</v>
      </c>
      <c r="BU273" s="1621" t="s">
        <v>35</v>
      </c>
      <c r="BV273" s="1621" t="s">
        <v>35</v>
      </c>
      <c r="BW273" s="1621" t="s">
        <v>35</v>
      </c>
      <c r="BX273" s="1621" t="s">
        <v>35</v>
      </c>
      <c r="BY273" s="1683" t="s">
        <v>35</v>
      </c>
      <c r="BZ273" s="1683" t="s">
        <v>35</v>
      </c>
      <c r="CA273" s="2500"/>
      <c r="CB273" s="2500"/>
      <c r="CC273" s="2500"/>
      <c r="CD273" s="2500"/>
      <c r="CE273" s="2500"/>
      <c r="CF273" s="2500"/>
      <c r="CG273" s="2500"/>
      <c r="CH273" s="2500"/>
      <c r="CI273" s="2500"/>
      <c r="CJ273" s="2500"/>
      <c r="CK273" s="2500"/>
      <c r="CL273" s="2500"/>
      <c r="CM273" s="2500"/>
      <c r="CN273" s="2500"/>
      <c r="CO273" s="2500"/>
      <c r="CP273" s="2500"/>
      <c r="CQ273" s="2500"/>
      <c r="CR273" s="2500"/>
      <c r="CS273" s="2500"/>
      <c r="CT273" s="2500"/>
      <c r="CU273" s="2500"/>
      <c r="CV273" s="2500"/>
      <c r="CW273" s="2500"/>
      <c r="CX273" s="2500"/>
      <c r="CY273" s="2500"/>
      <c r="CZ273" s="2500"/>
    </row>
    <row r="274" s="761" customFormat="true" ht="15" customHeight="true" x14ac:dyDescent="0.2">
      <c r="B274" s="760"/>
      <c r="AA274" s="240"/>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3147" t="s">
        <v>76</v>
      </c>
      <c r="BB274" s="431" t="s">
        <v>49</v>
      </c>
      <c r="BC274" s="1600" t="s">
        <v>35</v>
      </c>
      <c r="BD274" s="1620" t="s">
        <v>35</v>
      </c>
      <c r="BE274" s="1620" t="s">
        <v>35</v>
      </c>
      <c r="BF274" s="1620" t="s">
        <v>35</v>
      </c>
      <c r="BG274" s="1641" t="s">
        <v>35</v>
      </c>
      <c r="BH274" s="1662" t="s">
        <v>35</v>
      </c>
      <c r="BI274" s="1620" t="s">
        <v>35</v>
      </c>
      <c r="BJ274" s="1620" t="s">
        <v>35</v>
      </c>
      <c r="BK274" s="1620" t="s">
        <v>35</v>
      </c>
      <c r="BL274" s="1641" t="s">
        <v>35</v>
      </c>
      <c r="BM274" s="1662" t="s">
        <v>35</v>
      </c>
      <c r="BN274" s="1620" t="s">
        <v>35</v>
      </c>
      <c r="BO274" s="1620" t="s">
        <v>35</v>
      </c>
      <c r="BP274" s="1620" t="s">
        <v>35</v>
      </c>
      <c r="BQ274" s="1641" t="s">
        <v>35</v>
      </c>
      <c r="BR274" s="1662" t="s">
        <v>35</v>
      </c>
      <c r="BS274" s="1620" t="s">
        <v>35</v>
      </c>
      <c r="BT274" s="1620" t="s">
        <v>35</v>
      </c>
      <c r="BU274" s="1620" t="s">
        <v>35</v>
      </c>
      <c r="BV274" s="1620" t="s">
        <v>35</v>
      </c>
      <c r="BW274" s="1620" t="s">
        <v>35</v>
      </c>
      <c r="BX274" s="1620" t="s">
        <v>35</v>
      </c>
      <c r="BY274" s="1682" t="s">
        <v>35</v>
      </c>
      <c r="BZ274" s="1682" t="s">
        <v>35</v>
      </c>
      <c r="CA274" s="2499"/>
      <c r="CB274" s="2499"/>
      <c r="CC274" s="2499"/>
      <c r="CD274" s="2499"/>
      <c r="CE274" s="2499"/>
      <c r="CF274" s="2499"/>
      <c r="CG274" s="2499"/>
      <c r="CH274" s="2499"/>
      <c r="CI274" s="2499"/>
      <c r="CJ274" s="2499"/>
      <c r="CK274" s="2499"/>
      <c r="CL274" s="2499"/>
      <c r="CM274" s="2499"/>
      <c r="CN274" s="2499"/>
      <c r="CO274" s="2499"/>
      <c r="CP274" s="2499"/>
      <c r="CQ274" s="2499"/>
      <c r="CR274" s="2499"/>
      <c r="CS274" s="2499"/>
      <c r="CT274" s="2499"/>
      <c r="CU274" s="2499"/>
      <c r="CV274" s="2499"/>
      <c r="CW274" s="2499"/>
      <c r="CX274" s="2499"/>
      <c r="CY274" s="2499"/>
      <c r="CZ274" s="2499"/>
    </row>
    <row r="275" s="761" customFormat="true" ht="15" customHeight="true" x14ac:dyDescent="0.2">
      <c r="B275" s="760"/>
      <c r="AA275" s="240"/>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3147"/>
      <c r="BB275" s="431" t="s">
        <v>48</v>
      </c>
      <c r="BC275" s="1600" t="s">
        <v>35</v>
      </c>
      <c r="BD275" s="1620" t="s">
        <v>35</v>
      </c>
      <c r="BE275" s="1620" t="s">
        <v>35</v>
      </c>
      <c r="BF275" s="1620" t="s">
        <v>35</v>
      </c>
      <c r="BG275" s="1641" t="s">
        <v>35</v>
      </c>
      <c r="BH275" s="1662" t="s">
        <v>35</v>
      </c>
      <c r="BI275" s="1620" t="s">
        <v>35</v>
      </c>
      <c r="BJ275" s="1620" t="s">
        <v>35</v>
      </c>
      <c r="BK275" s="1620" t="s">
        <v>35</v>
      </c>
      <c r="BL275" s="1641" t="s">
        <v>35</v>
      </c>
      <c r="BM275" s="1662" t="s">
        <v>35</v>
      </c>
      <c r="BN275" s="1620" t="s">
        <v>35</v>
      </c>
      <c r="BO275" s="1620" t="s">
        <v>35</v>
      </c>
      <c r="BP275" s="1620" t="s">
        <v>35</v>
      </c>
      <c r="BQ275" s="1641" t="s">
        <v>35</v>
      </c>
      <c r="BR275" s="1662" t="s">
        <v>35</v>
      </c>
      <c r="BS275" s="1620" t="s">
        <v>35</v>
      </c>
      <c r="BT275" s="1620" t="s">
        <v>35</v>
      </c>
      <c r="BU275" s="1620" t="s">
        <v>35</v>
      </c>
      <c r="BV275" s="1620" t="s">
        <v>35</v>
      </c>
      <c r="BW275" s="1620" t="s">
        <v>35</v>
      </c>
      <c r="BX275" s="1620" t="s">
        <v>35</v>
      </c>
      <c r="BY275" s="1682" t="s">
        <v>35</v>
      </c>
      <c r="BZ275" s="1682" t="s">
        <v>35</v>
      </c>
      <c r="CA275" s="2499"/>
      <c r="CB275" s="2499"/>
      <c r="CC275" s="2499"/>
      <c r="CD275" s="2499"/>
      <c r="CE275" s="2499"/>
      <c r="CF275" s="2499"/>
      <c r="CG275" s="2499"/>
      <c r="CH275" s="2499"/>
      <c r="CI275" s="2499"/>
      <c r="CJ275" s="2499"/>
      <c r="CK275" s="2499"/>
      <c r="CL275" s="2499"/>
      <c r="CM275" s="2499"/>
      <c r="CN275" s="2499"/>
      <c r="CO275" s="2499"/>
      <c r="CP275" s="2499"/>
      <c r="CQ275" s="2499"/>
      <c r="CR275" s="2499"/>
      <c r="CS275" s="2499"/>
      <c r="CT275" s="2499"/>
      <c r="CU275" s="2499"/>
      <c r="CV275" s="2499"/>
      <c r="CW275" s="2499"/>
      <c r="CX275" s="2499"/>
      <c r="CY275" s="2499"/>
      <c r="CZ275" s="2499"/>
    </row>
    <row r="276" s="761" customFormat="true" ht="15" customHeight="true" x14ac:dyDescent="0.2">
      <c r="B276" s="760"/>
      <c r="AA276" s="240"/>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3147"/>
      <c r="BB276" s="431" t="s">
        <v>114</v>
      </c>
      <c r="BC276" s="1600" t="s">
        <v>35</v>
      </c>
      <c r="BD276" s="1620" t="s">
        <v>35</v>
      </c>
      <c r="BE276" s="1620" t="s">
        <v>35</v>
      </c>
      <c r="BF276" s="1620" t="s">
        <v>35</v>
      </c>
      <c r="BG276" s="1641" t="s">
        <v>35</v>
      </c>
      <c r="BH276" s="1662" t="s">
        <v>35</v>
      </c>
      <c r="BI276" s="1620" t="s">
        <v>35</v>
      </c>
      <c r="BJ276" s="1620" t="s">
        <v>35</v>
      </c>
      <c r="BK276" s="1620" t="s">
        <v>35</v>
      </c>
      <c r="BL276" s="1641" t="s">
        <v>35</v>
      </c>
      <c r="BM276" s="1662" t="s">
        <v>35</v>
      </c>
      <c r="BN276" s="1620" t="s">
        <v>35</v>
      </c>
      <c r="BO276" s="1620" t="s">
        <v>35</v>
      </c>
      <c r="BP276" s="1620" t="s">
        <v>35</v>
      </c>
      <c r="BQ276" s="1641" t="s">
        <v>35</v>
      </c>
      <c r="BR276" s="1662" t="s">
        <v>35</v>
      </c>
      <c r="BS276" s="1620" t="s">
        <v>35</v>
      </c>
      <c r="BT276" s="1620" t="s">
        <v>35</v>
      </c>
      <c r="BU276" s="1620" t="s">
        <v>35</v>
      </c>
      <c r="BV276" s="1620" t="s">
        <v>35</v>
      </c>
      <c r="BW276" s="1620" t="s">
        <v>35</v>
      </c>
      <c r="BX276" s="1620" t="s">
        <v>35</v>
      </c>
      <c r="BY276" s="1682" t="s">
        <v>35</v>
      </c>
      <c r="BZ276" s="1682" t="s">
        <v>35</v>
      </c>
      <c r="CA276" s="2499"/>
      <c r="CB276" s="2499"/>
      <c r="CC276" s="2499"/>
      <c r="CD276" s="2499"/>
      <c r="CE276" s="2499"/>
      <c r="CF276" s="2499"/>
      <c r="CG276" s="2499"/>
      <c r="CH276" s="2499"/>
      <c r="CI276" s="2499"/>
      <c r="CJ276" s="2499"/>
      <c r="CK276" s="2499"/>
      <c r="CL276" s="2499"/>
      <c r="CM276" s="2499"/>
      <c r="CN276" s="2499"/>
      <c r="CO276" s="2499"/>
      <c r="CP276" s="2499"/>
      <c r="CQ276" s="2499"/>
      <c r="CR276" s="2499"/>
      <c r="CS276" s="2499"/>
      <c r="CT276" s="2499"/>
      <c r="CU276" s="2499"/>
      <c r="CV276" s="2499"/>
      <c r="CW276" s="2499"/>
      <c r="CX276" s="2499"/>
      <c r="CY276" s="2499"/>
      <c r="CZ276" s="2499"/>
    </row>
    <row r="277" s="761" customFormat="true" ht="15" customHeight="true" x14ac:dyDescent="0.2">
      <c r="B277" s="760"/>
      <c r="AA277" s="240"/>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3147" t="s">
        <v>77</v>
      </c>
      <c r="BB277" s="431" t="s">
        <v>78</v>
      </c>
      <c r="BC277" s="1600" t="s">
        <v>35</v>
      </c>
      <c r="BD277" s="1620" t="s">
        <v>35</v>
      </c>
      <c r="BE277" s="1620" t="s">
        <v>35</v>
      </c>
      <c r="BF277" s="1620" t="s">
        <v>35</v>
      </c>
      <c r="BG277" s="1641" t="s">
        <v>35</v>
      </c>
      <c r="BH277" s="1662" t="s">
        <v>35</v>
      </c>
      <c r="BI277" s="1620" t="s">
        <v>35</v>
      </c>
      <c r="BJ277" s="1620" t="s">
        <v>35</v>
      </c>
      <c r="BK277" s="1620" t="s">
        <v>35</v>
      </c>
      <c r="BL277" s="1641" t="s">
        <v>35</v>
      </c>
      <c r="BM277" s="1662" t="s">
        <v>35</v>
      </c>
      <c r="BN277" s="1620" t="s">
        <v>35</v>
      </c>
      <c r="BO277" s="1620" t="s">
        <v>35</v>
      </c>
      <c r="BP277" s="1620" t="s">
        <v>35</v>
      </c>
      <c r="BQ277" s="1641" t="s">
        <v>35</v>
      </c>
      <c r="BR277" s="1662" t="s">
        <v>35</v>
      </c>
      <c r="BS277" s="1620" t="s">
        <v>35</v>
      </c>
      <c r="BT277" s="1620" t="s">
        <v>35</v>
      </c>
      <c r="BU277" s="1620" t="s">
        <v>35</v>
      </c>
      <c r="BV277" s="1620" t="s">
        <v>35</v>
      </c>
      <c r="BW277" s="1620" t="s">
        <v>35</v>
      </c>
      <c r="BX277" s="1620" t="s">
        <v>35</v>
      </c>
      <c r="BY277" s="1682" t="s">
        <v>35</v>
      </c>
      <c r="BZ277" s="1682" t="s">
        <v>35</v>
      </c>
      <c r="CA277" s="2499"/>
      <c r="CB277" s="2499"/>
      <c r="CC277" s="2499"/>
      <c r="CD277" s="2499"/>
      <c r="CE277" s="2499"/>
      <c r="CF277" s="2499"/>
      <c r="CG277" s="2499"/>
      <c r="CH277" s="2499"/>
      <c r="CI277" s="2499"/>
      <c r="CJ277" s="2499"/>
      <c r="CK277" s="2499"/>
      <c r="CL277" s="2499"/>
      <c r="CM277" s="2499"/>
      <c r="CN277" s="2499"/>
      <c r="CO277" s="2499"/>
      <c r="CP277" s="2499"/>
      <c r="CQ277" s="2499"/>
      <c r="CR277" s="2499"/>
      <c r="CS277" s="2499"/>
      <c r="CT277" s="2499"/>
      <c r="CU277" s="2499"/>
      <c r="CV277" s="2499"/>
      <c r="CW277" s="2499"/>
      <c r="CX277" s="2499"/>
      <c r="CY277" s="2499"/>
      <c r="CZ277" s="2499"/>
    </row>
    <row r="278" s="761" customFormat="true" ht="15" customHeight="true" x14ac:dyDescent="0.2">
      <c r="B278" s="760"/>
      <c r="AA278" s="24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3147"/>
      <c r="BB278" s="431" t="s">
        <v>79</v>
      </c>
      <c r="BC278" s="1600" t="s">
        <v>35</v>
      </c>
      <c r="BD278" s="1620" t="s">
        <v>35</v>
      </c>
      <c r="BE278" s="1620" t="s">
        <v>35</v>
      </c>
      <c r="BF278" s="1620" t="s">
        <v>35</v>
      </c>
      <c r="BG278" s="1641" t="s">
        <v>35</v>
      </c>
      <c r="BH278" s="1662" t="s">
        <v>35</v>
      </c>
      <c r="BI278" s="1620" t="s">
        <v>35</v>
      </c>
      <c r="BJ278" s="1620" t="s">
        <v>35</v>
      </c>
      <c r="BK278" s="1620" t="s">
        <v>35</v>
      </c>
      <c r="BL278" s="1641" t="s">
        <v>35</v>
      </c>
      <c r="BM278" s="1662" t="s">
        <v>35</v>
      </c>
      <c r="BN278" s="1620" t="s">
        <v>35</v>
      </c>
      <c r="BO278" s="1620" t="s">
        <v>35</v>
      </c>
      <c r="BP278" s="1620" t="s">
        <v>35</v>
      </c>
      <c r="BQ278" s="1641" t="s">
        <v>35</v>
      </c>
      <c r="BR278" s="1662" t="s">
        <v>35</v>
      </c>
      <c r="BS278" s="1620" t="s">
        <v>35</v>
      </c>
      <c r="BT278" s="1620" t="s">
        <v>35</v>
      </c>
      <c r="BU278" s="1620" t="s">
        <v>35</v>
      </c>
      <c r="BV278" s="1620" t="s">
        <v>35</v>
      </c>
      <c r="BW278" s="1620" t="s">
        <v>35</v>
      </c>
      <c r="BX278" s="1620" t="s">
        <v>35</v>
      </c>
      <c r="BY278" s="1682" t="s">
        <v>35</v>
      </c>
      <c r="BZ278" s="1682" t="s">
        <v>35</v>
      </c>
      <c r="CA278" s="2499"/>
      <c r="CB278" s="2499"/>
      <c r="CC278" s="2499"/>
      <c r="CD278" s="2499"/>
      <c r="CE278" s="2499"/>
      <c r="CF278" s="2499"/>
      <c r="CG278" s="2499"/>
      <c r="CH278" s="2499"/>
      <c r="CI278" s="2499"/>
      <c r="CJ278" s="2499"/>
      <c r="CK278" s="2499"/>
      <c r="CL278" s="2499"/>
      <c r="CM278" s="2499"/>
      <c r="CN278" s="2499"/>
      <c r="CO278" s="2499"/>
      <c r="CP278" s="2499"/>
      <c r="CQ278" s="2499"/>
      <c r="CR278" s="2499"/>
      <c r="CS278" s="2499"/>
      <c r="CT278" s="2499"/>
      <c r="CU278" s="2499"/>
      <c r="CV278" s="2499"/>
      <c r="CW278" s="2499"/>
      <c r="CX278" s="2499"/>
      <c r="CY278" s="2499"/>
      <c r="CZ278" s="2499"/>
    </row>
    <row r="279" s="761" customFormat="true" ht="15" customHeight="true" x14ac:dyDescent="0.2">
      <c r="B279" s="760"/>
      <c r="AA279" s="240"/>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3147"/>
      <c r="BB279" s="431" t="s">
        <v>80</v>
      </c>
      <c r="BC279" s="1600" t="s">
        <v>35</v>
      </c>
      <c r="BD279" s="1621" t="s">
        <v>35</v>
      </c>
      <c r="BE279" s="1621" t="s">
        <v>35</v>
      </c>
      <c r="BF279" s="1621" t="s">
        <v>35</v>
      </c>
      <c r="BG279" s="1642" t="s">
        <v>35</v>
      </c>
      <c r="BH279" s="1600" t="s">
        <v>35</v>
      </c>
      <c r="BI279" s="1621" t="s">
        <v>35</v>
      </c>
      <c r="BJ279" s="1621" t="s">
        <v>35</v>
      </c>
      <c r="BK279" s="1621" t="s">
        <v>35</v>
      </c>
      <c r="BL279" s="1642" t="s">
        <v>35</v>
      </c>
      <c r="BM279" s="1600" t="s">
        <v>35</v>
      </c>
      <c r="BN279" s="1621" t="s">
        <v>35</v>
      </c>
      <c r="BO279" s="1621" t="s">
        <v>35</v>
      </c>
      <c r="BP279" s="1621" t="s">
        <v>35</v>
      </c>
      <c r="BQ279" s="1642" t="s">
        <v>35</v>
      </c>
      <c r="BR279" s="1600" t="s">
        <v>35</v>
      </c>
      <c r="BS279" s="1621" t="s">
        <v>35</v>
      </c>
      <c r="BT279" s="1621" t="s">
        <v>35</v>
      </c>
      <c r="BU279" s="1621" t="s">
        <v>35</v>
      </c>
      <c r="BV279" s="1621" t="s">
        <v>35</v>
      </c>
      <c r="BW279" s="1621" t="s">
        <v>35</v>
      </c>
      <c r="BX279" s="1621" t="s">
        <v>35</v>
      </c>
      <c r="BY279" s="1683" t="s">
        <v>35</v>
      </c>
      <c r="BZ279" s="1683" t="s">
        <v>35</v>
      </c>
      <c r="CA279" s="2500"/>
      <c r="CB279" s="2500"/>
      <c r="CC279" s="2500"/>
      <c r="CD279" s="2500"/>
      <c r="CE279" s="2500"/>
      <c r="CF279" s="2500"/>
      <c r="CG279" s="2500"/>
      <c r="CH279" s="2500"/>
      <c r="CI279" s="2500"/>
      <c r="CJ279" s="2500"/>
      <c r="CK279" s="2500"/>
      <c r="CL279" s="2500"/>
      <c r="CM279" s="2500"/>
      <c r="CN279" s="2500"/>
      <c r="CO279" s="2500"/>
      <c r="CP279" s="2500"/>
      <c r="CQ279" s="2500"/>
      <c r="CR279" s="2500"/>
      <c r="CS279" s="2500"/>
      <c r="CT279" s="2500"/>
      <c r="CU279" s="2500"/>
      <c r="CV279" s="2500"/>
      <c r="CW279" s="2500"/>
      <c r="CX279" s="2500"/>
      <c r="CY279" s="2500"/>
      <c r="CZ279" s="2500"/>
    </row>
    <row r="280" s="761" customFormat="true" ht="15" customHeight="true" x14ac:dyDescent="0.2">
      <c r="B280" s="76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3147"/>
      <c r="BB280" s="431" t="s">
        <v>81</v>
      </c>
      <c r="BC280" s="1600" t="s">
        <v>35</v>
      </c>
      <c r="BD280" s="1621" t="s">
        <v>35</v>
      </c>
      <c r="BE280" s="1621" t="s">
        <v>35</v>
      </c>
      <c r="BF280" s="1621" t="s">
        <v>35</v>
      </c>
      <c r="BG280" s="1642" t="s">
        <v>35</v>
      </c>
      <c r="BH280" s="1600" t="s">
        <v>35</v>
      </c>
      <c r="BI280" s="1621" t="s">
        <v>35</v>
      </c>
      <c r="BJ280" s="1621" t="s">
        <v>35</v>
      </c>
      <c r="BK280" s="1621" t="s">
        <v>35</v>
      </c>
      <c r="BL280" s="1642" t="s">
        <v>35</v>
      </c>
      <c r="BM280" s="1600" t="s">
        <v>35</v>
      </c>
      <c r="BN280" s="1621" t="s">
        <v>35</v>
      </c>
      <c r="BO280" s="1621" t="s">
        <v>35</v>
      </c>
      <c r="BP280" s="1621" t="s">
        <v>35</v>
      </c>
      <c r="BQ280" s="1642" t="s">
        <v>35</v>
      </c>
      <c r="BR280" s="1600" t="s">
        <v>35</v>
      </c>
      <c r="BS280" s="1621" t="s">
        <v>35</v>
      </c>
      <c r="BT280" s="1621" t="s">
        <v>35</v>
      </c>
      <c r="BU280" s="1621" t="s">
        <v>35</v>
      </c>
      <c r="BV280" s="1621" t="s">
        <v>35</v>
      </c>
      <c r="BW280" s="1621" t="s">
        <v>35</v>
      </c>
      <c r="BX280" s="1621" t="s">
        <v>35</v>
      </c>
      <c r="BY280" s="1683" t="s">
        <v>35</v>
      </c>
      <c r="BZ280" s="1683" t="s">
        <v>35</v>
      </c>
      <c r="CA280" s="2500"/>
      <c r="CB280" s="2500"/>
      <c r="CC280" s="2500"/>
      <c r="CD280" s="2500"/>
      <c r="CE280" s="2500"/>
      <c r="CF280" s="2500"/>
      <c r="CG280" s="2500"/>
      <c r="CH280" s="2500"/>
      <c r="CI280" s="2500"/>
      <c r="CJ280" s="2500"/>
      <c r="CK280" s="2500"/>
      <c r="CL280" s="2500"/>
      <c r="CM280" s="2500"/>
      <c r="CN280" s="2500"/>
      <c r="CO280" s="2500"/>
      <c r="CP280" s="2500"/>
      <c r="CQ280" s="2500"/>
      <c r="CR280" s="2500"/>
      <c r="CS280" s="2500"/>
      <c r="CT280" s="2500"/>
      <c r="CU280" s="2500"/>
      <c r="CV280" s="2500"/>
      <c r="CW280" s="2500"/>
      <c r="CX280" s="2500"/>
      <c r="CY280" s="2500"/>
      <c r="CZ280" s="2500"/>
    </row>
    <row r="281" s="761" customFormat="true" ht="15" customHeight="true" x14ac:dyDescent="0.2">
      <c r="B281" s="76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3147"/>
      <c r="BB281" s="431" t="s">
        <v>82</v>
      </c>
      <c r="BC281" s="1600" t="s">
        <v>35</v>
      </c>
      <c r="BD281" s="1621" t="s">
        <v>35</v>
      </c>
      <c r="BE281" s="1621" t="s">
        <v>35</v>
      </c>
      <c r="BF281" s="1621" t="s">
        <v>35</v>
      </c>
      <c r="BG281" s="1642" t="s">
        <v>35</v>
      </c>
      <c r="BH281" s="1600" t="s">
        <v>35</v>
      </c>
      <c r="BI281" s="1621" t="s">
        <v>35</v>
      </c>
      <c r="BJ281" s="1621" t="s">
        <v>35</v>
      </c>
      <c r="BK281" s="1621" t="s">
        <v>35</v>
      </c>
      <c r="BL281" s="1642" t="s">
        <v>35</v>
      </c>
      <c r="BM281" s="1600" t="s">
        <v>35</v>
      </c>
      <c r="BN281" s="1621" t="s">
        <v>35</v>
      </c>
      <c r="BO281" s="1621" t="s">
        <v>35</v>
      </c>
      <c r="BP281" s="1621" t="s">
        <v>35</v>
      </c>
      <c r="BQ281" s="1642" t="s">
        <v>35</v>
      </c>
      <c r="BR281" s="1600" t="s">
        <v>35</v>
      </c>
      <c r="BS281" s="1621" t="s">
        <v>35</v>
      </c>
      <c r="BT281" s="1621" t="s">
        <v>35</v>
      </c>
      <c r="BU281" s="1621" t="s">
        <v>35</v>
      </c>
      <c r="BV281" s="1621" t="s">
        <v>35</v>
      </c>
      <c r="BW281" s="1621" t="s">
        <v>35</v>
      </c>
      <c r="BX281" s="1621" t="s">
        <v>35</v>
      </c>
      <c r="BY281" s="1683" t="s">
        <v>35</v>
      </c>
      <c r="BZ281" s="1683" t="s">
        <v>35</v>
      </c>
      <c r="CA281" s="2500"/>
      <c r="CB281" s="2500"/>
      <c r="CC281" s="2500"/>
      <c r="CD281" s="2500"/>
      <c r="CE281" s="2500"/>
      <c r="CF281" s="2500"/>
      <c r="CG281" s="2500"/>
      <c r="CH281" s="2500"/>
      <c r="CI281" s="2500"/>
      <c r="CJ281" s="2500"/>
      <c r="CK281" s="2500"/>
      <c r="CL281" s="2500"/>
      <c r="CM281" s="2500"/>
      <c r="CN281" s="2500"/>
      <c r="CO281" s="2500"/>
      <c r="CP281" s="2500"/>
      <c r="CQ281" s="2500"/>
      <c r="CR281" s="2500"/>
      <c r="CS281" s="2500"/>
      <c r="CT281" s="2500"/>
      <c r="CU281" s="2500"/>
      <c r="CV281" s="2500"/>
      <c r="CW281" s="2500"/>
      <c r="CX281" s="2500"/>
      <c r="CY281" s="2500"/>
      <c r="CZ281" s="2500"/>
    </row>
    <row r="282" s="761" customFormat="true" ht="15" customHeight="true" x14ac:dyDescent="0.2">
      <c r="B282" s="76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3147"/>
      <c r="BB282" s="431" t="s">
        <v>83</v>
      </c>
      <c r="BC282" s="1600" t="s">
        <v>35</v>
      </c>
      <c r="BD282" s="1621" t="s">
        <v>35</v>
      </c>
      <c r="BE282" s="1621" t="s">
        <v>35</v>
      </c>
      <c r="BF282" s="1621" t="s">
        <v>35</v>
      </c>
      <c r="BG282" s="1642" t="s">
        <v>35</v>
      </c>
      <c r="BH282" s="1600" t="s">
        <v>35</v>
      </c>
      <c r="BI282" s="1621" t="s">
        <v>35</v>
      </c>
      <c r="BJ282" s="1621" t="s">
        <v>35</v>
      </c>
      <c r="BK282" s="1621" t="s">
        <v>35</v>
      </c>
      <c r="BL282" s="1642" t="s">
        <v>35</v>
      </c>
      <c r="BM282" s="1600" t="s">
        <v>35</v>
      </c>
      <c r="BN282" s="1621" t="s">
        <v>35</v>
      </c>
      <c r="BO282" s="1621" t="s">
        <v>35</v>
      </c>
      <c r="BP282" s="1621" t="s">
        <v>35</v>
      </c>
      <c r="BQ282" s="1642" t="s">
        <v>35</v>
      </c>
      <c r="BR282" s="1600" t="s">
        <v>35</v>
      </c>
      <c r="BS282" s="1621" t="s">
        <v>35</v>
      </c>
      <c r="BT282" s="1621" t="s">
        <v>35</v>
      </c>
      <c r="BU282" s="1621" t="s">
        <v>35</v>
      </c>
      <c r="BV282" s="1621" t="s">
        <v>35</v>
      </c>
      <c r="BW282" s="1621" t="s">
        <v>35</v>
      </c>
      <c r="BX282" s="1621" t="s">
        <v>35</v>
      </c>
      <c r="BY282" s="1683" t="s">
        <v>35</v>
      </c>
      <c r="BZ282" s="1683" t="s">
        <v>35</v>
      </c>
      <c r="CA282" s="2500"/>
      <c r="CB282" s="2500"/>
      <c r="CC282" s="2500"/>
      <c r="CD282" s="2500"/>
      <c r="CE282" s="2500"/>
      <c r="CF282" s="2500"/>
      <c r="CG282" s="2500"/>
      <c r="CH282" s="2500"/>
      <c r="CI282" s="2500"/>
      <c r="CJ282" s="2500"/>
      <c r="CK282" s="2500"/>
      <c r="CL282" s="2500"/>
      <c r="CM282" s="2500"/>
      <c r="CN282" s="2500"/>
      <c r="CO282" s="2500"/>
      <c r="CP282" s="2500"/>
      <c r="CQ282" s="2500"/>
      <c r="CR282" s="2500"/>
      <c r="CS282" s="2500"/>
      <c r="CT282" s="2500"/>
      <c r="CU282" s="2500"/>
      <c r="CV282" s="2500"/>
      <c r="CW282" s="2500"/>
      <c r="CX282" s="2500"/>
      <c r="CY282" s="2500"/>
      <c r="CZ282" s="2500"/>
    </row>
    <row r="283" s="761" customFormat="true" ht="15" customHeight="true" x14ac:dyDescent="0.2">
      <c r="B283" s="76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3147"/>
      <c r="BB283" s="431" t="s">
        <v>84</v>
      </c>
      <c r="BC283" s="1600" t="s">
        <v>35</v>
      </c>
      <c r="BD283" s="1621" t="s">
        <v>35</v>
      </c>
      <c r="BE283" s="1621" t="s">
        <v>35</v>
      </c>
      <c r="BF283" s="1621" t="s">
        <v>35</v>
      </c>
      <c r="BG283" s="1642" t="s">
        <v>35</v>
      </c>
      <c r="BH283" s="1600" t="s">
        <v>35</v>
      </c>
      <c r="BI283" s="1621" t="s">
        <v>35</v>
      </c>
      <c r="BJ283" s="1621" t="s">
        <v>35</v>
      </c>
      <c r="BK283" s="1621" t="s">
        <v>35</v>
      </c>
      <c r="BL283" s="1642" t="s">
        <v>35</v>
      </c>
      <c r="BM283" s="1600" t="s">
        <v>35</v>
      </c>
      <c r="BN283" s="1621" t="s">
        <v>35</v>
      </c>
      <c r="BO283" s="1621" t="s">
        <v>35</v>
      </c>
      <c r="BP283" s="1621" t="s">
        <v>35</v>
      </c>
      <c r="BQ283" s="1642" t="s">
        <v>35</v>
      </c>
      <c r="BR283" s="1600" t="s">
        <v>35</v>
      </c>
      <c r="BS283" s="1621" t="s">
        <v>35</v>
      </c>
      <c r="BT283" s="1621" t="s">
        <v>35</v>
      </c>
      <c r="BU283" s="1621" t="s">
        <v>35</v>
      </c>
      <c r="BV283" s="1621" t="s">
        <v>35</v>
      </c>
      <c r="BW283" s="1621" t="s">
        <v>35</v>
      </c>
      <c r="BX283" s="1621" t="s">
        <v>35</v>
      </c>
      <c r="BY283" s="1683" t="s">
        <v>35</v>
      </c>
      <c r="BZ283" s="1683" t="s">
        <v>35</v>
      </c>
      <c r="CA283" s="2500"/>
      <c r="CB283" s="2500"/>
      <c r="CC283" s="2500"/>
      <c r="CD283" s="2500"/>
      <c r="CE283" s="2500"/>
      <c r="CF283" s="2500"/>
      <c r="CG283" s="2500"/>
      <c r="CH283" s="2500"/>
      <c r="CI283" s="2500"/>
      <c r="CJ283" s="2500"/>
      <c r="CK283" s="2500"/>
      <c r="CL283" s="2500"/>
      <c r="CM283" s="2500"/>
      <c r="CN283" s="2500"/>
      <c r="CO283" s="2500"/>
      <c r="CP283" s="2500"/>
      <c r="CQ283" s="2500"/>
      <c r="CR283" s="2500"/>
      <c r="CS283" s="2500"/>
      <c r="CT283" s="2500"/>
      <c r="CU283" s="2500"/>
      <c r="CV283" s="2500"/>
      <c r="CW283" s="2500"/>
      <c r="CX283" s="2500"/>
      <c r="CY283" s="2500"/>
      <c r="CZ283" s="2500"/>
    </row>
    <row r="284" s="761" customFormat="true" ht="15" customHeight="true" x14ac:dyDescent="0.2">
      <c r="B284" s="76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3148"/>
      <c r="BB284" s="432" t="s">
        <v>114</v>
      </c>
      <c r="BC284" s="1601" t="s">
        <v>35</v>
      </c>
      <c r="BD284" s="1622" t="s">
        <v>35</v>
      </c>
      <c r="BE284" s="1622" t="s">
        <v>35</v>
      </c>
      <c r="BF284" s="1622" t="s">
        <v>35</v>
      </c>
      <c r="BG284" s="1643" t="s">
        <v>35</v>
      </c>
      <c r="BH284" s="1663" t="s">
        <v>35</v>
      </c>
      <c r="BI284" s="1622" t="s">
        <v>35</v>
      </c>
      <c r="BJ284" s="1622" t="s">
        <v>35</v>
      </c>
      <c r="BK284" s="1622" t="s">
        <v>35</v>
      </c>
      <c r="BL284" s="1643" t="s">
        <v>35</v>
      </c>
      <c r="BM284" s="1663" t="s">
        <v>35</v>
      </c>
      <c r="BN284" s="1622" t="s">
        <v>35</v>
      </c>
      <c r="BO284" s="1622" t="s">
        <v>35</v>
      </c>
      <c r="BP284" s="1622" t="s">
        <v>35</v>
      </c>
      <c r="BQ284" s="1643" t="s">
        <v>35</v>
      </c>
      <c r="BR284" s="1663" t="s">
        <v>35</v>
      </c>
      <c r="BS284" s="1622" t="s">
        <v>35</v>
      </c>
      <c r="BT284" s="1622" t="s">
        <v>35</v>
      </c>
      <c r="BU284" s="1622" t="s">
        <v>35</v>
      </c>
      <c r="BV284" s="1622" t="s">
        <v>35</v>
      </c>
      <c r="BW284" s="1622" t="s">
        <v>35</v>
      </c>
      <c r="BX284" s="1622" t="s">
        <v>35</v>
      </c>
      <c r="BY284" s="1684" t="s">
        <v>35</v>
      </c>
      <c r="BZ284" s="1684" t="s">
        <v>35</v>
      </c>
      <c r="CA284" s="2501"/>
      <c r="CB284" s="2501"/>
      <c r="CC284" s="2501"/>
      <c r="CD284" s="2501"/>
      <c r="CE284" s="2501"/>
      <c r="CF284" s="2501"/>
      <c r="CG284" s="2501"/>
      <c r="CH284" s="2501"/>
      <c r="CI284" s="2501"/>
      <c r="CJ284" s="2501"/>
      <c r="CK284" s="2501"/>
      <c r="CL284" s="2501"/>
      <c r="CM284" s="2501"/>
      <c r="CN284" s="2501"/>
      <c r="CO284" s="2501"/>
      <c r="CP284" s="2501"/>
      <c r="CQ284" s="2501"/>
      <c r="CR284" s="2501"/>
      <c r="CS284" s="2501"/>
      <c r="CT284" s="2501"/>
      <c r="CU284" s="2501"/>
      <c r="CV284" s="2501"/>
      <c r="CW284" s="2501"/>
      <c r="CX284" s="2501"/>
      <c r="CY284" s="2501"/>
      <c r="CZ284" s="2501"/>
    </row>
    <row r="285" s="761" customFormat="true" ht="15" customHeight="true" x14ac:dyDescent="0.2">
      <c r="B285" s="76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761" customFormat="true" ht="15" customHeight="true" x14ac:dyDescent="0.2">
      <c r="B286" s="76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761" customFormat="true" ht="15" customHeight="true" x14ac:dyDescent="0.2">
      <c r="B287" s="76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761" customFormat="true" ht="15" customHeight="true" x14ac:dyDescent="0.2">
      <c r="B288" s="76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761" customFormat="true" ht="15" customHeight="true" x14ac:dyDescent="0.2">
      <c r="A289" s="773"/>
      <c r="B289" s="774"/>
      <c r="C289" s="775"/>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761" customFormat="true" ht="15" customHeight="true" x14ac:dyDescent="0.2">
      <c r="A290" s="1074"/>
      <c r="B290" s="1075"/>
      <c r="C290" s="1076"/>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761" customFormat="true" ht="15" customHeight="true" x14ac:dyDescent="0.2">
      <c r="A291" s="1077"/>
      <c r="B291" s="1078"/>
      <c r="C291" s="1079"/>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761" customFormat="true" ht="15" customHeight="true" x14ac:dyDescent="0.2">
      <c r="A292" s="1080"/>
      <c r="B292" s="1081"/>
      <c r="C292" s="1082"/>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761" customFormat="true" ht="15" customHeight="true" x14ac:dyDescent="0.2">
      <c r="A293" s="1083"/>
      <c r="B293" s="1084"/>
      <c r="C293" s="1085"/>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761" customFormat="true" ht="15" customHeight="true" x14ac:dyDescent="0.2">
      <c r="A294" s="1086"/>
      <c r="B294" s="1087"/>
      <c r="C294" s="1088"/>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761" customFormat="true" ht="15" customHeight="true" x14ac:dyDescent="0.2">
      <c r="A295" s="1086"/>
      <c r="B295" s="1087"/>
      <c r="C295" s="1088"/>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761" customFormat="true" ht="15" customHeight="true" x14ac:dyDescent="0.2">
      <c r="A296" s="1086"/>
      <c r="B296" s="1089"/>
      <c r="C296" s="1088"/>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761" customFormat="true" ht="15" customHeight="true" x14ac:dyDescent="0.2">
      <c r="A297" s="1090"/>
      <c r="B297" s="1091"/>
      <c r="C297" s="1092"/>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761" customFormat="true" ht="15" customHeight="true" x14ac:dyDescent="0.2">
      <c r="B298" s="76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761" customFormat="true" ht="15" customHeight="true" x14ac:dyDescent="0.2">
      <c r="A299" s="776"/>
      <c r="B299" s="777"/>
      <c r="C299" s="778"/>
      <c r="D299" s="779"/>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761" customFormat="true" ht="15" customHeight="true" x14ac:dyDescent="0.2">
      <c r="A300" s="1093"/>
      <c r="B300" s="1094"/>
      <c r="C300" s="1095"/>
      <c r="D300" s="1096"/>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761" customFormat="true" ht="15" customHeight="true" x14ac:dyDescent="0.2">
      <c r="A301" s="1097"/>
      <c r="B301" s="1098"/>
      <c r="C301" s="1099"/>
      <c r="D301" s="110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761" customFormat="true" ht="15" customHeight="true" x14ac:dyDescent="0.2">
      <c r="A302" s="1101"/>
      <c r="B302" s="1102"/>
      <c r="C302" s="1103"/>
      <c r="D302" s="1104"/>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761" customFormat="true" ht="15" customHeight="true" x14ac:dyDescent="0.2">
      <c r="A303" s="1105"/>
      <c r="B303" s="1106"/>
      <c r="C303" s="1107"/>
      <c r="D303" s="1108"/>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761" customFormat="true" ht="15" customHeight="true" x14ac:dyDescent="0.2">
      <c r="A304" s="1109"/>
      <c r="B304" s="1110"/>
      <c r="C304" s="1111"/>
      <c r="D304" s="1112"/>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761" customFormat="true" ht="15" customHeight="true" x14ac:dyDescent="0.2">
      <c r="A305" s="1113"/>
      <c r="B305" s="1114"/>
      <c r="C305" s="1115"/>
      <c r="D305" s="1116"/>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761" customFormat="true" ht="15" customHeight="true" x14ac:dyDescent="0.2">
      <c r="B306" s="76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761" customFormat="true" ht="15" customHeight="true" x14ac:dyDescent="0.2">
      <c r="B307" s="76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761" customFormat="true" ht="15" customHeight="true" x14ac:dyDescent="0.2">
      <c r="B308" s="76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761" customFormat="true" ht="15" customHeight="true" x14ac:dyDescent="0.2">
      <c r="B309" s="76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761" customFormat="true" ht="15" customHeight="true" x14ac:dyDescent="0.2">
      <c r="B310" s="76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761" customFormat="true" ht="15" customHeight="true" x14ac:dyDescent="0.2">
      <c r="B311" s="76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761" customFormat="true" ht="15" customHeight="true" x14ac:dyDescent="0.2">
      <c r="B312" s="76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761" customFormat="true" ht="15" customHeight="true" x14ac:dyDescent="0.2">
      <c r="B313" s="76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761" customFormat="true" ht="15" customHeight="true" x14ac:dyDescent="0.2">
      <c r="B314" s="76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761" customFormat="true" ht="15" customHeight="true" x14ac:dyDescent="0.2">
      <c r="B315" s="76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761" customFormat="true" ht="15" customHeight="true" x14ac:dyDescent="0.2">
      <c r="B316" s="76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761" customFormat="true" ht="15" customHeight="true" x14ac:dyDescent="0.2">
      <c r="B317" s="76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761" customFormat="true" ht="15" customHeight="true" x14ac:dyDescent="0.2">
      <c r="B318" s="76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761" customFormat="true" ht="15" customHeight="true" x14ac:dyDescent="0.2">
      <c r="B319" s="76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761" customFormat="true" ht="15" customHeight="true" x14ac:dyDescent="0.2">
      <c r="B320" s="76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761" customFormat="true" ht="15" customHeight="true" x14ac:dyDescent="0.2">
      <c r="B321" s="76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761" customFormat="true" ht="15" customHeight="true" x14ac:dyDescent="0.2">
      <c r="B322" s="76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761" customFormat="true" ht="15" customHeight="true" x14ac:dyDescent="0.2">
      <c r="B323" s="76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761" customFormat="true" ht="15" customHeight="true" x14ac:dyDescent="0.2">
      <c r="B324" s="76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761" customFormat="true" ht="15" customHeight="true" x14ac:dyDescent="0.2">
      <c r="B325" s="76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761" customFormat="true" ht="15" customHeight="true" x14ac:dyDescent="0.2">
      <c r="B326" s="76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761" customFormat="true" ht="15" customHeight="true" x14ac:dyDescent="0.2">
      <c r="B327" s="76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761" customFormat="true" ht="15" customHeight="true" x14ac:dyDescent="0.2">
      <c r="B328" s="76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761" customFormat="true" ht="250.15" customHeight="true" x14ac:dyDescent="0.2">
      <c r="B329" s="76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59"/>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41"/>
      <c r="BD330" s="841"/>
      <c r="BE330" s="841"/>
      <c r="BF330" s="841"/>
      <c r="BG330" s="841"/>
      <c r="BH330" s="841"/>
      <c r="BI330" s="841"/>
      <c r="BJ330" s="841"/>
      <c r="BK330" s="841"/>
      <c r="BL330" s="841"/>
      <c r="BM330" s="841"/>
      <c r="BN330" s="841"/>
      <c r="BO330" s="841"/>
      <c r="BP330" s="841"/>
      <c r="BQ330" s="841"/>
      <c r="BR330" s="841"/>
      <c r="BS330" s="841"/>
      <c r="BT330" s="841"/>
      <c r="BU330" s="841"/>
      <c r="BV330" s="841"/>
      <c r="BW330" s="841"/>
      <c r="BX330" s="841"/>
      <c r="BY330" s="841"/>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59"/>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41"/>
      <c r="BD331" s="841"/>
      <c r="BE331" s="841"/>
      <c r="BF331" s="841"/>
      <c r="BG331" s="841"/>
      <c r="BH331" s="841"/>
      <c r="BI331" s="841"/>
      <c r="BJ331" s="841"/>
      <c r="BK331" s="841"/>
      <c r="BL331" s="841"/>
      <c r="BM331" s="841"/>
      <c r="BN331" s="841"/>
      <c r="BO331" s="841"/>
      <c r="BP331" s="841"/>
      <c r="BQ331" s="841"/>
      <c r="BR331" s="841"/>
      <c r="BS331" s="841"/>
      <c r="BT331" s="841"/>
      <c r="BU331" s="841"/>
      <c r="BV331" s="841"/>
      <c r="BW331" s="841"/>
      <c r="BX331" s="841"/>
      <c r="BY331" s="841"/>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59"/>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41"/>
      <c r="BD332" s="841"/>
      <c r="BE332" s="841"/>
      <c r="BF332" s="841"/>
      <c r="BG332" s="841"/>
      <c r="BH332" s="841"/>
      <c r="BI332" s="841"/>
      <c r="BJ332" s="841"/>
      <c r="BK332" s="841"/>
      <c r="BL332" s="841"/>
      <c r="BM332" s="841"/>
      <c r="BN332" s="841"/>
      <c r="BO332" s="841"/>
      <c r="BP332" s="841"/>
      <c r="BQ332" s="841"/>
      <c r="BR332" s="841"/>
      <c r="BS332" s="841"/>
      <c r="BT332" s="841"/>
      <c r="BU332" s="841"/>
      <c r="BV332" s="841"/>
      <c r="BW332" s="841"/>
      <c r="BX332" s="841"/>
      <c r="BY332" s="841"/>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59"/>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41"/>
      <c r="BD333" s="841"/>
      <c r="BE333" s="841"/>
      <c r="BF333" s="841"/>
      <c r="BG333" s="841"/>
      <c r="BH333" s="841"/>
      <c r="BI333" s="841"/>
      <c r="BJ333" s="841"/>
      <c r="BK333" s="841"/>
      <c r="BL333" s="841"/>
      <c r="BM333" s="841"/>
      <c r="BN333" s="841"/>
      <c r="BO333" s="841"/>
      <c r="BP333" s="841"/>
      <c r="BQ333" s="841"/>
      <c r="BR333" s="841"/>
      <c r="BS333" s="841"/>
      <c r="BT333" s="841"/>
      <c r="BU333" s="841"/>
      <c r="BV333" s="841"/>
      <c r="BW333" s="841"/>
      <c r="BX333" s="841"/>
      <c r="BY333" s="841"/>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59"/>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41"/>
      <c r="BD334" s="841"/>
      <c r="BE334" s="841"/>
      <c r="BF334" s="841"/>
      <c r="BG334" s="841"/>
      <c r="BH334" s="841"/>
      <c r="BI334" s="841"/>
      <c r="BJ334" s="841"/>
      <c r="BK334" s="841"/>
      <c r="BL334" s="841"/>
      <c r="BM334" s="841"/>
      <c r="BN334" s="841"/>
      <c r="BO334" s="841"/>
      <c r="BP334" s="841"/>
      <c r="BQ334" s="841"/>
      <c r="BR334" s="841"/>
      <c r="BS334" s="841"/>
      <c r="BT334" s="841"/>
      <c r="BU334" s="841"/>
      <c r="BV334" s="841"/>
      <c r="BW334" s="841"/>
      <c r="BX334" s="841"/>
      <c r="BY334" s="841"/>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59"/>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41"/>
      <c r="BD335" s="841"/>
      <c r="BE335" s="841"/>
      <c r="BF335" s="841"/>
      <c r="BG335" s="841"/>
      <c r="BH335" s="841"/>
      <c r="BI335" s="841"/>
      <c r="BJ335" s="841"/>
      <c r="BK335" s="841"/>
      <c r="BL335" s="841"/>
      <c r="BM335" s="841"/>
      <c r="BN335" s="841"/>
      <c r="BO335" s="841"/>
      <c r="BP335" s="841"/>
      <c r="BQ335" s="841"/>
      <c r="BR335" s="841"/>
      <c r="BS335" s="841"/>
      <c r="BT335" s="841"/>
      <c r="BU335" s="841"/>
      <c r="BV335" s="841"/>
      <c r="BW335" s="841"/>
      <c r="BX335" s="841"/>
      <c r="BY335" s="841"/>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59"/>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41"/>
      <c r="BD336" s="841"/>
      <c r="BE336" s="841"/>
      <c r="BF336" s="841"/>
      <c r="BG336" s="841"/>
      <c r="BH336" s="841"/>
      <c r="BI336" s="841"/>
      <c r="BJ336" s="841"/>
      <c r="BK336" s="841"/>
      <c r="BL336" s="841"/>
      <c r="BM336" s="841"/>
      <c r="BN336" s="841"/>
      <c r="BO336" s="841"/>
      <c r="BP336" s="841"/>
      <c r="BQ336" s="841"/>
      <c r="BR336" s="841"/>
      <c r="BS336" s="841"/>
      <c r="BT336" s="841"/>
      <c r="BU336" s="841"/>
      <c r="BV336" s="841"/>
      <c r="BW336" s="841"/>
      <c r="BX336" s="841"/>
      <c r="BY336" s="841"/>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59"/>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41"/>
      <c r="BD337" s="841"/>
      <c r="BE337" s="841"/>
      <c r="BF337" s="841"/>
      <c r="BG337" s="841"/>
      <c r="BH337" s="841"/>
      <c r="BI337" s="841"/>
      <c r="BJ337" s="841"/>
      <c r="BK337" s="841"/>
      <c r="BL337" s="841"/>
      <c r="BM337" s="841"/>
      <c r="BN337" s="841"/>
      <c r="BO337" s="841"/>
      <c r="BP337" s="841"/>
      <c r="BQ337" s="841"/>
      <c r="BR337" s="841"/>
      <c r="BS337" s="841"/>
      <c r="BT337" s="841"/>
      <c r="BU337" s="841"/>
      <c r="BV337" s="841"/>
      <c r="BW337" s="841"/>
      <c r="BX337" s="841"/>
      <c r="BY337" s="841"/>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59"/>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41"/>
      <c r="BD338" s="841"/>
      <c r="BE338" s="841"/>
      <c r="BF338" s="841"/>
      <c r="BG338" s="841"/>
      <c r="BH338" s="841"/>
      <c r="BI338" s="841"/>
      <c r="BJ338" s="841"/>
      <c r="BK338" s="841"/>
      <c r="BL338" s="841"/>
      <c r="BM338" s="841"/>
      <c r="BN338" s="841"/>
      <c r="BO338" s="841"/>
      <c r="BP338" s="841"/>
      <c r="BQ338" s="841"/>
      <c r="BR338" s="841"/>
      <c r="BS338" s="841"/>
      <c r="BT338" s="841"/>
      <c r="BU338" s="841"/>
      <c r="BV338" s="841"/>
      <c r="BW338" s="841"/>
      <c r="BX338" s="841"/>
      <c r="BY338" s="841"/>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761" customFormat="true" ht="15" customHeight="true" x14ac:dyDescent="0.2">
      <c r="B339" s="76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3122" t="s">
        <v>115</v>
      </c>
      <c r="BD339" s="3123"/>
      <c r="BE339" s="3123"/>
      <c r="BF339" s="3123"/>
      <c r="BG339" s="3124"/>
      <c r="BH339" s="3125" t="s">
        <v>38</v>
      </c>
      <c r="BI339" s="3123"/>
      <c r="BJ339" s="3123"/>
      <c r="BK339" s="3123"/>
      <c r="BL339" s="3124"/>
      <c r="BM339" s="3125" t="s">
        <v>37</v>
      </c>
      <c r="BN339" s="3123"/>
      <c r="BO339" s="3123"/>
      <c r="BP339" s="3123"/>
      <c r="BQ339" s="3126"/>
      <c r="BR339" s="2413" t="s">
        <v>142</v>
      </c>
      <c r="BS339" s="2414"/>
      <c r="BT339" s="2414"/>
      <c r="BU339" s="2414"/>
      <c r="BV339" s="2414"/>
      <c r="BW339" s="2414"/>
      <c r="BX339" s="2414"/>
      <c r="BY339" s="2415"/>
      <c r="BZ339" s="461"/>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761" customFormat="true" ht="12.75" x14ac:dyDescent="0.2">
      <c r="B340" s="76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158</v>
      </c>
      <c r="BS340" s="199" t="s">
        <v>159</v>
      </c>
      <c r="BT340" s="199" t="s">
        <v>160</v>
      </c>
      <c r="BU340" s="199" t="s">
        <v>161</v>
      </c>
      <c r="BV340" s="199" t="s">
        <v>162</v>
      </c>
      <c r="BW340" s="199" t="s">
        <v>163</v>
      </c>
      <c r="BX340" s="199" t="s">
        <v>164</v>
      </c>
      <c r="BY340" s="200" t="s">
        <v>165</v>
      </c>
      <c r="BZ340" s="200" t="s">
        <v>166</v>
      </c>
      <c r="CA340" s="2502"/>
      <c r="CB340" s="2502"/>
      <c r="CC340" s="2502"/>
      <c r="CD340" s="2502"/>
      <c r="CE340" s="2502"/>
      <c r="CF340" s="2502"/>
      <c r="CG340" s="2502"/>
      <c r="CH340" s="2502"/>
      <c r="CI340" s="2502"/>
      <c r="CJ340" s="2502"/>
      <c r="CK340" s="2502"/>
      <c r="CL340" s="2502"/>
      <c r="CM340" s="2502"/>
      <c r="CN340" s="2502"/>
      <c r="CO340" s="2502"/>
      <c r="CP340" s="2502"/>
      <c r="CQ340" s="2502"/>
      <c r="CR340" s="2502"/>
      <c r="CS340" s="2502"/>
      <c r="CT340" s="2502"/>
      <c r="CU340" s="2502"/>
      <c r="CV340" s="2502"/>
      <c r="CW340" s="2502"/>
      <c r="CX340" s="2502"/>
      <c r="CY340" s="2502"/>
      <c r="CZ340" s="2502"/>
    </row>
    <row r="341" s="761" customFormat="true" ht="15" customHeight="true" x14ac:dyDescent="0.2">
      <c r="B341" s="76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3139" t="s">
        <v>155</v>
      </c>
      <c r="BB341" s="176" t="s">
        <v>49</v>
      </c>
      <c r="BC341" s="1602" t="s">
        <v>35</v>
      </c>
      <c r="BD341" s="1623" t="s">
        <v>35</v>
      </c>
      <c r="BE341" s="1623" t="s">
        <v>35</v>
      </c>
      <c r="BF341" s="1623" t="s">
        <v>35</v>
      </c>
      <c r="BG341" s="1644" t="s">
        <v>35</v>
      </c>
      <c r="BH341" s="1664" t="s">
        <v>35</v>
      </c>
      <c r="BI341" s="1623" t="s">
        <v>35</v>
      </c>
      <c r="BJ341" s="1623" t="s">
        <v>35</v>
      </c>
      <c r="BK341" s="1623" t="s">
        <v>35</v>
      </c>
      <c r="BL341" s="1644" t="s">
        <v>35</v>
      </c>
      <c r="BM341" s="1664" t="s">
        <v>35</v>
      </c>
      <c r="BN341" s="1623" t="s">
        <v>35</v>
      </c>
      <c r="BO341" s="1623" t="s">
        <v>35</v>
      </c>
      <c r="BP341" s="1623" t="s">
        <v>35</v>
      </c>
      <c r="BQ341" s="1644" t="s">
        <v>35</v>
      </c>
      <c r="BR341" s="1664" t="s">
        <v>35</v>
      </c>
      <c r="BS341" s="1623" t="s">
        <v>35</v>
      </c>
      <c r="BT341" s="1623" t="s">
        <v>35</v>
      </c>
      <c r="BU341" s="1623" t="s">
        <v>35</v>
      </c>
      <c r="BV341" s="1623" t="s">
        <v>35</v>
      </c>
      <c r="BW341" s="1623" t="s">
        <v>35</v>
      </c>
      <c r="BX341" s="1623" t="s">
        <v>35</v>
      </c>
      <c r="BY341" s="1685" t="s">
        <v>35</v>
      </c>
      <c r="BZ341" s="1685" t="s">
        <v>35</v>
      </c>
      <c r="CA341" s="2503"/>
      <c r="CB341" s="2503"/>
      <c r="CC341" s="2503"/>
      <c r="CD341" s="2503"/>
      <c r="CE341" s="2503"/>
      <c r="CF341" s="2503"/>
      <c r="CG341" s="2503"/>
      <c r="CH341" s="2503"/>
      <c r="CI341" s="2503"/>
      <c r="CJ341" s="2503"/>
      <c r="CK341" s="2503"/>
      <c r="CL341" s="2503"/>
      <c r="CM341" s="2503"/>
      <c r="CN341" s="2503"/>
      <c r="CO341" s="2503"/>
      <c r="CP341" s="2503"/>
      <c r="CQ341" s="2503"/>
      <c r="CR341" s="2503"/>
      <c r="CS341" s="2503"/>
      <c r="CT341" s="2503"/>
      <c r="CU341" s="2503"/>
      <c r="CV341" s="2503"/>
      <c r="CW341" s="2503"/>
      <c r="CX341" s="2503"/>
      <c r="CY341" s="2503"/>
      <c r="CZ341" s="2503"/>
    </row>
    <row r="342" s="761" customFormat="true" ht="15" customHeight="true" x14ac:dyDescent="0.2">
      <c r="B342" s="76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3140"/>
      <c r="BB342" s="177" t="s">
        <v>48</v>
      </c>
      <c r="BC342" s="1603" t="s">
        <v>35</v>
      </c>
      <c r="BD342" s="1624" t="s">
        <v>35</v>
      </c>
      <c r="BE342" s="1624" t="s">
        <v>35</v>
      </c>
      <c r="BF342" s="1624" t="s">
        <v>35</v>
      </c>
      <c r="BG342" s="1645" t="s">
        <v>35</v>
      </c>
      <c r="BH342" s="1665" t="s">
        <v>35</v>
      </c>
      <c r="BI342" s="1624" t="s">
        <v>35</v>
      </c>
      <c r="BJ342" s="1624" t="s">
        <v>35</v>
      </c>
      <c r="BK342" s="1624" t="s">
        <v>35</v>
      </c>
      <c r="BL342" s="1645" t="s">
        <v>35</v>
      </c>
      <c r="BM342" s="1665" t="s">
        <v>35</v>
      </c>
      <c r="BN342" s="1624" t="s">
        <v>35</v>
      </c>
      <c r="BO342" s="1624" t="s">
        <v>35</v>
      </c>
      <c r="BP342" s="1624" t="s">
        <v>35</v>
      </c>
      <c r="BQ342" s="1645" t="s">
        <v>35</v>
      </c>
      <c r="BR342" s="1665" t="s">
        <v>35</v>
      </c>
      <c r="BS342" s="1624" t="s">
        <v>35</v>
      </c>
      <c r="BT342" s="1624" t="s">
        <v>35</v>
      </c>
      <c r="BU342" s="1624" t="s">
        <v>35</v>
      </c>
      <c r="BV342" s="1624" t="s">
        <v>35</v>
      </c>
      <c r="BW342" s="1624" t="s">
        <v>35</v>
      </c>
      <c r="BX342" s="1624" t="s">
        <v>35</v>
      </c>
      <c r="BY342" s="1686" t="s">
        <v>35</v>
      </c>
      <c r="BZ342" s="1686" t="s">
        <v>35</v>
      </c>
      <c r="CA342" s="2504"/>
      <c r="CB342" s="2504"/>
      <c r="CC342" s="2504"/>
      <c r="CD342" s="2504"/>
      <c r="CE342" s="2504"/>
      <c r="CF342" s="2504"/>
      <c r="CG342" s="2504"/>
      <c r="CH342" s="2504"/>
      <c r="CI342" s="2504"/>
      <c r="CJ342" s="2504"/>
      <c r="CK342" s="2504"/>
      <c r="CL342" s="2504"/>
      <c r="CM342" s="2504"/>
      <c r="CN342" s="2504"/>
      <c r="CO342" s="2504"/>
      <c r="CP342" s="2504"/>
      <c r="CQ342" s="2504"/>
      <c r="CR342" s="2504"/>
      <c r="CS342" s="2504"/>
      <c r="CT342" s="2504"/>
      <c r="CU342" s="2504"/>
      <c r="CV342" s="2504"/>
      <c r="CW342" s="2504"/>
      <c r="CX342" s="2504"/>
      <c r="CY342" s="2504"/>
      <c r="CZ342" s="2504"/>
    </row>
    <row r="343" s="761" customFormat="true" ht="15" customHeight="true" x14ac:dyDescent="0.2">
      <c r="B343" s="76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3141" t="s">
        <v>150</v>
      </c>
      <c r="BB343" s="177" t="s">
        <v>49</v>
      </c>
      <c r="BC343" s="1603" t="s">
        <v>35</v>
      </c>
      <c r="BD343" s="1624" t="s">
        <v>35</v>
      </c>
      <c r="BE343" s="1624" t="s">
        <v>35</v>
      </c>
      <c r="BF343" s="1624" t="s">
        <v>35</v>
      </c>
      <c r="BG343" s="1645" t="s">
        <v>35</v>
      </c>
      <c r="BH343" s="1665" t="s">
        <v>35</v>
      </c>
      <c r="BI343" s="1624" t="s">
        <v>35</v>
      </c>
      <c r="BJ343" s="1624" t="s">
        <v>35</v>
      </c>
      <c r="BK343" s="1624" t="s">
        <v>35</v>
      </c>
      <c r="BL343" s="1645" t="s">
        <v>35</v>
      </c>
      <c r="BM343" s="1665" t="s">
        <v>35</v>
      </c>
      <c r="BN343" s="1624" t="s">
        <v>35</v>
      </c>
      <c r="BO343" s="1624" t="s">
        <v>35</v>
      </c>
      <c r="BP343" s="1624" t="s">
        <v>35</v>
      </c>
      <c r="BQ343" s="1645" t="s">
        <v>35</v>
      </c>
      <c r="BR343" s="1665" t="s">
        <v>35</v>
      </c>
      <c r="BS343" s="1624" t="s">
        <v>35</v>
      </c>
      <c r="BT343" s="1624" t="s">
        <v>35</v>
      </c>
      <c r="BU343" s="1624" t="s">
        <v>35</v>
      </c>
      <c r="BV343" s="1624" t="s">
        <v>35</v>
      </c>
      <c r="BW343" s="1624" t="s">
        <v>35</v>
      </c>
      <c r="BX343" s="1624" t="s">
        <v>35</v>
      </c>
      <c r="BY343" s="1686" t="s">
        <v>35</v>
      </c>
      <c r="BZ343" s="1686" t="s">
        <v>35</v>
      </c>
      <c r="CA343" s="2504"/>
      <c r="CB343" s="2504"/>
      <c r="CC343" s="2504"/>
      <c r="CD343" s="2504"/>
      <c r="CE343" s="2504"/>
      <c r="CF343" s="2504"/>
      <c r="CG343" s="2504"/>
      <c r="CH343" s="2504"/>
      <c r="CI343" s="2504"/>
      <c r="CJ343" s="2504"/>
      <c r="CK343" s="2504"/>
      <c r="CL343" s="2504"/>
      <c r="CM343" s="2504"/>
      <c r="CN343" s="2504"/>
      <c r="CO343" s="2504"/>
      <c r="CP343" s="2504"/>
      <c r="CQ343" s="2504"/>
      <c r="CR343" s="2504"/>
      <c r="CS343" s="2504"/>
      <c r="CT343" s="2504"/>
      <c r="CU343" s="2504"/>
      <c r="CV343" s="2504"/>
      <c r="CW343" s="2504"/>
      <c r="CX343" s="2504"/>
      <c r="CY343" s="2504"/>
      <c r="CZ343" s="2504"/>
    </row>
    <row r="344" s="761" customFormat="true" ht="15" customHeight="true" x14ac:dyDescent="0.2">
      <c r="B344" s="76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3140"/>
      <c r="BB344" s="177" t="s">
        <v>48</v>
      </c>
      <c r="BC344" s="1603" t="s">
        <v>35</v>
      </c>
      <c r="BD344" s="1624" t="s">
        <v>35</v>
      </c>
      <c r="BE344" s="1624" t="s">
        <v>35</v>
      </c>
      <c r="BF344" s="1624" t="s">
        <v>35</v>
      </c>
      <c r="BG344" s="1645" t="s">
        <v>35</v>
      </c>
      <c r="BH344" s="1665" t="s">
        <v>35</v>
      </c>
      <c r="BI344" s="1624" t="s">
        <v>35</v>
      </c>
      <c r="BJ344" s="1624" t="s">
        <v>35</v>
      </c>
      <c r="BK344" s="1624" t="s">
        <v>35</v>
      </c>
      <c r="BL344" s="1645" t="s">
        <v>35</v>
      </c>
      <c r="BM344" s="1665" t="s">
        <v>35</v>
      </c>
      <c r="BN344" s="1624" t="s">
        <v>35</v>
      </c>
      <c r="BO344" s="1624" t="s">
        <v>35</v>
      </c>
      <c r="BP344" s="1624" t="s">
        <v>35</v>
      </c>
      <c r="BQ344" s="1645" t="s">
        <v>35</v>
      </c>
      <c r="BR344" s="1665" t="s">
        <v>35</v>
      </c>
      <c r="BS344" s="1624" t="s">
        <v>35</v>
      </c>
      <c r="BT344" s="1624" t="s">
        <v>35</v>
      </c>
      <c r="BU344" s="1624" t="s">
        <v>35</v>
      </c>
      <c r="BV344" s="1624" t="s">
        <v>35</v>
      </c>
      <c r="BW344" s="1624" t="s">
        <v>35</v>
      </c>
      <c r="BX344" s="1624" t="s">
        <v>35</v>
      </c>
      <c r="BY344" s="1686" t="s">
        <v>35</v>
      </c>
      <c r="BZ344" s="1686" t="s">
        <v>35</v>
      </c>
      <c r="CA344" s="2504"/>
      <c r="CB344" s="2504"/>
      <c r="CC344" s="2504"/>
      <c r="CD344" s="2504"/>
      <c r="CE344" s="2504"/>
      <c r="CF344" s="2504"/>
      <c r="CG344" s="2504"/>
      <c r="CH344" s="2504"/>
      <c r="CI344" s="2504"/>
      <c r="CJ344" s="2504"/>
      <c r="CK344" s="2504"/>
      <c r="CL344" s="2504"/>
      <c r="CM344" s="2504"/>
      <c r="CN344" s="2504"/>
      <c r="CO344" s="2504"/>
      <c r="CP344" s="2504"/>
      <c r="CQ344" s="2504"/>
      <c r="CR344" s="2504"/>
      <c r="CS344" s="2504"/>
      <c r="CT344" s="2504"/>
      <c r="CU344" s="2504"/>
      <c r="CV344" s="2504"/>
      <c r="CW344" s="2504"/>
      <c r="CX344" s="2504"/>
      <c r="CY344" s="2504"/>
      <c r="CZ344" s="2504"/>
    </row>
    <row r="345" s="761" customFormat="true" ht="15" customHeight="true" x14ac:dyDescent="0.2">
      <c r="B345" s="76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3141" t="s">
        <v>151</v>
      </c>
      <c r="BB345" s="177" t="s">
        <v>49</v>
      </c>
      <c r="BC345" s="1603" t="s">
        <v>35</v>
      </c>
      <c r="BD345" s="1624" t="s">
        <v>35</v>
      </c>
      <c r="BE345" s="1624" t="s">
        <v>35</v>
      </c>
      <c r="BF345" s="1624" t="s">
        <v>35</v>
      </c>
      <c r="BG345" s="1645" t="s">
        <v>35</v>
      </c>
      <c r="BH345" s="1665" t="s">
        <v>35</v>
      </c>
      <c r="BI345" s="1624" t="s">
        <v>35</v>
      </c>
      <c r="BJ345" s="1624" t="s">
        <v>35</v>
      </c>
      <c r="BK345" s="1624" t="s">
        <v>35</v>
      </c>
      <c r="BL345" s="1645" t="s">
        <v>35</v>
      </c>
      <c r="BM345" s="1665" t="s">
        <v>35</v>
      </c>
      <c r="BN345" s="1624" t="s">
        <v>35</v>
      </c>
      <c r="BO345" s="1624" t="s">
        <v>35</v>
      </c>
      <c r="BP345" s="1624" t="s">
        <v>35</v>
      </c>
      <c r="BQ345" s="1645" t="s">
        <v>35</v>
      </c>
      <c r="BR345" s="1665" t="s">
        <v>35</v>
      </c>
      <c r="BS345" s="1624" t="s">
        <v>35</v>
      </c>
      <c r="BT345" s="1624" t="s">
        <v>35</v>
      </c>
      <c r="BU345" s="1624" t="s">
        <v>35</v>
      </c>
      <c r="BV345" s="1624" t="s">
        <v>35</v>
      </c>
      <c r="BW345" s="1624" t="s">
        <v>35</v>
      </c>
      <c r="BX345" s="1624" t="s">
        <v>35</v>
      </c>
      <c r="BY345" s="1686" t="s">
        <v>35</v>
      </c>
      <c r="BZ345" s="1686" t="s">
        <v>35</v>
      </c>
      <c r="CA345" s="2504"/>
      <c r="CB345" s="2504"/>
      <c r="CC345" s="2504"/>
      <c r="CD345" s="2504"/>
      <c r="CE345" s="2504"/>
      <c r="CF345" s="2504"/>
      <c r="CG345" s="2504"/>
      <c r="CH345" s="2504"/>
      <c r="CI345" s="2504"/>
      <c r="CJ345" s="2504"/>
      <c r="CK345" s="2504"/>
      <c r="CL345" s="2504"/>
      <c r="CM345" s="2504"/>
      <c r="CN345" s="2504"/>
      <c r="CO345" s="2504"/>
      <c r="CP345" s="2504"/>
      <c r="CQ345" s="2504"/>
      <c r="CR345" s="2504"/>
      <c r="CS345" s="2504"/>
      <c r="CT345" s="2504"/>
      <c r="CU345" s="2504"/>
      <c r="CV345" s="2504"/>
      <c r="CW345" s="2504"/>
      <c r="CX345" s="2504"/>
      <c r="CY345" s="2504"/>
      <c r="CZ345" s="2504"/>
    </row>
    <row r="346" s="761" customFormat="true" ht="15" customHeight="true" x14ac:dyDescent="0.2">
      <c r="B346" s="76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3140"/>
      <c r="BB346" s="177" t="s">
        <v>48</v>
      </c>
      <c r="BC346" s="1603" t="s">
        <v>35</v>
      </c>
      <c r="BD346" s="1624" t="s">
        <v>35</v>
      </c>
      <c r="BE346" s="1624" t="s">
        <v>35</v>
      </c>
      <c r="BF346" s="1624" t="s">
        <v>35</v>
      </c>
      <c r="BG346" s="1645" t="s">
        <v>35</v>
      </c>
      <c r="BH346" s="1665" t="s">
        <v>35</v>
      </c>
      <c r="BI346" s="1624" t="s">
        <v>35</v>
      </c>
      <c r="BJ346" s="1624" t="s">
        <v>35</v>
      </c>
      <c r="BK346" s="1624" t="s">
        <v>35</v>
      </c>
      <c r="BL346" s="1645" t="s">
        <v>35</v>
      </c>
      <c r="BM346" s="1665" t="s">
        <v>35</v>
      </c>
      <c r="BN346" s="1624" t="s">
        <v>35</v>
      </c>
      <c r="BO346" s="1624" t="s">
        <v>35</v>
      </c>
      <c r="BP346" s="1624" t="s">
        <v>35</v>
      </c>
      <c r="BQ346" s="1645" t="s">
        <v>35</v>
      </c>
      <c r="BR346" s="1665" t="s">
        <v>35</v>
      </c>
      <c r="BS346" s="1624" t="s">
        <v>35</v>
      </c>
      <c r="BT346" s="1624" t="s">
        <v>35</v>
      </c>
      <c r="BU346" s="1624" t="s">
        <v>35</v>
      </c>
      <c r="BV346" s="1624" t="s">
        <v>35</v>
      </c>
      <c r="BW346" s="1624" t="s">
        <v>35</v>
      </c>
      <c r="BX346" s="1624" t="s">
        <v>35</v>
      </c>
      <c r="BY346" s="1686" t="s">
        <v>35</v>
      </c>
      <c r="BZ346" s="1686" t="s">
        <v>35</v>
      </c>
      <c r="CA346" s="2504"/>
      <c r="CB346" s="2504"/>
      <c r="CC346" s="2504"/>
      <c r="CD346" s="2504"/>
      <c r="CE346" s="2504"/>
      <c r="CF346" s="2504"/>
      <c r="CG346" s="2504"/>
      <c r="CH346" s="2504"/>
      <c r="CI346" s="2504"/>
      <c r="CJ346" s="2504"/>
      <c r="CK346" s="2504"/>
      <c r="CL346" s="2504"/>
      <c r="CM346" s="2504"/>
      <c r="CN346" s="2504"/>
      <c r="CO346" s="2504"/>
      <c r="CP346" s="2504"/>
      <c r="CQ346" s="2504"/>
      <c r="CR346" s="2504"/>
      <c r="CS346" s="2504"/>
      <c r="CT346" s="2504"/>
      <c r="CU346" s="2504"/>
      <c r="CV346" s="2504"/>
      <c r="CW346" s="2504"/>
      <c r="CX346" s="2504"/>
      <c r="CY346" s="2504"/>
      <c r="CZ346" s="2504"/>
    </row>
    <row r="347" s="761" customFormat="true" ht="15" customHeight="true" x14ac:dyDescent="0.2">
      <c r="B347" s="76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3141" t="s">
        <v>152</v>
      </c>
      <c r="BB347" s="177" t="s">
        <v>49</v>
      </c>
      <c r="BC347" s="1603" t="s">
        <v>35</v>
      </c>
      <c r="BD347" s="1624" t="s">
        <v>35</v>
      </c>
      <c r="BE347" s="1624" t="s">
        <v>35</v>
      </c>
      <c r="BF347" s="1624" t="s">
        <v>35</v>
      </c>
      <c r="BG347" s="1645" t="s">
        <v>35</v>
      </c>
      <c r="BH347" s="1665" t="s">
        <v>35</v>
      </c>
      <c r="BI347" s="1624" t="s">
        <v>35</v>
      </c>
      <c r="BJ347" s="1624" t="s">
        <v>35</v>
      </c>
      <c r="BK347" s="1624" t="s">
        <v>35</v>
      </c>
      <c r="BL347" s="1645" t="s">
        <v>35</v>
      </c>
      <c r="BM347" s="1665" t="s">
        <v>35</v>
      </c>
      <c r="BN347" s="1624" t="s">
        <v>35</v>
      </c>
      <c r="BO347" s="1624" t="s">
        <v>35</v>
      </c>
      <c r="BP347" s="1624" t="s">
        <v>35</v>
      </c>
      <c r="BQ347" s="1645" t="s">
        <v>35</v>
      </c>
      <c r="BR347" s="1665" t="s">
        <v>35</v>
      </c>
      <c r="BS347" s="1624" t="s">
        <v>35</v>
      </c>
      <c r="BT347" s="1624" t="s">
        <v>35</v>
      </c>
      <c r="BU347" s="1624" t="s">
        <v>35</v>
      </c>
      <c r="BV347" s="1624" t="s">
        <v>35</v>
      </c>
      <c r="BW347" s="1624" t="s">
        <v>35</v>
      </c>
      <c r="BX347" s="1624" t="s">
        <v>35</v>
      </c>
      <c r="BY347" s="1686" t="s">
        <v>35</v>
      </c>
      <c r="BZ347" s="1686" t="s">
        <v>35</v>
      </c>
      <c r="CA347" s="2504"/>
      <c r="CB347" s="2504"/>
      <c r="CC347" s="2504"/>
      <c r="CD347" s="2504"/>
      <c r="CE347" s="2504"/>
      <c r="CF347" s="2504"/>
      <c r="CG347" s="2504"/>
      <c r="CH347" s="2504"/>
      <c r="CI347" s="2504"/>
      <c r="CJ347" s="2504"/>
      <c r="CK347" s="2504"/>
      <c r="CL347" s="2504"/>
      <c r="CM347" s="2504"/>
      <c r="CN347" s="2504"/>
      <c r="CO347" s="2504"/>
      <c r="CP347" s="2504"/>
      <c r="CQ347" s="2504"/>
      <c r="CR347" s="2504"/>
      <c r="CS347" s="2504"/>
      <c r="CT347" s="2504"/>
      <c r="CU347" s="2504"/>
      <c r="CV347" s="2504"/>
      <c r="CW347" s="2504"/>
      <c r="CX347" s="2504"/>
      <c r="CY347" s="2504"/>
      <c r="CZ347" s="2504"/>
    </row>
    <row r="348" s="761" customFormat="true" ht="15" customHeight="true" x14ac:dyDescent="0.2">
      <c r="B348" s="76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3140"/>
      <c r="BB348" s="177" t="s">
        <v>48</v>
      </c>
      <c r="BC348" s="1603" t="s">
        <v>35</v>
      </c>
      <c r="BD348" s="1624" t="s">
        <v>35</v>
      </c>
      <c r="BE348" s="1624" t="s">
        <v>35</v>
      </c>
      <c r="BF348" s="1624" t="s">
        <v>35</v>
      </c>
      <c r="BG348" s="1645" t="s">
        <v>35</v>
      </c>
      <c r="BH348" s="1665" t="s">
        <v>35</v>
      </c>
      <c r="BI348" s="1624" t="s">
        <v>35</v>
      </c>
      <c r="BJ348" s="1624" t="s">
        <v>35</v>
      </c>
      <c r="BK348" s="1624" t="s">
        <v>35</v>
      </c>
      <c r="BL348" s="1645" t="s">
        <v>35</v>
      </c>
      <c r="BM348" s="1665" t="s">
        <v>35</v>
      </c>
      <c r="BN348" s="1624" t="s">
        <v>35</v>
      </c>
      <c r="BO348" s="1624" t="s">
        <v>35</v>
      </c>
      <c r="BP348" s="1624" t="s">
        <v>35</v>
      </c>
      <c r="BQ348" s="1645" t="s">
        <v>35</v>
      </c>
      <c r="BR348" s="1665" t="s">
        <v>35</v>
      </c>
      <c r="BS348" s="1624" t="s">
        <v>35</v>
      </c>
      <c r="BT348" s="1624" t="s">
        <v>35</v>
      </c>
      <c r="BU348" s="1624" t="s">
        <v>35</v>
      </c>
      <c r="BV348" s="1624" t="s">
        <v>35</v>
      </c>
      <c r="BW348" s="1624" t="s">
        <v>35</v>
      </c>
      <c r="BX348" s="1624" t="s">
        <v>35</v>
      </c>
      <c r="BY348" s="1686" t="s">
        <v>35</v>
      </c>
      <c r="BZ348" s="1686" t="s">
        <v>35</v>
      </c>
      <c r="CA348" s="2504"/>
      <c r="CB348" s="2504"/>
      <c r="CC348" s="2504"/>
      <c r="CD348" s="2504"/>
      <c r="CE348" s="2504"/>
      <c r="CF348" s="2504"/>
      <c r="CG348" s="2504"/>
      <c r="CH348" s="2504"/>
      <c r="CI348" s="2504"/>
      <c r="CJ348" s="2504"/>
      <c r="CK348" s="2504"/>
      <c r="CL348" s="2504"/>
      <c r="CM348" s="2504"/>
      <c r="CN348" s="2504"/>
      <c r="CO348" s="2504"/>
      <c r="CP348" s="2504"/>
      <c r="CQ348" s="2504"/>
      <c r="CR348" s="2504"/>
      <c r="CS348" s="2504"/>
      <c r="CT348" s="2504"/>
      <c r="CU348" s="2504"/>
      <c r="CV348" s="2504"/>
      <c r="CW348" s="2504"/>
      <c r="CX348" s="2504"/>
      <c r="CY348" s="2504"/>
      <c r="CZ348" s="2504"/>
    </row>
    <row r="349" s="761" customFormat="true" ht="15" customHeight="true" x14ac:dyDescent="0.2">
      <c r="B349" s="76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3141" t="s">
        <v>153</v>
      </c>
      <c r="BB349" s="177" t="s">
        <v>49</v>
      </c>
      <c r="BC349" s="1603" t="s">
        <v>35</v>
      </c>
      <c r="BD349" s="1624" t="s">
        <v>35</v>
      </c>
      <c r="BE349" s="1624" t="s">
        <v>35</v>
      </c>
      <c r="BF349" s="1624" t="s">
        <v>35</v>
      </c>
      <c r="BG349" s="1645" t="s">
        <v>35</v>
      </c>
      <c r="BH349" s="1665" t="s">
        <v>35</v>
      </c>
      <c r="BI349" s="1624" t="s">
        <v>35</v>
      </c>
      <c r="BJ349" s="1624" t="s">
        <v>35</v>
      </c>
      <c r="BK349" s="1624" t="s">
        <v>35</v>
      </c>
      <c r="BL349" s="1645" t="s">
        <v>35</v>
      </c>
      <c r="BM349" s="1665" t="s">
        <v>35</v>
      </c>
      <c r="BN349" s="1624" t="s">
        <v>35</v>
      </c>
      <c r="BO349" s="1624" t="s">
        <v>35</v>
      </c>
      <c r="BP349" s="1624" t="s">
        <v>35</v>
      </c>
      <c r="BQ349" s="1645" t="s">
        <v>35</v>
      </c>
      <c r="BR349" s="1665" t="s">
        <v>35</v>
      </c>
      <c r="BS349" s="1624" t="s">
        <v>35</v>
      </c>
      <c r="BT349" s="1624" t="s">
        <v>35</v>
      </c>
      <c r="BU349" s="1624" t="s">
        <v>35</v>
      </c>
      <c r="BV349" s="1624" t="s">
        <v>35</v>
      </c>
      <c r="BW349" s="1624" t="s">
        <v>35</v>
      </c>
      <c r="BX349" s="1624" t="s">
        <v>35</v>
      </c>
      <c r="BY349" s="1686" t="s">
        <v>35</v>
      </c>
      <c r="BZ349" s="1686" t="s">
        <v>35</v>
      </c>
      <c r="CA349" s="2504"/>
      <c r="CB349" s="2504"/>
      <c r="CC349" s="2504"/>
      <c r="CD349" s="2504"/>
      <c r="CE349" s="2504"/>
      <c r="CF349" s="2504"/>
      <c r="CG349" s="2504"/>
      <c r="CH349" s="2504"/>
      <c r="CI349" s="2504"/>
      <c r="CJ349" s="2504"/>
      <c r="CK349" s="2504"/>
      <c r="CL349" s="2504"/>
      <c r="CM349" s="2504"/>
      <c r="CN349" s="2504"/>
      <c r="CO349" s="2504"/>
      <c r="CP349" s="2504"/>
      <c r="CQ349" s="2504"/>
      <c r="CR349" s="2504"/>
      <c r="CS349" s="2504"/>
      <c r="CT349" s="2504"/>
      <c r="CU349" s="2504"/>
      <c r="CV349" s="2504"/>
      <c r="CW349" s="2504"/>
      <c r="CX349" s="2504"/>
      <c r="CY349" s="2504"/>
      <c r="CZ349" s="2504"/>
    </row>
    <row r="350" s="761" customFormat="true" ht="15" customHeight="true" x14ac:dyDescent="0.2">
      <c r="B350" s="76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3140"/>
      <c r="BB350" s="177" t="s">
        <v>48</v>
      </c>
      <c r="BC350" s="1603" t="s">
        <v>35</v>
      </c>
      <c r="BD350" s="1624" t="s">
        <v>35</v>
      </c>
      <c r="BE350" s="1624" t="s">
        <v>35</v>
      </c>
      <c r="BF350" s="1624" t="s">
        <v>35</v>
      </c>
      <c r="BG350" s="1645" t="s">
        <v>35</v>
      </c>
      <c r="BH350" s="1665" t="s">
        <v>35</v>
      </c>
      <c r="BI350" s="1624" t="s">
        <v>35</v>
      </c>
      <c r="BJ350" s="1624" t="s">
        <v>35</v>
      </c>
      <c r="BK350" s="1624" t="s">
        <v>35</v>
      </c>
      <c r="BL350" s="1645" t="s">
        <v>35</v>
      </c>
      <c r="BM350" s="1665" t="s">
        <v>35</v>
      </c>
      <c r="BN350" s="1624" t="s">
        <v>35</v>
      </c>
      <c r="BO350" s="1624" t="s">
        <v>35</v>
      </c>
      <c r="BP350" s="1624" t="s">
        <v>35</v>
      </c>
      <c r="BQ350" s="1645" t="s">
        <v>35</v>
      </c>
      <c r="BR350" s="1665" t="s">
        <v>35</v>
      </c>
      <c r="BS350" s="1624" t="s">
        <v>35</v>
      </c>
      <c r="BT350" s="1624" t="s">
        <v>35</v>
      </c>
      <c r="BU350" s="1624" t="s">
        <v>35</v>
      </c>
      <c r="BV350" s="1624" t="s">
        <v>35</v>
      </c>
      <c r="BW350" s="1624" t="s">
        <v>35</v>
      </c>
      <c r="BX350" s="1624" t="s">
        <v>35</v>
      </c>
      <c r="BY350" s="1686" t="s">
        <v>35</v>
      </c>
      <c r="BZ350" s="1686" t="s">
        <v>35</v>
      </c>
      <c r="CA350" s="2504"/>
      <c r="CB350" s="2504"/>
      <c r="CC350" s="2504"/>
      <c r="CD350" s="2504"/>
      <c r="CE350" s="2504"/>
      <c r="CF350" s="2504"/>
      <c r="CG350" s="2504"/>
      <c r="CH350" s="2504"/>
      <c r="CI350" s="2504"/>
      <c r="CJ350" s="2504"/>
      <c r="CK350" s="2504"/>
      <c r="CL350" s="2504"/>
      <c r="CM350" s="2504"/>
      <c r="CN350" s="2504"/>
      <c r="CO350" s="2504"/>
      <c r="CP350" s="2504"/>
      <c r="CQ350" s="2504"/>
      <c r="CR350" s="2504"/>
      <c r="CS350" s="2504"/>
      <c r="CT350" s="2504"/>
      <c r="CU350" s="2504"/>
      <c r="CV350" s="2504"/>
      <c r="CW350" s="2504"/>
      <c r="CX350" s="2504"/>
      <c r="CY350" s="2504"/>
      <c r="CZ350" s="2504"/>
    </row>
    <row r="351" s="761" customFormat="true" ht="15" customHeight="true" x14ac:dyDescent="0.2">
      <c r="B351" s="76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3141" t="s">
        <v>154</v>
      </c>
      <c r="BB351" s="177" t="s">
        <v>49</v>
      </c>
      <c r="BC351" s="1603" t="s">
        <v>35</v>
      </c>
      <c r="BD351" s="1624" t="s">
        <v>35</v>
      </c>
      <c r="BE351" s="1624" t="s">
        <v>35</v>
      </c>
      <c r="BF351" s="1624" t="s">
        <v>35</v>
      </c>
      <c r="BG351" s="1645" t="s">
        <v>35</v>
      </c>
      <c r="BH351" s="1665" t="s">
        <v>35</v>
      </c>
      <c r="BI351" s="1624" t="s">
        <v>35</v>
      </c>
      <c r="BJ351" s="1624" t="s">
        <v>35</v>
      </c>
      <c r="BK351" s="1624" t="s">
        <v>35</v>
      </c>
      <c r="BL351" s="1645" t="s">
        <v>35</v>
      </c>
      <c r="BM351" s="1665" t="s">
        <v>35</v>
      </c>
      <c r="BN351" s="1624" t="s">
        <v>35</v>
      </c>
      <c r="BO351" s="1624" t="s">
        <v>35</v>
      </c>
      <c r="BP351" s="1624" t="s">
        <v>35</v>
      </c>
      <c r="BQ351" s="1645" t="s">
        <v>35</v>
      </c>
      <c r="BR351" s="1665" t="s">
        <v>35</v>
      </c>
      <c r="BS351" s="1624" t="s">
        <v>35</v>
      </c>
      <c r="BT351" s="1624" t="s">
        <v>35</v>
      </c>
      <c r="BU351" s="1624" t="s">
        <v>35</v>
      </c>
      <c r="BV351" s="1624" t="s">
        <v>35</v>
      </c>
      <c r="BW351" s="1624" t="s">
        <v>35</v>
      </c>
      <c r="BX351" s="1624" t="s">
        <v>35</v>
      </c>
      <c r="BY351" s="1686" t="s">
        <v>35</v>
      </c>
      <c r="BZ351" s="1686" t="s">
        <v>35</v>
      </c>
      <c r="CA351" s="2504"/>
      <c r="CB351" s="2504"/>
      <c r="CC351" s="2504"/>
      <c r="CD351" s="2504"/>
      <c r="CE351" s="2504"/>
      <c r="CF351" s="2504"/>
      <c r="CG351" s="2504"/>
      <c r="CH351" s="2504"/>
      <c r="CI351" s="2504"/>
      <c r="CJ351" s="2504"/>
      <c r="CK351" s="2504"/>
      <c r="CL351" s="2504"/>
      <c r="CM351" s="2504"/>
      <c r="CN351" s="2504"/>
      <c r="CO351" s="2504"/>
      <c r="CP351" s="2504"/>
      <c r="CQ351" s="2504"/>
      <c r="CR351" s="2504"/>
      <c r="CS351" s="2504"/>
      <c r="CT351" s="2504"/>
      <c r="CU351" s="2504"/>
      <c r="CV351" s="2504"/>
      <c r="CW351" s="2504"/>
      <c r="CX351" s="2504"/>
      <c r="CY351" s="2504"/>
      <c r="CZ351" s="2504"/>
    </row>
    <row r="352" s="761" customFormat="true" ht="15" customHeight="true" x14ac:dyDescent="0.2">
      <c r="B352" s="76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3140"/>
      <c r="BB352" s="177" t="s">
        <v>48</v>
      </c>
      <c r="BC352" s="1603" t="s">
        <v>35</v>
      </c>
      <c r="BD352" s="1624" t="s">
        <v>35</v>
      </c>
      <c r="BE352" s="1624" t="s">
        <v>35</v>
      </c>
      <c r="BF352" s="1624" t="s">
        <v>35</v>
      </c>
      <c r="BG352" s="1645" t="s">
        <v>35</v>
      </c>
      <c r="BH352" s="1665" t="s">
        <v>35</v>
      </c>
      <c r="BI352" s="1624" t="s">
        <v>35</v>
      </c>
      <c r="BJ352" s="1624" t="s">
        <v>35</v>
      </c>
      <c r="BK352" s="1624" t="s">
        <v>35</v>
      </c>
      <c r="BL352" s="1645" t="s">
        <v>35</v>
      </c>
      <c r="BM352" s="1665" t="s">
        <v>35</v>
      </c>
      <c r="BN352" s="1624" t="s">
        <v>35</v>
      </c>
      <c r="BO352" s="1624" t="s">
        <v>35</v>
      </c>
      <c r="BP352" s="1624" t="s">
        <v>35</v>
      </c>
      <c r="BQ352" s="1645" t="s">
        <v>35</v>
      </c>
      <c r="BR352" s="1665" t="s">
        <v>35</v>
      </c>
      <c r="BS352" s="1624" t="s">
        <v>35</v>
      </c>
      <c r="BT352" s="1624" t="s">
        <v>35</v>
      </c>
      <c r="BU352" s="1624" t="s">
        <v>35</v>
      </c>
      <c r="BV352" s="1624" t="s">
        <v>35</v>
      </c>
      <c r="BW352" s="1624" t="s">
        <v>35</v>
      </c>
      <c r="BX352" s="1624" t="s">
        <v>35</v>
      </c>
      <c r="BY352" s="1686" t="s">
        <v>35</v>
      </c>
      <c r="BZ352" s="1686" t="s">
        <v>35</v>
      </c>
      <c r="CA352" s="2504"/>
      <c r="CB352" s="2504"/>
      <c r="CC352" s="2504"/>
      <c r="CD352" s="2504"/>
      <c r="CE352" s="2504"/>
      <c r="CF352" s="2504"/>
      <c r="CG352" s="2504"/>
      <c r="CH352" s="2504"/>
      <c r="CI352" s="2504"/>
      <c r="CJ352" s="2504"/>
      <c r="CK352" s="2504"/>
      <c r="CL352" s="2504"/>
      <c r="CM352" s="2504"/>
      <c r="CN352" s="2504"/>
      <c r="CO352" s="2504"/>
      <c r="CP352" s="2504"/>
      <c r="CQ352" s="2504"/>
      <c r="CR352" s="2504"/>
      <c r="CS352" s="2504"/>
      <c r="CT352" s="2504"/>
      <c r="CU352" s="2504"/>
      <c r="CV352" s="2504"/>
      <c r="CW352" s="2504"/>
      <c r="CX352" s="2504"/>
      <c r="CY352" s="2504"/>
      <c r="CZ352" s="2504"/>
    </row>
    <row r="353" s="761" customFormat="true" ht="15" customHeight="true" x14ac:dyDescent="0.2">
      <c r="B353" s="76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3141" t="s">
        <v>143</v>
      </c>
      <c r="BB353" s="177" t="s">
        <v>49</v>
      </c>
      <c r="BC353" s="1603" t="s">
        <v>35</v>
      </c>
      <c r="BD353" s="1624" t="s">
        <v>35</v>
      </c>
      <c r="BE353" s="1624" t="s">
        <v>35</v>
      </c>
      <c r="BF353" s="1624" t="s">
        <v>35</v>
      </c>
      <c r="BG353" s="1645" t="s">
        <v>35</v>
      </c>
      <c r="BH353" s="1665" t="s">
        <v>35</v>
      </c>
      <c r="BI353" s="1624" t="s">
        <v>35</v>
      </c>
      <c r="BJ353" s="1624" t="s">
        <v>35</v>
      </c>
      <c r="BK353" s="1624" t="s">
        <v>35</v>
      </c>
      <c r="BL353" s="1645" t="s">
        <v>35</v>
      </c>
      <c r="BM353" s="1665" t="s">
        <v>35</v>
      </c>
      <c r="BN353" s="1624" t="s">
        <v>35</v>
      </c>
      <c r="BO353" s="1624" t="s">
        <v>35</v>
      </c>
      <c r="BP353" s="1624" t="s">
        <v>35</v>
      </c>
      <c r="BQ353" s="1645" t="s">
        <v>35</v>
      </c>
      <c r="BR353" s="1665" t="s">
        <v>35</v>
      </c>
      <c r="BS353" s="1624" t="s">
        <v>35</v>
      </c>
      <c r="BT353" s="1624" t="s">
        <v>35</v>
      </c>
      <c r="BU353" s="1624" t="s">
        <v>35</v>
      </c>
      <c r="BV353" s="1624" t="s">
        <v>35</v>
      </c>
      <c r="BW353" s="1624" t="s">
        <v>35</v>
      </c>
      <c r="BX353" s="1624" t="s">
        <v>35</v>
      </c>
      <c r="BY353" s="1686" t="s">
        <v>35</v>
      </c>
      <c r="BZ353" s="1686" t="s">
        <v>35</v>
      </c>
      <c r="CA353" s="2504"/>
      <c r="CB353" s="2504"/>
      <c r="CC353" s="2504"/>
      <c r="CD353" s="2504"/>
      <c r="CE353" s="2504"/>
      <c r="CF353" s="2504"/>
      <c r="CG353" s="2504"/>
      <c r="CH353" s="2504"/>
      <c r="CI353" s="2504"/>
      <c r="CJ353" s="2504"/>
      <c r="CK353" s="2504"/>
      <c r="CL353" s="2504"/>
      <c r="CM353" s="2504"/>
      <c r="CN353" s="2504"/>
      <c r="CO353" s="2504"/>
      <c r="CP353" s="2504"/>
      <c r="CQ353" s="2504"/>
      <c r="CR353" s="2504"/>
      <c r="CS353" s="2504"/>
      <c r="CT353" s="2504"/>
      <c r="CU353" s="2504"/>
      <c r="CV353" s="2504"/>
      <c r="CW353" s="2504"/>
      <c r="CX353" s="2504"/>
      <c r="CY353" s="2504"/>
      <c r="CZ353" s="2504"/>
    </row>
    <row r="354" s="761" customFormat="true" ht="15" customHeight="true" x14ac:dyDescent="0.2">
      <c r="B354" s="76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3142"/>
      <c r="BB354" s="178" t="s">
        <v>48</v>
      </c>
      <c r="BC354" s="1604" t="s">
        <v>35</v>
      </c>
      <c r="BD354" s="1625" t="s">
        <v>35</v>
      </c>
      <c r="BE354" s="1625" t="s">
        <v>35</v>
      </c>
      <c r="BF354" s="1625" t="s">
        <v>35</v>
      </c>
      <c r="BG354" s="1646" t="s">
        <v>35</v>
      </c>
      <c r="BH354" s="1666" t="s">
        <v>35</v>
      </c>
      <c r="BI354" s="1625" t="s">
        <v>35</v>
      </c>
      <c r="BJ354" s="1625" t="s">
        <v>35</v>
      </c>
      <c r="BK354" s="1625" t="s">
        <v>35</v>
      </c>
      <c r="BL354" s="1646" t="s">
        <v>35</v>
      </c>
      <c r="BM354" s="1666" t="s">
        <v>35</v>
      </c>
      <c r="BN354" s="1625" t="s">
        <v>35</v>
      </c>
      <c r="BO354" s="1625" t="s">
        <v>35</v>
      </c>
      <c r="BP354" s="1625" t="s">
        <v>35</v>
      </c>
      <c r="BQ354" s="1646" t="s">
        <v>35</v>
      </c>
      <c r="BR354" s="1666" t="s">
        <v>35</v>
      </c>
      <c r="BS354" s="1625" t="s">
        <v>35</v>
      </c>
      <c r="BT354" s="1625" t="s">
        <v>35</v>
      </c>
      <c r="BU354" s="1625" t="s">
        <v>35</v>
      </c>
      <c r="BV354" s="1625" t="s">
        <v>35</v>
      </c>
      <c r="BW354" s="1625" t="s">
        <v>35</v>
      </c>
      <c r="BX354" s="1625" t="s">
        <v>35</v>
      </c>
      <c r="BY354" s="1687" t="s">
        <v>35</v>
      </c>
      <c r="BZ354" s="1687" t="s">
        <v>35</v>
      </c>
      <c r="CA354" s="2505"/>
      <c r="CB354" s="2505"/>
      <c r="CC354" s="2505"/>
      <c r="CD354" s="2505"/>
      <c r="CE354" s="2505"/>
      <c r="CF354" s="2505"/>
      <c r="CG354" s="2505"/>
      <c r="CH354" s="2505"/>
      <c r="CI354" s="2505"/>
      <c r="CJ354" s="2505"/>
      <c r="CK354" s="2505"/>
      <c r="CL354" s="2505"/>
      <c r="CM354" s="2505"/>
      <c r="CN354" s="2505"/>
      <c r="CO354" s="2505"/>
      <c r="CP354" s="2505"/>
      <c r="CQ354" s="2505"/>
      <c r="CR354" s="2505"/>
      <c r="CS354" s="2505"/>
      <c r="CT354" s="2505"/>
      <c r="CU354" s="2505"/>
      <c r="CV354" s="2505"/>
      <c r="CW354" s="2505"/>
      <c r="CX354" s="2505"/>
      <c r="CY354" s="2505"/>
      <c r="CZ354" s="2505"/>
    </row>
    <row r="355" s="761" customFormat="true" ht="15" customHeight="true" x14ac:dyDescent="0.2">
      <c r="B355" s="76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761" customFormat="true" ht="15" customHeight="true" x14ac:dyDescent="0.2">
      <c r="B356" s="76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761" customFormat="true" ht="15" customHeight="true" x14ac:dyDescent="0.2">
      <c r="B390" s="76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761" customFormat="true" ht="15" customHeight="true" x14ac:dyDescent="0.2">
      <c r="B391" s="76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761" customFormat="true" ht="15" customHeight="true" x14ac:dyDescent="0.2">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761" customFormat="true" ht="15" customHeight="true" x14ac:dyDescent="0.2">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761" customFormat="true" ht="15" customHeight="true" x14ac:dyDescent="0.2">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761" customFormat="true" ht="15" customHeight="true" x14ac:dyDescent="0.2">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761" customFormat="true" ht="15" customHeight="true" x14ac:dyDescent="0.2">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761" customFormat="true" ht="15" customHeight="true" x14ac:dyDescent="0.2">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761" customFormat="true" ht="15" customHeight="true" x14ac:dyDescent="0.2">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42" customFormat="true" ht="15" customHeight="true" x14ac:dyDescent="0.25">
      <c r="A399" s="136"/>
      <c r="B399" s="136"/>
      <c r="C399" s="3026" t="s">
        <v>132</v>
      </c>
      <c r="D399" s="3027"/>
      <c r="E399" s="3027"/>
      <c r="F399" s="3027"/>
      <c r="G399" s="136"/>
      <c r="H399" s="2999" t="s">
        <v>133</v>
      </c>
      <c r="I399" s="3000"/>
      <c r="J399" s="3000"/>
      <c r="K399" s="3000"/>
      <c r="M399" s="2999" t="s">
        <v>134</v>
      </c>
      <c r="N399" s="3000"/>
      <c r="O399" s="3000"/>
      <c r="P399" s="3000"/>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001" t="s">
        <v>208</v>
      </c>
      <c r="D400" s="2992"/>
      <c r="E400" s="2992"/>
      <c r="H400" s="3002" t="s">
        <v>208</v>
      </c>
      <c r="I400" s="2992"/>
      <c r="J400" s="2992"/>
      <c r="M400" s="3003" t="s">
        <v>208</v>
      </c>
      <c r="N400" s="2992"/>
      <c r="O400" s="2992"/>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42"/>
      <c r="BB400" s="136"/>
      <c r="BC400" s="842"/>
      <c r="BD400" s="842"/>
      <c r="BE400" s="842"/>
      <c r="BF400" s="842"/>
      <c r="BG400" s="842"/>
      <c r="BH400" s="842"/>
      <c r="BI400" s="842"/>
      <c r="BJ400" s="842"/>
      <c r="BK400" s="842"/>
      <c r="BL400" s="842"/>
      <c r="BM400" s="842"/>
      <c r="BN400" s="842"/>
      <c r="BO400" s="842"/>
      <c r="BP400" s="842"/>
      <c r="BQ400" s="842"/>
      <c r="BR400" s="842"/>
      <c r="BS400" s="842"/>
      <c r="BT400" s="842"/>
      <c r="BU400" s="842"/>
      <c r="BV400" s="842"/>
      <c r="BW400" s="842"/>
      <c r="BX400" s="842"/>
      <c r="BY400" s="842"/>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04"/>
      <c r="D401" s="2992"/>
      <c r="E401" s="780" t="s">
        <v>209</v>
      </c>
      <c r="H401" s="3004"/>
      <c r="I401" s="2992"/>
      <c r="J401" s="781" t="s">
        <v>209</v>
      </c>
      <c r="M401" s="3004"/>
      <c r="N401" s="2992"/>
      <c r="O401" s="782" t="s">
        <v>209</v>
      </c>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42"/>
      <c r="BB401" s="136"/>
      <c r="BC401" s="842"/>
      <c r="BD401" s="842"/>
      <c r="BE401" s="842"/>
      <c r="BF401" s="842"/>
      <c r="BG401" s="842"/>
      <c r="BH401" s="842"/>
      <c r="BI401" s="842"/>
      <c r="BJ401" s="842"/>
      <c r="BK401" s="842"/>
      <c r="BL401" s="842"/>
      <c r="BM401" s="842"/>
      <c r="BN401" s="842"/>
      <c r="BO401" s="842"/>
      <c r="BP401" s="842"/>
      <c r="BQ401" s="842"/>
      <c r="BR401" s="842"/>
      <c r="BS401" s="842"/>
      <c r="BT401" s="842"/>
      <c r="BU401" s="842"/>
      <c r="BV401" s="842"/>
      <c r="BW401" s="842"/>
      <c r="BX401" s="842"/>
      <c r="BY401" s="842"/>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2991" t="s">
        <v>139</v>
      </c>
      <c r="C402" s="2992"/>
      <c r="D402" s="2992"/>
      <c r="E402" s="783" t="s">
        <v>210</v>
      </c>
      <c r="H402" s="2992"/>
      <c r="I402" s="2992"/>
      <c r="J402" s="784" t="s">
        <v>210</v>
      </c>
      <c r="M402" s="2992"/>
      <c r="N402" s="2992"/>
      <c r="O402" s="785" t="s">
        <v>210</v>
      </c>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42"/>
      <c r="BB402" s="136"/>
      <c r="BC402" s="842"/>
      <c r="BD402" s="842"/>
      <c r="BE402" s="842"/>
      <c r="BF402" s="842"/>
      <c r="BG402" s="842"/>
      <c r="BH402" s="842"/>
      <c r="BI402" s="842"/>
      <c r="BJ402" s="842"/>
      <c r="BK402" s="842"/>
      <c r="BL402" s="842"/>
      <c r="BM402" s="842"/>
      <c r="BN402" s="842"/>
      <c r="BO402" s="842"/>
      <c r="BP402" s="842"/>
      <c r="BQ402" s="842"/>
      <c r="BR402" s="842"/>
      <c r="BS402" s="842"/>
      <c r="BT402" s="842"/>
      <c r="BU402" s="842"/>
      <c r="BV402" s="842"/>
      <c r="BW402" s="842"/>
      <c r="BX402" s="842"/>
      <c r="BY402" s="842"/>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2992"/>
      <c r="C403" s="2976" t="s">
        <v>211</v>
      </c>
      <c r="D403" s="2960"/>
      <c r="E403" s="860">
        <v>0.85947146774990912</v>
      </c>
      <c r="F403" s="843"/>
      <c r="G403" s="843"/>
      <c r="H403" s="2977" t="s">
        <v>212</v>
      </c>
      <c r="I403" s="2960"/>
      <c r="J403" s="861">
        <v>0.88539416082606848</v>
      </c>
      <c r="K403" s="843"/>
      <c r="L403" s="843"/>
      <c r="M403" s="2978" t="s">
        <v>211</v>
      </c>
      <c r="N403" s="2960"/>
      <c r="O403" s="862">
        <v>0.78636424900205926</v>
      </c>
      <c r="P403" s="843"/>
      <c r="Q403" s="843"/>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2992"/>
      <c r="C404" s="2969" t="s">
        <v>212</v>
      </c>
      <c r="D404" s="2960"/>
      <c r="E404" s="863">
        <v>0.81958024518499728</v>
      </c>
      <c r="F404" s="843"/>
      <c r="G404" s="843"/>
      <c r="H404" s="2970" t="s">
        <v>211</v>
      </c>
      <c r="I404" s="2960"/>
      <c r="J404" s="864">
        <v>0.87591441056508101</v>
      </c>
      <c r="K404" s="843"/>
      <c r="L404" s="843"/>
      <c r="M404" s="2975" t="s">
        <v>213</v>
      </c>
      <c r="N404" s="2960"/>
      <c r="O404" s="865">
        <v>-0.73052396783461138</v>
      </c>
      <c r="P404" s="843"/>
      <c r="Q404" s="843"/>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2992"/>
      <c r="C405" s="2969" t="s">
        <v>214</v>
      </c>
      <c r="D405" s="2960"/>
      <c r="E405" s="863">
        <v>0.81717491868073866</v>
      </c>
      <c r="F405" s="843"/>
      <c r="G405" s="843"/>
      <c r="H405" s="2970" t="s">
        <v>214</v>
      </c>
      <c r="I405" s="2960"/>
      <c r="J405" s="864">
        <v>0.78924942972026169</v>
      </c>
      <c r="K405" s="843"/>
      <c r="L405" s="843"/>
      <c r="M405" s="2975" t="s">
        <v>212</v>
      </c>
      <c r="N405" s="2960"/>
      <c r="O405" s="865">
        <v>0.69637030501528763</v>
      </c>
      <c r="P405" s="843"/>
      <c r="Q405" s="843"/>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2992"/>
      <c r="C406" s="2969" t="s">
        <v>213</v>
      </c>
      <c r="D406" s="2960"/>
      <c r="E406" s="863">
        <v>-0.80428902776972722</v>
      </c>
      <c r="F406" s="843"/>
      <c r="G406" s="843"/>
      <c r="H406" s="2970" t="s">
        <v>215</v>
      </c>
      <c r="I406" s="2960"/>
      <c r="J406" s="864">
        <v>0.78488008707384105</v>
      </c>
      <c r="K406" s="843"/>
      <c r="L406" s="843"/>
      <c r="M406" s="2975" t="s">
        <v>216</v>
      </c>
      <c r="N406" s="2960"/>
      <c r="O406" s="865">
        <v>0.68473739290273172</v>
      </c>
      <c r="P406" s="843"/>
      <c r="Q406" s="843"/>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2992"/>
      <c r="C407" s="2969" t="s">
        <v>215</v>
      </c>
      <c r="D407" s="2960"/>
      <c r="E407" s="863">
        <v>0.75116049892706016</v>
      </c>
      <c r="F407" s="843"/>
      <c r="G407" s="843"/>
      <c r="H407" s="2970" t="s">
        <v>217</v>
      </c>
      <c r="I407" s="2960"/>
      <c r="J407" s="864">
        <v>-0.63698858142807158</v>
      </c>
      <c r="K407" s="843"/>
      <c r="L407" s="843"/>
      <c r="M407" s="2975" t="s">
        <v>215</v>
      </c>
      <c r="N407" s="2960"/>
      <c r="O407" s="865">
        <v>0.65770753249410774</v>
      </c>
      <c r="P407" s="843"/>
      <c r="Q407" s="843"/>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2992"/>
      <c r="C408" s="2969" t="s">
        <v>218</v>
      </c>
      <c r="D408" s="2960"/>
      <c r="E408" s="863">
        <v>-0.72687667679636347</v>
      </c>
      <c r="F408" s="843"/>
      <c r="G408" s="843"/>
      <c r="H408" s="2970" t="s">
        <v>213</v>
      </c>
      <c r="I408" s="2960"/>
      <c r="J408" s="864">
        <v>-0.5581116158854037</v>
      </c>
      <c r="K408" s="843"/>
      <c r="L408" s="843"/>
      <c r="M408" s="2975" t="s">
        <v>214</v>
      </c>
      <c r="N408" s="2960"/>
      <c r="O408" s="865">
        <v>0.64098463361939018</v>
      </c>
      <c r="P408" s="843"/>
      <c r="Q408" s="843"/>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2992"/>
      <c r="C409" s="2969" t="s">
        <v>216</v>
      </c>
      <c r="D409" s="2960"/>
      <c r="E409" s="863">
        <v>0.67248520454667293</v>
      </c>
      <c r="F409" s="843"/>
      <c r="G409" s="843"/>
      <c r="H409" s="2970" t="s">
        <v>219</v>
      </c>
      <c r="I409" s="2960"/>
      <c r="J409" s="864">
        <v>0.5528450755909865</v>
      </c>
      <c r="K409" s="843"/>
      <c r="L409" s="843"/>
      <c r="M409" s="2975" t="s">
        <v>218</v>
      </c>
      <c r="N409" s="2960"/>
      <c r="O409" s="865">
        <v>-0.59471653024312088</v>
      </c>
      <c r="P409" s="843"/>
      <c r="Q409" s="843"/>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2992"/>
      <c r="C410" s="2969" t="s">
        <v>220</v>
      </c>
      <c r="D410" s="2960"/>
      <c r="E410" s="863">
        <v>0.53306525947592986</v>
      </c>
      <c r="F410" s="843"/>
      <c r="G410" s="843"/>
      <c r="H410" s="2970" t="s">
        <v>220</v>
      </c>
      <c r="I410" s="2960"/>
      <c r="J410" s="864">
        <v>0.54796571768722957</v>
      </c>
      <c r="K410" s="843"/>
      <c r="L410" s="843"/>
      <c r="M410" s="2975" t="s">
        <v>220</v>
      </c>
      <c r="N410" s="2960"/>
      <c r="O410" s="865">
        <v>0.45080796476294305</v>
      </c>
      <c r="P410" s="843"/>
      <c r="Q410" s="843"/>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2992"/>
      <c r="C411" s="2969" t="s">
        <v>219</v>
      </c>
      <c r="D411" s="2960"/>
      <c r="E411" s="863">
        <v>0.50507179777254541</v>
      </c>
      <c r="F411" s="843"/>
      <c r="G411" s="843"/>
      <c r="H411" s="2970" t="s">
        <v>221</v>
      </c>
      <c r="I411" s="2960"/>
      <c r="J411" s="864">
        <v>0.40655576271317168</v>
      </c>
      <c r="K411" s="843"/>
      <c r="L411" s="843"/>
      <c r="M411" s="2975" t="s">
        <v>219</v>
      </c>
      <c r="N411" s="2960"/>
      <c r="O411" s="865">
        <v>0.38614492612674073</v>
      </c>
      <c r="P411" s="843"/>
      <c r="Q411" s="843"/>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2992"/>
      <c r="C412" s="2969" t="s">
        <v>221</v>
      </c>
      <c r="D412" s="2960"/>
      <c r="E412" s="863">
        <v>0.39654110829405698</v>
      </c>
      <c r="F412" s="843"/>
      <c r="G412" s="843"/>
      <c r="H412" s="2970" t="s">
        <v>218</v>
      </c>
      <c r="I412" s="2960"/>
      <c r="J412" s="864">
        <v>-0.30544003919384471</v>
      </c>
      <c r="K412" s="843"/>
      <c r="L412" s="843"/>
      <c r="M412" s="2975" t="s">
        <v>217</v>
      </c>
      <c r="N412" s="2960"/>
      <c r="O412" s="865">
        <v>0.35954641158728345</v>
      </c>
      <c r="P412" s="843"/>
      <c r="Q412" s="843"/>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2992"/>
      <c r="C413" s="2969" t="s">
        <v>217</v>
      </c>
      <c r="D413" s="2960"/>
      <c r="E413" s="863">
        <v>0.21612276577772435</v>
      </c>
      <c r="F413" s="843"/>
      <c r="G413" s="843"/>
      <c r="H413" s="2970" t="s">
        <v>216</v>
      </c>
      <c r="I413" s="2960"/>
      <c r="J413" s="864">
        <v>0.25442950329499869</v>
      </c>
      <c r="K413" s="843"/>
      <c r="L413" s="843"/>
      <c r="M413" s="2975" t="s">
        <v>221</v>
      </c>
      <c r="N413" s="2960"/>
      <c r="O413" s="865">
        <v>0.27591425899498312</v>
      </c>
      <c r="P413" s="843"/>
      <c r="Q413" s="843"/>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2992"/>
      <c r="C414" s="2969" t="s">
        <v>222</v>
      </c>
      <c r="D414" s="2960"/>
      <c r="E414" s="863">
        <v>0.17387849388544468</v>
      </c>
      <c r="F414" s="843"/>
      <c r="G414" s="843"/>
      <c r="H414" s="2970" t="s">
        <v>223</v>
      </c>
      <c r="I414" s="2960"/>
      <c r="J414" s="864">
        <v>0.18194499819564111</v>
      </c>
      <c r="K414" s="843"/>
      <c r="L414" s="843"/>
      <c r="M414" s="2975" t="s">
        <v>224</v>
      </c>
      <c r="N414" s="2960"/>
      <c r="O414" s="865">
        <v>0.22656321153458592</v>
      </c>
      <c r="P414" s="843"/>
      <c r="Q414" s="843"/>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2992"/>
      <c r="C415" s="2969" t="s">
        <v>223</v>
      </c>
      <c r="D415" s="2960"/>
      <c r="E415" s="863">
        <v>0.1729828359654475</v>
      </c>
      <c r="F415" s="843"/>
      <c r="G415" s="843"/>
      <c r="H415" s="2970" t="s">
        <v>225</v>
      </c>
      <c r="I415" s="2960"/>
      <c r="J415" s="864">
        <v>0.12251897947259699</v>
      </c>
      <c r="K415" s="843"/>
      <c r="L415" s="843"/>
      <c r="M415" s="2975" t="s">
        <v>225</v>
      </c>
      <c r="N415" s="2960"/>
      <c r="O415" s="865">
        <v>0.15926963151067033</v>
      </c>
      <c r="P415" s="843"/>
      <c r="Q415" s="843"/>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2992"/>
      <c r="C416" s="2969" t="s">
        <v>224</v>
      </c>
      <c r="D416" s="2960"/>
      <c r="E416" s="863">
        <v>0.12395589132964369</v>
      </c>
      <c r="F416" s="843"/>
      <c r="G416" s="843"/>
      <c r="H416" s="2970" t="s">
        <v>224</v>
      </c>
      <c r="I416" s="2960"/>
      <c r="J416" s="864">
        <v>0.11153528826443884</v>
      </c>
      <c r="K416" s="843"/>
      <c r="L416" s="843"/>
      <c r="M416" s="2975" t="s">
        <v>226</v>
      </c>
      <c r="N416" s="2960"/>
      <c r="O416" s="865">
        <v>0.12848252534512616</v>
      </c>
      <c r="P416" s="843"/>
      <c r="Q416" s="843"/>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2992"/>
      <c r="C417" s="2969" t="s">
        <v>227</v>
      </c>
      <c r="D417" s="2960"/>
      <c r="E417" s="863">
        <v>8.5706188396398514E-2</v>
      </c>
      <c r="F417" s="843"/>
      <c r="G417" s="843"/>
      <c r="H417" s="2970" t="s">
        <v>222</v>
      </c>
      <c r="I417" s="2960"/>
      <c r="J417" s="864">
        <v>0.10943270472305805</v>
      </c>
      <c r="K417" s="843"/>
      <c r="L417" s="843"/>
      <c r="M417" s="2975" t="s">
        <v>222</v>
      </c>
      <c r="N417" s="2960"/>
      <c r="O417" s="865">
        <v>7.0635603513685322E-2</v>
      </c>
      <c r="P417" s="843"/>
      <c r="Q417" s="843"/>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2992"/>
      <c r="C418" s="2969" t="s">
        <v>226</v>
      </c>
      <c r="D418" s="2960"/>
      <c r="E418" s="863">
        <v>5.0470854716247314E-2</v>
      </c>
      <c r="F418" s="843"/>
      <c r="G418" s="843"/>
      <c r="H418" s="2970" t="s">
        <v>227</v>
      </c>
      <c r="I418" s="2960"/>
      <c r="J418" s="864">
        <v>8.7509015127102893E-2</v>
      </c>
      <c r="K418" s="843"/>
      <c r="L418" s="843"/>
      <c r="M418" s="2975" t="s">
        <v>228</v>
      </c>
      <c r="N418" s="2960"/>
      <c r="O418" s="865">
        <v>5.2668591396621056E-2</v>
      </c>
      <c r="P418" s="843"/>
      <c r="Q418" s="843"/>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2992"/>
      <c r="C419" s="2969" t="s">
        <v>229</v>
      </c>
      <c r="D419" s="2960"/>
      <c r="E419" s="863">
        <v>2.2888174456741881E-2</v>
      </c>
      <c r="F419" s="843"/>
      <c r="G419" s="843"/>
      <c r="H419" s="2970" t="s">
        <v>229</v>
      </c>
      <c r="I419" s="2960"/>
      <c r="J419" s="864">
        <v>3.3222243169948755E-2</v>
      </c>
      <c r="K419" s="843"/>
      <c r="L419" s="843"/>
      <c r="M419" s="2975" t="s">
        <v>223</v>
      </c>
      <c r="N419" s="2960"/>
      <c r="O419" s="865">
        <v>4.0478485789552252E-2</v>
      </c>
      <c r="P419" s="843"/>
      <c r="Q419" s="843"/>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2992"/>
      <c r="C420" s="2969" t="s">
        <v>228</v>
      </c>
      <c r="D420" s="2960"/>
      <c r="E420" s="863">
        <v>1.919181499051548E-2</v>
      </c>
      <c r="F420" s="843"/>
      <c r="G420" s="843"/>
      <c r="H420" s="2970" t="s">
        <v>230</v>
      </c>
      <c r="I420" s="2960"/>
      <c r="J420" s="864">
        <v>-2.4431814563065896E-2</v>
      </c>
      <c r="K420" s="843"/>
      <c r="L420" s="843"/>
      <c r="M420" s="2975" t="s">
        <v>231</v>
      </c>
      <c r="N420" s="2960"/>
      <c r="O420" s="865">
        <v>2.6141084918820744E-2</v>
      </c>
      <c r="P420" s="843"/>
      <c r="Q420" s="843"/>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2992"/>
      <c r="C421" s="2969" t="s">
        <v>232</v>
      </c>
      <c r="D421" s="2960"/>
      <c r="E421" s="863">
        <v>1.8150467007011912E-2</v>
      </c>
      <c r="F421" s="843"/>
      <c r="G421" s="843"/>
      <c r="H421" s="2970" t="s">
        <v>232</v>
      </c>
      <c r="I421" s="2960"/>
      <c r="J421" s="864">
        <v>-2.4252308450544161E-2</v>
      </c>
      <c r="K421" s="843"/>
      <c r="L421" s="843"/>
      <c r="M421" s="2975" t="s">
        <v>229</v>
      </c>
      <c r="N421" s="2960"/>
      <c r="O421" s="865">
        <v>1.204639388402578E-2</v>
      </c>
      <c r="P421" s="843"/>
      <c r="Q421" s="843"/>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2992"/>
      <c r="C422" s="2969" t="s">
        <v>233</v>
      </c>
      <c r="D422" s="2960"/>
      <c r="E422" s="863">
        <v>-1.2156138738750296E-2</v>
      </c>
      <c r="F422" s="843"/>
      <c r="G422" s="843"/>
      <c r="H422" s="2970" t="s">
        <v>231</v>
      </c>
      <c r="I422" s="2960"/>
      <c r="J422" s="864">
        <v>1.594113409733882E-2</v>
      </c>
      <c r="K422" s="843"/>
      <c r="L422" s="843"/>
      <c r="M422" s="2975" t="s">
        <v>230</v>
      </c>
      <c r="N422" s="2960"/>
      <c r="O422" s="865">
        <v>9.7892725816169836E-3</v>
      </c>
      <c r="P422" s="843"/>
      <c r="Q422" s="843"/>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2992"/>
      <c r="C423" s="2969" t="s">
        <v>231</v>
      </c>
      <c r="D423" s="2960"/>
      <c r="E423" s="863">
        <v>1.138335101128583E-2</v>
      </c>
      <c r="F423" s="843"/>
      <c r="G423" s="843"/>
      <c r="H423" s="2970" t="s">
        <v>233</v>
      </c>
      <c r="I423" s="2960"/>
      <c r="J423" s="864">
        <v>-8.4663002719079401E-3</v>
      </c>
      <c r="K423" s="843"/>
      <c r="L423" s="843"/>
      <c r="M423" s="2974" t="s">
        <v>233</v>
      </c>
      <c r="N423" s="2960"/>
      <c r="O423" s="866">
        <v>2.1566172467113722E-3</v>
      </c>
      <c r="P423" s="843"/>
      <c r="Q423" s="843"/>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2992"/>
      <c r="C424" s="2969" t="s">
        <v>230</v>
      </c>
      <c r="D424" s="2960"/>
      <c r="E424" s="863">
        <v>-6.9321184580945798E-3</v>
      </c>
      <c r="F424" s="843"/>
      <c r="G424" s="843"/>
      <c r="H424" s="2970" t="s">
        <v>228</v>
      </c>
      <c r="I424" s="2960"/>
      <c r="J424" s="864">
        <v>-6.5565831571273688E-3</v>
      </c>
      <c r="K424" s="843"/>
      <c r="L424" s="843"/>
      <c r="M424" s="2959"/>
      <c r="N424" s="2960"/>
      <c r="O424" s="859"/>
      <c r="P424" s="843"/>
      <c r="Q424" s="843"/>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2992"/>
      <c r="C425" s="2967" t="s">
        <v>225</v>
      </c>
      <c r="D425" s="2960"/>
      <c r="E425" s="867">
        <v>1.1018427919839797E-3</v>
      </c>
      <c r="F425" s="843"/>
      <c r="G425" s="843"/>
      <c r="H425" s="2968" t="s">
        <v>226</v>
      </c>
      <c r="I425" s="2960"/>
      <c r="J425" s="868">
        <v>-3.1824474255491293E-4</v>
      </c>
      <c r="K425" s="843"/>
      <c r="L425" s="843"/>
      <c r="M425" s="2959"/>
      <c r="N425" s="2960"/>
      <c r="O425" s="859"/>
      <c r="P425" s="843"/>
      <c r="Q425" s="843"/>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2992"/>
      <c r="C426" s="2959"/>
      <c r="D426" s="2960"/>
      <c r="E426" s="859"/>
      <c r="F426" s="843"/>
      <c r="G426" s="843"/>
      <c r="H426" s="2959"/>
      <c r="I426" s="2960"/>
      <c r="J426" s="859"/>
      <c r="K426" s="843"/>
      <c r="L426" s="843"/>
      <c r="M426" s="2959"/>
      <c r="N426" s="2960"/>
      <c r="O426" s="843"/>
      <c r="P426" s="843"/>
      <c r="Q426" s="843"/>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2992"/>
      <c r="C427" s="2959"/>
      <c r="D427" s="2960"/>
      <c r="E427" s="859"/>
      <c r="F427" s="843"/>
      <c r="G427" s="843"/>
      <c r="H427" s="2959"/>
      <c r="I427" s="2960"/>
      <c r="J427" s="859"/>
      <c r="K427" s="843"/>
      <c r="L427" s="843"/>
      <c r="M427" s="2973" t="s">
        <v>234</v>
      </c>
      <c r="N427" s="2960"/>
      <c r="O427" s="2960"/>
      <c r="P427" s="843"/>
      <c r="Q427" s="843"/>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2992"/>
      <c r="C428" s="2959"/>
      <c r="D428" s="2960"/>
      <c r="E428" s="843"/>
      <c r="F428" s="843"/>
      <c r="G428" s="843"/>
      <c r="H428" s="2959"/>
      <c r="I428" s="2960"/>
      <c r="J428" s="843"/>
      <c r="K428" s="843"/>
      <c r="L428" s="843"/>
      <c r="M428" s="2959"/>
      <c r="N428" s="2960"/>
      <c r="O428" s="844" t="s">
        <v>235</v>
      </c>
      <c r="P428" s="843"/>
      <c r="Q428" s="843"/>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2992"/>
      <c r="C429" s="2965" t="s">
        <v>234</v>
      </c>
      <c r="D429" s="2960"/>
      <c r="E429" s="2960"/>
      <c r="F429" s="843"/>
      <c r="G429" s="843"/>
      <c r="H429" s="2966" t="s">
        <v>234</v>
      </c>
      <c r="I429" s="2960"/>
      <c r="J429" s="2960"/>
      <c r="K429" s="843"/>
      <c r="L429" s="843"/>
      <c r="M429" s="2978" t="s">
        <v>211</v>
      </c>
      <c r="N429" s="2960"/>
      <c r="O429" s="862">
        <v>0.61836873210857268</v>
      </c>
      <c r="P429" s="843"/>
      <c r="Q429" s="843"/>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2992"/>
      <c r="C430" s="2959"/>
      <c r="D430" s="2960"/>
      <c r="E430" s="845" t="s">
        <v>235</v>
      </c>
      <c r="F430" s="843"/>
      <c r="G430" s="843"/>
      <c r="H430" s="2959"/>
      <c r="I430" s="2960"/>
      <c r="J430" s="846" t="s">
        <v>235</v>
      </c>
      <c r="K430" s="843"/>
      <c r="L430" s="843"/>
      <c r="M430" s="2975" t="s">
        <v>219</v>
      </c>
      <c r="N430" s="2960"/>
      <c r="O430" s="865">
        <v>0.14910790397342605</v>
      </c>
      <c r="P430" s="843"/>
      <c r="Q430" s="843"/>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2992"/>
      <c r="C431" s="2976" t="s">
        <v>211</v>
      </c>
      <c r="D431" s="2960"/>
      <c r="E431" s="860">
        <v>0.73869120387618303</v>
      </c>
      <c r="F431" s="843"/>
      <c r="G431" s="843"/>
      <c r="H431" s="2977" t="s">
        <v>211</v>
      </c>
      <c r="I431" s="2960"/>
      <c r="J431" s="861">
        <v>0.76722605463557325</v>
      </c>
      <c r="K431" s="843"/>
      <c r="L431" s="843"/>
      <c r="M431" s="2975" t="s">
        <v>214</v>
      </c>
      <c r="N431" s="2960"/>
      <c r="O431" s="865">
        <v>0.41086130053618386</v>
      </c>
      <c r="P431" s="843"/>
      <c r="Q431" s="843"/>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2992"/>
      <c r="C432" s="2969" t="s">
        <v>219</v>
      </c>
      <c r="D432" s="2960"/>
      <c r="E432" s="863">
        <v>0.255097520905191</v>
      </c>
      <c r="F432" s="843"/>
      <c r="G432" s="843"/>
      <c r="H432" s="2970" t="s">
        <v>219</v>
      </c>
      <c r="I432" s="2960"/>
      <c r="J432" s="864">
        <v>0.30563767760520361</v>
      </c>
      <c r="K432" s="843"/>
      <c r="L432" s="843"/>
      <c r="M432" s="2975" t="s">
        <v>215</v>
      </c>
      <c r="N432" s="2960"/>
      <c r="O432" s="865">
        <v>0.43257919829948777</v>
      </c>
      <c r="P432" s="843"/>
      <c r="Q432" s="843"/>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2992"/>
      <c r="C433" s="2969" t="s">
        <v>214</v>
      </c>
      <c r="D433" s="2960"/>
      <c r="E433" s="863">
        <v>0.66777484772087181</v>
      </c>
      <c r="F433" s="843"/>
      <c r="G433" s="843"/>
      <c r="H433" s="2970" t="s">
        <v>214</v>
      </c>
      <c r="I433" s="2960"/>
      <c r="J433" s="864">
        <v>0.62291466231375825</v>
      </c>
      <c r="K433" s="843"/>
      <c r="L433" s="843"/>
      <c r="M433" s="2975" t="s">
        <v>225</v>
      </c>
      <c r="N433" s="2960"/>
      <c r="O433" s="865">
        <v>2.5366815521544711E-2</v>
      </c>
      <c r="P433" s="843"/>
      <c r="Q433" s="843"/>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2992"/>
      <c r="C434" s="2969" t="s">
        <v>215</v>
      </c>
      <c r="D434" s="2960"/>
      <c r="E434" s="863">
        <v>0.56424209514835</v>
      </c>
      <c r="F434" s="843"/>
      <c r="G434" s="843"/>
      <c r="H434" s="2970" t="s">
        <v>215</v>
      </c>
      <c r="I434" s="2960"/>
      <c r="J434" s="864">
        <v>0.6160367510850403</v>
      </c>
      <c r="K434" s="843"/>
      <c r="L434" s="843"/>
      <c r="M434" s="2975" t="s">
        <v>224</v>
      </c>
      <c r="N434" s="2960"/>
      <c r="O434" s="865">
        <v>5.1330888820865526E-2</v>
      </c>
      <c r="P434" s="843"/>
      <c r="Q434" s="843"/>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2992"/>
      <c r="C435" s="2969" t="s">
        <v>225</v>
      </c>
      <c r="D435" s="2960"/>
      <c r="E435" s="869">
        <v>1.2140575382470516E-6</v>
      </c>
      <c r="F435" s="843"/>
      <c r="G435" s="843"/>
      <c r="H435" s="2970" t="s">
        <v>225</v>
      </c>
      <c r="I435" s="2960"/>
      <c r="J435" s="864">
        <v>1.5010900331006643E-2</v>
      </c>
      <c r="K435" s="843"/>
      <c r="L435" s="843"/>
      <c r="M435" s="2975" t="s">
        <v>221</v>
      </c>
      <c r="N435" s="2960"/>
      <c r="O435" s="865">
        <v>7.6128678316750617E-2</v>
      </c>
      <c r="P435" s="843"/>
      <c r="Q435" s="843"/>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2992"/>
      <c r="C436" s="2969" t="s">
        <v>224</v>
      </c>
      <c r="D436" s="2960"/>
      <c r="E436" s="863">
        <v>1.5365062995326435E-2</v>
      </c>
      <c r="F436" s="843"/>
      <c r="G436" s="843"/>
      <c r="H436" s="2970" t="s">
        <v>224</v>
      </c>
      <c r="I436" s="2960"/>
      <c r="J436" s="864">
        <v>1.244012052823147E-2</v>
      </c>
      <c r="K436" s="843"/>
      <c r="L436" s="843"/>
      <c r="M436" s="2975" t="s">
        <v>220</v>
      </c>
      <c r="N436" s="2960"/>
      <c r="O436" s="865">
        <v>0.20322782109370691</v>
      </c>
      <c r="P436" s="843"/>
      <c r="Q436" s="843"/>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2992"/>
      <c r="C437" s="2969" t="s">
        <v>221</v>
      </c>
      <c r="D437" s="2960"/>
      <c r="E437" s="863">
        <v>0.15724485056707901</v>
      </c>
      <c r="F437" s="843"/>
      <c r="G437" s="843"/>
      <c r="H437" s="2970" t="s">
        <v>221</v>
      </c>
      <c r="I437" s="2960"/>
      <c r="J437" s="864">
        <v>0.16528758819528874</v>
      </c>
      <c r="K437" s="843"/>
      <c r="L437" s="843"/>
      <c r="M437" s="2975" t="s">
        <v>226</v>
      </c>
      <c r="N437" s="2960"/>
      <c r="O437" s="865">
        <v>1.6507759319060986E-2</v>
      </c>
      <c r="P437" s="843"/>
      <c r="Q437" s="843"/>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2992"/>
      <c r="C438" s="2969" t="s">
        <v>220</v>
      </c>
      <c r="D438" s="2960"/>
      <c r="E438" s="863">
        <v>0.28415857086014046</v>
      </c>
      <c r="F438" s="843"/>
      <c r="G438" s="843"/>
      <c r="H438" s="2970" t="s">
        <v>220</v>
      </c>
      <c r="I438" s="2960"/>
      <c r="J438" s="864">
        <v>0.30026642776048057</v>
      </c>
      <c r="K438" s="843"/>
      <c r="L438" s="843"/>
      <c r="M438" s="2975" t="s">
        <v>213</v>
      </c>
      <c r="N438" s="2960"/>
      <c r="O438" s="865">
        <v>0.53366526758082433</v>
      </c>
      <c r="P438" s="843"/>
      <c r="Q438" s="843"/>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2992"/>
      <c r="C439" s="2969" t="s">
        <v>226</v>
      </c>
      <c r="D439" s="2960"/>
      <c r="E439" s="863">
        <v>2.5473071757885438E-3</v>
      </c>
      <c r="F439" s="843"/>
      <c r="G439" s="843"/>
      <c r="H439" s="2970" t="s">
        <v>226</v>
      </c>
      <c r="I439" s="2960"/>
      <c r="J439" s="870">
        <v>1.0127971616384281E-7</v>
      </c>
      <c r="K439" s="843"/>
      <c r="L439" s="843"/>
      <c r="M439" s="2975" t="s">
        <v>229</v>
      </c>
      <c r="N439" s="2960"/>
      <c r="O439" s="865">
        <v>1.4511560560909374E-4</v>
      </c>
      <c r="P439" s="843"/>
      <c r="Q439" s="843"/>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2992"/>
      <c r="C440" s="2969" t="s">
        <v>213</v>
      </c>
      <c r="D440" s="2960"/>
      <c r="E440" s="863">
        <v>0.64688084019077308</v>
      </c>
      <c r="F440" s="843"/>
      <c r="G440" s="843"/>
      <c r="H440" s="2970" t="s">
        <v>213</v>
      </c>
      <c r="I440" s="2960"/>
      <c r="J440" s="864">
        <v>0.31148857578621642</v>
      </c>
      <c r="K440" s="843"/>
      <c r="L440" s="843"/>
      <c r="M440" s="2975" t="s">
        <v>216</v>
      </c>
      <c r="N440" s="2960"/>
      <c r="O440" s="865">
        <v>0.46886529723922998</v>
      </c>
      <c r="P440" s="843"/>
      <c r="Q440" s="843"/>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2992"/>
      <c r="C441" s="2969" t="s">
        <v>229</v>
      </c>
      <c r="D441" s="2960"/>
      <c r="E441" s="863">
        <v>5.2386852996225153E-4</v>
      </c>
      <c r="F441" s="843"/>
      <c r="G441" s="843"/>
      <c r="H441" s="2970" t="s">
        <v>229</v>
      </c>
      <c r="I441" s="2960"/>
      <c r="J441" s="864">
        <v>1.1037174412432066E-3</v>
      </c>
      <c r="K441" s="843"/>
      <c r="L441" s="843"/>
      <c r="M441" s="2975" t="s">
        <v>223</v>
      </c>
      <c r="N441" s="2960"/>
      <c r="O441" s="865">
        <v>1.6385078118149835E-3</v>
      </c>
      <c r="P441" s="843"/>
      <c r="Q441" s="843"/>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2992"/>
      <c r="C442" s="2969" t="s">
        <v>216</v>
      </c>
      <c r="D442" s="2960"/>
      <c r="E442" s="863">
        <v>0.45223635033418053</v>
      </c>
      <c r="F442" s="843"/>
      <c r="G442" s="843"/>
      <c r="H442" s="2970" t="s">
        <v>216</v>
      </c>
      <c r="I442" s="2960"/>
      <c r="J442" s="864">
        <v>6.473437214693975E-2</v>
      </c>
      <c r="K442" s="843"/>
      <c r="L442" s="843"/>
      <c r="M442" s="2975" t="s">
        <v>230</v>
      </c>
      <c r="N442" s="2960"/>
      <c r="O442" s="871">
        <v>9.5829857677198042E-5</v>
      </c>
      <c r="P442" s="843"/>
      <c r="Q442" s="843"/>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2992"/>
      <c r="C443" s="2969" t="s">
        <v>223</v>
      </c>
      <c r="D443" s="2960"/>
      <c r="E443" s="863">
        <v>2.9923061538648918E-2</v>
      </c>
      <c r="F443" s="843"/>
      <c r="G443" s="843"/>
      <c r="H443" s="2970" t="s">
        <v>223</v>
      </c>
      <c r="I443" s="2960"/>
      <c r="J443" s="864">
        <v>3.3103982368411847E-2</v>
      </c>
      <c r="K443" s="843"/>
      <c r="L443" s="843"/>
      <c r="M443" s="2975" t="s">
        <v>222</v>
      </c>
      <c r="N443" s="2960"/>
      <c r="O443" s="865">
        <v>4.9893884837425538E-3</v>
      </c>
      <c r="P443" s="843"/>
      <c r="Q443" s="843"/>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2992"/>
      <c r="C444" s="2969" t="s">
        <v>227</v>
      </c>
      <c r="D444" s="2960"/>
      <c r="E444" s="863">
        <v>7.3455507294389556E-3</v>
      </c>
      <c r="F444" s="843"/>
      <c r="G444" s="843"/>
      <c r="H444" s="2970" t="s">
        <v>227</v>
      </c>
      <c r="I444" s="2960"/>
      <c r="J444" s="864">
        <v>7.6578277285155229E-3</v>
      </c>
      <c r="K444" s="843"/>
      <c r="L444" s="843"/>
      <c r="M444" s="2975" t="s">
        <v>212</v>
      </c>
      <c r="N444" s="2960"/>
      <c r="O444" s="865">
        <v>0.48493160170708471</v>
      </c>
      <c r="P444" s="843"/>
      <c r="Q444" s="843"/>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2992"/>
      <c r="C445" s="2969" t="s">
        <v>230</v>
      </c>
      <c r="D445" s="2960"/>
      <c r="E445" s="869">
        <v>4.8054266317055571E-5</v>
      </c>
      <c r="F445" s="843"/>
      <c r="G445" s="843"/>
      <c r="H445" s="2970" t="s">
        <v>230</v>
      </c>
      <c r="I445" s="2960"/>
      <c r="J445" s="864">
        <v>5.9691356284403876E-4</v>
      </c>
      <c r="K445" s="843"/>
      <c r="L445" s="843"/>
      <c r="M445" s="2975" t="s">
        <v>228</v>
      </c>
      <c r="N445" s="2960"/>
      <c r="O445" s="865">
        <v>2.7739805197042255E-3</v>
      </c>
      <c r="P445" s="843"/>
      <c r="Q445" s="843"/>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2969" t="s">
        <v>222</v>
      </c>
      <c r="D446" s="2960"/>
      <c r="E446" s="863">
        <v>3.0233730635870624E-2</v>
      </c>
      <c r="F446" s="843"/>
      <c r="G446" s="843"/>
      <c r="H446" s="2970" t="s">
        <v>222</v>
      </c>
      <c r="I446" s="2960"/>
      <c r="J446" s="864">
        <v>1.1975516863004012E-2</v>
      </c>
      <c r="K446" s="843"/>
      <c r="L446" s="843"/>
      <c r="M446" s="2975" t="s">
        <v>217</v>
      </c>
      <c r="N446" s="2960"/>
      <c r="O446" s="865">
        <v>0.12927362208529225</v>
      </c>
      <c r="P446" s="843"/>
      <c r="Q446" s="843"/>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2969" t="s">
        <v>212</v>
      </c>
      <c r="D447" s="2960"/>
      <c r="E447" s="863">
        <v>0.67171177829750028</v>
      </c>
      <c r="F447" s="843"/>
      <c r="G447" s="843"/>
      <c r="H447" s="2970" t="s">
        <v>212</v>
      </c>
      <c r="I447" s="2960"/>
      <c r="J447" s="864">
        <v>0.78392282002489799</v>
      </c>
      <c r="K447" s="843"/>
      <c r="L447" s="843"/>
      <c r="M447" s="2975" t="s">
        <v>218</v>
      </c>
      <c r="N447" s="2960"/>
      <c r="O447" s="865">
        <v>0.35368775134441693</v>
      </c>
      <c r="P447" s="843"/>
      <c r="Q447" s="843"/>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2969" t="s">
        <v>228</v>
      </c>
      <c r="D448" s="2960"/>
      <c r="E448" s="863">
        <v>3.6832576263017469E-4</v>
      </c>
      <c r="F448" s="843"/>
      <c r="G448" s="843"/>
      <c r="H448" s="2970" t="s">
        <v>228</v>
      </c>
      <c r="I448" s="2960"/>
      <c r="J448" s="870">
        <v>4.2988782696326292E-5</v>
      </c>
      <c r="K448" s="843"/>
      <c r="L448" s="843"/>
      <c r="M448" s="2975" t="s">
        <v>231</v>
      </c>
      <c r="N448" s="2960"/>
      <c r="O448" s="865">
        <v>6.8335632073299732E-4</v>
      </c>
      <c r="P448" s="843"/>
      <c r="Q448" s="843"/>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2969" t="s">
        <v>232</v>
      </c>
      <c r="D449" s="2960"/>
      <c r="E449" s="863">
        <v>3.2943945257262798E-4</v>
      </c>
      <c r="F449" s="843"/>
      <c r="G449" s="843"/>
      <c r="H449" s="2970" t="s">
        <v>232</v>
      </c>
      <c r="I449" s="2960"/>
      <c r="J449" s="864">
        <v>5.8817446518033578E-4</v>
      </c>
      <c r="K449" s="843"/>
      <c r="L449" s="843"/>
      <c r="M449" s="2974" t="s">
        <v>233</v>
      </c>
      <c r="N449" s="2960"/>
      <c r="O449" s="872">
        <v>4.6509979488129397E-6</v>
      </c>
      <c r="P449" s="843"/>
      <c r="Q449" s="843"/>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2969" t="s">
        <v>217</v>
      </c>
      <c r="D450" s="2960"/>
      <c r="E450" s="863">
        <v>4.6709049887413097E-2</v>
      </c>
      <c r="F450" s="843"/>
      <c r="G450" s="843"/>
      <c r="H450" s="2970" t="s">
        <v>217</v>
      </c>
      <c r="I450" s="2960"/>
      <c r="J450" s="864">
        <v>0.40575445286974698</v>
      </c>
      <c r="K450" s="843"/>
      <c r="L450" s="843"/>
      <c r="M450" s="2959"/>
      <c r="N450" s="2960"/>
      <c r="O450" s="859"/>
      <c r="P450" s="843"/>
      <c r="Q450" s="843"/>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2969" t="s">
        <v>218</v>
      </c>
      <c r="D451" s="2960"/>
      <c r="E451" s="863">
        <v>0.528349703270525</v>
      </c>
      <c r="F451" s="843"/>
      <c r="G451" s="843"/>
      <c r="H451" s="2970" t="s">
        <v>218</v>
      </c>
      <c r="I451" s="2960"/>
      <c r="J451" s="864">
        <v>9.3293617542737392E-2</v>
      </c>
      <c r="K451" s="843"/>
      <c r="L451" s="843"/>
      <c r="M451" s="2959"/>
      <c r="N451" s="2960"/>
      <c r="O451" s="843"/>
      <c r="P451" s="843"/>
      <c r="Q451" s="843"/>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2969" t="s">
        <v>231</v>
      </c>
      <c r="D452" s="2960"/>
      <c r="E452" s="863">
        <v>1.2958068024614212E-4</v>
      </c>
      <c r="F452" s="843"/>
      <c r="G452" s="843"/>
      <c r="H452" s="2970" t="s">
        <v>231</v>
      </c>
      <c r="I452" s="2960"/>
      <c r="J452" s="864">
        <v>2.5411975630933837E-4</v>
      </c>
      <c r="K452" s="843"/>
      <c r="L452" s="843"/>
      <c r="M452" s="2973" t="s">
        <v>236</v>
      </c>
      <c r="N452" s="2960"/>
      <c r="O452" s="2960"/>
      <c r="P452" s="2960"/>
      <c r="Q452" s="2960"/>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2967" t="s">
        <v>233</v>
      </c>
      <c r="D453" s="2960"/>
      <c r="E453" s="867">
        <v>1.4777170903574564E-4</v>
      </c>
      <c r="F453" s="843"/>
      <c r="G453" s="843"/>
      <c r="H453" s="2968" t="s">
        <v>233</v>
      </c>
      <c r="I453" s="2960"/>
      <c r="J453" s="873">
        <v>7.1678240294108464E-5</v>
      </c>
      <c r="K453" s="843"/>
      <c r="L453" s="843"/>
      <c r="M453" s="2987" t="s">
        <v>209</v>
      </c>
      <c r="N453" s="2960"/>
      <c r="O453" s="2988" t="s">
        <v>237</v>
      </c>
      <c r="P453" s="2989"/>
      <c r="Q453" s="2990"/>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2959"/>
      <c r="D454" s="2960"/>
      <c r="E454" s="859"/>
      <c r="F454" s="843"/>
      <c r="G454" s="843"/>
      <c r="H454" s="2959"/>
      <c r="I454" s="2960"/>
      <c r="J454" s="859"/>
      <c r="K454" s="843"/>
      <c r="L454" s="843"/>
      <c r="M454" s="2960"/>
      <c r="N454" s="2960"/>
      <c r="O454" s="847" t="s">
        <v>192</v>
      </c>
      <c r="P454" s="848" t="s">
        <v>238</v>
      </c>
      <c r="Q454" s="849" t="s">
        <v>239</v>
      </c>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2959"/>
      <c r="D455" s="2960"/>
      <c r="E455" s="843"/>
      <c r="F455" s="843"/>
      <c r="G455" s="843"/>
      <c r="H455" s="2959"/>
      <c r="I455" s="2960"/>
      <c r="J455" s="843"/>
      <c r="K455" s="843"/>
      <c r="L455" s="843"/>
      <c r="M455" s="2972" t="s">
        <v>210</v>
      </c>
      <c r="N455" s="2960"/>
      <c r="O455" s="874">
        <v>3.9642334675436768</v>
      </c>
      <c r="P455" s="875">
        <v>18.877302226398459</v>
      </c>
      <c r="Q455" s="876">
        <v>18.877302226398459</v>
      </c>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2965" t="s">
        <v>236</v>
      </c>
      <c r="D456" s="2960"/>
      <c r="E456" s="2960"/>
      <c r="F456" s="2960"/>
      <c r="G456" s="2960"/>
      <c r="H456" s="2966" t="s">
        <v>236</v>
      </c>
      <c r="I456" s="2960"/>
      <c r="J456" s="2960"/>
      <c r="K456" s="2960"/>
      <c r="L456" s="2960"/>
      <c r="M456" s="2959"/>
      <c r="N456" s="2960"/>
      <c r="O456" s="859"/>
      <c r="P456" s="859"/>
      <c r="Q456" s="859"/>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2979" t="s">
        <v>209</v>
      </c>
      <c r="D457" s="2960"/>
      <c r="E457" s="2980" t="s">
        <v>237</v>
      </c>
      <c r="F457" s="2981"/>
      <c r="G457" s="2982"/>
      <c r="H457" s="2983" t="s">
        <v>209</v>
      </c>
      <c r="I457" s="2960"/>
      <c r="J457" s="2984" t="s">
        <v>237</v>
      </c>
      <c r="K457" s="2985"/>
      <c r="L457" s="2986"/>
      <c r="M457" s="2959"/>
      <c r="N457" s="2960"/>
      <c r="O457" s="843"/>
      <c r="P457" s="843"/>
      <c r="Q457" s="843"/>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2960"/>
      <c r="D458" s="2960"/>
      <c r="E458" s="850" t="s">
        <v>192</v>
      </c>
      <c r="F458" s="851" t="s">
        <v>238</v>
      </c>
      <c r="G458" s="852" t="s">
        <v>239</v>
      </c>
      <c r="H458" s="2960"/>
      <c r="I458" s="2960"/>
      <c r="J458" s="853" t="s">
        <v>192</v>
      </c>
      <c r="K458" s="854" t="s">
        <v>238</v>
      </c>
      <c r="L458" s="855" t="s">
        <v>239</v>
      </c>
      <c r="M458" s="2973" t="s">
        <v>240</v>
      </c>
      <c r="N458" s="2960"/>
      <c r="O458" s="2960"/>
      <c r="P458" s="843"/>
      <c r="Q458" s="843"/>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2963" t="s">
        <v>210</v>
      </c>
      <c r="D459" s="2960"/>
      <c r="E459" s="877">
        <v>5.1000597785915831</v>
      </c>
      <c r="F459" s="878">
        <v>22.174172950398187</v>
      </c>
      <c r="G459" s="879">
        <v>22.174172950398187</v>
      </c>
      <c r="H459" s="2964" t="s">
        <v>210</v>
      </c>
      <c r="I459" s="2960"/>
      <c r="J459" s="880">
        <v>4.5194090413133372</v>
      </c>
      <c r="K459" s="881">
        <v>19.649604527449291</v>
      </c>
      <c r="L459" s="882">
        <v>19.649604527449291</v>
      </c>
      <c r="M459" s="2959"/>
      <c r="N459" s="2960"/>
      <c r="O459" s="856" t="s">
        <v>209</v>
      </c>
      <c r="P459" s="843"/>
      <c r="Q459" s="843"/>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2959"/>
      <c r="D460" s="2960"/>
      <c r="E460" s="859"/>
      <c r="F460" s="859"/>
      <c r="G460" s="859"/>
      <c r="H460" s="2959"/>
      <c r="I460" s="2960"/>
      <c r="J460" s="859"/>
      <c r="K460" s="859"/>
      <c r="L460" s="859"/>
      <c r="M460" s="2960"/>
      <c r="N460" s="2960"/>
      <c r="O460" s="883" t="s">
        <v>210</v>
      </c>
      <c r="P460" s="843"/>
      <c r="Q460" s="843"/>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2959"/>
      <c r="D461" s="2960"/>
      <c r="E461" s="843"/>
      <c r="F461" s="843"/>
      <c r="G461" s="843"/>
      <c r="H461" s="2959"/>
      <c r="I461" s="2960"/>
      <c r="J461" s="843"/>
      <c r="K461" s="843"/>
      <c r="L461" s="843"/>
      <c r="M461" s="2978" t="s">
        <v>211</v>
      </c>
      <c r="N461" s="2960"/>
      <c r="O461" s="862">
        <v>0.19836476722177199</v>
      </c>
      <c r="P461" s="843"/>
      <c r="Q461" s="843"/>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2965" t="s">
        <v>240</v>
      </c>
      <c r="D462" s="2960"/>
      <c r="E462" s="2960"/>
      <c r="F462" s="843"/>
      <c r="G462" s="843"/>
      <c r="H462" s="2966" t="s">
        <v>240</v>
      </c>
      <c r="I462" s="2960"/>
      <c r="J462" s="2960"/>
      <c r="K462" s="843"/>
      <c r="L462" s="843"/>
      <c r="M462" s="2975" t="s">
        <v>219</v>
      </c>
      <c r="N462" s="2960"/>
      <c r="O462" s="865">
        <v>9.7407211075790742E-2</v>
      </c>
      <c r="P462" s="843"/>
      <c r="Q462" s="843"/>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2959"/>
      <c r="D463" s="2960"/>
      <c r="E463" s="857" t="s">
        <v>209</v>
      </c>
      <c r="F463" s="843"/>
      <c r="G463" s="843"/>
      <c r="H463" s="2959"/>
      <c r="I463" s="2960"/>
      <c r="J463" s="858" t="s">
        <v>209</v>
      </c>
      <c r="K463" s="843"/>
      <c r="L463" s="843"/>
      <c r="M463" s="2975" t="s">
        <v>214</v>
      </c>
      <c r="N463" s="2960"/>
      <c r="O463" s="865">
        <v>0.16169194848570762</v>
      </c>
      <c r="P463" s="843"/>
      <c r="Q463" s="843"/>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2960"/>
      <c r="D464" s="2960"/>
      <c r="E464" s="884" t="s">
        <v>210</v>
      </c>
      <c r="F464" s="843"/>
      <c r="G464" s="843"/>
      <c r="H464" s="2960"/>
      <c r="I464" s="2960"/>
      <c r="J464" s="885" t="s">
        <v>210</v>
      </c>
      <c r="K464" s="843"/>
      <c r="L464" s="843"/>
      <c r="M464" s="2975" t="s">
        <v>215</v>
      </c>
      <c r="N464" s="2960"/>
      <c r="O464" s="865">
        <v>0.16591039298743357</v>
      </c>
      <c r="P464" s="843"/>
      <c r="Q464" s="843"/>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2976" t="s">
        <v>211</v>
      </c>
      <c r="D465" s="2960"/>
      <c r="E465" s="860">
        <v>0.16852184191206834</v>
      </c>
      <c r="F465" s="843"/>
      <c r="G465" s="843"/>
      <c r="H465" s="2977" t="s">
        <v>211</v>
      </c>
      <c r="I465" s="2960"/>
      <c r="J465" s="861">
        <v>0.1938117135576958</v>
      </c>
      <c r="K465" s="843"/>
      <c r="L465" s="843"/>
      <c r="M465" s="2975" t="s">
        <v>225</v>
      </c>
      <c r="N465" s="2960"/>
      <c r="O465" s="865">
        <v>4.0176652766457072E-2</v>
      </c>
      <c r="P465" s="843"/>
      <c r="Q465" s="843"/>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2969" t="s">
        <v>219</v>
      </c>
      <c r="D466" s="2960"/>
      <c r="E466" s="863">
        <v>9.9032525048564135E-2</v>
      </c>
      <c r="F466" s="843"/>
      <c r="G466" s="843"/>
      <c r="H466" s="2970" t="s">
        <v>219</v>
      </c>
      <c r="I466" s="2960"/>
      <c r="J466" s="864">
        <v>0.12232685081993157</v>
      </c>
      <c r="K466" s="843"/>
      <c r="L466" s="843"/>
      <c r="M466" s="2975" t="s">
        <v>224</v>
      </c>
      <c r="N466" s="2960"/>
      <c r="O466" s="865">
        <v>5.7151833611598396E-2</v>
      </c>
      <c r="P466" s="843"/>
      <c r="Q466" s="843"/>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2969" t="s">
        <v>214</v>
      </c>
      <c r="D467" s="2960"/>
      <c r="E467" s="863">
        <v>0.16022849812682141</v>
      </c>
      <c r="F467" s="843"/>
      <c r="G467" s="843"/>
      <c r="H467" s="2970" t="s">
        <v>214</v>
      </c>
      <c r="I467" s="2960"/>
      <c r="J467" s="864">
        <v>0.17463553807709922</v>
      </c>
      <c r="K467" s="843"/>
      <c r="L467" s="843"/>
      <c r="M467" s="2975" t="s">
        <v>221</v>
      </c>
      <c r="N467" s="2960"/>
      <c r="O467" s="865">
        <v>6.960091055533757E-2</v>
      </c>
      <c r="P467" s="843"/>
      <c r="Q467" s="843"/>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2969" t="s">
        <v>215</v>
      </c>
      <c r="D468" s="2960"/>
      <c r="E468" s="863">
        <v>0.14728464597222787</v>
      </c>
      <c r="F468" s="843"/>
      <c r="G468" s="843"/>
      <c r="H468" s="2970" t="s">
        <v>215</v>
      </c>
      <c r="I468" s="2960"/>
      <c r="J468" s="864">
        <v>0.1736687429482496</v>
      </c>
      <c r="K468" s="843"/>
      <c r="L468" s="843"/>
      <c r="M468" s="2975" t="s">
        <v>220</v>
      </c>
      <c r="N468" s="2960"/>
      <c r="O468" s="865">
        <v>0.11371882318582849</v>
      </c>
      <c r="P468" s="843"/>
      <c r="Q468" s="843"/>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2969" t="s">
        <v>225</v>
      </c>
      <c r="D469" s="2960"/>
      <c r="E469" s="863">
        <v>2.1604507394387074E-4</v>
      </c>
      <c r="F469" s="843"/>
      <c r="G469" s="843"/>
      <c r="H469" s="2970" t="s">
        <v>225</v>
      </c>
      <c r="I469" s="2960"/>
      <c r="J469" s="864">
        <v>2.7109513290922007E-2</v>
      </c>
      <c r="K469" s="843"/>
      <c r="L469" s="843"/>
      <c r="M469" s="2975" t="s">
        <v>226</v>
      </c>
      <c r="N469" s="2960"/>
      <c r="O469" s="865">
        <v>3.2410433542083152E-2</v>
      </c>
      <c r="P469" s="843"/>
      <c r="Q469" s="843"/>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2969" t="s">
        <v>224</v>
      </c>
      <c r="D470" s="2960"/>
      <c r="E470" s="863">
        <v>2.4304791847729081E-2</v>
      </c>
      <c r="F470" s="843"/>
      <c r="G470" s="843"/>
      <c r="H470" s="2970" t="s">
        <v>224</v>
      </c>
      <c r="I470" s="2960"/>
      <c r="J470" s="864">
        <v>2.467917536227851E-2</v>
      </c>
      <c r="K470" s="843"/>
      <c r="L470" s="843"/>
      <c r="M470" s="2975" t="s">
        <v>213</v>
      </c>
      <c r="N470" s="2960"/>
      <c r="O470" s="865">
        <v>-0.18427874488614809</v>
      </c>
      <c r="P470" s="843"/>
      <c r="Q470" s="843"/>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2969" t="s">
        <v>221</v>
      </c>
      <c r="D471" s="2960"/>
      <c r="E471" s="863">
        <v>7.7752247132202149E-2</v>
      </c>
      <c r="F471" s="843"/>
      <c r="G471" s="843"/>
      <c r="H471" s="2970" t="s">
        <v>221</v>
      </c>
      <c r="I471" s="2960"/>
      <c r="J471" s="864">
        <v>8.995772655157297E-2</v>
      </c>
      <c r="K471" s="843"/>
      <c r="L471" s="843"/>
      <c r="M471" s="2975" t="s">
        <v>229</v>
      </c>
      <c r="N471" s="2960"/>
      <c r="O471" s="865">
        <v>3.0387700378025372E-3</v>
      </c>
      <c r="P471" s="843"/>
      <c r="Q471" s="843"/>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2969" t="s">
        <v>220</v>
      </c>
      <c r="D472" s="2960"/>
      <c r="E472" s="863">
        <v>0.10452137477163836</v>
      </c>
      <c r="F472" s="843"/>
      <c r="G472" s="843"/>
      <c r="H472" s="2970" t="s">
        <v>220</v>
      </c>
      <c r="I472" s="2960"/>
      <c r="J472" s="864">
        <v>0.12124720570280383</v>
      </c>
      <c r="K472" s="843"/>
      <c r="L472" s="843"/>
      <c r="M472" s="2975" t="s">
        <v>216</v>
      </c>
      <c r="N472" s="2960"/>
      <c r="O472" s="865">
        <v>0.17272882601614523</v>
      </c>
      <c r="P472" s="843"/>
      <c r="Q472" s="843"/>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2969" t="s">
        <v>226</v>
      </c>
      <c r="D473" s="2960"/>
      <c r="E473" s="863">
        <v>9.8961300273592463E-3</v>
      </c>
      <c r="F473" s="843"/>
      <c r="G473" s="843"/>
      <c r="H473" s="2970" t="s">
        <v>226</v>
      </c>
      <c r="I473" s="2960"/>
      <c r="J473" s="864">
        <v>-7.0417335462609785E-5</v>
      </c>
      <c r="K473" s="843"/>
      <c r="L473" s="843"/>
      <c r="M473" s="2975" t="s">
        <v>223</v>
      </c>
      <c r="N473" s="2960"/>
      <c r="O473" s="865">
        <v>1.0210923781598965E-2</v>
      </c>
      <c r="P473" s="843"/>
      <c r="Q473" s="843"/>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2969" t="s">
        <v>213</v>
      </c>
      <c r="D474" s="2960"/>
      <c r="E474" s="863">
        <v>-0.1577018824653536</v>
      </c>
      <c r="F474" s="843"/>
      <c r="G474" s="843"/>
      <c r="H474" s="2970" t="s">
        <v>213</v>
      </c>
      <c r="I474" s="2960"/>
      <c r="J474" s="864">
        <v>-0.12349216695889445</v>
      </c>
      <c r="K474" s="843"/>
      <c r="L474" s="843"/>
      <c r="M474" s="2975" t="s">
        <v>230</v>
      </c>
      <c r="N474" s="2960"/>
      <c r="O474" s="865">
        <v>2.4693986017131899E-3</v>
      </c>
      <c r="P474" s="843"/>
      <c r="Q474" s="843"/>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2969" t="s">
        <v>229</v>
      </c>
      <c r="D475" s="2960"/>
      <c r="E475" s="863">
        <v>4.4878247413528572E-3</v>
      </c>
      <c r="F475" s="843"/>
      <c r="G475" s="843"/>
      <c r="H475" s="2970" t="s">
        <v>229</v>
      </c>
      <c r="I475" s="2960"/>
      <c r="J475" s="864">
        <v>7.3510148929326379E-3</v>
      </c>
      <c r="K475" s="843"/>
      <c r="L475" s="843"/>
      <c r="M475" s="2975" t="s">
        <v>222</v>
      </c>
      <c r="N475" s="2960"/>
      <c r="O475" s="865">
        <v>1.7818224908295488E-2</v>
      </c>
      <c r="P475" s="843"/>
      <c r="Q475" s="843"/>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2969" t="s">
        <v>216</v>
      </c>
      <c r="D476" s="2960"/>
      <c r="E476" s="863">
        <v>0.13185829847907868</v>
      </c>
      <c r="F476" s="843"/>
      <c r="G476" s="843"/>
      <c r="H476" s="2970" t="s">
        <v>216</v>
      </c>
      <c r="I476" s="2960"/>
      <c r="J476" s="864">
        <v>5.6297073570721022E-2</v>
      </c>
      <c r="K476" s="843"/>
      <c r="L476" s="843"/>
      <c r="M476" s="2975" t="s">
        <v>212</v>
      </c>
      <c r="N476" s="2960"/>
      <c r="O476" s="865">
        <v>0.17566329297118152</v>
      </c>
      <c r="P476" s="843"/>
      <c r="Q476" s="843"/>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2969" t="s">
        <v>223</v>
      </c>
      <c r="D477" s="2960"/>
      <c r="E477" s="863">
        <v>3.391780556996097E-2</v>
      </c>
      <c r="F477" s="843"/>
      <c r="G477" s="843"/>
      <c r="H477" s="2970" t="s">
        <v>223</v>
      </c>
      <c r="I477" s="2960"/>
      <c r="J477" s="864">
        <v>4.0258581715535098E-2</v>
      </c>
      <c r="K477" s="843"/>
      <c r="L477" s="843"/>
      <c r="M477" s="2975" t="s">
        <v>228</v>
      </c>
      <c r="N477" s="2960"/>
      <c r="O477" s="865">
        <v>1.3285945902993358E-2</v>
      </c>
      <c r="P477" s="843"/>
      <c r="Q477" s="843"/>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2969" t="s">
        <v>227</v>
      </c>
      <c r="D478" s="2960"/>
      <c r="E478" s="863">
        <v>1.6804938004092742E-2</v>
      </c>
      <c r="F478" s="843"/>
      <c r="G478" s="843"/>
      <c r="H478" s="2970" t="s">
        <v>227</v>
      </c>
      <c r="I478" s="2960"/>
      <c r="J478" s="864">
        <v>1.9362933146160374E-2</v>
      </c>
      <c r="K478" s="843"/>
      <c r="L478" s="843"/>
      <c r="M478" s="2975" t="s">
        <v>217</v>
      </c>
      <c r="N478" s="2960"/>
      <c r="O478" s="865">
        <v>9.0697587448114181E-2</v>
      </c>
      <c r="P478" s="843"/>
      <c r="Q478" s="843"/>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2969" t="s">
        <v>230</v>
      </c>
      <c r="D479" s="2960"/>
      <c r="E479" s="863">
        <v>-1.3592229815017839E-3</v>
      </c>
      <c r="F479" s="843"/>
      <c r="G479" s="843"/>
      <c r="H479" s="2970" t="s">
        <v>230</v>
      </c>
      <c r="I479" s="2960"/>
      <c r="J479" s="864">
        <v>-5.4059755024887125E-3</v>
      </c>
      <c r="K479" s="843"/>
      <c r="L479" s="843"/>
      <c r="M479" s="2975" t="s">
        <v>218</v>
      </c>
      <c r="N479" s="2960"/>
      <c r="O479" s="865">
        <v>-0.15002056138021053</v>
      </c>
      <c r="P479" s="843"/>
      <c r="Q479" s="843"/>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2969" t="s">
        <v>222</v>
      </c>
      <c r="D480" s="2960"/>
      <c r="E480" s="863">
        <v>3.4093422711500537E-2</v>
      </c>
      <c r="F480" s="843"/>
      <c r="G480" s="843"/>
      <c r="H480" s="2970" t="s">
        <v>222</v>
      </c>
      <c r="I480" s="2960"/>
      <c r="J480" s="864">
        <v>2.4213941186270006E-2</v>
      </c>
      <c r="K480" s="843"/>
      <c r="L480" s="843"/>
      <c r="M480" s="2975" t="s">
        <v>231</v>
      </c>
      <c r="N480" s="2960"/>
      <c r="O480" s="865">
        <v>6.5942344548688553E-3</v>
      </c>
      <c r="P480" s="843"/>
      <c r="Q480" s="843"/>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2969" t="s">
        <v>212</v>
      </c>
      <c r="D481" s="2960"/>
      <c r="E481" s="863">
        <v>0.16070012524663585</v>
      </c>
      <c r="F481" s="843"/>
      <c r="G481" s="843"/>
      <c r="H481" s="2970" t="s">
        <v>212</v>
      </c>
      <c r="I481" s="2960"/>
      <c r="J481" s="864">
        <v>0.19590927768042293</v>
      </c>
      <c r="K481" s="843"/>
      <c r="L481" s="843"/>
      <c r="M481" s="2974" t="s">
        <v>233</v>
      </c>
      <c r="N481" s="2960"/>
      <c r="O481" s="866">
        <v>5.4401872754675533E-4</v>
      </c>
      <c r="P481" s="843"/>
      <c r="Q481" s="843"/>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2969" t="s">
        <v>228</v>
      </c>
      <c r="D482" s="2960"/>
      <c r="E482" s="863">
        <v>3.7630568706422951E-3</v>
      </c>
      <c r="F482" s="843"/>
      <c r="G482" s="843"/>
      <c r="H482" s="2970" t="s">
        <v>228</v>
      </c>
      <c r="I482" s="2960"/>
      <c r="J482" s="864">
        <v>-1.4507611719124301E-3</v>
      </c>
      <c r="K482" s="843"/>
      <c r="L482" s="843"/>
      <c r="M482" s="2959"/>
      <c r="N482" s="2960"/>
      <c r="O482" s="859"/>
      <c r="P482" s="843"/>
      <c r="Q482" s="843"/>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2969" t="s">
        <v>232</v>
      </c>
      <c r="D483" s="2960"/>
      <c r="E483" s="863">
        <v>3.5588733848183028E-3</v>
      </c>
      <c r="F483" s="843"/>
      <c r="G483" s="843"/>
      <c r="H483" s="2970" t="s">
        <v>232</v>
      </c>
      <c r="I483" s="2960"/>
      <c r="J483" s="864">
        <v>-5.366256567804816E-3</v>
      </c>
      <c r="K483" s="843"/>
      <c r="L483" s="843"/>
      <c r="M483" s="2959"/>
      <c r="N483" s="2960"/>
      <c r="O483" s="843"/>
      <c r="P483" s="843"/>
      <c r="Q483" s="843"/>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2969" t="s">
        <v>217</v>
      </c>
      <c r="D484" s="2960"/>
      <c r="E484" s="863">
        <v>4.2376516190053004E-2</v>
      </c>
      <c r="F484" s="843"/>
      <c r="G484" s="843"/>
      <c r="H484" s="2970" t="s">
        <v>217</v>
      </c>
      <c r="I484" s="2960"/>
      <c r="J484" s="864">
        <v>-0.14094510490313203</v>
      </c>
      <c r="K484" s="843"/>
      <c r="L484" s="843"/>
      <c r="M484" s="2973" t="s">
        <v>241</v>
      </c>
      <c r="N484" s="2960"/>
      <c r="O484" s="2960"/>
      <c r="P484" s="843"/>
      <c r="Q484" s="843"/>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2969" t="s">
        <v>218</v>
      </c>
      <c r="D485" s="2960"/>
      <c r="E485" s="863">
        <v>-0.14252316803178638</v>
      </c>
      <c r="F485" s="843"/>
      <c r="G485" s="843"/>
      <c r="H485" s="2970" t="s">
        <v>218</v>
      </c>
      <c r="I485" s="2960"/>
      <c r="J485" s="864">
        <v>-6.758406605857567E-2</v>
      </c>
      <c r="K485" s="843"/>
      <c r="L485" s="843"/>
      <c r="M485" s="2971" t="s">
        <v>209</v>
      </c>
      <c r="N485" s="2960"/>
      <c r="O485" s="886" t="s">
        <v>210</v>
      </c>
      <c r="P485" s="843"/>
      <c r="Q485" s="843"/>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2969" t="s">
        <v>231</v>
      </c>
      <c r="D486" s="2960"/>
      <c r="E486" s="863">
        <v>2.232003448090842E-3</v>
      </c>
      <c r="F486" s="843"/>
      <c r="G486" s="843"/>
      <c r="H486" s="2970" t="s">
        <v>231</v>
      </c>
      <c r="I486" s="2960"/>
      <c r="J486" s="864">
        <v>3.5272607439636263E-3</v>
      </c>
      <c r="K486" s="843"/>
      <c r="L486" s="843"/>
      <c r="M486" s="2972" t="s">
        <v>210</v>
      </c>
      <c r="N486" s="2960"/>
      <c r="O486" s="887">
        <v>1.0000000000000004</v>
      </c>
      <c r="P486" s="843"/>
      <c r="Q486" s="843"/>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2967" t="s">
        <v>233</v>
      </c>
      <c r="D487" s="2960"/>
      <c r="E487" s="867">
        <v>-2.3835286774045025E-3</v>
      </c>
      <c r="F487" s="843"/>
      <c r="G487" s="843"/>
      <c r="H487" s="2968" t="s">
        <v>233</v>
      </c>
      <c r="I487" s="2960"/>
      <c r="J487" s="868">
        <v>-1.8733202050345147E-3</v>
      </c>
      <c r="K487" s="843"/>
      <c r="L487" s="843"/>
      <c r="M487" s="2959"/>
      <c r="N487" s="2960"/>
      <c r="O487" s="859"/>
      <c r="P487" s="843"/>
      <c r="Q487" s="843"/>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2959"/>
      <c r="D488" s="2960"/>
      <c r="E488" s="859"/>
      <c r="F488" s="843"/>
      <c r="G488" s="843"/>
      <c r="H488" s="2959"/>
      <c r="I488" s="2960"/>
      <c r="J488" s="859"/>
      <c r="K488" s="843"/>
      <c r="L488" s="843"/>
      <c r="M488" s="2959"/>
      <c r="N488" s="2960"/>
      <c r="O488" s="843"/>
      <c r="P488" s="843"/>
      <c r="Q488" s="843"/>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2959"/>
      <c r="D489" s="2960"/>
      <c r="E489" s="843"/>
      <c r="F489" s="843"/>
      <c r="G489" s="843"/>
      <c r="H489" s="2959"/>
      <c r="I489" s="2960"/>
      <c r="J489" s="843"/>
      <c r="K489" s="843"/>
      <c r="L489" s="843"/>
      <c r="M489" s="2959"/>
      <c r="N489" s="2960"/>
      <c r="O489" s="843"/>
      <c r="P489" s="843"/>
      <c r="Q489" s="843"/>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2965" t="s">
        <v>241</v>
      </c>
      <c r="D490" s="2960"/>
      <c r="E490" s="2960"/>
      <c r="F490" s="843"/>
      <c r="G490" s="843"/>
      <c r="H490" s="2966" t="s">
        <v>241</v>
      </c>
      <c r="I490" s="2960"/>
      <c r="J490" s="2960"/>
      <c r="K490" s="843"/>
      <c r="L490" s="843"/>
      <c r="M490" s="2959"/>
      <c r="N490" s="2960"/>
      <c r="O490" s="843"/>
      <c r="P490" s="843"/>
      <c r="Q490" s="843"/>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2961" t="s">
        <v>209</v>
      </c>
      <c r="D491" s="2960"/>
      <c r="E491" s="888" t="s">
        <v>210</v>
      </c>
      <c r="F491" s="843"/>
      <c r="G491" s="843"/>
      <c r="H491" s="2962" t="s">
        <v>209</v>
      </c>
      <c r="I491" s="2960"/>
      <c r="J491" s="889" t="s">
        <v>210</v>
      </c>
      <c r="K491" s="843"/>
      <c r="L491" s="843"/>
      <c r="M491" s="2959"/>
      <c r="N491" s="2960"/>
      <c r="O491" s="843"/>
      <c r="P491" s="843"/>
      <c r="Q491" s="843"/>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2963" t="s">
        <v>210</v>
      </c>
      <c r="D492" s="2960"/>
      <c r="E492" s="890">
        <v>1.0000000000000002</v>
      </c>
      <c r="F492" s="843"/>
      <c r="G492" s="843"/>
      <c r="H492" s="2964" t="s">
        <v>210</v>
      </c>
      <c r="I492" s="2960"/>
      <c r="J492" s="891">
        <v>0.99999999999999978</v>
      </c>
      <c r="K492" s="843"/>
      <c r="L492" s="843"/>
      <c r="M492" s="2959"/>
      <c r="N492" s="2960"/>
      <c r="O492" s="843"/>
      <c r="P492" s="843"/>
      <c r="Q492" s="843"/>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2959"/>
      <c r="D493" s="2960"/>
      <c r="E493" s="859"/>
      <c r="F493" s="843"/>
      <c r="G493" s="843"/>
      <c r="H493" s="2959"/>
      <c r="I493" s="2960"/>
      <c r="J493" s="859"/>
      <c r="K493" s="843"/>
      <c r="L493" s="843"/>
      <c r="M493" s="2959"/>
      <c r="N493" s="2960"/>
      <c r="O493" s="843"/>
      <c r="P493" s="843"/>
      <c r="Q493" s="843"/>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2959"/>
      <c r="D494" s="2960"/>
      <c r="E494" s="843"/>
      <c r="F494" s="843"/>
      <c r="G494" s="843"/>
      <c r="H494" s="2959"/>
      <c r="I494" s="2960"/>
      <c r="J494" s="843"/>
      <c r="K494" s="843"/>
      <c r="L494" s="843"/>
      <c r="M494" s="2959"/>
      <c r="N494" s="2960"/>
      <c r="O494" s="843"/>
      <c r="P494" s="843"/>
      <c r="Q494" s="843"/>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2959"/>
      <c r="D495" s="2960"/>
      <c r="E495" s="843"/>
      <c r="F495" s="843"/>
      <c r="G495" s="843"/>
      <c r="H495" s="2959"/>
      <c r="I495" s="2960"/>
      <c r="J495" s="843"/>
      <c r="K495" s="843"/>
      <c r="L495" s="843"/>
      <c r="M495" s="2959"/>
      <c r="N495" s="2960"/>
      <c r="O495" s="843"/>
      <c r="P495" s="843"/>
      <c r="Q495" s="843"/>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2959"/>
      <c r="D496" s="2960"/>
      <c r="E496" s="843"/>
      <c r="F496" s="843"/>
      <c r="G496" s="843"/>
      <c r="H496" s="2959"/>
      <c r="I496" s="2960"/>
      <c r="J496" s="843"/>
      <c r="K496" s="843"/>
      <c r="L496" s="843"/>
      <c r="M496" s="2959"/>
      <c r="N496" s="2960"/>
      <c r="O496" s="843"/>
      <c r="P496" s="843"/>
      <c r="Q496" s="843"/>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2959"/>
      <c r="D497" s="2960"/>
      <c r="E497" s="843"/>
      <c r="F497" s="843"/>
      <c r="G497" s="843"/>
      <c r="H497" s="2959"/>
      <c r="I497" s="2960"/>
      <c r="J497" s="843"/>
      <c r="K497" s="843"/>
      <c r="L497" s="843"/>
      <c r="M497" s="2959"/>
      <c r="N497" s="2960"/>
      <c r="O497" s="843"/>
      <c r="P497" s="843"/>
      <c r="Q497" s="843"/>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2959"/>
      <c r="D498" s="2960"/>
      <c r="E498" s="843"/>
      <c r="F498" s="843"/>
      <c r="G498" s="843"/>
      <c r="H498" s="2959"/>
      <c r="I498" s="2960"/>
      <c r="J498" s="843"/>
      <c r="K498" s="843"/>
      <c r="L498" s="843"/>
      <c r="M498" s="2959"/>
      <c r="N498" s="2960"/>
      <c r="O498" s="843"/>
      <c r="P498" s="843"/>
      <c r="Q498" s="843"/>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2959"/>
      <c r="D499" s="2960"/>
      <c r="E499" s="843"/>
      <c r="F499" s="843"/>
      <c r="G499" s="843"/>
      <c r="H499" s="2959"/>
      <c r="I499" s="2960"/>
      <c r="J499" s="843"/>
      <c r="K499" s="843"/>
      <c r="L499" s="843"/>
      <c r="M499" s="2959"/>
      <c r="N499" s="2960"/>
      <c r="O499" s="843"/>
      <c r="P499" s="843"/>
      <c r="Q499" s="843"/>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2959"/>
      <c r="D500" s="2960"/>
      <c r="E500" s="843"/>
      <c r="F500" s="843"/>
      <c r="G500" s="843"/>
      <c r="H500" s="2959"/>
      <c r="I500" s="2960"/>
      <c r="J500" s="843"/>
      <c r="K500" s="843"/>
      <c r="L500" s="843"/>
      <c r="M500" s="2959"/>
      <c r="N500" s="2960"/>
      <c r="O500" s="843"/>
      <c r="P500" s="843"/>
      <c r="Q500" s="843"/>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2959"/>
      <c r="D501" s="2960"/>
      <c r="E501" s="843"/>
      <c r="F501" s="843"/>
      <c r="G501" s="843"/>
      <c r="H501" s="2959"/>
      <c r="I501" s="2960"/>
      <c r="J501" s="843"/>
      <c r="K501" s="843"/>
      <c r="L501" s="843"/>
      <c r="M501" s="2959"/>
      <c r="N501" s="2960"/>
      <c r="O501" s="843"/>
      <c r="P501" s="843"/>
      <c r="Q501" s="843"/>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2959"/>
      <c r="D502" s="2960"/>
      <c r="E502" s="843"/>
      <c r="F502" s="843"/>
      <c r="G502" s="843"/>
      <c r="H502" s="2959"/>
      <c r="I502" s="2960"/>
      <c r="J502" s="843"/>
      <c r="K502" s="843"/>
      <c r="L502" s="843"/>
      <c r="M502" s="2959"/>
      <c r="N502" s="2960"/>
      <c r="O502" s="843"/>
      <c r="P502" s="843"/>
      <c r="Q502" s="843"/>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2959"/>
      <c r="D503" s="2960"/>
      <c r="E503" s="843"/>
      <c r="F503" s="843"/>
      <c r="G503" s="843"/>
      <c r="H503" s="2959"/>
      <c r="I503" s="2960"/>
      <c r="J503" s="843"/>
      <c r="K503" s="843"/>
      <c r="L503" s="843"/>
      <c r="M503" s="2959"/>
      <c r="N503" s="2960"/>
      <c r="O503" s="843"/>
      <c r="P503" s="843"/>
      <c r="Q503" s="843"/>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2959"/>
      <c r="D504" s="2960"/>
      <c r="E504" s="843"/>
      <c r="F504" s="843"/>
      <c r="G504" s="843"/>
      <c r="H504" s="2959"/>
      <c r="I504" s="2960"/>
      <c r="J504" s="843"/>
      <c r="K504" s="843"/>
      <c r="L504" s="843"/>
      <c r="M504" s="2959"/>
      <c r="N504" s="2960"/>
      <c r="O504" s="843"/>
      <c r="P504" s="843"/>
      <c r="Q504" s="843"/>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2959"/>
      <c r="D505" s="2960"/>
      <c r="E505" s="843"/>
      <c r="F505" s="843"/>
      <c r="G505" s="843"/>
      <c r="H505" s="2959"/>
      <c r="I505" s="2960"/>
      <c r="J505" s="843"/>
      <c r="K505" s="843"/>
      <c r="L505" s="843"/>
      <c r="M505" s="2959"/>
      <c r="N505" s="2960"/>
      <c r="O505" s="843"/>
      <c r="P505" s="843"/>
      <c r="Q505" s="843"/>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2959"/>
      <c r="D506" s="2960"/>
      <c r="E506" s="843"/>
      <c r="F506" s="843"/>
      <c r="G506" s="843"/>
      <c r="H506" s="2959"/>
      <c r="I506" s="2960"/>
      <c r="J506" s="843"/>
      <c r="K506" s="843"/>
      <c r="L506" s="843"/>
      <c r="M506" s="2959"/>
      <c r="N506" s="2960"/>
      <c r="O506" s="843"/>
      <c r="P506" s="843"/>
      <c r="Q506" s="843"/>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2959"/>
      <c r="D507" s="2960"/>
      <c r="E507" s="843"/>
      <c r="F507" s="843"/>
      <c r="G507" s="843"/>
      <c r="H507" s="2959"/>
      <c r="I507" s="2960"/>
      <c r="J507" s="843"/>
      <c r="K507" s="843"/>
      <c r="L507" s="843"/>
      <c r="M507" s="2959"/>
      <c r="N507" s="2960"/>
      <c r="O507" s="843"/>
      <c r="P507" s="843"/>
      <c r="Q507" s="843"/>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2959"/>
      <c r="D508" s="2960"/>
      <c r="E508" s="843"/>
      <c r="F508" s="843"/>
      <c r="G508" s="843"/>
      <c r="H508" s="2959"/>
      <c r="I508" s="2960"/>
      <c r="J508" s="843"/>
      <c r="K508" s="843"/>
      <c r="L508" s="843"/>
      <c r="M508" s="2959"/>
      <c r="N508" s="2960"/>
      <c r="O508" s="843"/>
      <c r="P508" s="843"/>
      <c r="Q508" s="843"/>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2959"/>
      <c r="D509" s="2960"/>
      <c r="E509" s="843"/>
      <c r="F509" s="843"/>
      <c r="G509" s="843"/>
      <c r="H509" s="2959"/>
      <c r="I509" s="2960"/>
      <c r="J509" s="843"/>
      <c r="K509" s="843"/>
      <c r="L509" s="843"/>
      <c r="M509" s="2959"/>
      <c r="N509" s="2960"/>
      <c r="O509" s="843"/>
      <c r="P509" s="843"/>
      <c r="Q509" s="843"/>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2959"/>
      <c r="D510" s="2960"/>
      <c r="E510" s="843"/>
      <c r="F510" s="843"/>
      <c r="G510" s="843"/>
      <c r="H510" s="2959"/>
      <c r="I510" s="2960"/>
      <c r="J510" s="843"/>
      <c r="K510" s="843"/>
      <c r="L510" s="843"/>
      <c r="M510" s="2959"/>
      <c r="N510" s="2960"/>
      <c r="O510" s="843"/>
      <c r="P510" s="843"/>
      <c r="Q510" s="843"/>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2959"/>
      <c r="D511" s="2960"/>
      <c r="E511" s="843"/>
      <c r="F511" s="843"/>
      <c r="G511" s="843"/>
      <c r="H511" s="2959"/>
      <c r="I511" s="2960"/>
      <c r="J511" s="843"/>
      <c r="K511" s="843"/>
      <c r="L511" s="843"/>
      <c r="M511" s="2959"/>
      <c r="N511" s="2960"/>
      <c r="O511" s="843"/>
      <c r="P511" s="843"/>
      <c r="Q511" s="843"/>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2959"/>
      <c r="D512" s="2960"/>
      <c r="E512" s="843"/>
      <c r="F512" s="843"/>
      <c r="G512" s="843"/>
      <c r="H512" s="2959"/>
      <c r="I512" s="2960"/>
      <c r="J512" s="843"/>
      <c r="K512" s="843"/>
      <c r="L512" s="843"/>
      <c r="M512" s="2959"/>
      <c r="N512" s="2960"/>
      <c r="O512" s="843"/>
      <c r="P512" s="843"/>
      <c r="Q512" s="843"/>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2959"/>
      <c r="D513" s="2960"/>
      <c r="E513" s="843"/>
      <c r="F513" s="843"/>
      <c r="G513" s="843"/>
      <c r="H513" s="2959"/>
      <c r="I513" s="2960"/>
      <c r="J513" s="843"/>
      <c r="K513" s="843"/>
      <c r="L513" s="843"/>
      <c r="M513" s="2959"/>
      <c r="N513" s="2960"/>
      <c r="O513" s="843"/>
      <c r="P513" s="843"/>
      <c r="Q513" s="843"/>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2959"/>
      <c r="D514" s="2960"/>
      <c r="E514" s="843"/>
      <c r="F514" s="843"/>
      <c r="G514" s="843"/>
      <c r="H514" s="2959"/>
      <c r="I514" s="2960"/>
      <c r="J514" s="843"/>
      <c r="K514" s="843"/>
      <c r="L514" s="843"/>
      <c r="M514" s="2959"/>
      <c r="N514" s="2960"/>
      <c r="O514" s="843"/>
      <c r="P514" s="843"/>
      <c r="Q514" s="843"/>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2959"/>
      <c r="D515" s="2960"/>
      <c r="E515" s="843"/>
      <c r="F515" s="843"/>
      <c r="G515" s="843"/>
      <c r="H515" s="2959"/>
      <c r="I515" s="2960"/>
      <c r="J515" s="843"/>
      <c r="K515" s="843"/>
      <c r="L515" s="843"/>
      <c r="M515" s="2959"/>
      <c r="N515" s="2960"/>
      <c r="O515" s="843"/>
      <c r="P515" s="843"/>
      <c r="Q515" s="843"/>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2959"/>
      <c r="D516" s="2960"/>
      <c r="E516" s="843"/>
      <c r="F516" s="843"/>
      <c r="G516" s="843"/>
      <c r="H516" s="2959"/>
      <c r="I516" s="2960"/>
      <c r="J516" s="843"/>
      <c r="K516" s="843"/>
      <c r="L516" s="843"/>
      <c r="M516" s="2959"/>
      <c r="N516" s="2960"/>
      <c r="O516" s="843"/>
      <c r="P516" s="843"/>
      <c r="Q516" s="843"/>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2959"/>
      <c r="D517" s="2960"/>
      <c r="E517" s="843"/>
      <c r="F517" s="843"/>
      <c r="G517" s="843"/>
      <c r="H517" s="2959"/>
      <c r="I517" s="2960"/>
      <c r="J517" s="843"/>
      <c r="K517" s="843"/>
      <c r="L517" s="843"/>
      <c r="M517" s="2959"/>
      <c r="N517" s="2960"/>
      <c r="O517" s="843"/>
      <c r="P517" s="843"/>
      <c r="Q517" s="843"/>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2959"/>
      <c r="D518" s="2960"/>
      <c r="E518" s="843"/>
      <c r="F518" s="843"/>
      <c r="G518" s="843"/>
      <c r="H518" s="2959"/>
      <c r="I518" s="2960"/>
      <c r="J518" s="843"/>
      <c r="K518" s="843"/>
      <c r="L518" s="843"/>
      <c r="M518" s="2959"/>
      <c r="N518" s="2960"/>
      <c r="O518" s="843"/>
      <c r="P518" s="843"/>
      <c r="Q518" s="843"/>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2959"/>
      <c r="D519" s="2960"/>
      <c r="E519" s="843"/>
      <c r="F519" s="843"/>
      <c r="G519" s="843"/>
      <c r="H519" s="2959"/>
      <c r="I519" s="2960"/>
      <c r="J519" s="843"/>
      <c r="K519" s="843"/>
      <c r="L519" s="843"/>
      <c r="M519" s="2959"/>
      <c r="N519" s="2960"/>
      <c r="O519" s="843"/>
      <c r="P519" s="843"/>
      <c r="Q519" s="843"/>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2959"/>
      <c r="D520" s="2960"/>
      <c r="E520" s="843"/>
      <c r="F520" s="843"/>
      <c r="G520" s="843"/>
      <c r="H520" s="2959"/>
      <c r="I520" s="2960"/>
      <c r="J520" s="843"/>
      <c r="K520" s="843"/>
      <c r="L520" s="843"/>
      <c r="M520" s="2959"/>
      <c r="N520" s="2960"/>
      <c r="O520" s="843"/>
      <c r="P520" s="843"/>
      <c r="Q520" s="843"/>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2959"/>
      <c r="D521" s="2960"/>
      <c r="E521" s="843"/>
      <c r="F521" s="843"/>
      <c r="G521" s="843"/>
      <c r="H521" s="2959"/>
      <c r="I521" s="2960"/>
      <c r="J521" s="843"/>
      <c r="K521" s="843"/>
      <c r="L521" s="843"/>
      <c r="M521" s="2959"/>
      <c r="N521" s="2960"/>
      <c r="O521" s="843"/>
      <c r="P521" s="843"/>
      <c r="Q521" s="843"/>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2959"/>
      <c r="D522" s="2960"/>
      <c r="E522" s="843"/>
      <c r="F522" s="843"/>
      <c r="G522" s="843"/>
      <c r="H522" s="2959"/>
      <c r="I522" s="2960"/>
      <c r="J522" s="843"/>
      <c r="K522" s="843"/>
      <c r="L522" s="843"/>
      <c r="M522" s="2959"/>
      <c r="N522" s="2960"/>
      <c r="O522" s="843"/>
      <c r="P522" s="843"/>
      <c r="Q522" s="843"/>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2959"/>
      <c r="D523" s="2960"/>
      <c r="E523" s="843"/>
      <c r="F523" s="843"/>
      <c r="G523" s="843"/>
      <c r="H523" s="2959"/>
      <c r="I523" s="2960"/>
      <c r="J523" s="843"/>
      <c r="K523" s="843"/>
      <c r="L523" s="843"/>
      <c r="M523" s="2959"/>
      <c r="N523" s="2960"/>
      <c r="O523" s="843"/>
      <c r="P523" s="843"/>
      <c r="Q523" s="843"/>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2959"/>
      <c r="D524" s="2960"/>
      <c r="E524" s="843"/>
      <c r="F524" s="843"/>
      <c r="G524" s="843"/>
      <c r="H524" s="2959"/>
      <c r="I524" s="2960"/>
      <c r="J524" s="843"/>
      <c r="K524" s="843"/>
      <c r="L524" s="843"/>
      <c r="M524" s="2959"/>
      <c r="N524" s="2960"/>
      <c r="O524" s="843"/>
      <c r="P524" s="843"/>
      <c r="Q524" s="843"/>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2959"/>
      <c r="D525" s="2960"/>
      <c r="E525" s="843"/>
      <c r="F525" s="843"/>
      <c r="G525" s="843"/>
      <c r="H525" s="2959"/>
      <c r="I525" s="2960"/>
      <c r="J525" s="843"/>
      <c r="K525" s="843"/>
      <c r="L525" s="843"/>
      <c r="M525" s="2959"/>
      <c r="N525" s="2960"/>
      <c r="O525" s="843"/>
      <c r="P525" s="843"/>
      <c r="Q525" s="843"/>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2959"/>
      <c r="D526" s="2960"/>
      <c r="E526" s="843"/>
      <c r="F526" s="843"/>
      <c r="G526" s="843"/>
      <c r="H526" s="2959"/>
      <c r="I526" s="2960"/>
      <c r="J526" s="843"/>
      <c r="K526" s="843"/>
      <c r="L526" s="843"/>
      <c r="M526" s="2959"/>
      <c r="N526" s="2960"/>
      <c r="O526" s="843"/>
      <c r="P526" s="843"/>
      <c r="Q526" s="843"/>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2959"/>
      <c r="D527" s="2960"/>
      <c r="E527" s="843"/>
      <c r="F527" s="843"/>
      <c r="G527" s="843"/>
      <c r="H527" s="2959"/>
      <c r="I527" s="2960"/>
      <c r="J527" s="843"/>
      <c r="K527" s="843"/>
      <c r="L527" s="843"/>
      <c r="M527" s="2959"/>
      <c r="N527" s="2960"/>
      <c r="O527" s="843"/>
      <c r="P527" s="843"/>
      <c r="Q527" s="843"/>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2959"/>
      <c r="D528" s="2960"/>
      <c r="E528" s="843"/>
      <c r="F528" s="843"/>
      <c r="G528" s="843"/>
      <c r="H528" s="2959"/>
      <c r="I528" s="2960"/>
      <c r="J528" s="843"/>
      <c r="K528" s="843"/>
      <c r="L528" s="843"/>
      <c r="M528" s="2959"/>
      <c r="N528" s="2960"/>
      <c r="O528" s="843"/>
      <c r="P528" s="843"/>
      <c r="Q528" s="843"/>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2959"/>
      <c r="D529" s="2960"/>
      <c r="E529" s="843"/>
      <c r="F529" s="843"/>
      <c r="G529" s="843"/>
      <c r="H529" s="2959"/>
      <c r="I529" s="2960"/>
      <c r="J529" s="843"/>
      <c r="K529" s="843"/>
      <c r="L529" s="843"/>
      <c r="M529" s="2959"/>
      <c r="N529" s="2960"/>
      <c r="O529" s="843"/>
      <c r="P529" s="843"/>
      <c r="Q529" s="843"/>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2959"/>
      <c r="D530" s="2960"/>
      <c r="E530" s="843"/>
      <c r="F530" s="843"/>
      <c r="G530" s="843"/>
      <c r="H530" s="2959"/>
      <c r="I530" s="2960"/>
      <c r="J530" s="843"/>
      <c r="K530" s="843"/>
      <c r="L530" s="843"/>
      <c r="M530" s="2959"/>
      <c r="N530" s="2960"/>
      <c r="O530" s="843"/>
      <c r="P530" s="843"/>
      <c r="Q530" s="843"/>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2959"/>
      <c r="D531" s="2960"/>
      <c r="E531" s="843"/>
      <c r="F531" s="843"/>
      <c r="G531" s="843"/>
      <c r="H531" s="2959"/>
      <c r="I531" s="2960"/>
      <c r="J531" s="843"/>
      <c r="K531" s="843"/>
      <c r="L531" s="843"/>
      <c r="M531" s="2959"/>
      <c r="N531" s="2960"/>
      <c r="O531" s="843"/>
      <c r="P531" s="843"/>
      <c r="Q531" s="843"/>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2959"/>
      <c r="D532" s="2960"/>
      <c r="E532" s="843"/>
      <c r="F532" s="843"/>
      <c r="G532" s="843"/>
      <c r="H532" s="2959"/>
      <c r="I532" s="2960"/>
      <c r="J532" s="843"/>
      <c r="K532" s="843"/>
      <c r="L532" s="843"/>
      <c r="M532" s="2959"/>
      <c r="N532" s="2960"/>
      <c r="O532" s="843"/>
      <c r="P532" s="843"/>
      <c r="Q532" s="843"/>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2959"/>
      <c r="D533" s="2960"/>
      <c r="E533" s="843"/>
      <c r="F533" s="843"/>
      <c r="G533" s="843"/>
      <c r="H533" s="2959"/>
      <c r="I533" s="2960"/>
      <c r="J533" s="843"/>
      <c r="K533" s="843"/>
      <c r="L533" s="843"/>
      <c r="M533" s="2959"/>
      <c r="N533" s="2960"/>
      <c r="O533" s="843"/>
      <c r="P533" s="843"/>
      <c r="Q533" s="843"/>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2959"/>
      <c r="D534" s="2960"/>
      <c r="E534" s="843"/>
      <c r="F534" s="843"/>
      <c r="G534" s="843"/>
      <c r="H534" s="2959"/>
      <c r="I534" s="2960"/>
      <c r="J534" s="843"/>
      <c r="K534" s="843"/>
      <c r="L534" s="843"/>
      <c r="M534" s="2959"/>
      <c r="N534" s="2960"/>
      <c r="O534" s="843"/>
      <c r="P534" s="843"/>
      <c r="Q534" s="843"/>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2959"/>
      <c r="D535" s="2960"/>
      <c r="E535" s="843"/>
      <c r="F535" s="843"/>
      <c r="G535" s="843"/>
      <c r="H535" s="2959"/>
      <c r="I535" s="2960"/>
      <c r="J535" s="843"/>
      <c r="K535" s="843"/>
      <c r="L535" s="843"/>
      <c r="M535" s="2959"/>
      <c r="N535" s="2960"/>
      <c r="O535" s="843"/>
      <c r="P535" s="843"/>
      <c r="Q535" s="843"/>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2959"/>
      <c r="D536" s="2960"/>
      <c r="E536" s="843"/>
      <c r="F536" s="843"/>
      <c r="G536" s="843"/>
      <c r="H536" s="2959"/>
      <c r="I536" s="2960"/>
      <c r="J536" s="843"/>
      <c r="K536" s="843"/>
      <c r="L536" s="843"/>
      <c r="M536" s="2959"/>
      <c r="N536" s="2960"/>
      <c r="O536" s="843"/>
      <c r="P536" s="843"/>
      <c r="Q536" s="843"/>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2959"/>
      <c r="D537" s="2960"/>
      <c r="E537" s="843"/>
      <c r="F537" s="843"/>
      <c r="G537" s="843"/>
      <c r="H537" s="2959"/>
      <c r="I537" s="2960"/>
      <c r="J537" s="843"/>
      <c r="K537" s="843"/>
      <c r="L537" s="843"/>
      <c r="M537" s="2959"/>
      <c r="N537" s="2960"/>
      <c r="O537" s="843"/>
      <c r="P537" s="843"/>
      <c r="Q537" s="843"/>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2959"/>
      <c r="D538" s="2960"/>
      <c r="E538" s="843"/>
      <c r="F538" s="843"/>
      <c r="G538" s="843"/>
      <c r="H538" s="2959"/>
      <c r="I538" s="2960"/>
      <c r="J538" s="843"/>
      <c r="K538" s="843"/>
      <c r="L538" s="843"/>
      <c r="M538" s="2959"/>
      <c r="N538" s="2960"/>
      <c r="O538" s="843"/>
      <c r="P538" s="843"/>
      <c r="Q538" s="843"/>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2959"/>
      <c r="D539" s="2960"/>
      <c r="E539" s="843"/>
      <c r="F539" s="843"/>
      <c r="G539" s="843"/>
      <c r="H539" s="2959"/>
      <c r="I539" s="2960"/>
      <c r="J539" s="843"/>
      <c r="K539" s="843"/>
      <c r="L539" s="843"/>
      <c r="M539" s="2959"/>
      <c r="N539" s="2960"/>
      <c r="O539" s="843"/>
      <c r="P539" s="843"/>
      <c r="Q539" s="843"/>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2959"/>
      <c r="D540" s="2960"/>
      <c r="E540" s="843"/>
      <c r="F540" s="843"/>
      <c r="G540" s="843"/>
      <c r="H540" s="2959"/>
      <c r="I540" s="2960"/>
      <c r="J540" s="843"/>
      <c r="K540" s="843"/>
      <c r="L540" s="843"/>
      <c r="M540" s="2959"/>
      <c r="N540" s="2960"/>
      <c r="O540" s="843"/>
      <c r="P540" s="843"/>
      <c r="Q540" s="843"/>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2959"/>
      <c r="D541" s="2960"/>
      <c r="E541" s="843"/>
      <c r="F541" s="843"/>
      <c r="G541" s="843"/>
      <c r="H541" s="2959"/>
      <c r="I541" s="2960"/>
      <c r="J541" s="843"/>
      <c r="K541" s="843"/>
      <c r="L541" s="843"/>
      <c r="M541" s="2959"/>
      <c r="N541" s="2960"/>
      <c r="O541" s="843"/>
      <c r="P541" s="843"/>
      <c r="Q541" s="843"/>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2959"/>
      <c r="D542" s="2960"/>
      <c r="E542" s="843"/>
      <c r="F542" s="843"/>
      <c r="G542" s="843"/>
      <c r="H542" s="2959"/>
      <c r="I542" s="2960"/>
      <c r="J542" s="843"/>
      <c r="K542" s="843"/>
      <c r="L542" s="843"/>
      <c r="M542" s="2959"/>
      <c r="N542" s="2960"/>
      <c r="O542" s="843"/>
      <c r="P542" s="843"/>
      <c r="Q542" s="843"/>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2959"/>
      <c r="D543" s="2960"/>
      <c r="E543" s="843"/>
      <c r="F543" s="843"/>
      <c r="G543" s="843"/>
      <c r="H543" s="2959"/>
      <c r="I543" s="2960"/>
      <c r="J543" s="843"/>
      <c r="K543" s="843"/>
      <c r="L543" s="843"/>
      <c r="M543" s="2959"/>
      <c r="N543" s="2960"/>
      <c r="O543" s="843"/>
      <c r="P543" s="843"/>
      <c r="Q543" s="843"/>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2959"/>
      <c r="D544" s="2960"/>
      <c r="E544" s="843"/>
      <c r="F544" s="843"/>
      <c r="G544" s="843"/>
      <c r="H544" s="2959"/>
      <c r="I544" s="2960"/>
      <c r="J544" s="843"/>
      <c r="K544" s="843"/>
      <c r="L544" s="843"/>
      <c r="M544" s="2959"/>
      <c r="N544" s="2960"/>
      <c r="O544" s="843"/>
      <c r="P544" s="843"/>
      <c r="Q544" s="843"/>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2959"/>
      <c r="D545" s="2960"/>
      <c r="E545" s="843"/>
      <c r="F545" s="843"/>
      <c r="G545" s="843"/>
      <c r="H545" s="2959"/>
      <c r="I545" s="2960"/>
      <c r="J545" s="843"/>
      <c r="K545" s="843"/>
      <c r="L545" s="843"/>
      <c r="M545" s="2959"/>
      <c r="N545" s="2960"/>
      <c r="O545" s="843"/>
      <c r="P545" s="843"/>
      <c r="Q545" s="843"/>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2959"/>
      <c r="D546" s="2960"/>
      <c r="E546" s="843"/>
      <c r="F546" s="843"/>
      <c r="G546" s="843"/>
      <c r="H546" s="2959"/>
      <c r="I546" s="2960"/>
      <c r="J546" s="843"/>
      <c r="K546" s="843"/>
      <c r="L546" s="843"/>
      <c r="M546" s="2959"/>
      <c r="N546" s="2960"/>
      <c r="O546" s="843"/>
      <c r="P546" s="843"/>
      <c r="Q546" s="843"/>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2959"/>
      <c r="D547" s="2960"/>
      <c r="E547" s="843"/>
      <c r="F547" s="843"/>
      <c r="G547" s="843"/>
      <c r="H547" s="2959"/>
      <c r="I547" s="2960"/>
      <c r="J547" s="843"/>
      <c r="K547" s="843"/>
      <c r="L547" s="843"/>
      <c r="M547" s="2959"/>
      <c r="N547" s="2960"/>
      <c r="O547" s="843"/>
      <c r="P547" s="843"/>
      <c r="Q547" s="843"/>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2959"/>
      <c r="D548" s="2960"/>
      <c r="E548" s="843"/>
      <c r="F548" s="843"/>
      <c r="G548" s="843"/>
      <c r="H548" s="2959"/>
      <c r="I548" s="2960"/>
      <c r="J548" s="843"/>
      <c r="K548" s="843"/>
      <c r="L548" s="843"/>
      <c r="M548" s="2959"/>
      <c r="N548" s="2960"/>
      <c r="O548" s="843"/>
      <c r="P548" s="843"/>
      <c r="Q548" s="843"/>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2959"/>
      <c r="D549" s="2960"/>
      <c r="E549" s="843"/>
      <c r="F549" s="843"/>
      <c r="G549" s="843"/>
      <c r="H549" s="2959"/>
      <c r="I549" s="2960"/>
      <c r="J549" s="843"/>
      <c r="K549" s="843"/>
      <c r="L549" s="843"/>
      <c r="M549" s="2959"/>
      <c r="N549" s="2960"/>
      <c r="O549" s="843"/>
      <c r="P549" s="843"/>
      <c r="Q549" s="843"/>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2959"/>
      <c r="D550" s="2960"/>
      <c r="E550" s="843"/>
      <c r="F550" s="843"/>
      <c r="G550" s="843"/>
      <c r="H550" s="2959"/>
      <c r="I550" s="2960"/>
      <c r="J550" s="843"/>
      <c r="K550" s="843"/>
      <c r="L550" s="843"/>
      <c r="M550" s="2959"/>
      <c r="N550" s="2960"/>
      <c r="O550" s="843"/>
      <c r="P550" s="843"/>
      <c r="Q550" s="843"/>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2959"/>
      <c r="D551" s="2960"/>
      <c r="E551" s="843"/>
      <c r="F551" s="843"/>
      <c r="G551" s="843"/>
      <c r="H551" s="2959"/>
      <c r="I551" s="2960"/>
      <c r="J551" s="843"/>
      <c r="K551" s="843"/>
      <c r="L551" s="843"/>
      <c r="M551" s="2959"/>
      <c r="N551" s="2960"/>
      <c r="O551" s="843"/>
      <c r="P551" s="843"/>
      <c r="Q551" s="843"/>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2959"/>
      <c r="D552" s="2960"/>
      <c r="E552" s="843"/>
      <c r="F552" s="843"/>
      <c r="G552" s="843"/>
      <c r="H552" s="2959"/>
      <c r="I552" s="2960"/>
      <c r="J552" s="843"/>
      <c r="K552" s="843"/>
      <c r="L552" s="843"/>
      <c r="M552" s="2959"/>
      <c r="N552" s="2960"/>
      <c r="O552" s="843"/>
      <c r="P552" s="843"/>
      <c r="Q552" s="843"/>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2959"/>
      <c r="D553" s="2960"/>
      <c r="E553" s="843"/>
      <c r="F553" s="843"/>
      <c r="G553" s="843"/>
      <c r="H553" s="2959"/>
      <c r="I553" s="2960"/>
      <c r="J553" s="843"/>
      <c r="K553" s="843"/>
      <c r="L553" s="843"/>
      <c r="M553" s="2959"/>
      <c r="N553" s="2960"/>
      <c r="O553" s="843"/>
      <c r="P553" s="843"/>
      <c r="Q553" s="843"/>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2959"/>
      <c r="D554" s="2960"/>
      <c r="E554" s="843"/>
      <c r="F554" s="843"/>
      <c r="G554" s="843"/>
      <c r="H554" s="2959"/>
      <c r="I554" s="2960"/>
      <c r="J554" s="843"/>
      <c r="K554" s="843"/>
      <c r="L554" s="843"/>
      <c r="M554" s="2959"/>
      <c r="N554" s="2960"/>
      <c r="O554" s="843"/>
      <c r="P554" s="843"/>
      <c r="Q554" s="843"/>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2959"/>
      <c r="D555" s="2960"/>
      <c r="E555" s="843"/>
      <c r="F555" s="843"/>
      <c r="G555" s="843"/>
      <c r="H555" s="2959"/>
      <c r="I555" s="2960"/>
      <c r="J555" s="843"/>
      <c r="K555" s="843"/>
      <c r="L555" s="843"/>
      <c r="M555" s="2959"/>
      <c r="N555" s="2960"/>
      <c r="O555" s="843"/>
      <c r="P555" s="843"/>
      <c r="Q555" s="843"/>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2959"/>
      <c r="D556" s="2960"/>
      <c r="E556" s="843"/>
      <c r="F556" s="843"/>
      <c r="G556" s="843"/>
      <c r="H556" s="2959"/>
      <c r="I556" s="2960"/>
      <c r="J556" s="843"/>
      <c r="K556" s="843"/>
      <c r="L556" s="843"/>
      <c r="M556" s="2959"/>
      <c r="N556" s="2960"/>
      <c r="O556" s="843"/>
      <c r="P556" s="843"/>
      <c r="Q556" s="843"/>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2959"/>
      <c r="D557" s="2960"/>
      <c r="E557" s="843"/>
      <c r="F557" s="843"/>
      <c r="G557" s="843"/>
      <c r="H557" s="2959"/>
      <c r="I557" s="2960"/>
      <c r="J557" s="843"/>
      <c r="K557" s="843"/>
      <c r="L557" s="843"/>
      <c r="M557" s="2959"/>
      <c r="N557" s="2960"/>
      <c r="O557" s="843"/>
      <c r="P557" s="843"/>
      <c r="Q557" s="843"/>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2959"/>
      <c r="D558" s="2960"/>
      <c r="E558" s="843"/>
      <c r="F558" s="843"/>
      <c r="G558" s="843"/>
      <c r="H558" s="2959"/>
      <c r="I558" s="2960"/>
      <c r="J558" s="843"/>
      <c r="K558" s="843"/>
      <c r="L558" s="843"/>
      <c r="M558" s="2959"/>
      <c r="N558" s="2960"/>
      <c r="O558" s="843"/>
      <c r="P558" s="843"/>
      <c r="Q558" s="843"/>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2959"/>
      <c r="D559" s="2960"/>
      <c r="E559" s="843"/>
      <c r="F559" s="843"/>
      <c r="G559" s="843"/>
      <c r="H559" s="2959"/>
      <c r="I559" s="2960"/>
      <c r="J559" s="843"/>
      <c r="K559" s="843"/>
      <c r="L559" s="843"/>
      <c r="M559" s="2959"/>
      <c r="N559" s="2960"/>
      <c r="O559" s="843"/>
      <c r="P559" s="843"/>
      <c r="Q559" s="843"/>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2959"/>
      <c r="D560" s="2960"/>
      <c r="E560" s="843"/>
      <c r="F560" s="843"/>
      <c r="G560" s="843"/>
      <c r="H560" s="2959"/>
      <c r="I560" s="2960"/>
      <c r="J560" s="843"/>
      <c r="K560" s="843"/>
      <c r="L560" s="843"/>
      <c r="M560" s="2959"/>
      <c r="N560" s="2960"/>
      <c r="O560" s="843"/>
      <c r="P560" s="843"/>
      <c r="Q560" s="843"/>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2959"/>
      <c r="D561" s="2960"/>
      <c r="E561" s="843"/>
      <c r="F561" s="843"/>
      <c r="G561" s="843"/>
      <c r="H561" s="2959"/>
      <c r="I561" s="2960"/>
      <c r="J561" s="843"/>
      <c r="K561" s="843"/>
      <c r="L561" s="843"/>
      <c r="M561" s="2959"/>
      <c r="N561" s="2960"/>
      <c r="O561" s="843"/>
      <c r="P561" s="843"/>
      <c r="Q561" s="843"/>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2959"/>
      <c r="D562" s="2960"/>
      <c r="E562" s="843"/>
      <c r="F562" s="843"/>
      <c r="G562" s="843"/>
      <c r="H562" s="2959"/>
      <c r="I562" s="2960"/>
      <c r="J562" s="843"/>
      <c r="K562" s="843"/>
      <c r="L562" s="843"/>
      <c r="M562" s="2959"/>
      <c r="N562" s="2960"/>
      <c r="O562" s="843"/>
      <c r="P562" s="843"/>
      <c r="Q562" s="843"/>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2959"/>
      <c r="D563" s="2960"/>
      <c r="E563" s="843"/>
      <c r="F563" s="843"/>
      <c r="G563" s="843"/>
      <c r="H563" s="2959"/>
      <c r="I563" s="2960"/>
      <c r="J563" s="843"/>
      <c r="K563" s="843"/>
      <c r="L563" s="843"/>
      <c r="M563" s="2959"/>
      <c r="N563" s="2960"/>
      <c r="O563" s="843"/>
      <c r="P563" s="843"/>
      <c r="Q563" s="843"/>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2959"/>
      <c r="D564" s="2960"/>
      <c r="E564" s="843"/>
      <c r="F564" s="843"/>
      <c r="G564" s="843"/>
      <c r="H564" s="2959"/>
      <c r="I564" s="2960"/>
      <c r="J564" s="843"/>
      <c r="K564" s="843"/>
      <c r="L564" s="843"/>
      <c r="M564" s="2959"/>
      <c r="N564" s="2960"/>
      <c r="O564" s="843"/>
      <c r="P564" s="843"/>
      <c r="Q564" s="843"/>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2959"/>
      <c r="D565" s="2960"/>
      <c r="E565" s="843"/>
      <c r="F565" s="843"/>
      <c r="G565" s="843"/>
      <c r="H565" s="2959"/>
      <c r="I565" s="2960"/>
      <c r="J565" s="843"/>
      <c r="K565" s="843"/>
      <c r="L565" s="843"/>
      <c r="M565" s="2959"/>
      <c r="N565" s="2960"/>
      <c r="O565" s="843"/>
      <c r="P565" s="843"/>
      <c r="Q565" s="843"/>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2959"/>
      <c r="D566" s="2960"/>
      <c r="E566" s="843"/>
      <c r="F566" s="843"/>
      <c r="G566" s="843"/>
      <c r="H566" s="2959"/>
      <c r="I566" s="2960"/>
      <c r="J566" s="843"/>
      <c r="K566" s="843"/>
      <c r="L566" s="843"/>
      <c r="M566" s="2959"/>
      <c r="N566" s="2960"/>
      <c r="O566" s="843"/>
      <c r="P566" s="843"/>
      <c r="Q566" s="843"/>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2959"/>
      <c r="D567" s="2960"/>
      <c r="E567" s="843"/>
      <c r="F567" s="843"/>
      <c r="G567" s="843"/>
      <c r="H567" s="2959"/>
      <c r="I567" s="2960"/>
      <c r="J567" s="843"/>
      <c r="K567" s="843"/>
      <c r="L567" s="843"/>
      <c r="M567" s="2959"/>
      <c r="N567" s="2960"/>
      <c r="O567" s="843"/>
      <c r="P567" s="843"/>
      <c r="Q567" s="843"/>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2959"/>
      <c r="D568" s="2960"/>
      <c r="E568" s="843"/>
      <c r="F568" s="843"/>
      <c r="G568" s="843"/>
      <c r="H568" s="2959"/>
      <c r="I568" s="2960"/>
      <c r="J568" s="843"/>
      <c r="K568" s="843"/>
      <c r="L568" s="843"/>
      <c r="M568" s="2959"/>
      <c r="N568" s="2960"/>
      <c r="O568" s="843"/>
      <c r="P568" s="843"/>
      <c r="Q568" s="843"/>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2959"/>
      <c r="D569" s="2960"/>
      <c r="E569" s="843"/>
      <c r="F569" s="843"/>
      <c r="G569" s="843"/>
      <c r="H569" s="2959"/>
      <c r="I569" s="2960"/>
      <c r="J569" s="843"/>
      <c r="K569" s="843"/>
      <c r="L569" s="843"/>
      <c r="M569" s="2959"/>
      <c r="N569" s="2960"/>
      <c r="O569" s="843"/>
      <c r="P569" s="843"/>
      <c r="Q569" s="843"/>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2959"/>
      <c r="D570" s="2960"/>
      <c r="E570" s="843"/>
      <c r="F570" s="843"/>
      <c r="G570" s="843"/>
      <c r="H570" s="2959"/>
      <c r="I570" s="2960"/>
      <c r="J570" s="843"/>
      <c r="K570" s="843"/>
      <c r="L570" s="843"/>
      <c r="M570" s="2959"/>
      <c r="N570" s="2960"/>
      <c r="O570" s="843"/>
      <c r="P570" s="843"/>
      <c r="Q570" s="843"/>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2959"/>
      <c r="D571" s="2960"/>
      <c r="E571" s="843"/>
      <c r="F571" s="843"/>
      <c r="G571" s="843"/>
      <c r="H571" s="2959"/>
      <c r="I571" s="2960"/>
      <c r="J571" s="843"/>
      <c r="K571" s="843"/>
      <c r="L571" s="843"/>
      <c r="M571" s="2959"/>
      <c r="N571" s="2960"/>
      <c r="O571" s="843"/>
      <c r="P571" s="843"/>
      <c r="Q571" s="843"/>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2959"/>
      <c r="D572" s="2960"/>
      <c r="E572" s="843"/>
      <c r="F572" s="843"/>
      <c r="G572" s="843"/>
      <c r="H572" s="2959"/>
      <c r="I572" s="2960"/>
      <c r="J572" s="843"/>
      <c r="K572" s="843"/>
      <c r="L572" s="843"/>
      <c r="M572" s="2959"/>
      <c r="N572" s="2960"/>
      <c r="O572" s="843"/>
      <c r="P572" s="843"/>
      <c r="Q572" s="843"/>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2959"/>
      <c r="D573" s="2960"/>
      <c r="E573" s="843"/>
      <c r="F573" s="843"/>
      <c r="G573" s="843"/>
      <c r="H573" s="2959"/>
      <c r="I573" s="2960"/>
      <c r="J573" s="843"/>
      <c r="K573" s="843"/>
      <c r="L573" s="843"/>
      <c r="M573" s="2959"/>
      <c r="N573" s="2960"/>
      <c r="O573" s="843"/>
      <c r="P573" s="843"/>
      <c r="Q573" s="843"/>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2959"/>
      <c r="D574" s="2960"/>
      <c r="E574" s="843"/>
      <c r="F574" s="843"/>
      <c r="G574" s="843"/>
      <c r="H574" s="2959"/>
      <c r="I574" s="2960"/>
      <c r="J574" s="843"/>
      <c r="K574" s="843"/>
      <c r="L574" s="843"/>
      <c r="M574" s="2959"/>
      <c r="N574" s="2960"/>
      <c r="O574" s="843"/>
      <c r="P574" s="843"/>
      <c r="Q574" s="843"/>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2959"/>
      <c r="D575" s="2960"/>
      <c r="E575" s="843"/>
      <c r="F575" s="843"/>
      <c r="G575" s="843"/>
      <c r="H575" s="2959"/>
      <c r="I575" s="2960"/>
      <c r="J575" s="843"/>
      <c r="K575" s="843"/>
      <c r="L575" s="843"/>
      <c r="M575" s="2959"/>
      <c r="N575" s="2960"/>
      <c r="O575" s="843"/>
      <c r="P575" s="843"/>
      <c r="Q575" s="843"/>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2959"/>
      <c r="D576" s="2960"/>
      <c r="E576" s="843"/>
      <c r="F576" s="843"/>
      <c r="G576" s="843"/>
      <c r="H576" s="2959"/>
      <c r="I576" s="2960"/>
      <c r="J576" s="843"/>
      <c r="K576" s="843"/>
      <c r="L576" s="843"/>
      <c r="M576" s="2959"/>
      <c r="N576" s="2960"/>
      <c r="O576" s="843"/>
      <c r="P576" s="843"/>
      <c r="Q576" s="843"/>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2959"/>
      <c r="D577" s="2960"/>
      <c r="E577" s="843"/>
      <c r="F577" s="843"/>
      <c r="G577" s="843"/>
      <c r="H577" s="2959"/>
      <c r="I577" s="2960"/>
      <c r="J577" s="843"/>
      <c r="K577" s="843"/>
      <c r="L577" s="843"/>
      <c r="M577" s="2959"/>
      <c r="N577" s="2960"/>
      <c r="O577" s="843"/>
      <c r="P577" s="843"/>
      <c r="Q577" s="843"/>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2959"/>
      <c r="D578" s="2960"/>
      <c r="E578" s="843"/>
      <c r="F578" s="843"/>
      <c r="G578" s="843"/>
      <c r="H578" s="2959"/>
      <c r="I578" s="2960"/>
      <c r="J578" s="843"/>
      <c r="K578" s="843"/>
      <c r="L578" s="843"/>
      <c r="M578" s="2959"/>
      <c r="N578" s="2960"/>
      <c r="O578" s="843"/>
      <c r="P578" s="843"/>
      <c r="Q578" s="843"/>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2959"/>
      <c r="D579" s="2960"/>
      <c r="E579" s="843"/>
      <c r="F579" s="843"/>
      <c r="G579" s="843"/>
      <c r="H579" s="2959"/>
      <c r="I579" s="2960"/>
      <c r="J579" s="843"/>
      <c r="K579" s="843"/>
      <c r="L579" s="843"/>
      <c r="M579" s="2959"/>
      <c r="N579" s="2960"/>
      <c r="O579" s="843"/>
      <c r="P579" s="843"/>
      <c r="Q579" s="843"/>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2959"/>
      <c r="D580" s="2960"/>
      <c r="E580" s="843"/>
      <c r="F580" s="843"/>
      <c r="G580" s="843"/>
      <c r="H580" s="2959"/>
      <c r="I580" s="2960"/>
      <c r="J580" s="843"/>
      <c r="K580" s="843"/>
      <c r="L580" s="843"/>
      <c r="M580" s="2959"/>
      <c r="N580" s="2960"/>
      <c r="O580" s="843"/>
      <c r="P580" s="843"/>
      <c r="Q580" s="843"/>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2959"/>
      <c r="D581" s="2960"/>
      <c r="E581" s="843"/>
      <c r="F581" s="843"/>
      <c r="G581" s="843"/>
      <c r="H581" s="2959"/>
      <c r="I581" s="2960"/>
      <c r="J581" s="843"/>
      <c r="K581" s="843"/>
      <c r="L581" s="843"/>
      <c r="M581" s="2959"/>
      <c r="N581" s="2960"/>
      <c r="O581" s="843"/>
      <c r="P581" s="843"/>
      <c r="Q581" s="843"/>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2959"/>
      <c r="D582" s="2960"/>
      <c r="E582" s="843"/>
      <c r="F582" s="843"/>
      <c r="G582" s="843"/>
      <c r="H582" s="2959"/>
      <c r="I582" s="2960"/>
      <c r="J582" s="843"/>
      <c r="K582" s="843"/>
      <c r="L582" s="843"/>
      <c r="M582" s="2959"/>
      <c r="N582" s="2960"/>
      <c r="O582" s="843"/>
      <c r="P582" s="843"/>
      <c r="Q582" s="843"/>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2959"/>
      <c r="D583" s="2960"/>
      <c r="E583" s="843"/>
      <c r="F583" s="843"/>
      <c r="G583" s="843"/>
      <c r="H583" s="2959"/>
      <c r="I583" s="2960"/>
      <c r="J583" s="843"/>
      <c r="K583" s="843"/>
      <c r="L583" s="843"/>
      <c r="M583" s="2959"/>
      <c r="N583" s="2960"/>
      <c r="O583" s="843"/>
      <c r="P583" s="843"/>
      <c r="Q583" s="843"/>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2959"/>
      <c r="D584" s="2960"/>
      <c r="E584" s="843"/>
      <c r="F584" s="843"/>
      <c r="G584" s="843"/>
      <c r="H584" s="2959"/>
      <c r="I584" s="2960"/>
      <c r="J584" s="843"/>
      <c r="K584" s="843"/>
      <c r="L584" s="843"/>
      <c r="M584" s="2959"/>
      <c r="N584" s="2960"/>
      <c r="O584" s="843"/>
      <c r="P584" s="843"/>
      <c r="Q584" s="843"/>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2959"/>
      <c r="D585" s="2960"/>
      <c r="E585" s="843"/>
      <c r="F585" s="843"/>
      <c r="G585" s="843"/>
      <c r="H585" s="2959"/>
      <c r="I585" s="2960"/>
      <c r="J585" s="843"/>
      <c r="K585" s="843"/>
      <c r="L585" s="843"/>
      <c r="M585" s="2959"/>
      <c r="N585" s="2960"/>
      <c r="O585" s="843"/>
      <c r="P585" s="843"/>
      <c r="Q585" s="843"/>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2959"/>
      <c r="D586" s="2960"/>
      <c r="E586" s="843"/>
      <c r="F586" s="843"/>
      <c r="G586" s="843"/>
      <c r="H586" s="2959"/>
      <c r="I586" s="2960"/>
      <c r="J586" s="843"/>
      <c r="K586" s="843"/>
      <c r="L586" s="843"/>
      <c r="M586" s="2959"/>
      <c r="N586" s="2960"/>
      <c r="O586" s="843"/>
      <c r="P586" s="843"/>
      <c r="Q586" s="843"/>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2959"/>
      <c r="D587" s="2960"/>
      <c r="E587" s="843"/>
      <c r="F587" s="843"/>
      <c r="G587" s="843"/>
      <c r="H587" s="2959"/>
      <c r="I587" s="2960"/>
      <c r="J587" s="843"/>
      <c r="K587" s="843"/>
      <c r="L587" s="843"/>
      <c r="M587" s="2959"/>
      <c r="N587" s="2960"/>
      <c r="O587" s="843"/>
      <c r="P587" s="843"/>
      <c r="Q587" s="843"/>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2959"/>
      <c r="D588" s="2960"/>
      <c r="E588" s="843"/>
      <c r="F588" s="843"/>
      <c r="G588" s="843"/>
      <c r="H588" s="2959"/>
      <c r="I588" s="2960"/>
      <c r="J588" s="843"/>
      <c r="K588" s="843"/>
      <c r="L588" s="843"/>
      <c r="M588" s="2959"/>
      <c r="N588" s="2960"/>
      <c r="O588" s="843"/>
      <c r="P588" s="843"/>
      <c r="Q588" s="843"/>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2959"/>
      <c r="D589" s="2960"/>
      <c r="E589" s="843"/>
      <c r="F589" s="843"/>
      <c r="G589" s="843"/>
      <c r="H589" s="2959"/>
      <c r="I589" s="2960"/>
      <c r="J589" s="843"/>
      <c r="K589" s="843"/>
      <c r="L589" s="843"/>
      <c r="M589" s="2959"/>
      <c r="N589" s="2960"/>
      <c r="O589" s="843"/>
      <c r="P589" s="843"/>
      <c r="Q589" s="843"/>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2959"/>
      <c r="D590" s="2960"/>
      <c r="E590" s="843"/>
      <c r="F590" s="843"/>
      <c r="G590" s="843"/>
      <c r="H590" s="2959"/>
      <c r="I590" s="2960"/>
      <c r="J590" s="843"/>
      <c r="K590" s="843"/>
      <c r="L590" s="843"/>
      <c r="M590" s="2959"/>
      <c r="N590" s="2960"/>
      <c r="O590" s="843"/>
      <c r="P590" s="843"/>
      <c r="Q590" s="843"/>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2959"/>
      <c r="D591" s="2960"/>
      <c r="E591" s="843"/>
      <c r="F591" s="843"/>
      <c r="G591" s="843"/>
      <c r="H591" s="2959"/>
      <c r="I591" s="2960"/>
      <c r="J591" s="843"/>
      <c r="K591" s="843"/>
      <c r="L591" s="843"/>
      <c r="M591" s="2959"/>
      <c r="N591" s="2960"/>
      <c r="O591" s="843"/>
      <c r="P591" s="843"/>
      <c r="Q591" s="843"/>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2959"/>
      <c r="D592" s="2960"/>
      <c r="E592" s="843"/>
      <c r="F592" s="843"/>
      <c r="G592" s="843"/>
      <c r="H592" s="2959"/>
      <c r="I592" s="2960"/>
      <c r="J592" s="843"/>
      <c r="K592" s="843"/>
      <c r="L592" s="843"/>
      <c r="M592" s="2959"/>
      <c r="N592" s="2960"/>
      <c r="O592" s="843"/>
      <c r="P592" s="843"/>
      <c r="Q592" s="843"/>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2959"/>
      <c r="D593" s="2960"/>
      <c r="E593" s="843"/>
      <c r="F593" s="843"/>
      <c r="G593" s="843"/>
      <c r="H593" s="2959"/>
      <c r="I593" s="2960"/>
      <c r="J593" s="843"/>
      <c r="K593" s="843"/>
      <c r="L593" s="843"/>
      <c r="M593" s="2959"/>
      <c r="N593" s="2960"/>
      <c r="O593" s="843"/>
      <c r="P593" s="843"/>
      <c r="Q593" s="843"/>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2959"/>
      <c r="D594" s="2960"/>
      <c r="E594" s="843"/>
      <c r="F594" s="843"/>
      <c r="G594" s="843"/>
      <c r="H594" s="2959"/>
      <c r="I594" s="2960"/>
      <c r="J594" s="843"/>
      <c r="K594" s="843"/>
      <c r="L594" s="843"/>
      <c r="M594" s="2959"/>
      <c r="N594" s="2960"/>
      <c r="O594" s="843"/>
      <c r="P594" s="843"/>
      <c r="Q594" s="843"/>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2959"/>
      <c r="D595" s="2960"/>
      <c r="E595" s="843"/>
      <c r="F595" s="843"/>
      <c r="G595" s="843"/>
      <c r="H595" s="2959"/>
      <c r="I595" s="2960"/>
      <c r="J595" s="843"/>
      <c r="K595" s="843"/>
      <c r="L595" s="843"/>
      <c r="M595" s="2959"/>
      <c r="N595" s="2960"/>
      <c r="O595" s="843"/>
      <c r="P595" s="843"/>
      <c r="Q595" s="843"/>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2959"/>
      <c r="D596" s="2960"/>
      <c r="E596" s="843"/>
      <c r="F596" s="843"/>
      <c r="G596" s="843"/>
      <c r="H596" s="2959"/>
      <c r="I596" s="2960"/>
      <c r="J596" s="843"/>
      <c r="K596" s="843"/>
      <c r="L596" s="843"/>
      <c r="M596" s="2959"/>
      <c r="N596" s="2960"/>
      <c r="O596" s="843"/>
      <c r="P596" s="843"/>
      <c r="Q596" s="843"/>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2959"/>
      <c r="D597" s="2960"/>
      <c r="E597" s="843"/>
      <c r="F597" s="843"/>
      <c r="G597" s="843"/>
      <c r="H597" s="2959"/>
      <c r="I597" s="2960"/>
      <c r="J597" s="843"/>
      <c r="K597" s="843"/>
      <c r="L597" s="843"/>
      <c r="M597" s="2959"/>
      <c r="N597" s="2960"/>
      <c r="O597" s="843"/>
      <c r="P597" s="843"/>
      <c r="Q597" s="843"/>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2959"/>
      <c r="D598" s="2960"/>
      <c r="E598" s="843"/>
      <c r="F598" s="843"/>
      <c r="G598" s="843"/>
      <c r="H598" s="2959"/>
      <c r="I598" s="2960"/>
      <c r="J598" s="843"/>
      <c r="K598" s="843"/>
      <c r="L598" s="843"/>
      <c r="M598" s="2959"/>
      <c r="N598" s="2960"/>
      <c r="O598" s="843"/>
      <c r="P598" s="843"/>
      <c r="Q598" s="843"/>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2959"/>
      <c r="D599" s="2960"/>
      <c r="E599" s="843"/>
      <c r="F599" s="843"/>
      <c r="G599" s="843"/>
      <c r="H599" s="2959"/>
      <c r="I599" s="2960"/>
      <c r="J599" s="843"/>
      <c r="K599" s="843"/>
      <c r="L599" s="843"/>
      <c r="M599" s="2959"/>
      <c r="N599" s="2960"/>
      <c r="O599" s="843"/>
      <c r="P599" s="843"/>
      <c r="Q599" s="843"/>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2959"/>
      <c r="D600" s="2960"/>
      <c r="E600" s="843"/>
      <c r="F600" s="843"/>
      <c r="G600" s="843"/>
      <c r="H600" s="2959"/>
      <c r="I600" s="2960"/>
      <c r="J600" s="843"/>
      <c r="K600" s="843"/>
      <c r="L600" s="843"/>
      <c r="M600" s="2959"/>
      <c r="N600" s="2960"/>
      <c r="O600" s="843"/>
      <c r="P600" s="843"/>
      <c r="Q600" s="843"/>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2959"/>
      <c r="D601" s="2960"/>
      <c r="E601" s="843"/>
      <c r="F601" s="843"/>
      <c r="G601" s="843"/>
      <c r="H601" s="2959"/>
      <c r="I601" s="2960"/>
      <c r="J601" s="843"/>
      <c r="K601" s="843"/>
      <c r="L601" s="843"/>
      <c r="M601" s="2959"/>
      <c r="N601" s="2960"/>
      <c r="O601" s="843"/>
      <c r="P601" s="843"/>
      <c r="Q601" s="843"/>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2959"/>
      <c r="D602" s="2960"/>
      <c r="E602" s="843"/>
      <c r="F602" s="843"/>
      <c r="G602" s="843"/>
      <c r="H602" s="2959"/>
      <c r="I602" s="2960"/>
      <c r="J602" s="843"/>
      <c r="K602" s="843"/>
      <c r="L602" s="843"/>
      <c r="M602" s="2959"/>
      <c r="N602" s="2960"/>
      <c r="O602" s="843"/>
      <c r="P602" s="843"/>
      <c r="Q602" s="843"/>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2959"/>
      <c r="D603" s="2960"/>
      <c r="E603" s="843"/>
      <c r="F603" s="843"/>
      <c r="G603" s="843"/>
      <c r="H603" s="2959"/>
      <c r="I603" s="2960"/>
      <c r="J603" s="843"/>
      <c r="K603" s="843"/>
      <c r="L603" s="843"/>
      <c r="M603" s="2959"/>
      <c r="N603" s="2960"/>
      <c r="O603" s="843"/>
      <c r="P603" s="843"/>
      <c r="Q603" s="843"/>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2959"/>
      <c r="D604" s="2960"/>
      <c r="E604" s="843"/>
      <c r="F604" s="843"/>
      <c r="G604" s="843"/>
      <c r="H604" s="2959"/>
      <c r="I604" s="2960"/>
      <c r="J604" s="843"/>
      <c r="K604" s="843"/>
      <c r="L604" s="843"/>
      <c r="M604" s="2959"/>
      <c r="N604" s="2960"/>
      <c r="O604" s="843"/>
      <c r="P604" s="843"/>
      <c r="Q604" s="843"/>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2959"/>
      <c r="D605" s="2960"/>
      <c r="E605" s="843"/>
      <c r="F605" s="843"/>
      <c r="G605" s="843"/>
      <c r="H605" s="2959"/>
      <c r="I605" s="2960"/>
      <c r="J605" s="843"/>
      <c r="K605" s="843"/>
      <c r="L605" s="843"/>
      <c r="M605" s="2959"/>
      <c r="N605" s="2960"/>
      <c r="O605" s="843"/>
      <c r="P605" s="843"/>
      <c r="Q605" s="843"/>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2959"/>
      <c r="D606" s="2960"/>
      <c r="E606" s="843"/>
      <c r="F606" s="843"/>
      <c r="G606" s="843"/>
      <c r="H606" s="2959"/>
      <c r="I606" s="2960"/>
      <c r="J606" s="843"/>
      <c r="K606" s="843"/>
      <c r="L606" s="843"/>
      <c r="M606" s="2959"/>
      <c r="N606" s="2960"/>
      <c r="O606" s="843"/>
      <c r="P606" s="843"/>
      <c r="Q606" s="843"/>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2959"/>
      <c r="D607" s="2960"/>
      <c r="E607" s="843"/>
      <c r="F607" s="843"/>
      <c r="G607" s="843"/>
      <c r="H607" s="2959"/>
      <c r="I607" s="2960"/>
      <c r="J607" s="843"/>
      <c r="K607" s="843"/>
      <c r="L607" s="843"/>
      <c r="M607" s="2959"/>
      <c r="N607" s="2960"/>
      <c r="O607" s="843"/>
      <c r="P607" s="843"/>
      <c r="Q607" s="843"/>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2959"/>
      <c r="D608" s="2960"/>
      <c r="E608" s="843"/>
      <c r="F608" s="843"/>
      <c r="G608" s="843"/>
      <c r="H608" s="2959"/>
      <c r="I608" s="2960"/>
      <c r="J608" s="843"/>
      <c r="K608" s="843"/>
      <c r="L608" s="843"/>
      <c r="M608" s="2959"/>
      <c r="N608" s="2960"/>
      <c r="O608" s="843"/>
      <c r="P608" s="843"/>
      <c r="Q608" s="843"/>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2959"/>
      <c r="D609" s="2960"/>
      <c r="E609" s="843"/>
      <c r="F609" s="843"/>
      <c r="G609" s="843"/>
      <c r="H609" s="2959"/>
      <c r="I609" s="2960"/>
      <c r="J609" s="843"/>
      <c r="K609" s="843"/>
      <c r="L609" s="843"/>
      <c r="M609" s="2959"/>
      <c r="N609" s="2960"/>
      <c r="O609" s="843"/>
      <c r="P609" s="843"/>
      <c r="Q609" s="843"/>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2959"/>
      <c r="D610" s="2960"/>
      <c r="E610" s="843"/>
      <c r="F610" s="843"/>
      <c r="G610" s="843"/>
      <c r="H610" s="2959"/>
      <c r="I610" s="2960"/>
      <c r="J610" s="843"/>
      <c r="K610" s="843"/>
      <c r="L610" s="843"/>
      <c r="M610" s="2959"/>
      <c r="N610" s="2960"/>
      <c r="O610" s="843"/>
      <c r="P610" s="843"/>
      <c r="Q610" s="843"/>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2959"/>
      <c r="D611" s="2960"/>
      <c r="E611" s="843"/>
      <c r="F611" s="843"/>
      <c r="G611" s="843"/>
      <c r="H611" s="2959"/>
      <c r="I611" s="2960"/>
      <c r="J611" s="843"/>
      <c r="K611" s="843"/>
      <c r="L611" s="843"/>
      <c r="M611" s="2959"/>
      <c r="N611" s="2960"/>
      <c r="O611" s="843"/>
      <c r="P611" s="843"/>
      <c r="Q611" s="843"/>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2959"/>
      <c r="D612" s="2960"/>
      <c r="E612" s="843"/>
      <c r="F612" s="843"/>
      <c r="G612" s="843"/>
      <c r="H612" s="2959"/>
      <c r="I612" s="2960"/>
      <c r="J612" s="843"/>
      <c r="K612" s="843"/>
      <c r="L612" s="843"/>
      <c r="M612" s="2959"/>
      <c r="N612" s="2960"/>
      <c r="O612" s="843"/>
      <c r="P612" s="843"/>
      <c r="Q612" s="843"/>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2959"/>
      <c r="D613" s="2960"/>
      <c r="E613" s="843"/>
      <c r="F613" s="843"/>
      <c r="G613" s="843"/>
      <c r="H613" s="2959"/>
      <c r="I613" s="2960"/>
      <c r="J613" s="843"/>
      <c r="K613" s="843"/>
      <c r="L613" s="843"/>
      <c r="M613" s="2959"/>
      <c r="N613" s="2960"/>
      <c r="O613" s="843"/>
      <c r="P613" s="843"/>
      <c r="Q613" s="843"/>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2959"/>
      <c r="D614" s="2960"/>
      <c r="E614" s="843"/>
      <c r="F614" s="843"/>
      <c r="G614" s="843"/>
      <c r="H614" s="2959"/>
      <c r="I614" s="2960"/>
      <c r="J614" s="843"/>
      <c r="K614" s="843"/>
      <c r="L614" s="843"/>
      <c r="M614" s="2959"/>
      <c r="N614" s="2960"/>
      <c r="O614" s="843"/>
      <c r="P614" s="843"/>
      <c r="Q614" s="843"/>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2959"/>
      <c r="D615" s="2960"/>
      <c r="E615" s="843"/>
      <c r="F615" s="843"/>
      <c r="G615" s="843"/>
      <c r="H615" s="2959"/>
      <c r="I615" s="2960"/>
      <c r="J615" s="843"/>
      <c r="K615" s="843"/>
      <c r="L615" s="843"/>
      <c r="M615" s="2959"/>
      <c r="N615" s="2960"/>
      <c r="O615" s="843"/>
      <c r="P615" s="843"/>
      <c r="Q615" s="843"/>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2959"/>
      <c r="D616" s="2960"/>
      <c r="E616" s="843"/>
      <c r="F616" s="843"/>
      <c r="G616" s="843"/>
      <c r="H616" s="2959"/>
      <c r="I616" s="2960"/>
      <c r="J616" s="843"/>
      <c r="K616" s="843"/>
      <c r="L616" s="843"/>
      <c r="M616" s="2959"/>
      <c r="N616" s="2960"/>
      <c r="O616" s="843"/>
      <c r="P616" s="843"/>
      <c r="Q616" s="843"/>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2959"/>
      <c r="D617" s="2960"/>
      <c r="E617" s="843"/>
      <c r="F617" s="843"/>
      <c r="G617" s="843"/>
      <c r="H617" s="2959"/>
      <c r="I617" s="2960"/>
      <c r="J617" s="843"/>
      <c r="K617" s="843"/>
      <c r="L617" s="843"/>
      <c r="M617" s="2959"/>
      <c r="N617" s="2960"/>
      <c r="O617" s="843"/>
      <c r="P617" s="843"/>
      <c r="Q617" s="843"/>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2959"/>
      <c r="D618" s="2960"/>
      <c r="E618" s="843"/>
      <c r="F618" s="843"/>
      <c r="G618" s="843"/>
      <c r="H618" s="2959"/>
      <c r="I618" s="2960"/>
      <c r="J618" s="843"/>
      <c r="K618" s="843"/>
      <c r="L618" s="843"/>
      <c r="M618" s="2959"/>
      <c r="N618" s="2960"/>
      <c r="O618" s="843"/>
      <c r="P618" s="843"/>
      <c r="Q618" s="843"/>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2959"/>
      <c r="D619" s="2960"/>
      <c r="E619" s="843"/>
      <c r="F619" s="843"/>
      <c r="G619" s="843"/>
      <c r="H619" s="2959"/>
      <c r="I619" s="2960"/>
      <c r="J619" s="843"/>
      <c r="K619" s="843"/>
      <c r="L619" s="843"/>
      <c r="M619" s="2959"/>
      <c r="N619" s="2960"/>
      <c r="O619" s="843"/>
      <c r="P619" s="843"/>
      <c r="Q619" s="843"/>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2959"/>
      <c r="D620" s="2960"/>
      <c r="E620" s="843"/>
      <c r="F620" s="843"/>
      <c r="G620" s="843"/>
      <c r="H620" s="2959"/>
      <c r="I620" s="2960"/>
      <c r="J620" s="843"/>
      <c r="K620" s="843"/>
      <c r="L620" s="843"/>
      <c r="M620" s="2959"/>
      <c r="N620" s="2960"/>
      <c r="O620" s="843"/>
      <c r="P620" s="843"/>
      <c r="Q620" s="843"/>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2959"/>
      <c r="D621" s="2960"/>
      <c r="E621" s="843"/>
      <c r="F621" s="843"/>
      <c r="G621" s="843"/>
      <c r="H621" s="2959"/>
      <c r="I621" s="2960"/>
      <c r="J621" s="843"/>
      <c r="K621" s="843"/>
      <c r="L621" s="843"/>
      <c r="M621" s="2959"/>
      <c r="N621" s="2960"/>
      <c r="O621" s="843"/>
      <c r="P621" s="843"/>
      <c r="Q621" s="843"/>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2959"/>
      <c r="D622" s="2960"/>
      <c r="E622" s="843"/>
      <c r="F622" s="843"/>
      <c r="G622" s="843"/>
      <c r="H622" s="2959"/>
      <c r="I622" s="2960"/>
      <c r="J622" s="843"/>
      <c r="K622" s="843"/>
      <c r="L622" s="843"/>
      <c r="M622" s="2959"/>
      <c r="N622" s="2960"/>
      <c r="O622" s="843"/>
      <c r="P622" s="843"/>
      <c r="Q622" s="843"/>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2959"/>
      <c r="D623" s="2960"/>
      <c r="E623" s="843"/>
      <c r="F623" s="843"/>
      <c r="G623" s="843"/>
      <c r="H623" s="2959"/>
      <c r="I623" s="2960"/>
      <c r="J623" s="843"/>
      <c r="K623" s="843"/>
      <c r="L623" s="843"/>
      <c r="M623" s="2959"/>
      <c r="N623" s="2960"/>
      <c r="O623" s="843"/>
      <c r="P623" s="843"/>
      <c r="Q623" s="843"/>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2959"/>
      <c r="D624" s="2960"/>
      <c r="E624" s="843"/>
      <c r="F624" s="843"/>
      <c r="G624" s="843"/>
      <c r="H624" s="2959"/>
      <c r="I624" s="2960"/>
      <c r="J624" s="843"/>
      <c r="K624" s="843"/>
      <c r="L624" s="843"/>
      <c r="M624" s="2959"/>
      <c r="N624" s="2960"/>
      <c r="O624" s="843"/>
      <c r="P624" s="843"/>
      <c r="Q624" s="843"/>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2959"/>
      <c r="D625" s="2960"/>
      <c r="E625" s="843"/>
      <c r="F625" s="843"/>
      <c r="G625" s="843"/>
      <c r="H625" s="2959"/>
      <c r="I625" s="2960"/>
      <c r="J625" s="843"/>
      <c r="K625" s="843"/>
      <c r="L625" s="843"/>
      <c r="M625" s="2959"/>
      <c r="N625" s="2960"/>
      <c r="O625" s="843"/>
      <c r="P625" s="843"/>
      <c r="Q625" s="843"/>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2959"/>
      <c r="D626" s="2960"/>
      <c r="E626" s="843"/>
      <c r="F626" s="843"/>
      <c r="G626" s="843"/>
      <c r="H626" s="2959"/>
      <c r="I626" s="2960"/>
      <c r="J626" s="843"/>
      <c r="K626" s="843"/>
      <c r="L626" s="843"/>
      <c r="M626" s="2959"/>
      <c r="N626" s="2960"/>
      <c r="O626" s="843"/>
      <c r="P626" s="843"/>
      <c r="Q626" s="843"/>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2959"/>
      <c r="D627" s="2960"/>
      <c r="E627" s="843"/>
      <c r="F627" s="843"/>
      <c r="G627" s="843"/>
      <c r="H627" s="2959"/>
      <c r="I627" s="2960"/>
      <c r="J627" s="843"/>
      <c r="K627" s="843"/>
      <c r="L627" s="843"/>
      <c r="M627" s="2959"/>
      <c r="N627" s="2960"/>
      <c r="O627" s="843"/>
      <c r="P627" s="843"/>
      <c r="Q627" s="843"/>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2959"/>
      <c r="D628" s="2960"/>
      <c r="E628" s="843"/>
      <c r="F628" s="843"/>
      <c r="G628" s="843"/>
      <c r="H628" s="2959"/>
      <c r="I628" s="2960"/>
      <c r="J628" s="843"/>
      <c r="K628" s="843"/>
      <c r="L628" s="843"/>
      <c r="M628" s="2959"/>
      <c r="N628" s="2960"/>
      <c r="O628" s="843"/>
      <c r="P628" s="843"/>
      <c r="Q628" s="843"/>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2959"/>
      <c r="D629" s="2960"/>
      <c r="E629" s="843"/>
      <c r="F629" s="843"/>
      <c r="G629" s="843"/>
      <c r="H629" s="2959"/>
      <c r="I629" s="2960"/>
      <c r="J629" s="843"/>
      <c r="K629" s="843"/>
      <c r="L629" s="843"/>
      <c r="M629" s="2959"/>
      <c r="N629" s="2960"/>
      <c r="O629" s="843"/>
      <c r="P629" s="843"/>
      <c r="Q629" s="843"/>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2959"/>
      <c r="D630" s="2960"/>
      <c r="E630" s="843"/>
      <c r="F630" s="843"/>
      <c r="G630" s="843"/>
      <c r="H630" s="2959"/>
      <c r="I630" s="2960"/>
      <c r="J630" s="843"/>
      <c r="K630" s="843"/>
      <c r="L630" s="843"/>
      <c r="M630" s="2959"/>
      <c r="N630" s="2960"/>
      <c r="O630" s="843"/>
      <c r="P630" s="843"/>
      <c r="Q630" s="843"/>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2959"/>
      <c r="D631" s="2960"/>
      <c r="E631" s="843"/>
      <c r="F631" s="843"/>
      <c r="G631" s="843"/>
      <c r="H631" s="2959"/>
      <c r="I631" s="2960"/>
      <c r="J631" s="843"/>
      <c r="K631" s="843"/>
      <c r="L631" s="843"/>
      <c r="M631" s="2959"/>
      <c r="N631" s="2960"/>
      <c r="O631" s="843"/>
      <c r="P631" s="843"/>
      <c r="Q631" s="843"/>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2959"/>
      <c r="D632" s="2960"/>
      <c r="E632" s="843"/>
      <c r="F632" s="843"/>
      <c r="G632" s="843"/>
      <c r="H632" s="2959"/>
      <c r="I632" s="2960"/>
      <c r="J632" s="843"/>
      <c r="K632" s="843"/>
      <c r="L632" s="843"/>
      <c r="M632" s="2959"/>
      <c r="N632" s="2960"/>
      <c r="O632" s="843"/>
      <c r="P632" s="843"/>
      <c r="Q632" s="843"/>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2959"/>
      <c r="D633" s="2960"/>
      <c r="E633" s="843"/>
      <c r="F633" s="843"/>
      <c r="G633" s="843"/>
      <c r="H633" s="2959"/>
      <c r="I633" s="2960"/>
      <c r="J633" s="843"/>
      <c r="K633" s="843"/>
      <c r="L633" s="843"/>
      <c r="M633" s="2959"/>
      <c r="N633" s="2960"/>
      <c r="O633" s="843"/>
      <c r="P633" s="843"/>
      <c r="Q633" s="843"/>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2959"/>
      <c r="D634" s="2960"/>
      <c r="E634" s="843"/>
      <c r="F634" s="843"/>
      <c r="G634" s="843"/>
      <c r="H634" s="2959"/>
      <c r="I634" s="2960"/>
      <c r="J634" s="843"/>
      <c r="K634" s="843"/>
      <c r="L634" s="843"/>
      <c r="M634" s="2959"/>
      <c r="N634" s="2960"/>
      <c r="O634" s="843"/>
      <c r="P634" s="843"/>
      <c r="Q634" s="843"/>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2959"/>
      <c r="D635" s="2960"/>
      <c r="E635" s="843"/>
      <c r="F635" s="843"/>
      <c r="G635" s="843"/>
      <c r="H635" s="2959"/>
      <c r="I635" s="2960"/>
      <c r="J635" s="843"/>
      <c r="K635" s="843"/>
      <c r="L635" s="843"/>
      <c r="M635" s="2959"/>
      <c r="N635" s="2960"/>
      <c r="O635" s="843"/>
      <c r="P635" s="843"/>
      <c r="Q635" s="843"/>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2959"/>
      <c r="D636" s="2960"/>
      <c r="E636" s="843"/>
      <c r="F636" s="843"/>
      <c r="G636" s="843"/>
      <c r="H636" s="2959"/>
      <c r="I636" s="2960"/>
      <c r="J636" s="843"/>
      <c r="K636" s="843"/>
      <c r="L636" s="843"/>
      <c r="M636" s="2959"/>
      <c r="N636" s="2960"/>
      <c r="O636" s="843"/>
      <c r="P636" s="843"/>
      <c r="Q636" s="843"/>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2959"/>
      <c r="D637" s="2960"/>
      <c r="E637" s="843"/>
      <c r="F637" s="843"/>
      <c r="G637" s="843"/>
      <c r="H637" s="2959"/>
      <c r="I637" s="2960"/>
      <c r="J637" s="843"/>
      <c r="K637" s="843"/>
      <c r="L637" s="843"/>
      <c r="M637" s="2959"/>
      <c r="N637" s="2960"/>
      <c r="O637" s="843"/>
      <c r="P637" s="843"/>
      <c r="Q637" s="843"/>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2959"/>
      <c r="D638" s="2960"/>
      <c r="E638" s="843"/>
      <c r="F638" s="843"/>
      <c r="G638" s="843"/>
      <c r="H638" s="2959"/>
      <c r="I638" s="2960"/>
      <c r="J638" s="843"/>
      <c r="K638" s="843"/>
      <c r="L638" s="843"/>
      <c r="M638" s="2959"/>
      <c r="N638" s="2960"/>
      <c r="O638" s="843"/>
      <c r="P638" s="843"/>
      <c r="Q638" s="843"/>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2959"/>
      <c r="D639" s="2960"/>
      <c r="E639" s="843"/>
      <c r="F639" s="843"/>
      <c r="G639" s="843"/>
      <c r="H639" s="2959"/>
      <c r="I639" s="2960"/>
      <c r="J639" s="843"/>
      <c r="K639" s="843"/>
      <c r="L639" s="843"/>
      <c r="M639" s="2959"/>
      <c r="N639" s="2960"/>
      <c r="O639" s="843"/>
      <c r="P639" s="843"/>
      <c r="Q639" s="843"/>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2959"/>
      <c r="D640" s="2960"/>
      <c r="E640" s="843"/>
      <c r="F640" s="843"/>
      <c r="G640" s="843"/>
      <c r="H640" s="2959"/>
      <c r="I640" s="2960"/>
      <c r="J640" s="843"/>
      <c r="K640" s="843"/>
      <c r="L640" s="843"/>
      <c r="M640" s="2959"/>
      <c r="N640" s="2960"/>
      <c r="O640" s="843"/>
      <c r="P640" s="843"/>
      <c r="Q640" s="843"/>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843"/>
      <c r="D641" s="843"/>
      <c r="E641" s="843"/>
      <c r="F641" s="843"/>
      <c r="G641" s="843"/>
      <c r="H641" s="843"/>
      <c r="I641" s="843"/>
      <c r="J641" s="843"/>
      <c r="K641" s="843"/>
      <c r="L641" s="843"/>
      <c r="M641" s="843"/>
      <c r="N641" s="843"/>
      <c r="O641" s="843"/>
      <c r="P641" s="843"/>
      <c r="Q641" s="843"/>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843"/>
      <c r="D642" s="843"/>
      <c r="E642" s="843"/>
      <c r="F642" s="843"/>
      <c r="G642" s="843"/>
      <c r="H642" s="843"/>
      <c r="I642" s="843"/>
      <c r="J642" s="843"/>
      <c r="K642" s="843"/>
      <c r="L642" s="843"/>
      <c r="M642" s="843"/>
      <c r="N642" s="843"/>
      <c r="O642" s="843"/>
      <c r="P642" s="843"/>
      <c r="Q642" s="843"/>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843"/>
      <c r="D643" s="843"/>
      <c r="E643" s="843"/>
      <c r="F643" s="843"/>
      <c r="G643" s="843"/>
      <c r="H643" s="843"/>
      <c r="I643" s="843"/>
      <c r="J643" s="843"/>
      <c r="K643" s="843"/>
      <c r="L643" s="843"/>
      <c r="M643" s="843"/>
      <c r="N643" s="843"/>
      <c r="O643" s="843"/>
      <c r="P643" s="843"/>
      <c r="Q643" s="843"/>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843"/>
      <c r="D644" s="843"/>
      <c r="E644" s="843"/>
      <c r="F644" s="843"/>
      <c r="G644" s="843"/>
      <c r="H644" s="843"/>
      <c r="I644" s="843"/>
      <c r="J644" s="843"/>
      <c r="K644" s="843"/>
      <c r="L644" s="843"/>
      <c r="M644" s="843"/>
      <c r="N644" s="843"/>
      <c r="O644" s="843"/>
      <c r="P644" s="843"/>
      <c r="Q644" s="843"/>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843"/>
      <c r="D645" s="843"/>
      <c r="E645" s="843"/>
      <c r="F645" s="843"/>
      <c r="G645" s="843"/>
      <c r="H645" s="843"/>
      <c r="I645" s="843"/>
      <c r="J645" s="843"/>
      <c r="K645" s="843"/>
      <c r="L645" s="843"/>
      <c r="M645" s="843"/>
      <c r="N645" s="843"/>
      <c r="O645" s="843"/>
      <c r="P645" s="843"/>
      <c r="Q645" s="843"/>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843"/>
      <c r="D646" s="843"/>
      <c r="E646" s="843"/>
      <c r="F646" s="843"/>
      <c r="G646" s="843"/>
      <c r="H646" s="843"/>
      <c r="I646" s="843"/>
      <c r="J646" s="843"/>
      <c r="K646" s="843"/>
      <c r="L646" s="843"/>
      <c r="M646" s="843"/>
      <c r="N646" s="843"/>
      <c r="O646" s="843"/>
      <c r="P646" s="843"/>
      <c r="Q646" s="843"/>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843"/>
      <c r="D647" s="843"/>
      <c r="E647" s="843"/>
      <c r="F647" s="843"/>
      <c r="G647" s="843"/>
      <c r="H647" s="843"/>
      <c r="I647" s="843"/>
      <c r="J647" s="843"/>
      <c r="K647" s="843"/>
      <c r="L647" s="843"/>
      <c r="M647" s="843"/>
      <c r="N647" s="843"/>
      <c r="O647" s="843"/>
      <c r="P647" s="843"/>
      <c r="Q647" s="843"/>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843"/>
      <c r="D648" s="843"/>
      <c r="E648" s="843"/>
      <c r="F648" s="843"/>
      <c r="G648" s="843"/>
      <c r="H648" s="843"/>
      <c r="I648" s="843"/>
      <c r="J648" s="843"/>
      <c r="K648" s="843"/>
      <c r="L648" s="843"/>
      <c r="M648" s="843"/>
      <c r="N648" s="843"/>
      <c r="O648" s="843"/>
      <c r="P648" s="843"/>
      <c r="Q648" s="843"/>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843"/>
      <c r="D649" s="843"/>
      <c r="E649" s="843"/>
      <c r="F649" s="843"/>
      <c r="G649" s="843"/>
      <c r="H649" s="843"/>
      <c r="I649" s="843"/>
      <c r="J649" s="843"/>
      <c r="K649" s="843"/>
      <c r="L649" s="843"/>
      <c r="M649" s="843"/>
      <c r="N649" s="843"/>
      <c r="O649" s="843"/>
      <c r="P649" s="843"/>
      <c r="Q649" s="843"/>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843"/>
      <c r="D650" s="843"/>
      <c r="E650" s="843"/>
      <c r="F650" s="843"/>
      <c r="G650" s="843"/>
      <c r="H650" s="843"/>
      <c r="I650" s="843"/>
      <c r="J650" s="843"/>
      <c r="K650" s="843"/>
      <c r="L650" s="843"/>
      <c r="M650" s="843"/>
      <c r="N650" s="843"/>
      <c r="O650" s="843"/>
      <c r="P650" s="843"/>
      <c r="Q650" s="843"/>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843"/>
      <c r="D651" s="843"/>
      <c r="E651" s="843"/>
      <c r="F651" s="843"/>
      <c r="G651" s="843"/>
      <c r="H651" s="843"/>
      <c r="I651" s="843"/>
      <c r="J651" s="843"/>
      <c r="K651" s="843"/>
      <c r="L651" s="843"/>
      <c r="M651" s="843"/>
      <c r="N651" s="843"/>
      <c r="O651" s="843"/>
      <c r="P651" s="843"/>
      <c r="Q651" s="843"/>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843"/>
      <c r="D652" s="843"/>
      <c r="E652" s="843"/>
      <c r="F652" s="843"/>
      <c r="G652" s="843"/>
      <c r="H652" s="843"/>
      <c r="I652" s="843"/>
      <c r="J652" s="843"/>
      <c r="K652" s="843"/>
      <c r="L652" s="843"/>
      <c r="M652" s="843"/>
      <c r="N652" s="843"/>
      <c r="O652" s="843"/>
      <c r="P652" s="843"/>
      <c r="Q652" s="843"/>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843"/>
      <c r="D653" s="843"/>
      <c r="E653" s="843"/>
      <c r="F653" s="843"/>
      <c r="G653" s="843"/>
      <c r="H653" s="843"/>
      <c r="I653" s="843"/>
      <c r="J653" s="843"/>
      <c r="K653" s="843"/>
      <c r="L653" s="843"/>
      <c r="M653" s="843"/>
      <c r="N653" s="843"/>
      <c r="O653" s="843"/>
      <c r="P653" s="843"/>
      <c r="Q653" s="843"/>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843"/>
      <c r="D654" s="843"/>
      <c r="E654" s="843"/>
      <c r="F654" s="843"/>
      <c r="G654" s="843"/>
      <c r="H654" s="843"/>
      <c r="I654" s="843"/>
      <c r="J654" s="843"/>
      <c r="K654" s="843"/>
      <c r="L654" s="843"/>
      <c r="M654" s="843"/>
      <c r="N654" s="843"/>
      <c r="O654" s="843"/>
      <c r="P654" s="843"/>
      <c r="Q654" s="843"/>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843"/>
      <c r="D655" s="843"/>
      <c r="E655" s="843"/>
      <c r="F655" s="843"/>
      <c r="G655" s="843"/>
      <c r="H655" s="843"/>
      <c r="I655" s="843"/>
      <c r="J655" s="843"/>
      <c r="K655" s="843"/>
      <c r="L655" s="843"/>
      <c r="M655" s="843"/>
      <c r="N655" s="843"/>
      <c r="O655" s="843"/>
      <c r="P655" s="843"/>
      <c r="Q655" s="843"/>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843"/>
      <c r="D656" s="843"/>
      <c r="E656" s="843"/>
      <c r="F656" s="843"/>
      <c r="G656" s="843"/>
      <c r="H656" s="843"/>
      <c r="I656" s="843"/>
      <c r="J656" s="843"/>
      <c r="K656" s="843"/>
      <c r="L656" s="843"/>
      <c r="M656" s="843"/>
      <c r="N656" s="843"/>
      <c r="O656" s="843"/>
      <c r="P656" s="843"/>
      <c r="Q656" s="843"/>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843"/>
      <c r="D657" s="843"/>
      <c r="E657" s="843"/>
      <c r="F657" s="843"/>
      <c r="G657" s="843"/>
      <c r="H657" s="843"/>
      <c r="I657" s="843"/>
      <c r="J657" s="843"/>
      <c r="K657" s="843"/>
      <c r="L657" s="843"/>
      <c r="M657" s="843"/>
      <c r="N657" s="843"/>
      <c r="O657" s="843"/>
      <c r="P657" s="843"/>
      <c r="Q657" s="843"/>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843"/>
      <c r="D658" s="843"/>
      <c r="E658" s="843"/>
      <c r="F658" s="843"/>
      <c r="G658" s="843"/>
      <c r="H658" s="843"/>
      <c r="I658" s="843"/>
      <c r="J658" s="843"/>
      <c r="K658" s="843"/>
      <c r="L658" s="843"/>
      <c r="M658" s="843"/>
      <c r="N658" s="843"/>
      <c r="O658" s="843"/>
      <c r="P658" s="843"/>
      <c r="Q658" s="843"/>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843"/>
      <c r="D659" s="843"/>
      <c r="E659" s="843"/>
      <c r="F659" s="843"/>
      <c r="G659" s="843"/>
      <c r="H659" s="843"/>
      <c r="I659" s="843"/>
      <c r="J659" s="843"/>
      <c r="K659" s="843"/>
      <c r="L659" s="843"/>
      <c r="M659" s="843"/>
      <c r="N659" s="843"/>
      <c r="O659" s="843"/>
      <c r="P659" s="843"/>
      <c r="Q659" s="843"/>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843"/>
      <c r="D660" s="843"/>
      <c r="E660" s="843"/>
      <c r="F660" s="843"/>
      <c r="G660" s="843"/>
      <c r="H660" s="843"/>
      <c r="I660" s="843"/>
      <c r="J660" s="843"/>
      <c r="K660" s="843"/>
      <c r="L660" s="843"/>
      <c r="M660" s="843"/>
      <c r="N660" s="843"/>
      <c r="O660" s="843"/>
      <c r="P660" s="843"/>
      <c r="Q660" s="843"/>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843"/>
      <c r="D661" s="843"/>
      <c r="E661" s="843"/>
      <c r="F661" s="843"/>
      <c r="G661" s="843"/>
      <c r="H661" s="843"/>
      <c r="I661" s="843"/>
      <c r="J661" s="843"/>
      <c r="K661" s="843"/>
      <c r="L661" s="843"/>
      <c r="M661" s="843"/>
      <c r="N661" s="843"/>
      <c r="O661" s="843"/>
      <c r="P661" s="843"/>
      <c r="Q661" s="843"/>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843"/>
      <c r="D662" s="843"/>
      <c r="E662" s="843"/>
      <c r="F662" s="843"/>
      <c r="G662" s="843"/>
      <c r="H662" s="843"/>
      <c r="I662" s="843"/>
      <c r="J662" s="843"/>
      <c r="K662" s="843"/>
      <c r="L662" s="843"/>
      <c r="M662" s="843"/>
      <c r="N662" s="843"/>
      <c r="O662" s="843"/>
      <c r="P662" s="843"/>
      <c r="Q662" s="843"/>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843"/>
      <c r="D663" s="843"/>
      <c r="E663" s="843"/>
      <c r="F663" s="843"/>
      <c r="G663" s="843"/>
      <c r="H663" s="843"/>
      <c r="I663" s="843"/>
      <c r="J663" s="843"/>
      <c r="K663" s="843"/>
      <c r="L663" s="843"/>
      <c r="M663" s="843"/>
      <c r="N663" s="843"/>
      <c r="O663" s="843"/>
      <c r="P663" s="843"/>
      <c r="Q663" s="843"/>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843"/>
      <c r="D664" s="843"/>
      <c r="E664" s="843"/>
      <c r="F664" s="843"/>
      <c r="G664" s="843"/>
      <c r="H664" s="843"/>
      <c r="I664" s="843"/>
      <c r="J664" s="843"/>
      <c r="K664" s="843"/>
      <c r="L664" s="843"/>
      <c r="M664" s="843"/>
      <c r="N664" s="843"/>
      <c r="O664" s="843"/>
      <c r="P664" s="843"/>
      <c r="Q664" s="843"/>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843"/>
      <c r="D665" s="843"/>
      <c r="E665" s="843"/>
      <c r="F665" s="843"/>
      <c r="G665" s="843"/>
      <c r="H665" s="843"/>
      <c r="I665" s="843"/>
      <c r="J665" s="843"/>
      <c r="K665" s="843"/>
      <c r="L665" s="843"/>
      <c r="M665" s="843"/>
      <c r="N665" s="843"/>
      <c r="O665" s="843"/>
      <c r="P665" s="843"/>
      <c r="Q665" s="843"/>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843"/>
      <c r="D666" s="843"/>
      <c r="E666" s="843"/>
      <c r="F666" s="843"/>
      <c r="G666" s="843"/>
      <c r="H666" s="843"/>
      <c r="I666" s="843"/>
      <c r="J666" s="843"/>
      <c r="K666" s="843"/>
      <c r="L666" s="843"/>
      <c r="M666" s="843"/>
      <c r="N666" s="843"/>
      <c r="O666" s="843"/>
      <c r="P666" s="843"/>
      <c r="Q666" s="843"/>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843"/>
      <c r="D667" s="843"/>
      <c r="E667" s="843"/>
      <c r="F667" s="843"/>
      <c r="G667" s="843"/>
      <c r="H667" s="843"/>
      <c r="I667" s="843"/>
      <c r="J667" s="843"/>
      <c r="K667" s="843"/>
      <c r="L667" s="843"/>
      <c r="M667" s="843"/>
      <c r="N667" s="843"/>
      <c r="O667" s="843"/>
      <c r="P667" s="843"/>
      <c r="Q667" s="843"/>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843"/>
      <c r="D668" s="843"/>
      <c r="E668" s="843"/>
      <c r="F668" s="843"/>
      <c r="G668" s="843"/>
      <c r="H668" s="843"/>
      <c r="I668" s="843"/>
      <c r="J668" s="843"/>
      <c r="K668" s="843"/>
      <c r="L668" s="843"/>
      <c r="M668" s="843"/>
      <c r="N668" s="843"/>
      <c r="O668" s="843"/>
      <c r="P668" s="843"/>
      <c r="Q668" s="843"/>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843"/>
      <c r="D669" s="843"/>
      <c r="E669" s="843"/>
      <c r="F669" s="843"/>
      <c r="G669" s="843"/>
      <c r="H669" s="843"/>
      <c r="I669" s="843"/>
      <c r="J669" s="843"/>
      <c r="K669" s="843"/>
      <c r="L669" s="843"/>
      <c r="M669" s="843"/>
      <c r="N669" s="843"/>
      <c r="O669" s="843"/>
      <c r="P669" s="843"/>
      <c r="Q669" s="843"/>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843"/>
      <c r="D670" s="843"/>
      <c r="E670" s="843"/>
      <c r="F670" s="843"/>
      <c r="G670" s="843"/>
      <c r="H670" s="843"/>
      <c r="I670" s="843"/>
      <c r="J670" s="843"/>
      <c r="K670" s="843"/>
      <c r="L670" s="843"/>
      <c r="M670" s="843"/>
      <c r="N670" s="843"/>
      <c r="O670" s="843"/>
      <c r="P670" s="843"/>
      <c r="Q670" s="843"/>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843"/>
      <c r="D671" s="843"/>
      <c r="E671" s="843"/>
      <c r="F671" s="843"/>
      <c r="G671" s="843"/>
      <c r="H671" s="843"/>
      <c r="I671" s="843"/>
      <c r="J671" s="843"/>
      <c r="K671" s="843"/>
      <c r="L671" s="843"/>
      <c r="M671" s="843"/>
      <c r="N671" s="843"/>
      <c r="O671" s="843"/>
      <c r="P671" s="843"/>
      <c r="Q671" s="843"/>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843"/>
      <c r="D672" s="843"/>
      <c r="E672" s="843"/>
      <c r="F672" s="843"/>
      <c r="G672" s="843"/>
      <c r="H672" s="843"/>
      <c r="I672" s="843"/>
      <c r="J672" s="843"/>
      <c r="K672" s="843"/>
      <c r="L672" s="843"/>
      <c r="M672" s="843"/>
      <c r="N672" s="843"/>
      <c r="O672" s="843"/>
      <c r="P672" s="843"/>
      <c r="Q672" s="843"/>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843"/>
      <c r="D673" s="843"/>
      <c r="E673" s="843"/>
      <c r="F673" s="843"/>
      <c r="G673" s="843"/>
      <c r="H673" s="843"/>
      <c r="I673" s="843"/>
      <c r="J673" s="843"/>
      <c r="K673" s="843"/>
      <c r="L673" s="843"/>
      <c r="M673" s="843"/>
      <c r="N673" s="843"/>
      <c r="O673" s="843"/>
      <c r="P673" s="843"/>
      <c r="Q673" s="843"/>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843"/>
      <c r="D674" s="843"/>
      <c r="E674" s="843"/>
      <c r="F674" s="843"/>
      <c r="G674" s="843"/>
      <c r="H674" s="843"/>
      <c r="I674" s="843"/>
      <c r="J674" s="843"/>
      <c r="K674" s="843"/>
      <c r="L674" s="843"/>
      <c r="M674" s="843"/>
      <c r="N674" s="843"/>
      <c r="O674" s="843"/>
      <c r="P674" s="843"/>
      <c r="Q674" s="843"/>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843"/>
      <c r="D675" s="843"/>
      <c r="E675" s="843"/>
      <c r="F675" s="843"/>
      <c r="G675" s="843"/>
      <c r="H675" s="843"/>
      <c r="I675" s="843"/>
      <c r="J675" s="843"/>
      <c r="K675" s="843"/>
      <c r="L675" s="843"/>
      <c r="M675" s="843"/>
      <c r="N675" s="843"/>
      <c r="O675" s="843"/>
      <c r="P675" s="843"/>
      <c r="Q675" s="843"/>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843"/>
      <c r="D676" s="843"/>
      <c r="E676" s="843"/>
      <c r="F676" s="843"/>
      <c r="G676" s="843"/>
      <c r="H676" s="843"/>
      <c r="I676" s="843"/>
      <c r="J676" s="843"/>
      <c r="K676" s="843"/>
      <c r="L676" s="843"/>
      <c r="M676" s="843"/>
      <c r="N676" s="843"/>
      <c r="O676" s="843"/>
      <c r="P676" s="843"/>
      <c r="Q676" s="843"/>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843"/>
      <c r="D677" s="843"/>
      <c r="E677" s="843"/>
      <c r="F677" s="843"/>
      <c r="G677" s="843"/>
      <c r="H677" s="843"/>
      <c r="I677" s="843"/>
      <c r="J677" s="843"/>
      <c r="K677" s="843"/>
      <c r="L677" s="843"/>
      <c r="M677" s="843"/>
      <c r="N677" s="843"/>
      <c r="O677" s="843"/>
      <c r="P677" s="843"/>
      <c r="Q677" s="843"/>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843"/>
      <c r="D678" s="843"/>
      <c r="E678" s="843"/>
      <c r="F678" s="843"/>
      <c r="G678" s="843"/>
      <c r="H678" s="843"/>
      <c r="I678" s="843"/>
      <c r="J678" s="843"/>
      <c r="K678" s="843"/>
      <c r="L678" s="843"/>
      <c r="M678" s="843"/>
      <c r="N678" s="843"/>
      <c r="O678" s="843"/>
      <c r="P678" s="843"/>
      <c r="Q678" s="843"/>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843"/>
      <c r="D679" s="843"/>
      <c r="E679" s="843"/>
      <c r="F679" s="843"/>
      <c r="G679" s="843"/>
      <c r="H679" s="843"/>
      <c r="I679" s="843"/>
      <c r="J679" s="843"/>
      <c r="K679" s="843"/>
      <c r="L679" s="843"/>
      <c r="M679" s="843"/>
      <c r="N679" s="843"/>
      <c r="O679" s="843"/>
      <c r="P679" s="843"/>
      <c r="Q679" s="843"/>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843"/>
      <c r="D680" s="843"/>
      <c r="E680" s="843"/>
      <c r="F680" s="843"/>
      <c r="G680" s="843"/>
      <c r="H680" s="843"/>
      <c r="I680" s="843"/>
      <c r="J680" s="843"/>
      <c r="K680" s="843"/>
      <c r="L680" s="843"/>
      <c r="M680" s="843"/>
      <c r="N680" s="843"/>
      <c r="O680" s="843"/>
      <c r="P680" s="843"/>
      <c r="Q680" s="843"/>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843"/>
      <c r="D681" s="843"/>
      <c r="E681" s="843"/>
      <c r="F681" s="843"/>
      <c r="G681" s="843"/>
      <c r="H681" s="843"/>
      <c r="I681" s="843"/>
      <c r="J681" s="843"/>
      <c r="K681" s="843"/>
      <c r="L681" s="843"/>
      <c r="M681" s="843"/>
      <c r="N681" s="843"/>
      <c r="O681" s="843"/>
      <c r="P681" s="843"/>
      <c r="Q681" s="843"/>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843"/>
      <c r="D682" s="843"/>
      <c r="E682" s="843"/>
      <c r="F682" s="843"/>
      <c r="G682" s="843"/>
      <c r="H682" s="843"/>
      <c r="I682" s="843"/>
      <c r="J682" s="843"/>
      <c r="K682" s="843"/>
      <c r="L682" s="843"/>
      <c r="M682" s="843"/>
      <c r="N682" s="843"/>
      <c r="O682" s="843"/>
      <c r="P682" s="843"/>
      <c r="Q682" s="843"/>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843"/>
      <c r="D683" s="843"/>
      <c r="E683" s="843"/>
      <c r="F683" s="843"/>
      <c r="G683" s="843"/>
      <c r="H683" s="843"/>
      <c r="I683" s="843"/>
      <c r="J683" s="843"/>
      <c r="K683" s="843"/>
      <c r="L683" s="843"/>
      <c r="M683" s="843"/>
      <c r="N683" s="843"/>
      <c r="O683" s="843"/>
      <c r="P683" s="843"/>
      <c r="Q683" s="843"/>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843"/>
      <c r="D684" s="843"/>
      <c r="E684" s="843"/>
      <c r="F684" s="843"/>
      <c r="G684" s="843"/>
      <c r="H684" s="843"/>
      <c r="I684" s="843"/>
      <c r="J684" s="843"/>
      <c r="K684" s="843"/>
      <c r="L684" s="843"/>
      <c r="M684" s="843"/>
      <c r="N684" s="843"/>
      <c r="O684" s="843"/>
      <c r="P684" s="843"/>
      <c r="Q684" s="843"/>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843"/>
      <c r="D685" s="843"/>
      <c r="E685" s="843"/>
      <c r="F685" s="843"/>
      <c r="G685" s="843"/>
      <c r="H685" s="843"/>
      <c r="I685" s="843"/>
      <c r="J685" s="843"/>
      <c r="K685" s="843"/>
      <c r="L685" s="843"/>
      <c r="M685" s="843"/>
      <c r="N685" s="843"/>
      <c r="O685" s="843"/>
      <c r="P685" s="843"/>
      <c r="Q685" s="843"/>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843"/>
      <c r="D686" s="843"/>
      <c r="E686" s="843"/>
      <c r="F686" s="843"/>
      <c r="G686" s="843"/>
      <c r="H686" s="843"/>
      <c r="I686" s="843"/>
      <c r="J686" s="843"/>
      <c r="K686" s="843"/>
      <c r="L686" s="843"/>
      <c r="M686" s="843"/>
      <c r="N686" s="843"/>
      <c r="O686" s="843"/>
      <c r="P686" s="843"/>
      <c r="Q686" s="843"/>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843"/>
      <c r="D687" s="843"/>
      <c r="E687" s="843"/>
      <c r="F687" s="843"/>
      <c r="G687" s="843"/>
      <c r="H687" s="843"/>
      <c r="I687" s="843"/>
      <c r="J687" s="843"/>
      <c r="K687" s="843"/>
      <c r="L687" s="843"/>
      <c r="M687" s="843"/>
      <c r="N687" s="843"/>
      <c r="O687" s="843"/>
      <c r="P687" s="843"/>
      <c r="Q687" s="843"/>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843"/>
      <c r="D688" s="843"/>
      <c r="E688" s="843"/>
      <c r="F688" s="843"/>
      <c r="G688" s="843"/>
      <c r="H688" s="843"/>
      <c r="I688" s="843"/>
      <c r="J688" s="843"/>
      <c r="K688" s="843"/>
      <c r="L688" s="843"/>
      <c r="M688" s="843"/>
      <c r="N688" s="843"/>
      <c r="O688" s="843"/>
      <c r="P688" s="843"/>
      <c r="Q688" s="843"/>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843"/>
      <c r="D689" s="843"/>
      <c r="E689" s="843"/>
      <c r="F689" s="843"/>
      <c r="G689" s="843"/>
      <c r="H689" s="843"/>
      <c r="I689" s="843"/>
      <c r="J689" s="843"/>
      <c r="K689" s="843"/>
      <c r="L689" s="843"/>
      <c r="M689" s="843"/>
      <c r="N689" s="843"/>
      <c r="O689" s="843"/>
      <c r="P689" s="843"/>
      <c r="Q689" s="843"/>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843"/>
      <c r="D690" s="843"/>
      <c r="E690" s="843"/>
      <c r="F690" s="843"/>
      <c r="G690" s="843"/>
      <c r="H690" s="843"/>
      <c r="I690" s="843"/>
      <c r="J690" s="843"/>
      <c r="K690" s="843"/>
      <c r="L690" s="843"/>
      <c r="M690" s="843"/>
      <c r="N690" s="843"/>
      <c r="O690" s="843"/>
      <c r="P690" s="843"/>
      <c r="Q690" s="843"/>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843"/>
      <c r="D691" s="843"/>
      <c r="E691" s="843"/>
      <c r="F691" s="843"/>
      <c r="G691" s="843"/>
      <c r="H691" s="843"/>
      <c r="I691" s="843"/>
      <c r="J691" s="843"/>
      <c r="K691" s="843"/>
      <c r="L691" s="843"/>
      <c r="M691" s="843"/>
      <c r="N691" s="843"/>
      <c r="O691" s="843"/>
      <c r="P691" s="843"/>
      <c r="Q691" s="843"/>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843"/>
      <c r="D692" s="843"/>
      <c r="E692" s="843"/>
      <c r="F692" s="843"/>
      <c r="G692" s="843"/>
      <c r="H692" s="843"/>
      <c r="I692" s="843"/>
      <c r="J692" s="843"/>
      <c r="K692" s="843"/>
      <c r="L692" s="843"/>
      <c r="M692" s="843"/>
      <c r="N692" s="843"/>
      <c r="O692" s="843"/>
      <c r="P692" s="843"/>
      <c r="Q692" s="843"/>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843"/>
      <c r="D693" s="843"/>
      <c r="E693" s="843"/>
      <c r="F693" s="843"/>
      <c r="G693" s="843"/>
      <c r="H693" s="843"/>
      <c r="I693" s="843"/>
      <c r="J693" s="843"/>
      <c r="K693" s="843"/>
      <c r="L693" s="843"/>
      <c r="M693" s="843"/>
      <c r="N693" s="843"/>
      <c r="O693" s="843"/>
      <c r="P693" s="843"/>
      <c r="Q693" s="843"/>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843"/>
      <c r="D694" s="843"/>
      <c r="E694" s="843"/>
      <c r="F694" s="843"/>
      <c r="G694" s="843"/>
      <c r="H694" s="843"/>
      <c r="I694" s="843"/>
      <c r="J694" s="843"/>
      <c r="K694" s="843"/>
      <c r="L694" s="843"/>
      <c r="M694" s="843"/>
      <c r="N694" s="843"/>
      <c r="O694" s="843"/>
      <c r="P694" s="843"/>
      <c r="Q694" s="843"/>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843"/>
      <c r="D695" s="843"/>
      <c r="E695" s="843"/>
      <c r="F695" s="843"/>
      <c r="G695" s="843"/>
      <c r="H695" s="843"/>
      <c r="I695" s="843"/>
      <c r="J695" s="843"/>
      <c r="K695" s="843"/>
      <c r="L695" s="843"/>
      <c r="M695" s="843"/>
      <c r="N695" s="843"/>
      <c r="O695" s="843"/>
      <c r="P695" s="843"/>
      <c r="Q695" s="843"/>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843"/>
      <c r="D696" s="843"/>
      <c r="E696" s="843"/>
      <c r="F696" s="843"/>
      <c r="G696" s="843"/>
      <c r="H696" s="843"/>
      <c r="I696" s="843"/>
      <c r="J696" s="843"/>
      <c r="K696" s="843"/>
      <c r="L696" s="843"/>
      <c r="M696" s="843"/>
      <c r="N696" s="843"/>
      <c r="O696" s="843"/>
      <c r="P696" s="843"/>
      <c r="Q696" s="843"/>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843"/>
      <c r="D697" s="843"/>
      <c r="E697" s="843"/>
      <c r="F697" s="843"/>
      <c r="G697" s="843"/>
      <c r="H697" s="843"/>
      <c r="I697" s="843"/>
      <c r="J697" s="843"/>
      <c r="K697" s="843"/>
      <c r="L697" s="843"/>
      <c r="M697" s="843"/>
      <c r="N697" s="843"/>
      <c r="O697" s="843"/>
      <c r="P697" s="843"/>
      <c r="Q697" s="843"/>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843"/>
      <c r="D698" s="843"/>
      <c r="E698" s="843"/>
      <c r="F698" s="843"/>
      <c r="G698" s="843"/>
      <c r="H698" s="843"/>
      <c r="I698" s="843"/>
      <c r="J698" s="843"/>
      <c r="K698" s="843"/>
      <c r="L698" s="843"/>
      <c r="M698" s="843"/>
      <c r="N698" s="843"/>
      <c r="O698" s="843"/>
      <c r="P698" s="843"/>
      <c r="Q698" s="843"/>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843"/>
      <c r="D699" s="843"/>
      <c r="E699" s="843"/>
      <c r="F699" s="843"/>
      <c r="G699" s="843"/>
      <c r="H699" s="843"/>
      <c r="I699" s="843"/>
      <c r="J699" s="843"/>
      <c r="K699" s="843"/>
      <c r="L699" s="843"/>
      <c r="M699" s="843"/>
      <c r="N699" s="843"/>
      <c r="O699" s="843"/>
      <c r="P699" s="843"/>
      <c r="Q699" s="843"/>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843"/>
      <c r="D700" s="843"/>
      <c r="E700" s="843"/>
      <c r="F700" s="843"/>
      <c r="G700" s="843"/>
      <c r="H700" s="843"/>
      <c r="I700" s="843"/>
      <c r="J700" s="843"/>
      <c r="K700" s="843"/>
      <c r="L700" s="843"/>
      <c r="M700" s="843"/>
      <c r="N700" s="843"/>
      <c r="O700" s="843"/>
      <c r="P700" s="843"/>
      <c r="Q700" s="843"/>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859"/>
      <c r="D701" s="859"/>
      <c r="E701" s="859"/>
      <c r="F701" s="859"/>
      <c r="G701" s="859"/>
      <c r="H701" s="859"/>
      <c r="I701" s="859"/>
      <c r="J701" s="859"/>
      <c r="K701" s="859"/>
      <c r="L701" s="859"/>
      <c r="M701" s="859"/>
      <c r="N701" s="859"/>
      <c r="O701" s="859"/>
      <c r="P701" s="859"/>
      <c r="Q701" s="859"/>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59"/>
      <c r="D702" s="859"/>
      <c r="E702" s="859"/>
      <c r="F702" s="859"/>
      <c r="G702" s="859"/>
      <c r="H702" s="859"/>
      <c r="I702" s="859"/>
      <c r="J702" s="859"/>
      <c r="K702" s="859"/>
      <c r="L702" s="859"/>
      <c r="M702" s="859"/>
      <c r="N702" s="859"/>
      <c r="O702" s="859"/>
      <c r="P702" s="859"/>
      <c r="Q702" s="859"/>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59"/>
      <c r="D703" s="859"/>
      <c r="E703" s="859"/>
      <c r="F703" s="859"/>
      <c r="G703" s="859"/>
      <c r="H703" s="859"/>
      <c r="I703" s="859"/>
      <c r="J703" s="859"/>
      <c r="K703" s="859"/>
      <c r="L703" s="859"/>
      <c r="M703" s="859"/>
      <c r="N703" s="859"/>
      <c r="O703" s="859"/>
      <c r="P703" s="859"/>
      <c r="Q703" s="859"/>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59"/>
      <c r="D704" s="859"/>
      <c r="E704" s="859"/>
      <c r="F704" s="859"/>
      <c r="G704" s="859"/>
      <c r="H704" s="859"/>
      <c r="I704" s="859"/>
      <c r="J704" s="859"/>
      <c r="K704" s="859"/>
      <c r="L704" s="859"/>
      <c r="M704" s="859"/>
      <c r="N704" s="859"/>
      <c r="O704" s="859"/>
      <c r="P704" s="859"/>
      <c r="Q704" s="859"/>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59"/>
      <c r="D705" s="859"/>
      <c r="E705" s="859"/>
      <c r="F705" s="859"/>
      <c r="G705" s="859"/>
      <c r="H705" s="859"/>
      <c r="I705" s="859"/>
      <c r="J705" s="859"/>
      <c r="K705" s="859"/>
      <c r="L705" s="859"/>
      <c r="M705" s="859"/>
      <c r="N705" s="859"/>
      <c r="O705" s="859"/>
      <c r="P705" s="859"/>
      <c r="Q705" s="859"/>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59"/>
      <c r="D706" s="859"/>
      <c r="E706" s="859"/>
      <c r="F706" s="859"/>
      <c r="G706" s="859"/>
      <c r="H706" s="859"/>
      <c r="I706" s="859"/>
      <c r="J706" s="859"/>
      <c r="K706" s="859"/>
      <c r="L706" s="859"/>
      <c r="M706" s="859"/>
      <c r="N706" s="859"/>
      <c r="O706" s="859"/>
      <c r="P706" s="859"/>
      <c r="Q706" s="859"/>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59"/>
      <c r="D707" s="859"/>
      <c r="E707" s="859"/>
      <c r="F707" s="859"/>
      <c r="G707" s="859"/>
      <c r="H707" s="859"/>
      <c r="I707" s="859"/>
      <c r="J707" s="859"/>
      <c r="K707" s="859"/>
      <c r="L707" s="859"/>
      <c r="M707" s="859"/>
      <c r="N707" s="859"/>
      <c r="O707" s="859"/>
      <c r="P707" s="859"/>
      <c r="Q707" s="859"/>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59"/>
      <c r="D708" s="859"/>
      <c r="E708" s="859"/>
      <c r="F708" s="859"/>
      <c r="G708" s="859"/>
      <c r="H708" s="859"/>
      <c r="I708" s="859"/>
      <c r="J708" s="859"/>
      <c r="K708" s="859"/>
      <c r="L708" s="859"/>
      <c r="M708" s="859"/>
      <c r="N708" s="859"/>
      <c r="O708" s="859"/>
      <c r="P708" s="859"/>
      <c r="Q708" s="859"/>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59"/>
      <c r="D709" s="859"/>
      <c r="E709" s="859"/>
      <c r="F709" s="859"/>
      <c r="G709" s="859"/>
      <c r="H709" s="859"/>
      <c r="I709" s="859"/>
      <c r="J709" s="859"/>
      <c r="K709" s="859"/>
      <c r="L709" s="859"/>
      <c r="M709" s="859"/>
      <c r="N709" s="859"/>
      <c r="O709" s="859"/>
      <c r="P709" s="859"/>
      <c r="Q709" s="859"/>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59"/>
      <c r="D710" s="859"/>
      <c r="E710" s="859"/>
      <c r="F710" s="859"/>
      <c r="G710" s="859"/>
      <c r="H710" s="859"/>
      <c r="I710" s="859"/>
      <c r="J710" s="859"/>
      <c r="K710" s="859"/>
      <c r="L710" s="859"/>
      <c r="M710" s="859"/>
      <c r="N710" s="859"/>
      <c r="O710" s="859"/>
      <c r="P710" s="859"/>
      <c r="Q710" s="859"/>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59"/>
      <c r="D711" s="859"/>
      <c r="E711" s="859"/>
      <c r="F711" s="859"/>
      <c r="G711" s="859"/>
      <c r="H711" s="859"/>
      <c r="I711" s="859"/>
      <c r="J711" s="859"/>
      <c r="K711" s="859"/>
      <c r="L711" s="859"/>
      <c r="M711" s="859"/>
      <c r="N711" s="859"/>
      <c r="O711" s="859"/>
      <c r="P711" s="859"/>
      <c r="Q711" s="859"/>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59"/>
      <c r="D712" s="859"/>
      <c r="E712" s="859"/>
      <c r="F712" s="859"/>
      <c r="G712" s="859"/>
      <c r="H712" s="859"/>
      <c r="I712" s="859"/>
      <c r="J712" s="859"/>
      <c r="K712" s="859"/>
      <c r="L712" s="859"/>
      <c r="M712" s="859"/>
      <c r="N712" s="859"/>
      <c r="O712" s="859"/>
      <c r="P712" s="859"/>
      <c r="Q712" s="859"/>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59"/>
      <c r="D713" s="859"/>
      <c r="E713" s="859"/>
      <c r="F713" s="859"/>
      <c r="G713" s="859"/>
      <c r="H713" s="859"/>
      <c r="I713" s="859"/>
      <c r="J713" s="859"/>
      <c r="K713" s="859"/>
      <c r="L713" s="859"/>
      <c r="M713" s="859"/>
      <c r="N713" s="859"/>
      <c r="O713" s="859"/>
      <c r="P713" s="859"/>
      <c r="Q713" s="859"/>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59"/>
      <c r="D714" s="859"/>
      <c r="E714" s="859"/>
      <c r="F714" s="859"/>
      <c r="G714" s="859"/>
      <c r="H714" s="859"/>
      <c r="I714" s="859"/>
      <c r="J714" s="859"/>
      <c r="K714" s="859"/>
      <c r="L714" s="859"/>
      <c r="M714" s="859"/>
      <c r="N714" s="859"/>
      <c r="O714" s="859"/>
      <c r="P714" s="859"/>
      <c r="Q714" s="859"/>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59"/>
      <c r="D715" s="859"/>
      <c r="E715" s="859"/>
      <c r="F715" s="859"/>
      <c r="G715" s="859"/>
      <c r="H715" s="859"/>
      <c r="I715" s="859"/>
      <c r="J715" s="859"/>
      <c r="K715" s="859"/>
      <c r="L715" s="859"/>
      <c r="M715" s="859"/>
      <c r="N715" s="859"/>
      <c r="O715" s="859"/>
      <c r="P715" s="859"/>
      <c r="Q715" s="859"/>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59"/>
      <c r="D716" s="859"/>
      <c r="E716" s="859"/>
      <c r="F716" s="859"/>
      <c r="G716" s="859"/>
      <c r="H716" s="859"/>
      <c r="I716" s="859"/>
      <c r="J716" s="859"/>
      <c r="K716" s="859"/>
      <c r="L716" s="859"/>
      <c r="M716" s="859"/>
      <c r="N716" s="859"/>
      <c r="O716" s="859"/>
      <c r="P716" s="859"/>
      <c r="Q716" s="859"/>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59"/>
      <c r="D717" s="859"/>
      <c r="E717" s="859"/>
      <c r="F717" s="859"/>
      <c r="G717" s="859"/>
      <c r="H717" s="859"/>
      <c r="I717" s="859"/>
      <c r="J717" s="859"/>
      <c r="K717" s="859"/>
      <c r="L717" s="859"/>
      <c r="M717" s="859"/>
      <c r="N717" s="859"/>
      <c r="O717" s="859"/>
      <c r="P717" s="859"/>
      <c r="Q717" s="859"/>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59"/>
      <c r="D718" s="859"/>
      <c r="E718" s="859"/>
      <c r="F718" s="859"/>
      <c r="G718" s="859"/>
      <c r="H718" s="859"/>
      <c r="I718" s="859"/>
      <c r="J718" s="859"/>
      <c r="K718" s="859"/>
      <c r="L718" s="859"/>
      <c r="M718" s="859"/>
      <c r="N718" s="859"/>
      <c r="O718" s="859"/>
      <c r="P718" s="859"/>
      <c r="Q718" s="859"/>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59"/>
      <c r="D719" s="859"/>
      <c r="E719" s="859"/>
      <c r="F719" s="859"/>
      <c r="G719" s="859"/>
      <c r="H719" s="859"/>
      <c r="I719" s="859"/>
      <c r="J719" s="859"/>
      <c r="K719" s="859"/>
      <c r="L719" s="859"/>
      <c r="M719" s="859"/>
      <c r="N719" s="859"/>
      <c r="O719" s="859"/>
      <c r="P719" s="859"/>
      <c r="Q719" s="859"/>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59"/>
      <c r="D720" s="859"/>
      <c r="E720" s="859"/>
      <c r="F720" s="859"/>
      <c r="G720" s="859"/>
      <c r="H720" s="859"/>
      <c r="I720" s="859"/>
      <c r="J720" s="859"/>
      <c r="K720" s="859"/>
      <c r="L720" s="859"/>
      <c r="M720" s="859"/>
      <c r="N720" s="859"/>
      <c r="O720" s="859"/>
      <c r="P720" s="859"/>
      <c r="Q720" s="859"/>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59"/>
      <c r="D721" s="859"/>
      <c r="E721" s="859"/>
      <c r="F721" s="859"/>
      <c r="G721" s="859"/>
      <c r="H721" s="859"/>
      <c r="I721" s="859"/>
      <c r="J721" s="859"/>
      <c r="K721" s="859"/>
      <c r="L721" s="859"/>
      <c r="M721" s="859"/>
      <c r="N721" s="859"/>
      <c r="O721" s="859"/>
      <c r="P721" s="859"/>
      <c r="Q721" s="859"/>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59"/>
      <c r="D722" s="859"/>
      <c r="E722" s="859"/>
      <c r="F722" s="859"/>
      <c r="G722" s="859"/>
      <c r="H722" s="859"/>
      <c r="I722" s="859"/>
      <c r="J722" s="859"/>
      <c r="K722" s="859"/>
      <c r="L722" s="859"/>
      <c r="M722" s="859"/>
      <c r="N722" s="859"/>
      <c r="O722" s="859"/>
      <c r="P722" s="859"/>
      <c r="Q722" s="859"/>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59"/>
      <c r="D723" s="859"/>
      <c r="E723" s="859"/>
      <c r="F723" s="859"/>
      <c r="G723" s="859"/>
      <c r="H723" s="859"/>
      <c r="I723" s="859"/>
      <c r="J723" s="859"/>
      <c r="K723" s="859"/>
      <c r="L723" s="859"/>
      <c r="M723" s="859"/>
      <c r="N723" s="859"/>
      <c r="O723" s="859"/>
      <c r="P723" s="859"/>
      <c r="Q723" s="859"/>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59"/>
      <c r="D724" s="859"/>
      <c r="E724" s="859"/>
      <c r="F724" s="859"/>
      <c r="G724" s="859"/>
      <c r="H724" s="859"/>
      <c r="I724" s="859"/>
      <c r="J724" s="859"/>
      <c r="K724" s="859"/>
      <c r="L724" s="859"/>
      <c r="M724" s="859"/>
      <c r="N724" s="859"/>
      <c r="O724" s="859"/>
      <c r="P724" s="859"/>
      <c r="Q724" s="859"/>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59"/>
      <c r="D725" s="859"/>
      <c r="E725" s="859"/>
      <c r="F725" s="859"/>
      <c r="G725" s="859"/>
      <c r="H725" s="859"/>
      <c r="I725" s="859"/>
      <c r="J725" s="859"/>
      <c r="K725" s="859"/>
      <c r="L725" s="859"/>
      <c r="M725" s="859"/>
      <c r="N725" s="859"/>
      <c r="O725" s="859"/>
      <c r="P725" s="859"/>
      <c r="Q725" s="859"/>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59"/>
      <c r="D726" s="859"/>
      <c r="E726" s="859"/>
      <c r="F726" s="859"/>
      <c r="G726" s="859"/>
      <c r="H726" s="859"/>
      <c r="I726" s="859"/>
      <c r="J726" s="859"/>
      <c r="K726" s="859"/>
      <c r="L726" s="859"/>
      <c r="M726" s="859"/>
      <c r="N726" s="859"/>
      <c r="O726" s="859"/>
      <c r="P726" s="859"/>
      <c r="Q726" s="859"/>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59"/>
      <c r="D727" s="859"/>
      <c r="E727" s="859"/>
      <c r="F727" s="859"/>
      <c r="G727" s="859"/>
      <c r="H727" s="859"/>
      <c r="I727" s="859"/>
      <c r="J727" s="859"/>
      <c r="K727" s="859"/>
      <c r="L727" s="859"/>
      <c r="M727" s="859"/>
      <c r="N727" s="859"/>
      <c r="O727" s="859"/>
      <c r="P727" s="859"/>
      <c r="Q727" s="859"/>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59"/>
      <c r="D728" s="859"/>
      <c r="E728" s="859"/>
      <c r="F728" s="859"/>
      <c r="G728" s="859"/>
      <c r="H728" s="859"/>
      <c r="I728" s="859"/>
      <c r="J728" s="859"/>
      <c r="K728" s="859"/>
      <c r="L728" s="859"/>
      <c r="M728" s="859"/>
      <c r="N728" s="859"/>
      <c r="O728" s="859"/>
      <c r="P728" s="859"/>
      <c r="Q728" s="859"/>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59"/>
      <c r="D729" s="859"/>
      <c r="E729" s="859"/>
      <c r="F729" s="859"/>
      <c r="G729" s="859"/>
      <c r="H729" s="859"/>
      <c r="I729" s="859"/>
      <c r="J729" s="859"/>
      <c r="K729" s="859"/>
      <c r="L729" s="859"/>
      <c r="M729" s="859"/>
      <c r="N729" s="859"/>
      <c r="O729" s="859"/>
      <c r="P729" s="859"/>
      <c r="Q729" s="859"/>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59"/>
      <c r="D730" s="859"/>
      <c r="E730" s="859"/>
      <c r="F730" s="859"/>
      <c r="G730" s="859"/>
      <c r="H730" s="859"/>
      <c r="I730" s="859"/>
      <c r="J730" s="859"/>
      <c r="K730" s="859"/>
      <c r="L730" s="859"/>
      <c r="M730" s="859"/>
      <c r="N730" s="859"/>
      <c r="O730" s="859"/>
      <c r="P730" s="859"/>
      <c r="Q730" s="859"/>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59"/>
      <c r="D731" s="859"/>
      <c r="E731" s="859"/>
      <c r="F731" s="859"/>
      <c r="G731" s="859"/>
      <c r="H731" s="859"/>
      <c r="I731" s="859"/>
      <c r="J731" s="859"/>
      <c r="K731" s="859"/>
      <c r="L731" s="859"/>
      <c r="M731" s="859"/>
      <c r="N731" s="859"/>
      <c r="O731" s="859"/>
      <c r="P731" s="859"/>
      <c r="Q731" s="859"/>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59"/>
      <c r="D732" s="859"/>
      <c r="E732" s="859"/>
      <c r="F732" s="859"/>
      <c r="G732" s="859"/>
      <c r="H732" s="859"/>
      <c r="I732" s="859"/>
      <c r="J732" s="859"/>
      <c r="K732" s="859"/>
      <c r="L732" s="859"/>
      <c r="M732" s="859"/>
      <c r="N732" s="859"/>
      <c r="O732" s="859"/>
      <c r="P732" s="859"/>
      <c r="Q732" s="859"/>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59"/>
      <c r="D733" s="859"/>
      <c r="E733" s="859"/>
      <c r="F733" s="859"/>
      <c r="G733" s="859"/>
      <c r="H733" s="859"/>
      <c r="I733" s="859"/>
      <c r="J733" s="859"/>
      <c r="K733" s="859"/>
      <c r="L733" s="859"/>
      <c r="M733" s="859"/>
      <c r="N733" s="859"/>
      <c r="O733" s="859"/>
      <c r="P733" s="859"/>
      <c r="Q733" s="859"/>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59"/>
      <c r="D734" s="859"/>
      <c r="E734" s="859"/>
      <c r="F734" s="859"/>
      <c r="G734" s="859"/>
      <c r="H734" s="859"/>
      <c r="I734" s="859"/>
      <c r="J734" s="859"/>
      <c r="K734" s="859"/>
      <c r="L734" s="859"/>
      <c r="M734" s="859"/>
      <c r="N734" s="859"/>
      <c r="O734" s="859"/>
      <c r="P734" s="859"/>
      <c r="Q734" s="859"/>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59"/>
      <c r="D735" s="859"/>
      <c r="E735" s="859"/>
      <c r="F735" s="859"/>
      <c r="G735" s="859"/>
      <c r="H735" s="859"/>
      <c r="I735" s="859"/>
      <c r="J735" s="859"/>
      <c r="K735" s="859"/>
      <c r="L735" s="859"/>
      <c r="M735" s="859"/>
      <c r="N735" s="859"/>
      <c r="O735" s="859"/>
      <c r="P735" s="859"/>
      <c r="Q735" s="859"/>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59"/>
      <c r="D736" s="859"/>
      <c r="E736" s="859"/>
      <c r="F736" s="859"/>
      <c r="G736" s="859"/>
      <c r="H736" s="859"/>
      <c r="I736" s="859"/>
      <c r="J736" s="859"/>
      <c r="K736" s="859"/>
      <c r="L736" s="859"/>
      <c r="M736" s="859"/>
      <c r="N736" s="859"/>
      <c r="O736" s="859"/>
      <c r="P736" s="859"/>
      <c r="Q736" s="859"/>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59"/>
      <c r="D737" s="859"/>
      <c r="E737" s="859"/>
      <c r="F737" s="859"/>
      <c r="G737" s="859"/>
      <c r="H737" s="859"/>
      <c r="I737" s="859"/>
      <c r="J737" s="859"/>
      <c r="K737" s="859"/>
      <c r="L737" s="859"/>
      <c r="M737" s="859"/>
      <c r="N737" s="859"/>
      <c r="O737" s="859"/>
      <c r="P737" s="859"/>
      <c r="Q737" s="859"/>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59"/>
      <c r="D738" s="859"/>
      <c r="E738" s="859"/>
      <c r="F738" s="859"/>
      <c r="G738" s="859"/>
      <c r="H738" s="859"/>
      <c r="I738" s="859"/>
      <c r="J738" s="859"/>
      <c r="K738" s="859"/>
      <c r="L738" s="859"/>
      <c r="M738" s="859"/>
      <c r="N738" s="859"/>
      <c r="O738" s="859"/>
      <c r="P738" s="859"/>
      <c r="Q738" s="859"/>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59"/>
      <c r="D739" s="859"/>
      <c r="E739" s="859"/>
      <c r="F739" s="859"/>
      <c r="G739" s="859"/>
      <c r="H739" s="859"/>
      <c r="I739" s="859"/>
      <c r="J739" s="859"/>
      <c r="K739" s="859"/>
      <c r="L739" s="859"/>
      <c r="M739" s="859"/>
      <c r="N739" s="859"/>
      <c r="O739" s="859"/>
      <c r="P739" s="859"/>
      <c r="Q739" s="859"/>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59"/>
      <c r="D740" s="859"/>
      <c r="E740" s="859"/>
      <c r="F740" s="859"/>
      <c r="G740" s="859"/>
      <c r="H740" s="859"/>
      <c r="I740" s="859"/>
      <c r="J740" s="859"/>
      <c r="K740" s="859"/>
      <c r="L740" s="859"/>
      <c r="M740" s="859"/>
      <c r="N740" s="859"/>
      <c r="O740" s="859"/>
      <c r="P740" s="859"/>
      <c r="Q740" s="859"/>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59"/>
      <c r="D741" s="859"/>
      <c r="E741" s="859"/>
      <c r="F741" s="859"/>
      <c r="G741" s="859"/>
      <c r="H741" s="859"/>
      <c r="I741" s="859"/>
      <c r="J741" s="859"/>
      <c r="K741" s="859"/>
      <c r="L741" s="859"/>
      <c r="M741" s="859"/>
      <c r="N741" s="859"/>
      <c r="O741" s="859"/>
      <c r="P741" s="859"/>
      <c r="Q741" s="859"/>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59"/>
      <c r="D742" s="859"/>
      <c r="E742" s="859"/>
      <c r="F742" s="859"/>
      <c r="G742" s="859"/>
      <c r="H742" s="859"/>
      <c r="I742" s="859"/>
      <c r="J742" s="859"/>
      <c r="K742" s="859"/>
      <c r="L742" s="859"/>
      <c r="M742" s="859"/>
      <c r="N742" s="859"/>
      <c r="O742" s="859"/>
      <c r="P742" s="859"/>
      <c r="Q742" s="859"/>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59"/>
      <c r="D743" s="859"/>
      <c r="E743" s="859"/>
      <c r="F743" s="859"/>
      <c r="G743" s="859"/>
      <c r="H743" s="859"/>
      <c r="I743" s="859"/>
      <c r="J743" s="859"/>
      <c r="K743" s="859"/>
      <c r="L743" s="859"/>
      <c r="M743" s="859"/>
      <c r="N743" s="859"/>
      <c r="O743" s="859"/>
      <c r="P743" s="859"/>
      <c r="Q743" s="859"/>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59"/>
      <c r="D744" s="859"/>
      <c r="E744" s="859"/>
      <c r="F744" s="859"/>
      <c r="G744" s="859"/>
      <c r="H744" s="859"/>
      <c r="I744" s="859"/>
      <c r="J744" s="859"/>
      <c r="K744" s="859"/>
      <c r="L744" s="859"/>
      <c r="M744" s="859"/>
      <c r="N744" s="859"/>
      <c r="O744" s="859"/>
      <c r="P744" s="859"/>
      <c r="Q744" s="859"/>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59"/>
      <c r="D745" s="859"/>
      <c r="E745" s="859"/>
      <c r="F745" s="859"/>
      <c r="G745" s="859"/>
      <c r="H745" s="859"/>
      <c r="I745" s="859"/>
      <c r="J745" s="859"/>
      <c r="K745" s="859"/>
      <c r="L745" s="859"/>
      <c r="M745" s="859"/>
      <c r="N745" s="859"/>
      <c r="O745" s="859"/>
      <c r="P745" s="859"/>
      <c r="Q745" s="859"/>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59"/>
      <c r="D746" s="859"/>
      <c r="E746" s="859"/>
      <c r="F746" s="859"/>
      <c r="G746" s="859"/>
      <c r="H746" s="859"/>
      <c r="I746" s="859"/>
      <c r="J746" s="859"/>
      <c r="K746" s="859"/>
      <c r="L746" s="859"/>
      <c r="M746" s="859"/>
      <c r="N746" s="859"/>
      <c r="O746" s="859"/>
      <c r="P746" s="859"/>
      <c r="Q746" s="859"/>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59"/>
      <c r="D747" s="859"/>
      <c r="E747" s="859"/>
      <c r="F747" s="859"/>
      <c r="G747" s="859"/>
      <c r="H747" s="859"/>
      <c r="I747" s="859"/>
      <c r="J747" s="859"/>
      <c r="K747" s="859"/>
      <c r="L747" s="859"/>
      <c r="M747" s="859"/>
      <c r="N747" s="859"/>
      <c r="O747" s="859"/>
      <c r="P747" s="859"/>
      <c r="Q747" s="859"/>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59"/>
      <c r="D748" s="859"/>
      <c r="E748" s="859"/>
      <c r="F748" s="859"/>
      <c r="G748" s="859"/>
      <c r="H748" s="859"/>
      <c r="I748" s="859"/>
      <c r="J748" s="859"/>
      <c r="K748" s="859"/>
      <c r="L748" s="859"/>
      <c r="M748" s="859"/>
      <c r="N748" s="859"/>
      <c r="O748" s="859"/>
      <c r="P748" s="859"/>
      <c r="Q748" s="859"/>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59"/>
      <c r="D749" s="859"/>
      <c r="E749" s="859"/>
      <c r="F749" s="859"/>
      <c r="G749" s="859"/>
      <c r="H749" s="859"/>
      <c r="I749" s="859"/>
      <c r="J749" s="859"/>
      <c r="K749" s="859"/>
      <c r="L749" s="859"/>
      <c r="M749" s="859"/>
      <c r="N749" s="859"/>
      <c r="O749" s="859"/>
      <c r="P749" s="859"/>
      <c r="Q749" s="859"/>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59"/>
      <c r="D750" s="859"/>
      <c r="E750" s="859"/>
      <c r="F750" s="859"/>
      <c r="G750" s="859"/>
      <c r="H750" s="859"/>
      <c r="I750" s="859"/>
      <c r="J750" s="859"/>
      <c r="K750" s="859"/>
      <c r="L750" s="859"/>
      <c r="M750" s="859"/>
      <c r="N750" s="859"/>
      <c r="O750" s="859"/>
      <c r="P750" s="859"/>
      <c r="Q750" s="859"/>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59"/>
      <c r="D751" s="859"/>
      <c r="E751" s="859"/>
      <c r="F751" s="859"/>
      <c r="G751" s="859"/>
      <c r="H751" s="859"/>
      <c r="I751" s="859"/>
      <c r="J751" s="859"/>
      <c r="K751" s="859"/>
      <c r="L751" s="859"/>
      <c r="M751" s="859"/>
      <c r="N751" s="859"/>
      <c r="O751" s="859"/>
      <c r="P751" s="859"/>
      <c r="Q751" s="859"/>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59"/>
      <c r="D752" s="859"/>
      <c r="E752" s="859"/>
      <c r="F752" s="859"/>
      <c r="G752" s="859"/>
      <c r="H752" s="859"/>
      <c r="I752" s="859"/>
      <c r="J752" s="859"/>
      <c r="K752" s="859"/>
      <c r="L752" s="859"/>
      <c r="M752" s="859"/>
      <c r="N752" s="859"/>
      <c r="O752" s="859"/>
      <c r="P752" s="859"/>
      <c r="Q752" s="859"/>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59"/>
      <c r="D753" s="859"/>
      <c r="E753" s="859"/>
      <c r="F753" s="859"/>
      <c r="G753" s="859"/>
      <c r="H753" s="859"/>
      <c r="I753" s="859"/>
      <c r="J753" s="859"/>
      <c r="K753" s="859"/>
      <c r="L753" s="859"/>
      <c r="M753" s="859"/>
      <c r="N753" s="859"/>
      <c r="O753" s="859"/>
      <c r="P753" s="859"/>
      <c r="Q753" s="859"/>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59"/>
      <c r="D754" s="859"/>
      <c r="E754" s="859"/>
      <c r="F754" s="859"/>
      <c r="G754" s="859"/>
      <c r="H754" s="859"/>
      <c r="I754" s="859"/>
      <c r="J754" s="859"/>
      <c r="K754" s="859"/>
      <c r="L754" s="859"/>
      <c r="M754" s="859"/>
      <c r="N754" s="859"/>
      <c r="O754" s="859"/>
      <c r="P754" s="859"/>
      <c r="Q754" s="859"/>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59"/>
      <c r="D755" s="859"/>
      <c r="E755" s="859"/>
      <c r="F755" s="859"/>
      <c r="G755" s="859"/>
      <c r="H755" s="859"/>
      <c r="I755" s="859"/>
      <c r="J755" s="859"/>
      <c r="K755" s="859"/>
      <c r="L755" s="859"/>
      <c r="M755" s="859"/>
      <c r="N755" s="859"/>
      <c r="O755" s="859"/>
      <c r="P755" s="859"/>
      <c r="Q755" s="859"/>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59"/>
      <c r="D756" s="859"/>
      <c r="E756" s="859"/>
      <c r="F756" s="859"/>
      <c r="G756" s="859"/>
      <c r="H756" s="859"/>
      <c r="I756" s="859"/>
      <c r="J756" s="859"/>
      <c r="K756" s="859"/>
      <c r="L756" s="859"/>
      <c r="M756" s="859"/>
      <c r="N756" s="859"/>
      <c r="O756" s="859"/>
      <c r="P756" s="859"/>
      <c r="Q756" s="859"/>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59"/>
      <c r="D757" s="859"/>
      <c r="E757" s="859"/>
      <c r="F757" s="859"/>
      <c r="G757" s="859"/>
      <c r="H757" s="859"/>
      <c r="I757" s="859"/>
      <c r="J757" s="859"/>
      <c r="K757" s="859"/>
      <c r="L757" s="859"/>
      <c r="M757" s="859"/>
      <c r="N757" s="859"/>
      <c r="O757" s="859"/>
      <c r="P757" s="859"/>
      <c r="Q757" s="859"/>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59"/>
      <c r="D758" s="859"/>
      <c r="E758" s="859"/>
      <c r="F758" s="859"/>
      <c r="G758" s="859"/>
      <c r="H758" s="859"/>
      <c r="I758" s="859"/>
      <c r="J758" s="859"/>
      <c r="K758" s="859"/>
      <c r="L758" s="859"/>
      <c r="M758" s="859"/>
      <c r="N758" s="859"/>
      <c r="O758" s="859"/>
      <c r="P758" s="859"/>
      <c r="Q758" s="859"/>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59"/>
      <c r="D759" s="859"/>
      <c r="E759" s="859"/>
      <c r="F759" s="859"/>
      <c r="G759" s="859"/>
      <c r="H759" s="859"/>
      <c r="I759" s="859"/>
      <c r="J759" s="859"/>
      <c r="K759" s="859"/>
      <c r="L759" s="859"/>
      <c r="M759" s="859"/>
      <c r="N759" s="859"/>
      <c r="O759" s="859"/>
      <c r="P759" s="859"/>
      <c r="Q759" s="859"/>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59"/>
      <c r="D760" s="859"/>
      <c r="E760" s="859"/>
      <c r="F760" s="859"/>
      <c r="G760" s="859"/>
      <c r="H760" s="859"/>
      <c r="I760" s="859"/>
      <c r="J760" s="859"/>
      <c r="K760" s="859"/>
      <c r="L760" s="859"/>
      <c r="M760" s="859"/>
      <c r="N760" s="859"/>
      <c r="O760" s="859"/>
      <c r="P760" s="859"/>
      <c r="Q760" s="859"/>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59"/>
      <c r="D761" s="859"/>
      <c r="E761" s="859"/>
      <c r="F761" s="859"/>
      <c r="G761" s="859"/>
      <c r="H761" s="859"/>
      <c r="I761" s="859"/>
      <c r="J761" s="859"/>
      <c r="K761" s="859"/>
      <c r="L761" s="859"/>
      <c r="M761" s="859"/>
      <c r="N761" s="859"/>
      <c r="O761" s="859"/>
      <c r="P761" s="859"/>
      <c r="Q761" s="859"/>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59"/>
      <c r="D762" s="859"/>
      <c r="E762" s="859"/>
      <c r="F762" s="859"/>
      <c r="G762" s="859"/>
      <c r="H762" s="859"/>
      <c r="I762" s="859"/>
      <c r="J762" s="859"/>
      <c r="K762" s="859"/>
      <c r="L762" s="859"/>
      <c r="M762" s="859"/>
      <c r="N762" s="859"/>
      <c r="O762" s="859"/>
      <c r="P762" s="859"/>
      <c r="Q762" s="859"/>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59"/>
      <c r="D763" s="859"/>
      <c r="E763" s="859"/>
      <c r="F763" s="859"/>
      <c r="G763" s="859"/>
      <c r="H763" s="859"/>
      <c r="I763" s="859"/>
      <c r="J763" s="859"/>
      <c r="K763" s="859"/>
      <c r="L763" s="859"/>
      <c r="M763" s="859"/>
      <c r="N763" s="859"/>
      <c r="O763" s="859"/>
      <c r="P763" s="859"/>
      <c r="Q763" s="859"/>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59"/>
      <c r="D764" s="859"/>
      <c r="E764" s="859"/>
      <c r="F764" s="859"/>
      <c r="G764" s="859"/>
      <c r="H764" s="859"/>
      <c r="I764" s="859"/>
      <c r="J764" s="859"/>
      <c r="K764" s="859"/>
      <c r="L764" s="859"/>
      <c r="M764" s="859"/>
      <c r="N764" s="859"/>
      <c r="O764" s="859"/>
      <c r="P764" s="859"/>
      <c r="Q764" s="859"/>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59"/>
      <c r="D765" s="859"/>
      <c r="E765" s="859"/>
      <c r="F765" s="859"/>
      <c r="G765" s="859"/>
      <c r="H765" s="859"/>
      <c r="I765" s="859"/>
      <c r="J765" s="859"/>
      <c r="K765" s="859"/>
      <c r="L765" s="859"/>
      <c r="M765" s="859"/>
      <c r="N765" s="859"/>
      <c r="O765" s="859"/>
      <c r="P765" s="859"/>
      <c r="Q765" s="859"/>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59"/>
      <c r="D766" s="859"/>
      <c r="E766" s="859"/>
      <c r="F766" s="859"/>
      <c r="G766" s="859"/>
      <c r="H766" s="859"/>
      <c r="I766" s="859"/>
      <c r="J766" s="859"/>
      <c r="K766" s="859"/>
      <c r="L766" s="859"/>
      <c r="M766" s="859"/>
      <c r="N766" s="859"/>
      <c r="O766" s="859"/>
      <c r="P766" s="859"/>
      <c r="Q766" s="859"/>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59"/>
      <c r="D767" s="859"/>
      <c r="E767" s="859"/>
      <c r="F767" s="859"/>
      <c r="G767" s="859"/>
      <c r="H767" s="859"/>
      <c r="I767" s="859"/>
      <c r="J767" s="859"/>
      <c r="K767" s="859"/>
      <c r="L767" s="859"/>
      <c r="M767" s="859"/>
      <c r="N767" s="859"/>
      <c r="O767" s="859"/>
      <c r="P767" s="859"/>
      <c r="Q767" s="859"/>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59"/>
      <c r="D768" s="859"/>
      <c r="E768" s="859"/>
      <c r="F768" s="859"/>
      <c r="G768" s="859"/>
      <c r="H768" s="859"/>
      <c r="I768" s="859"/>
      <c r="J768" s="859"/>
      <c r="K768" s="859"/>
      <c r="L768" s="859"/>
      <c r="M768" s="859"/>
      <c r="N768" s="859"/>
      <c r="O768" s="859"/>
      <c r="P768" s="859"/>
      <c r="Q768" s="859"/>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59"/>
      <c r="D769" s="859"/>
      <c r="E769" s="859"/>
      <c r="F769" s="859"/>
      <c r="G769" s="859"/>
      <c r="H769" s="859"/>
      <c r="I769" s="859"/>
      <c r="J769" s="859"/>
      <c r="K769" s="859"/>
      <c r="L769" s="859"/>
      <c r="M769" s="859"/>
      <c r="N769" s="859"/>
      <c r="O769" s="859"/>
      <c r="P769" s="859"/>
      <c r="Q769" s="859"/>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59"/>
      <c r="D770" s="859"/>
      <c r="E770" s="859"/>
      <c r="F770" s="859"/>
      <c r="G770" s="859"/>
      <c r="H770" s="859"/>
      <c r="I770" s="859"/>
      <c r="J770" s="859"/>
      <c r="K770" s="859"/>
      <c r="L770" s="859"/>
      <c r="M770" s="859"/>
      <c r="N770" s="859"/>
      <c r="O770" s="859"/>
      <c r="P770" s="859"/>
      <c r="Q770" s="859"/>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59"/>
      <c r="D771" s="859"/>
      <c r="E771" s="859"/>
      <c r="F771" s="859"/>
      <c r="G771" s="859"/>
      <c r="H771" s="859"/>
      <c r="I771" s="859"/>
      <c r="J771" s="859"/>
      <c r="K771" s="859"/>
      <c r="L771" s="859"/>
      <c r="M771" s="859"/>
      <c r="N771" s="859"/>
      <c r="O771" s="859"/>
      <c r="P771" s="859"/>
      <c r="Q771" s="859"/>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59"/>
      <c r="D772" s="859"/>
      <c r="E772" s="859"/>
      <c r="F772" s="859"/>
      <c r="G772" s="859"/>
      <c r="H772" s="859"/>
      <c r="I772" s="859"/>
      <c r="J772" s="859"/>
      <c r="K772" s="859"/>
      <c r="L772" s="859"/>
      <c r="M772" s="859"/>
      <c r="N772" s="859"/>
      <c r="O772" s="859"/>
      <c r="P772" s="859"/>
      <c r="Q772" s="859"/>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59"/>
      <c r="D773" s="859"/>
      <c r="E773" s="859"/>
      <c r="F773" s="859"/>
      <c r="G773" s="859"/>
      <c r="H773" s="859"/>
      <c r="I773" s="859"/>
      <c r="J773" s="859"/>
      <c r="K773" s="859"/>
      <c r="L773" s="859"/>
      <c r="M773" s="859"/>
      <c r="N773" s="859"/>
      <c r="O773" s="859"/>
      <c r="P773" s="859"/>
      <c r="Q773" s="859"/>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59"/>
      <c r="D774" s="859"/>
      <c r="E774" s="859"/>
      <c r="F774" s="859"/>
      <c r="G774" s="859"/>
      <c r="H774" s="859"/>
      <c r="I774" s="859"/>
      <c r="J774" s="859"/>
      <c r="K774" s="859"/>
      <c r="L774" s="859"/>
      <c r="M774" s="859"/>
      <c r="N774" s="859"/>
      <c r="O774" s="859"/>
      <c r="P774" s="859"/>
      <c r="Q774" s="859"/>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59"/>
      <c r="D775" s="859"/>
      <c r="E775" s="859"/>
      <c r="F775" s="859"/>
      <c r="G775" s="859"/>
      <c r="H775" s="859"/>
      <c r="I775" s="859"/>
      <c r="J775" s="859"/>
      <c r="K775" s="859"/>
      <c r="L775" s="859"/>
      <c r="M775" s="859"/>
      <c r="N775" s="859"/>
      <c r="O775" s="859"/>
      <c r="P775" s="859"/>
      <c r="Q775" s="859"/>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59"/>
      <c r="D776" s="859"/>
      <c r="E776" s="859"/>
      <c r="F776" s="859"/>
      <c r="G776" s="859"/>
      <c r="H776" s="859"/>
      <c r="I776" s="859"/>
      <c r="J776" s="859"/>
      <c r="K776" s="859"/>
      <c r="L776" s="859"/>
      <c r="M776" s="859"/>
      <c r="N776" s="859"/>
      <c r="O776" s="859"/>
      <c r="P776" s="859"/>
      <c r="Q776" s="859"/>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59"/>
      <c r="D777" s="859"/>
      <c r="E777" s="859"/>
      <c r="F777" s="859"/>
      <c r="G777" s="859"/>
      <c r="H777" s="859"/>
      <c r="I777" s="859"/>
      <c r="J777" s="859"/>
      <c r="K777" s="859"/>
      <c r="L777" s="859"/>
      <c r="M777" s="859"/>
      <c r="N777" s="859"/>
      <c r="O777" s="859"/>
      <c r="P777" s="859"/>
      <c r="Q777" s="859"/>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59"/>
      <c r="D778" s="859"/>
      <c r="E778" s="859"/>
      <c r="F778" s="859"/>
      <c r="G778" s="859"/>
      <c r="H778" s="859"/>
      <c r="I778" s="859"/>
      <c r="J778" s="859"/>
      <c r="K778" s="859"/>
      <c r="L778" s="859"/>
      <c r="M778" s="859"/>
      <c r="N778" s="859"/>
      <c r="O778" s="859"/>
      <c r="P778" s="859"/>
      <c r="Q778" s="859"/>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59"/>
      <c r="D779" s="859"/>
      <c r="E779" s="859"/>
      <c r="F779" s="859"/>
      <c r="G779" s="859"/>
      <c r="H779" s="859"/>
      <c r="I779" s="859"/>
      <c r="J779" s="859"/>
      <c r="K779" s="859"/>
      <c r="L779" s="859"/>
      <c r="M779" s="859"/>
      <c r="N779" s="859"/>
      <c r="O779" s="859"/>
      <c r="P779" s="859"/>
      <c r="Q779" s="859"/>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59"/>
      <c r="D780" s="859"/>
      <c r="E780" s="859"/>
      <c r="F780" s="859"/>
      <c r="G780" s="859"/>
      <c r="H780" s="859"/>
      <c r="I780" s="859"/>
      <c r="J780" s="859"/>
      <c r="K780" s="859"/>
      <c r="L780" s="859"/>
      <c r="M780" s="859"/>
      <c r="N780" s="859"/>
      <c r="O780" s="859"/>
      <c r="P780" s="859"/>
      <c r="Q780" s="859"/>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59"/>
      <c r="D781" s="859"/>
      <c r="E781" s="859"/>
      <c r="F781" s="859"/>
      <c r="G781" s="859"/>
      <c r="H781" s="859"/>
      <c r="I781" s="859"/>
      <c r="J781" s="859"/>
      <c r="K781" s="859"/>
      <c r="L781" s="859"/>
      <c r="M781" s="859"/>
      <c r="N781" s="859"/>
      <c r="O781" s="859"/>
      <c r="P781" s="859"/>
      <c r="Q781" s="859"/>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59"/>
      <c r="D782" s="859"/>
      <c r="E782" s="859"/>
      <c r="F782" s="859"/>
      <c r="G782" s="859"/>
      <c r="H782" s="859"/>
      <c r="I782" s="859"/>
      <c r="J782" s="859"/>
      <c r="K782" s="859"/>
      <c r="L782" s="859"/>
      <c r="M782" s="859"/>
      <c r="N782" s="859"/>
      <c r="O782" s="859"/>
      <c r="P782" s="859"/>
      <c r="Q782" s="859"/>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59"/>
      <c r="D783" s="859"/>
      <c r="E783" s="859"/>
      <c r="F783" s="859"/>
      <c r="G783" s="859"/>
      <c r="H783" s="859"/>
      <c r="I783" s="859"/>
      <c r="J783" s="859"/>
      <c r="K783" s="859"/>
      <c r="L783" s="859"/>
      <c r="M783" s="859"/>
      <c r="N783" s="859"/>
      <c r="O783" s="859"/>
      <c r="P783" s="859"/>
      <c r="Q783" s="859"/>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59"/>
      <c r="D784" s="859"/>
      <c r="E784" s="859"/>
      <c r="F784" s="859"/>
      <c r="G784" s="859"/>
      <c r="H784" s="859"/>
      <c r="I784" s="859"/>
      <c r="J784" s="859"/>
      <c r="K784" s="859"/>
      <c r="L784" s="859"/>
      <c r="M784" s="859"/>
      <c r="N784" s="859"/>
      <c r="O784" s="859"/>
      <c r="P784" s="859"/>
      <c r="Q784" s="859"/>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59"/>
      <c r="D785" s="859"/>
      <c r="E785" s="859"/>
      <c r="F785" s="859"/>
      <c r="G785" s="859"/>
      <c r="H785" s="859"/>
      <c r="I785" s="859"/>
      <c r="J785" s="859"/>
      <c r="K785" s="859"/>
      <c r="L785" s="859"/>
      <c r="M785" s="859"/>
      <c r="N785" s="859"/>
      <c r="O785" s="859"/>
      <c r="P785" s="859"/>
      <c r="Q785" s="859"/>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59"/>
      <c r="D786" s="859"/>
      <c r="E786" s="859"/>
      <c r="F786" s="859"/>
      <c r="G786" s="859"/>
      <c r="H786" s="859"/>
      <c r="I786" s="859"/>
      <c r="J786" s="859"/>
      <c r="K786" s="859"/>
      <c r="L786" s="859"/>
      <c r="M786" s="859"/>
      <c r="N786" s="859"/>
      <c r="O786" s="859"/>
      <c r="P786" s="859"/>
      <c r="Q786" s="859"/>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59"/>
      <c r="D787" s="859"/>
      <c r="E787" s="859"/>
      <c r="F787" s="859"/>
      <c r="G787" s="859"/>
      <c r="H787" s="859"/>
      <c r="I787" s="859"/>
      <c r="J787" s="859"/>
      <c r="K787" s="859"/>
      <c r="L787" s="859"/>
      <c r="M787" s="859"/>
      <c r="N787" s="859"/>
      <c r="O787" s="859"/>
      <c r="P787" s="859"/>
      <c r="Q787" s="859"/>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59"/>
      <c r="D788" s="859"/>
      <c r="E788" s="859"/>
      <c r="F788" s="859"/>
      <c r="G788" s="859"/>
      <c r="H788" s="859"/>
      <c r="I788" s="859"/>
      <c r="J788" s="859"/>
      <c r="K788" s="859"/>
      <c r="L788" s="859"/>
      <c r="M788" s="859"/>
      <c r="N788" s="859"/>
      <c r="O788" s="859"/>
      <c r="P788" s="859"/>
      <c r="Q788" s="859"/>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59"/>
      <c r="D789" s="859"/>
      <c r="E789" s="859"/>
      <c r="F789" s="859"/>
      <c r="G789" s="859"/>
      <c r="H789" s="859"/>
      <c r="I789" s="859"/>
      <c r="J789" s="859"/>
      <c r="K789" s="859"/>
      <c r="L789" s="859"/>
      <c r="M789" s="859"/>
      <c r="N789" s="859"/>
      <c r="O789" s="859"/>
      <c r="P789" s="859"/>
      <c r="Q789" s="859"/>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59"/>
      <c r="D790" s="859"/>
      <c r="E790" s="859"/>
      <c r="F790" s="859"/>
      <c r="G790" s="859"/>
      <c r="H790" s="859"/>
      <c r="I790" s="859"/>
      <c r="J790" s="859"/>
      <c r="K790" s="859"/>
      <c r="L790" s="859"/>
      <c r="M790" s="859"/>
      <c r="N790" s="859"/>
      <c r="O790" s="859"/>
      <c r="P790" s="859"/>
      <c r="Q790" s="859"/>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59"/>
      <c r="D791" s="859"/>
      <c r="E791" s="859"/>
      <c r="F791" s="859"/>
      <c r="G791" s="859"/>
      <c r="H791" s="859"/>
      <c r="I791" s="859"/>
      <c r="J791" s="859"/>
      <c r="K791" s="859"/>
      <c r="L791" s="859"/>
      <c r="M791" s="859"/>
      <c r="N791" s="859"/>
      <c r="O791" s="859"/>
      <c r="P791" s="859"/>
      <c r="Q791" s="859"/>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59"/>
      <c r="D792" s="859"/>
      <c r="E792" s="859"/>
      <c r="F792" s="859"/>
      <c r="G792" s="859"/>
      <c r="H792" s="859"/>
      <c r="I792" s="859"/>
      <c r="J792" s="859"/>
      <c r="K792" s="859"/>
      <c r="L792" s="859"/>
      <c r="M792" s="859"/>
      <c r="N792" s="859"/>
      <c r="O792" s="859"/>
      <c r="P792" s="859"/>
      <c r="Q792" s="859"/>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59"/>
      <c r="D793" s="859"/>
      <c r="E793" s="859"/>
      <c r="F793" s="859"/>
      <c r="G793" s="859"/>
      <c r="H793" s="859"/>
      <c r="I793" s="859"/>
      <c r="J793" s="859"/>
      <c r="K793" s="859"/>
      <c r="L793" s="859"/>
      <c r="M793" s="859"/>
      <c r="N793" s="859"/>
      <c r="O793" s="859"/>
      <c r="P793" s="859"/>
      <c r="Q793" s="859"/>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59"/>
      <c r="D794" s="859"/>
      <c r="E794" s="859"/>
      <c r="F794" s="859"/>
      <c r="G794" s="859"/>
      <c r="H794" s="859"/>
      <c r="I794" s="859"/>
      <c r="J794" s="859"/>
      <c r="K794" s="859"/>
      <c r="L794" s="859"/>
      <c r="M794" s="859"/>
      <c r="N794" s="859"/>
      <c r="O794" s="859"/>
      <c r="P794" s="859"/>
      <c r="Q794" s="859"/>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59"/>
      <c r="D795" s="859"/>
      <c r="E795" s="859"/>
      <c r="F795" s="859"/>
      <c r="G795" s="859"/>
      <c r="H795" s="859"/>
      <c r="I795" s="859"/>
      <c r="J795" s="859"/>
      <c r="K795" s="859"/>
      <c r="L795" s="859"/>
      <c r="M795" s="859"/>
      <c r="N795" s="859"/>
      <c r="O795" s="859"/>
      <c r="P795" s="859"/>
      <c r="Q795" s="859"/>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59"/>
      <c r="D796" s="859"/>
      <c r="E796" s="859"/>
      <c r="F796" s="859"/>
      <c r="G796" s="859"/>
      <c r="H796" s="859"/>
      <c r="I796" s="859"/>
      <c r="J796" s="859"/>
      <c r="K796" s="859"/>
      <c r="L796" s="859"/>
      <c r="M796" s="859"/>
      <c r="N796" s="859"/>
      <c r="O796" s="859"/>
      <c r="P796" s="859"/>
      <c r="Q796" s="859"/>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59"/>
      <c r="D797" s="859"/>
      <c r="E797" s="859"/>
      <c r="F797" s="859"/>
      <c r="G797" s="859"/>
      <c r="H797" s="859"/>
      <c r="I797" s="859"/>
      <c r="J797" s="859"/>
      <c r="K797" s="859"/>
      <c r="L797" s="859"/>
      <c r="M797" s="859"/>
      <c r="N797" s="859"/>
      <c r="O797" s="859"/>
      <c r="P797" s="859"/>
      <c r="Q797" s="859"/>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59"/>
      <c r="D798" s="859"/>
      <c r="E798" s="859"/>
      <c r="F798" s="859"/>
      <c r="G798" s="859"/>
      <c r="H798" s="859"/>
      <c r="I798" s="859"/>
      <c r="J798" s="859"/>
      <c r="K798" s="859"/>
      <c r="L798" s="859"/>
      <c r="M798" s="859"/>
      <c r="N798" s="859"/>
      <c r="O798" s="859"/>
      <c r="P798" s="859"/>
      <c r="Q798" s="859"/>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59"/>
      <c r="D799" s="859"/>
      <c r="E799" s="859"/>
      <c r="F799" s="859"/>
      <c r="G799" s="859"/>
      <c r="H799" s="859"/>
      <c r="I799" s="859"/>
      <c r="J799" s="859"/>
      <c r="K799" s="859"/>
      <c r="L799" s="859"/>
      <c r="M799" s="859"/>
      <c r="N799" s="859"/>
      <c r="O799" s="859"/>
      <c r="P799" s="859"/>
      <c r="Q799" s="859"/>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59"/>
      <c r="D800" s="859"/>
      <c r="E800" s="859"/>
      <c r="F800" s="859"/>
      <c r="G800" s="859"/>
      <c r="H800" s="859"/>
      <c r="I800" s="859"/>
      <c r="J800" s="859"/>
      <c r="K800" s="859"/>
      <c r="L800" s="859"/>
      <c r="M800" s="859"/>
      <c r="N800" s="859"/>
      <c r="O800" s="859"/>
      <c r="P800" s="859"/>
      <c r="Q800" s="859"/>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59"/>
      <c r="D801" s="859"/>
      <c r="E801" s="859"/>
      <c r="F801" s="859"/>
      <c r="G801" s="859"/>
      <c r="H801" s="859"/>
      <c r="I801" s="859"/>
      <c r="J801" s="859"/>
      <c r="K801" s="859"/>
      <c r="L801" s="859"/>
      <c r="M801" s="859"/>
      <c r="N801" s="859"/>
      <c r="O801" s="859"/>
      <c r="P801" s="859"/>
      <c r="Q801" s="859"/>
    </row>
    <row r="802" ht="25.15" customHeight="true" x14ac:dyDescent="0.2">
      <c r="C802" s="859"/>
      <c r="D802" s="859"/>
      <c r="E802" s="859"/>
      <c r="F802" s="859"/>
      <c r="G802" s="859"/>
      <c r="H802" s="859"/>
      <c r="I802" s="859"/>
      <c r="J802" s="859"/>
      <c r="K802" s="859"/>
      <c r="L802" s="859"/>
      <c r="M802" s="859"/>
      <c r="N802" s="859"/>
      <c r="O802" s="859"/>
      <c r="P802" s="859"/>
      <c r="Q802" s="859"/>
    </row>
    <row r="803" ht="25.15" customHeight="true" x14ac:dyDescent="0.2">
      <c r="C803" s="859"/>
      <c r="D803" s="859"/>
      <c r="E803" s="859"/>
      <c r="F803" s="859"/>
      <c r="G803" s="859"/>
      <c r="H803" s="859"/>
      <c r="I803" s="859"/>
      <c r="J803" s="859"/>
      <c r="K803" s="859"/>
      <c r="L803" s="859"/>
      <c r="M803" s="859"/>
      <c r="N803" s="859"/>
      <c r="O803" s="859"/>
      <c r="P803" s="859"/>
      <c r="Q803" s="859"/>
    </row>
    <row r="804" ht="25.15" customHeight="true" x14ac:dyDescent="0.2">
      <c r="C804" s="859"/>
      <c r="D804" s="859"/>
      <c r="E804" s="859"/>
      <c r="F804" s="859"/>
      <c r="G804" s="859"/>
      <c r="H804" s="859"/>
      <c r="I804" s="859"/>
      <c r="J804" s="859"/>
      <c r="K804" s="859"/>
      <c r="L804" s="859"/>
      <c r="M804" s="859"/>
      <c r="N804" s="859"/>
      <c r="O804" s="859"/>
      <c r="P804" s="859"/>
      <c r="Q804" s="859"/>
    </row>
    <row r="805" ht="25.15" customHeight="true" x14ac:dyDescent="0.2">
      <c r="C805" s="859"/>
      <c r="D805" s="859"/>
      <c r="E805" s="859"/>
      <c r="F805" s="859"/>
      <c r="G805" s="859"/>
      <c r="H805" s="859"/>
      <c r="I805" s="859"/>
      <c r="J805" s="859"/>
      <c r="K805" s="859"/>
      <c r="L805" s="859"/>
      <c r="M805" s="859"/>
      <c r="N805" s="859"/>
      <c r="O805" s="859"/>
      <c r="P805" s="859"/>
      <c r="Q805" s="859"/>
    </row>
    <row r="806" ht="25.15" customHeight="true" x14ac:dyDescent="0.2">
      <c r="C806" s="859"/>
      <c r="D806" s="859"/>
      <c r="E806" s="859"/>
      <c r="F806" s="859"/>
      <c r="G806" s="859"/>
      <c r="H806" s="859"/>
      <c r="I806" s="859"/>
      <c r="J806" s="859"/>
      <c r="K806" s="859"/>
      <c r="L806" s="859"/>
      <c r="M806" s="859"/>
      <c r="N806" s="859"/>
      <c r="O806" s="859"/>
      <c r="P806" s="859"/>
      <c r="Q806" s="859"/>
    </row>
    <row r="807" ht="25.15" customHeight="true" x14ac:dyDescent="0.2">
      <c r="C807" s="859"/>
      <c r="D807" s="859"/>
      <c r="E807" s="859"/>
      <c r="F807" s="859"/>
      <c r="G807" s="859"/>
      <c r="H807" s="859"/>
      <c r="I807" s="859"/>
      <c r="J807" s="859"/>
      <c r="K807" s="859"/>
      <c r="L807" s="859"/>
      <c r="M807" s="859"/>
      <c r="N807" s="859"/>
      <c r="O807" s="859"/>
      <c r="P807" s="859"/>
      <c r="Q807" s="859"/>
    </row>
    <row r="808" ht="25.15" customHeight="true" x14ac:dyDescent="0.2">
      <c r="C808" s="859"/>
      <c r="D808" s="859"/>
      <c r="E808" s="859"/>
      <c r="F808" s="859"/>
      <c r="G808" s="859"/>
      <c r="H808" s="859"/>
      <c r="I808" s="859"/>
      <c r="J808" s="859"/>
      <c r="K808" s="859"/>
      <c r="L808" s="859"/>
      <c r="M808" s="859"/>
      <c r="N808" s="859"/>
      <c r="O808" s="859"/>
      <c r="P808" s="859"/>
      <c r="Q808" s="859"/>
    </row>
    <row r="809" ht="25.15" customHeight="true" x14ac:dyDescent="0.2">
      <c r="C809" s="859"/>
      <c r="D809" s="859"/>
      <c r="E809" s="859"/>
      <c r="F809" s="859"/>
      <c r="G809" s="859"/>
      <c r="H809" s="859"/>
      <c r="I809" s="859"/>
      <c r="J809" s="859"/>
      <c r="K809" s="859"/>
      <c r="L809" s="859"/>
      <c r="M809" s="859"/>
      <c r="N809" s="859"/>
      <c r="O809" s="859"/>
      <c r="P809" s="859"/>
      <c r="Q809" s="859"/>
    </row>
    <row r="810" ht="25.15" customHeight="true" x14ac:dyDescent="0.2">
      <c r="C810" s="859"/>
      <c r="D810" s="859"/>
      <c r="E810" s="859"/>
      <c r="F810" s="859"/>
      <c r="G810" s="859"/>
      <c r="H810" s="859"/>
      <c r="I810" s="859"/>
      <c r="J810" s="859"/>
      <c r="K810" s="859"/>
      <c r="L810" s="859"/>
      <c r="M810" s="859"/>
      <c r="N810" s="859"/>
      <c r="O810" s="859"/>
      <c r="P810" s="859"/>
      <c r="Q810" s="859"/>
    </row>
    <row r="811" ht="25.15" customHeight="true" x14ac:dyDescent="0.2">
      <c r="C811" s="859"/>
      <c r="D811" s="859"/>
      <c r="E811" s="859"/>
      <c r="F811" s="859"/>
      <c r="G811" s="859"/>
      <c r="H811" s="859"/>
      <c r="I811" s="859"/>
      <c r="J811" s="859"/>
      <c r="K811" s="859"/>
      <c r="L811" s="859"/>
      <c r="M811" s="859"/>
      <c r="N811" s="859"/>
      <c r="O811" s="859"/>
      <c r="P811" s="859"/>
      <c r="Q811" s="859"/>
    </row>
    <row r="812" ht="25.15" customHeight="true" x14ac:dyDescent="0.2">
      <c r="C812" s="859"/>
      <c r="D812" s="859"/>
      <c r="E812" s="859"/>
      <c r="F812" s="859"/>
      <c r="G812" s="859"/>
      <c r="H812" s="859"/>
      <c r="I812" s="859"/>
      <c r="J812" s="859"/>
      <c r="K812" s="859"/>
      <c r="L812" s="859"/>
      <c r="M812" s="859"/>
      <c r="N812" s="859"/>
      <c r="O812" s="859"/>
      <c r="P812" s="859"/>
      <c r="Q812" s="859"/>
    </row>
    <row r="813" ht="25.15" customHeight="true" x14ac:dyDescent="0.2">
      <c r="C813" s="859"/>
      <c r="D813" s="859"/>
      <c r="E813" s="859"/>
      <c r="F813" s="859"/>
      <c r="G813" s="859"/>
      <c r="H813" s="859"/>
      <c r="I813" s="859"/>
      <c r="J813" s="859"/>
      <c r="K813" s="859"/>
      <c r="L813" s="859"/>
      <c r="M813" s="859"/>
      <c r="N813" s="859"/>
      <c r="O813" s="859"/>
      <c r="P813" s="859"/>
      <c r="Q813" s="859"/>
    </row>
    <row r="814" ht="25.15" customHeight="true" x14ac:dyDescent="0.2">
      <c r="C814" s="859"/>
      <c r="D814" s="859"/>
      <c r="E814" s="859"/>
      <c r="F814" s="859"/>
      <c r="G814" s="859"/>
      <c r="H814" s="859"/>
      <c r="I814" s="859"/>
      <c r="J814" s="859"/>
      <c r="K814" s="859"/>
      <c r="L814" s="859"/>
      <c r="M814" s="859"/>
      <c r="N814" s="859"/>
      <c r="O814" s="859"/>
      <c r="P814" s="859"/>
      <c r="Q814" s="859"/>
    </row>
    <row r="815" ht="25.15" customHeight="true" x14ac:dyDescent="0.2">
      <c r="C815" s="859"/>
      <c r="D815" s="859"/>
      <c r="E815" s="859"/>
      <c r="F815" s="859"/>
      <c r="G815" s="859"/>
      <c r="H815" s="859"/>
      <c r="I815" s="859"/>
      <c r="J815" s="859"/>
      <c r="K815" s="859"/>
      <c r="L815" s="859"/>
      <c r="M815" s="859"/>
      <c r="N815" s="859"/>
      <c r="O815" s="859"/>
      <c r="P815" s="859"/>
      <c r="Q815" s="859"/>
    </row>
    <row r="816" ht="25.15" customHeight="true" x14ac:dyDescent="0.2">
      <c r="C816" s="859"/>
      <c r="D816" s="859"/>
      <c r="E816" s="859"/>
      <c r="F816" s="859"/>
      <c r="G816" s="859"/>
      <c r="H816" s="859"/>
      <c r="I816" s="859"/>
      <c r="J816" s="859"/>
      <c r="K816" s="859"/>
      <c r="L816" s="859"/>
      <c r="M816" s="859"/>
      <c r="N816" s="859"/>
      <c r="O816" s="859"/>
      <c r="P816" s="859"/>
      <c r="Q816" s="859"/>
    </row>
    <row r="817" ht="25.15" customHeight="true" x14ac:dyDescent="0.2">
      <c r="C817" s="859"/>
      <c r="D817" s="859"/>
      <c r="E817" s="859"/>
      <c r="F817" s="859"/>
      <c r="G817" s="859"/>
      <c r="H817" s="859"/>
      <c r="I817" s="859"/>
      <c r="J817" s="859"/>
      <c r="K817" s="859"/>
      <c r="L817" s="859"/>
      <c r="M817" s="859"/>
      <c r="N817" s="859"/>
      <c r="O817" s="859"/>
      <c r="P817" s="859"/>
      <c r="Q817" s="859"/>
    </row>
    <row r="818" ht="25.15" customHeight="true" x14ac:dyDescent="0.2">
      <c r="C818" s="859"/>
      <c r="D818" s="859"/>
      <c r="E818" s="859"/>
      <c r="F818" s="859"/>
      <c r="G818" s="859"/>
      <c r="H818" s="859"/>
      <c r="I818" s="859"/>
      <c r="J818" s="859"/>
      <c r="K818" s="859"/>
      <c r="L818" s="859"/>
      <c r="M818" s="859"/>
      <c r="N818" s="859"/>
      <c r="O818" s="859"/>
      <c r="P818" s="859"/>
      <c r="Q818" s="859"/>
    </row>
    <row r="819" ht="25.15" customHeight="true" x14ac:dyDescent="0.2">
      <c r="C819" s="859"/>
      <c r="D819" s="859"/>
      <c r="E819" s="859"/>
      <c r="F819" s="859"/>
      <c r="G819" s="859"/>
      <c r="H819" s="859"/>
      <c r="I819" s="859"/>
      <c r="J819" s="859"/>
      <c r="K819" s="859"/>
      <c r="L819" s="859"/>
      <c r="M819" s="859"/>
      <c r="N819" s="859"/>
      <c r="O819" s="859"/>
      <c r="P819" s="859"/>
      <c r="Q819" s="859"/>
    </row>
    <row r="820" ht="25.15" customHeight="true" x14ac:dyDescent="0.2">
      <c r="C820" s="859"/>
      <c r="D820" s="859"/>
      <c r="E820" s="859"/>
      <c r="F820" s="859"/>
      <c r="G820" s="859"/>
      <c r="H820" s="859"/>
      <c r="I820" s="859"/>
      <c r="J820" s="859"/>
      <c r="K820" s="859"/>
      <c r="L820" s="859"/>
      <c r="M820" s="859"/>
      <c r="N820" s="859"/>
      <c r="O820" s="859"/>
      <c r="P820" s="859"/>
      <c r="Q820" s="859"/>
    </row>
    <row r="821" ht="25.15" customHeight="true" x14ac:dyDescent="0.2">
      <c r="C821" s="859"/>
      <c r="D821" s="859"/>
      <c r="E821" s="859"/>
      <c r="F821" s="859"/>
      <c r="G821" s="859"/>
      <c r="H821" s="859"/>
      <c r="I821" s="859"/>
      <c r="J821" s="859"/>
      <c r="K821" s="859"/>
      <c r="L821" s="859"/>
      <c r="M821" s="859"/>
      <c r="N821" s="859"/>
      <c r="O821" s="859"/>
      <c r="P821" s="859"/>
      <c r="Q821" s="859"/>
    </row>
    <row r="822" ht="25.15" customHeight="true" x14ac:dyDescent="0.2">
      <c r="C822" s="859"/>
      <c r="D822" s="859"/>
      <c r="E822" s="859"/>
      <c r="F822" s="859"/>
      <c r="G822" s="859"/>
      <c r="H822" s="859"/>
      <c r="I822" s="859"/>
      <c r="J822" s="859"/>
      <c r="K822" s="859"/>
      <c r="L822" s="859"/>
      <c r="M822" s="859"/>
      <c r="N822" s="859"/>
      <c r="O822" s="859"/>
      <c r="P822" s="859"/>
      <c r="Q822" s="859"/>
    </row>
    <row r="823" ht="25.15" customHeight="true" x14ac:dyDescent="0.2">
      <c r="C823" s="859"/>
      <c r="D823" s="859"/>
      <c r="E823" s="859"/>
      <c r="F823" s="859"/>
      <c r="G823" s="859"/>
      <c r="H823" s="859"/>
      <c r="I823" s="859"/>
      <c r="J823" s="859"/>
      <c r="K823" s="859"/>
      <c r="L823" s="859"/>
      <c r="M823" s="859"/>
      <c r="N823" s="859"/>
      <c r="O823" s="859"/>
      <c r="P823" s="859"/>
      <c r="Q823" s="859"/>
    </row>
    <row r="824" ht="25.15" customHeight="true" x14ac:dyDescent="0.2">
      <c r="C824" s="859"/>
      <c r="D824" s="859"/>
      <c r="E824" s="859"/>
      <c r="F824" s="859"/>
      <c r="G824" s="859"/>
      <c r="H824" s="859"/>
      <c r="I824" s="859"/>
      <c r="J824" s="859"/>
      <c r="K824" s="859"/>
      <c r="L824" s="859"/>
      <c r="M824" s="859"/>
      <c r="N824" s="859"/>
      <c r="O824" s="859"/>
      <c r="P824" s="859"/>
      <c r="Q824" s="859"/>
    </row>
    <row r="825" ht="25.15" customHeight="true" x14ac:dyDescent="0.2">
      <c r="C825" s="859"/>
      <c r="D825" s="859"/>
      <c r="E825" s="859"/>
      <c r="F825" s="859"/>
      <c r="G825" s="859"/>
      <c r="H825" s="859"/>
      <c r="I825" s="859"/>
      <c r="J825" s="859"/>
      <c r="K825" s="859"/>
      <c r="L825" s="859"/>
      <c r="M825" s="859"/>
      <c r="N825" s="859"/>
      <c r="O825" s="859"/>
      <c r="P825" s="859"/>
      <c r="Q825" s="859"/>
    </row>
    <row r="826" ht="25.15" customHeight="true" x14ac:dyDescent="0.2">
      <c r="C826" s="859"/>
      <c r="D826" s="859"/>
      <c r="E826" s="859"/>
      <c r="F826" s="859"/>
      <c r="G826" s="859"/>
      <c r="H826" s="859"/>
      <c r="I826" s="859"/>
      <c r="J826" s="859"/>
      <c r="K826" s="859"/>
      <c r="L826" s="859"/>
      <c r="M826" s="859"/>
      <c r="N826" s="859"/>
      <c r="O826" s="859"/>
      <c r="P826" s="859"/>
      <c r="Q826" s="859"/>
    </row>
    <row r="827" ht="25.15" customHeight="true" x14ac:dyDescent="0.2">
      <c r="C827" s="859"/>
      <c r="D827" s="859"/>
      <c r="E827" s="859"/>
      <c r="F827" s="859"/>
      <c r="G827" s="859"/>
      <c r="H827" s="859"/>
      <c r="I827" s="859"/>
      <c r="J827" s="859"/>
      <c r="K827" s="859"/>
      <c r="L827" s="859"/>
      <c r="M827" s="859"/>
      <c r="N827" s="859"/>
      <c r="O827" s="859"/>
      <c r="P827" s="859"/>
      <c r="Q827" s="859"/>
    </row>
    <row r="828" ht="25.15" customHeight="true" x14ac:dyDescent="0.2">
      <c r="C828" s="859"/>
      <c r="D828" s="859"/>
      <c r="E828" s="859"/>
      <c r="F828" s="859"/>
      <c r="G828" s="859"/>
      <c r="H828" s="859"/>
      <c r="I828" s="859"/>
      <c r="J828" s="859"/>
      <c r="K828" s="859"/>
      <c r="L828" s="859"/>
      <c r="M828" s="859"/>
      <c r="N828" s="859"/>
      <c r="O828" s="859"/>
      <c r="P828" s="859"/>
      <c r="Q828" s="859"/>
    </row>
    <row r="829" ht="25.15" customHeight="true" x14ac:dyDescent="0.2">
      <c r="C829" s="859"/>
      <c r="D829" s="859"/>
      <c r="E829" s="859"/>
      <c r="F829" s="859"/>
      <c r="G829" s="859"/>
      <c r="H829" s="859"/>
      <c r="I829" s="859"/>
      <c r="J829" s="859"/>
      <c r="K829" s="859"/>
      <c r="L829" s="859"/>
      <c r="M829" s="859"/>
      <c r="N829" s="859"/>
      <c r="O829" s="859"/>
      <c r="P829" s="859"/>
      <c r="Q829" s="859"/>
    </row>
    <row r="830" ht="25.15" customHeight="true" x14ac:dyDescent="0.2">
      <c r="C830" s="859"/>
      <c r="D830" s="859"/>
      <c r="E830" s="859"/>
      <c r="F830" s="859"/>
      <c r="G830" s="859"/>
      <c r="H830" s="859"/>
      <c r="I830" s="859"/>
      <c r="J830" s="859"/>
      <c r="K830" s="859"/>
      <c r="L830" s="859"/>
      <c r="M830" s="859"/>
      <c r="N830" s="859"/>
      <c r="O830" s="859"/>
      <c r="P830" s="859"/>
      <c r="Q830" s="859"/>
    </row>
    <row r="831" ht="25.15" customHeight="true" x14ac:dyDescent="0.2">
      <c r="C831" s="859"/>
      <c r="D831" s="859"/>
      <c r="E831" s="859"/>
      <c r="F831" s="859"/>
      <c r="G831" s="859"/>
      <c r="H831" s="859"/>
      <c r="I831" s="859"/>
      <c r="J831" s="859"/>
      <c r="K831" s="859"/>
      <c r="L831" s="859"/>
      <c r="M831" s="859"/>
      <c r="N831" s="859"/>
      <c r="O831" s="859"/>
      <c r="P831" s="859"/>
      <c r="Q831" s="859"/>
    </row>
    <row r="832" ht="25.15" customHeight="true" x14ac:dyDescent="0.2">
      <c r="C832" s="859"/>
      <c r="D832" s="859"/>
      <c r="E832" s="859"/>
      <c r="F832" s="859"/>
      <c r="G832" s="859"/>
      <c r="H832" s="859"/>
      <c r="I832" s="859"/>
      <c r="J832" s="859"/>
      <c r="K832" s="859"/>
      <c r="L832" s="859"/>
      <c r="M832" s="859"/>
      <c r="N832" s="859"/>
      <c r="O832" s="859"/>
      <c r="P832" s="859"/>
      <c r="Q832" s="859"/>
    </row>
    <row r="833" ht="25.15" customHeight="true" x14ac:dyDescent="0.2">
      <c r="C833" s="859"/>
      <c r="D833" s="859"/>
      <c r="E833" s="859"/>
      <c r="F833" s="859"/>
      <c r="G833" s="859"/>
      <c r="H833" s="859"/>
      <c r="I833" s="859"/>
      <c r="J833" s="859"/>
      <c r="K833" s="859"/>
      <c r="L833" s="859"/>
      <c r="M833" s="859"/>
      <c r="N833" s="859"/>
      <c r="O833" s="859"/>
      <c r="P833" s="859"/>
      <c r="Q833" s="859"/>
    </row>
    <row r="834" ht="25.15" customHeight="true" x14ac:dyDescent="0.2">
      <c r="C834" s="859"/>
      <c r="D834" s="859"/>
      <c r="E834" s="859"/>
      <c r="F834" s="859"/>
      <c r="G834" s="859"/>
      <c r="H834" s="859"/>
      <c r="I834" s="859"/>
      <c r="J834" s="859"/>
      <c r="K834" s="859"/>
      <c r="L834" s="859"/>
      <c r="M834" s="859"/>
      <c r="N834" s="859"/>
      <c r="O834" s="859"/>
      <c r="P834" s="859"/>
      <c r="Q834" s="859"/>
    </row>
    <row r="835" ht="25.15" customHeight="true" x14ac:dyDescent="0.2">
      <c r="C835" s="859"/>
      <c r="D835" s="859"/>
      <c r="E835" s="859"/>
      <c r="F835" s="859"/>
      <c r="G835" s="859"/>
      <c r="H835" s="859"/>
      <c r="I835" s="859"/>
      <c r="J835" s="859"/>
      <c r="K835" s="859"/>
      <c r="L835" s="859"/>
      <c r="M835" s="859"/>
      <c r="N835" s="859"/>
      <c r="O835" s="859"/>
      <c r="P835" s="859"/>
      <c r="Q835" s="859"/>
    </row>
    <row r="836" ht="25.15" customHeight="true" x14ac:dyDescent="0.2">
      <c r="C836" s="859"/>
      <c r="D836" s="859"/>
      <c r="E836" s="859"/>
      <c r="F836" s="859"/>
      <c r="G836" s="859"/>
      <c r="H836" s="859"/>
      <c r="I836" s="859"/>
      <c r="J836" s="859"/>
      <c r="K836" s="859"/>
      <c r="L836" s="859"/>
      <c r="M836" s="859"/>
      <c r="N836" s="859"/>
      <c r="O836" s="859"/>
      <c r="P836" s="859"/>
      <c r="Q836" s="859"/>
    </row>
    <row r="837" ht="25.15" customHeight="true" x14ac:dyDescent="0.2">
      <c r="C837" s="859"/>
      <c r="D837" s="859"/>
      <c r="E837" s="859"/>
      <c r="F837" s="859"/>
      <c r="G837" s="859"/>
      <c r="H837" s="859"/>
      <c r="I837" s="859"/>
      <c r="J837" s="859"/>
      <c r="K837" s="859"/>
      <c r="L837" s="859"/>
      <c r="M837" s="859"/>
      <c r="N837" s="859"/>
      <c r="O837" s="859"/>
      <c r="P837" s="859"/>
      <c r="Q837" s="859"/>
    </row>
    <row r="838" ht="25.15" customHeight="true" x14ac:dyDescent="0.2">
      <c r="C838" s="859"/>
      <c r="D838" s="859"/>
      <c r="E838" s="859"/>
      <c r="F838" s="859"/>
      <c r="G838" s="859"/>
      <c r="H838" s="859"/>
      <c r="I838" s="859"/>
      <c r="J838" s="859"/>
      <c r="K838" s="859"/>
      <c r="L838" s="859"/>
      <c r="M838" s="859"/>
      <c r="N838" s="859"/>
      <c r="O838" s="859"/>
      <c r="P838" s="859"/>
      <c r="Q838" s="859"/>
    </row>
    <row r="839" ht="25.15" customHeight="true" x14ac:dyDescent="0.2">
      <c r="C839" s="859"/>
      <c r="D839" s="859"/>
      <c r="E839" s="859"/>
      <c r="F839" s="859"/>
      <c r="G839" s="859"/>
      <c r="H839" s="859"/>
      <c r="I839" s="859"/>
      <c r="J839" s="859"/>
      <c r="K839" s="859"/>
      <c r="L839" s="859"/>
      <c r="M839" s="859"/>
      <c r="N839" s="859"/>
      <c r="O839" s="859"/>
      <c r="P839" s="859"/>
      <c r="Q839" s="859"/>
    </row>
    <row r="840" ht="25.15" customHeight="true" x14ac:dyDescent="0.2">
      <c r="C840" s="859"/>
      <c r="D840" s="859"/>
      <c r="E840" s="859"/>
      <c r="F840" s="859"/>
      <c r="G840" s="859"/>
      <c r="H840" s="859"/>
      <c r="I840" s="859"/>
      <c r="J840" s="859"/>
      <c r="K840" s="859"/>
      <c r="L840" s="859"/>
      <c r="M840" s="859"/>
      <c r="N840" s="859"/>
      <c r="O840" s="859"/>
      <c r="P840" s="859"/>
      <c r="Q840" s="859"/>
    </row>
    <row r="841" ht="25.15" customHeight="true" x14ac:dyDescent="0.2">
      <c r="C841" s="859"/>
      <c r="D841" s="859"/>
      <c r="E841" s="859"/>
      <c r="F841" s="859"/>
      <c r="G841" s="859"/>
      <c r="H841" s="859"/>
      <c r="I841" s="859"/>
      <c r="J841" s="859"/>
      <c r="K841" s="859"/>
      <c r="L841" s="859"/>
      <c r="M841" s="859"/>
      <c r="N841" s="859"/>
      <c r="O841" s="859"/>
      <c r="P841" s="859"/>
      <c r="Q841" s="859"/>
    </row>
    <row r="842" ht="25.15" customHeight="true" x14ac:dyDescent="0.2">
      <c r="C842" s="859"/>
      <c r="D842" s="859"/>
      <c r="E842" s="859"/>
      <c r="F842" s="859"/>
      <c r="G842" s="859"/>
      <c r="H842" s="859"/>
      <c r="I842" s="859"/>
      <c r="J842" s="859"/>
      <c r="K842" s="859"/>
      <c r="L842" s="859"/>
      <c r="M842" s="859"/>
      <c r="N842" s="859"/>
      <c r="O842" s="859"/>
      <c r="P842" s="859"/>
      <c r="Q842" s="859"/>
    </row>
    <row r="843" ht="25.15" customHeight="true" x14ac:dyDescent="0.2">
      <c r="C843" s="859"/>
      <c r="D843" s="859"/>
      <c r="E843" s="859"/>
      <c r="F843" s="859"/>
      <c r="G843" s="859"/>
      <c r="H843" s="859"/>
      <c r="I843" s="859"/>
      <c r="J843" s="859"/>
      <c r="K843" s="859"/>
      <c r="L843" s="859"/>
      <c r="M843" s="859"/>
      <c r="N843" s="859"/>
      <c r="O843" s="859"/>
      <c r="P843" s="859"/>
      <c r="Q843" s="859"/>
    </row>
    <row r="844" ht="25.15" customHeight="true" x14ac:dyDescent="0.2">
      <c r="C844" s="859"/>
      <c r="D844" s="859"/>
      <c r="E844" s="859"/>
      <c r="F844" s="859"/>
      <c r="G844" s="859"/>
      <c r="H844" s="859"/>
      <c r="I844" s="859"/>
      <c r="J844" s="859"/>
      <c r="K844" s="859"/>
      <c r="L844" s="859"/>
      <c r="M844" s="859"/>
      <c r="N844" s="859"/>
      <c r="O844" s="859"/>
      <c r="P844" s="859"/>
      <c r="Q844" s="859"/>
    </row>
    <row r="845" ht="25.15" customHeight="true" x14ac:dyDescent="0.2">
      <c r="C845" s="859"/>
      <c r="D845" s="859"/>
      <c r="E845" s="859"/>
      <c r="F845" s="859"/>
      <c r="G845" s="859"/>
      <c r="H845" s="859"/>
      <c r="I845" s="859"/>
      <c r="J845" s="859"/>
      <c r="K845" s="859"/>
      <c r="L845" s="859"/>
      <c r="M845" s="859"/>
      <c r="N845" s="859"/>
      <c r="O845" s="859"/>
      <c r="P845" s="859"/>
      <c r="Q845" s="859"/>
    </row>
    <row r="846" ht="25.15" customHeight="true" x14ac:dyDescent="0.2">
      <c r="C846" s="859"/>
      <c r="D846" s="859"/>
      <c r="E846" s="859"/>
      <c r="F846" s="859"/>
      <c r="G846" s="859"/>
      <c r="H846" s="859"/>
      <c r="I846" s="859"/>
      <c r="J846" s="859"/>
      <c r="K846" s="859"/>
      <c r="L846" s="859"/>
      <c r="M846" s="859"/>
      <c r="N846" s="859"/>
      <c r="O846" s="859"/>
      <c r="P846" s="859"/>
      <c r="Q846" s="859"/>
    </row>
    <row r="847" ht="25.15" customHeight="true" x14ac:dyDescent="0.2">
      <c r="C847" s="859"/>
      <c r="D847" s="859"/>
      <c r="E847" s="859"/>
      <c r="F847" s="859"/>
      <c r="G847" s="859"/>
      <c r="H847" s="859"/>
      <c r="I847" s="859"/>
      <c r="J847" s="859"/>
      <c r="K847" s="859"/>
      <c r="L847" s="859"/>
      <c r="M847" s="859"/>
      <c r="N847" s="859"/>
      <c r="O847" s="859"/>
      <c r="P847" s="859"/>
      <c r="Q847" s="859"/>
    </row>
    <row r="848" ht="25.15" customHeight="true" x14ac:dyDescent="0.2">
      <c r="C848" s="859"/>
      <c r="D848" s="859"/>
      <c r="E848" s="859"/>
      <c r="F848" s="859"/>
      <c r="G848" s="859"/>
      <c r="H848" s="859"/>
      <c r="I848" s="859"/>
      <c r="J848" s="859"/>
      <c r="K848" s="859"/>
      <c r="L848" s="859"/>
      <c r="M848" s="859"/>
      <c r="N848" s="859"/>
      <c r="O848" s="859"/>
      <c r="P848" s="859"/>
      <c r="Q848" s="859"/>
    </row>
    <row r="849" ht="25.15" customHeight="true" x14ac:dyDescent="0.2">
      <c r="C849" s="859"/>
      <c r="D849" s="859"/>
      <c r="E849" s="859"/>
      <c r="F849" s="859"/>
      <c r="G849" s="859"/>
      <c r="H849" s="859"/>
      <c r="I849" s="859"/>
      <c r="J849" s="859"/>
      <c r="K849" s="859"/>
      <c r="L849" s="859"/>
      <c r="M849" s="859"/>
      <c r="N849" s="859"/>
      <c r="O849" s="859"/>
      <c r="P849" s="859"/>
      <c r="Q849" s="859"/>
    </row>
    <row r="850" ht="25.15" customHeight="true" x14ac:dyDescent="0.2">
      <c r="C850" s="859"/>
      <c r="D850" s="859"/>
      <c r="E850" s="859"/>
      <c r="F850" s="859"/>
      <c r="G850" s="859"/>
      <c r="H850" s="859"/>
      <c r="I850" s="859"/>
      <c r="J850" s="859"/>
      <c r="K850" s="859"/>
      <c r="L850" s="859"/>
      <c r="M850" s="859"/>
      <c r="N850" s="859"/>
      <c r="O850" s="859"/>
      <c r="P850" s="859"/>
      <c r="Q850" s="859"/>
    </row>
    <row r="851" ht="25.15" customHeight="true" x14ac:dyDescent="0.2">
      <c r="C851" s="859"/>
      <c r="D851" s="859"/>
      <c r="E851" s="859"/>
      <c r="F851" s="859"/>
      <c r="G851" s="859"/>
      <c r="H851" s="859"/>
      <c r="I851" s="859"/>
      <c r="J851" s="859"/>
      <c r="K851" s="859"/>
      <c r="L851" s="859"/>
      <c r="M851" s="859"/>
      <c r="N851" s="859"/>
      <c r="O851" s="859"/>
      <c r="P851" s="859"/>
      <c r="Q851" s="859"/>
    </row>
    <row r="852" ht="25.15" customHeight="true" x14ac:dyDescent="0.2">
      <c r="C852" s="859"/>
      <c r="D852" s="859"/>
      <c r="E852" s="859"/>
      <c r="F852" s="859"/>
      <c r="G852" s="859"/>
      <c r="H852" s="859"/>
      <c r="I852" s="859"/>
      <c r="J852" s="859"/>
      <c r="K852" s="859"/>
      <c r="L852" s="859"/>
      <c r="M852" s="859"/>
      <c r="N852" s="859"/>
      <c r="O852" s="859"/>
      <c r="P852" s="859"/>
      <c r="Q852" s="859"/>
    </row>
    <row r="853" ht="25.15" customHeight="true" x14ac:dyDescent="0.2">
      <c r="C853" s="859"/>
      <c r="D853" s="859"/>
      <c r="E853" s="859"/>
      <c r="F853" s="859"/>
      <c r="G853" s="859"/>
      <c r="H853" s="859"/>
      <c r="I853" s="859"/>
      <c r="J853" s="859"/>
      <c r="K853" s="859"/>
      <c r="L853" s="859"/>
      <c r="M853" s="859"/>
      <c r="N853" s="859"/>
      <c r="O853" s="859"/>
      <c r="P853" s="859"/>
      <c r="Q853" s="859"/>
    </row>
    <row r="854" ht="25.15" customHeight="true" x14ac:dyDescent="0.2">
      <c r="C854" s="859"/>
      <c r="D854" s="859"/>
      <c r="E854" s="859"/>
      <c r="F854" s="859"/>
      <c r="G854" s="859"/>
      <c r="H854" s="859"/>
      <c r="I854" s="859"/>
      <c r="J854" s="859"/>
      <c r="K854" s="859"/>
      <c r="L854" s="859"/>
      <c r="M854" s="859"/>
      <c r="N854" s="859"/>
      <c r="O854" s="859"/>
      <c r="P854" s="859"/>
      <c r="Q854" s="859"/>
    </row>
    <row r="855" ht="25.15" customHeight="true" x14ac:dyDescent="0.2">
      <c r="C855" s="859"/>
      <c r="D855" s="859"/>
      <c r="E855" s="859"/>
      <c r="F855" s="859"/>
      <c r="G855" s="859"/>
      <c r="H855" s="859"/>
      <c r="I855" s="859"/>
      <c r="J855" s="859"/>
      <c r="K855" s="859"/>
      <c r="L855" s="859"/>
      <c r="M855" s="859"/>
      <c r="N855" s="859"/>
      <c r="O855" s="859"/>
      <c r="P855" s="859"/>
      <c r="Q855" s="859"/>
    </row>
    <row r="856" ht="25.15" customHeight="true" x14ac:dyDescent="0.2">
      <c r="C856" s="859"/>
      <c r="D856" s="859"/>
      <c r="E856" s="859"/>
      <c r="F856" s="859"/>
      <c r="G856" s="859"/>
      <c r="H856" s="859"/>
      <c r="I856" s="859"/>
      <c r="J856" s="859"/>
      <c r="K856" s="859"/>
      <c r="L856" s="859"/>
      <c r="M856" s="859"/>
      <c r="N856" s="859"/>
      <c r="O856" s="859"/>
      <c r="P856" s="859"/>
      <c r="Q856" s="859"/>
    </row>
    <row r="857" ht="25.15" customHeight="true" x14ac:dyDescent="0.2">
      <c r="C857" s="859"/>
      <c r="D857" s="859"/>
      <c r="E857" s="859"/>
      <c r="F857" s="859"/>
      <c r="G857" s="859"/>
      <c r="H857" s="859"/>
      <c r="I857" s="859"/>
      <c r="J857" s="859"/>
      <c r="K857" s="859"/>
      <c r="L857" s="859"/>
      <c r="M857" s="859"/>
      <c r="N857" s="859"/>
      <c r="O857" s="859"/>
      <c r="P857" s="859"/>
      <c r="Q857" s="859"/>
    </row>
    <row r="858" ht="25.15" customHeight="true" x14ac:dyDescent="0.2">
      <c r="C858" s="859"/>
      <c r="D858" s="859"/>
      <c r="E858" s="859"/>
      <c r="F858" s="859"/>
      <c r="G858" s="859"/>
      <c r="H858" s="859"/>
      <c r="I858" s="859"/>
      <c r="J858" s="859"/>
      <c r="K858" s="859"/>
      <c r="L858" s="859"/>
      <c r="M858" s="859"/>
      <c r="N858" s="859"/>
      <c r="O858" s="859"/>
      <c r="P858" s="859"/>
      <c r="Q858" s="859"/>
    </row>
    <row r="859" ht="25.15" customHeight="true" x14ac:dyDescent="0.2">
      <c r="C859" s="859"/>
      <c r="D859" s="859"/>
      <c r="E859" s="859"/>
      <c r="F859" s="859"/>
      <c r="G859" s="859"/>
      <c r="H859" s="859"/>
      <c r="I859" s="859"/>
      <c r="J859" s="859"/>
      <c r="K859" s="859"/>
      <c r="L859" s="859"/>
      <c r="M859" s="859"/>
      <c r="N859" s="859"/>
      <c r="O859" s="859"/>
      <c r="P859" s="859"/>
      <c r="Q859" s="859"/>
    </row>
    <row r="860" ht="25.15" customHeight="true" x14ac:dyDescent="0.2">
      <c r="C860" s="859"/>
      <c r="D860" s="859"/>
      <c r="E860" s="859"/>
      <c r="F860" s="859"/>
      <c r="G860" s="859"/>
      <c r="H860" s="859"/>
      <c r="I860" s="859"/>
      <c r="J860" s="859"/>
      <c r="K860" s="859"/>
      <c r="L860" s="859"/>
      <c r="M860" s="859"/>
      <c r="N860" s="859"/>
      <c r="O860" s="859"/>
      <c r="P860" s="859"/>
      <c r="Q860" s="859"/>
    </row>
    <row r="861" ht="25.15" customHeight="true" x14ac:dyDescent="0.2">
      <c r="C861" s="859"/>
      <c r="D861" s="859"/>
      <c r="E861" s="859"/>
      <c r="F861" s="859"/>
      <c r="G861" s="859"/>
      <c r="H861" s="859"/>
      <c r="I861" s="859"/>
      <c r="J861" s="859"/>
      <c r="K861" s="859"/>
      <c r="L861" s="859"/>
      <c r="M861" s="859"/>
      <c r="N861" s="859"/>
      <c r="O861" s="859"/>
      <c r="P861" s="859"/>
      <c r="Q861" s="859"/>
    </row>
    <row r="862" ht="25.15" customHeight="true" x14ac:dyDescent="0.2">
      <c r="C862" s="859"/>
      <c r="D862" s="859"/>
      <c r="E862" s="859"/>
      <c r="F862" s="859"/>
      <c r="G862" s="859"/>
      <c r="H862" s="859"/>
      <c r="I862" s="859"/>
      <c r="J862" s="859"/>
      <c r="K862" s="859"/>
      <c r="L862" s="859"/>
      <c r="M862" s="859"/>
      <c r="N862" s="859"/>
      <c r="O862" s="859"/>
      <c r="P862" s="859"/>
      <c r="Q862" s="859"/>
    </row>
    <row r="863" ht="25.15" customHeight="true" x14ac:dyDescent="0.2">
      <c r="C863" s="859"/>
      <c r="D863" s="859"/>
      <c r="E863" s="859"/>
      <c r="F863" s="859"/>
      <c r="G863" s="859"/>
      <c r="H863" s="859"/>
      <c r="I863" s="859"/>
      <c r="J863" s="859"/>
      <c r="K863" s="859"/>
      <c r="L863" s="859"/>
      <c r="M863" s="859"/>
      <c r="N863" s="859"/>
      <c r="O863" s="859"/>
      <c r="P863" s="859"/>
      <c r="Q863" s="859"/>
    </row>
    <row r="864" ht="25.15" customHeight="true" x14ac:dyDescent="0.2">
      <c r="C864" s="859"/>
      <c r="D864" s="859"/>
      <c r="E864" s="859"/>
      <c r="F864" s="859"/>
      <c r="G864" s="859"/>
      <c r="H864" s="859"/>
      <c r="I864" s="859"/>
      <c r="J864" s="859"/>
      <c r="K864" s="859"/>
      <c r="L864" s="859"/>
      <c r="M864" s="859"/>
      <c r="N864" s="859"/>
      <c r="O864" s="859"/>
      <c r="P864" s="859"/>
      <c r="Q864" s="859"/>
    </row>
    <row r="865" ht="25.15" customHeight="true" x14ac:dyDescent="0.2">
      <c r="C865" s="859"/>
      <c r="D865" s="859"/>
      <c r="E865" s="859"/>
      <c r="F865" s="859"/>
      <c r="G865" s="859"/>
      <c r="H865" s="859"/>
      <c r="I865" s="859"/>
      <c r="J865" s="859"/>
      <c r="K865" s="859"/>
      <c r="L865" s="859"/>
      <c r="M865" s="859"/>
      <c r="N865" s="859"/>
      <c r="O865" s="859"/>
      <c r="P865" s="859"/>
      <c r="Q865" s="859"/>
    </row>
    <row r="866" ht="25.15" customHeight="true" x14ac:dyDescent="0.2">
      <c r="C866" s="859"/>
      <c r="D866" s="859"/>
      <c r="E866" s="859"/>
      <c r="F866" s="859"/>
      <c r="G866" s="859"/>
      <c r="H866" s="859"/>
      <c r="I866" s="859"/>
      <c r="J866" s="859"/>
      <c r="K866" s="859"/>
      <c r="L866" s="859"/>
      <c r="M866" s="859"/>
      <c r="N866" s="859"/>
      <c r="O866" s="859"/>
      <c r="P866" s="859"/>
      <c r="Q866" s="859"/>
    </row>
    <row r="867" ht="25.15" customHeight="true" x14ac:dyDescent="0.2">
      <c r="C867" s="859"/>
      <c r="D867" s="859"/>
      <c r="E867" s="859"/>
      <c r="F867" s="859"/>
      <c r="G867" s="859"/>
      <c r="H867" s="859"/>
      <c r="I867" s="859"/>
      <c r="J867" s="859"/>
      <c r="K867" s="859"/>
      <c r="L867" s="859"/>
      <c r="M867" s="859"/>
      <c r="N867" s="859"/>
      <c r="O867" s="859"/>
      <c r="P867" s="859"/>
      <c r="Q867" s="859"/>
    </row>
    <row r="868" ht="25.15" customHeight="true" x14ac:dyDescent="0.2">
      <c r="C868" s="859"/>
      <c r="D868" s="859"/>
      <c r="E868" s="859"/>
      <c r="F868" s="859"/>
      <c r="G868" s="859"/>
      <c r="H868" s="859"/>
      <c r="I868" s="859"/>
      <c r="J868" s="859"/>
      <c r="K868" s="859"/>
      <c r="L868" s="859"/>
      <c r="M868" s="859"/>
      <c r="N868" s="859"/>
      <c r="O868" s="859"/>
      <c r="P868" s="859"/>
      <c r="Q868" s="859"/>
    </row>
    <row r="869" ht="25.15" customHeight="true" x14ac:dyDescent="0.2">
      <c r="C869" s="859"/>
      <c r="D869" s="859"/>
      <c r="E869" s="859"/>
      <c r="F869" s="859"/>
      <c r="G869" s="859"/>
      <c r="H869" s="859"/>
      <c r="I869" s="859"/>
      <c r="J869" s="859"/>
      <c r="K869" s="859"/>
      <c r="L869" s="859"/>
      <c r="M869" s="859"/>
      <c r="N869" s="859"/>
      <c r="O869" s="859"/>
      <c r="P869" s="859"/>
      <c r="Q869" s="859"/>
    </row>
    <row r="870" ht="25.15" customHeight="true" x14ac:dyDescent="0.2">
      <c r="C870" s="859"/>
      <c r="D870" s="859"/>
      <c r="E870" s="859"/>
      <c r="F870" s="859"/>
      <c r="G870" s="859"/>
      <c r="H870" s="859"/>
      <c r="I870" s="859"/>
      <c r="J870" s="859"/>
      <c r="K870" s="859"/>
      <c r="L870" s="859"/>
      <c r="M870" s="859"/>
      <c r="N870" s="859"/>
      <c r="O870" s="859"/>
      <c r="P870" s="859"/>
      <c r="Q870" s="859"/>
    </row>
    <row r="871" ht="25.15" customHeight="true" x14ac:dyDescent="0.2">
      <c r="C871" s="859"/>
      <c r="D871" s="859"/>
      <c r="E871" s="859"/>
      <c r="F871" s="859"/>
      <c r="G871" s="859"/>
      <c r="H871" s="859"/>
      <c r="I871" s="859"/>
      <c r="J871" s="859"/>
      <c r="K871" s="859"/>
      <c r="L871" s="859"/>
      <c r="M871" s="859"/>
      <c r="N871" s="859"/>
      <c r="O871" s="859"/>
      <c r="P871" s="859"/>
      <c r="Q871" s="859"/>
    </row>
    <row r="872" ht="25.15" customHeight="true" x14ac:dyDescent="0.2">
      <c r="C872" s="859"/>
      <c r="D872" s="859"/>
      <c r="E872" s="859"/>
      <c r="F872" s="859"/>
      <c r="G872" s="859"/>
      <c r="H872" s="859"/>
      <c r="I872" s="859"/>
      <c r="J872" s="859"/>
      <c r="K872" s="859"/>
      <c r="L872" s="859"/>
      <c r="M872" s="859"/>
      <c r="N872" s="859"/>
      <c r="O872" s="859"/>
      <c r="P872" s="859"/>
      <c r="Q872" s="859"/>
    </row>
    <row r="873" ht="25.15" customHeight="true" x14ac:dyDescent="0.2">
      <c r="C873" s="859"/>
      <c r="D873" s="859"/>
      <c r="E873" s="859"/>
      <c r="F873" s="859"/>
      <c r="G873" s="859"/>
      <c r="H873" s="859"/>
      <c r="I873" s="859"/>
      <c r="J873" s="859"/>
      <c r="K873" s="859"/>
      <c r="L873" s="859"/>
      <c r="M873" s="859"/>
      <c r="N873" s="859"/>
      <c r="O873" s="859"/>
      <c r="P873" s="859"/>
      <c r="Q873" s="859"/>
    </row>
    <row r="874" ht="25.15" customHeight="true" x14ac:dyDescent="0.2">
      <c r="C874" s="859"/>
      <c r="D874" s="859"/>
      <c r="E874" s="859"/>
      <c r="F874" s="859"/>
      <c r="G874" s="859"/>
      <c r="H874" s="859"/>
      <c r="I874" s="859"/>
      <c r="J874" s="859"/>
      <c r="K874" s="859"/>
      <c r="L874" s="859"/>
      <c r="M874" s="859"/>
      <c r="N874" s="859"/>
      <c r="O874" s="859"/>
      <c r="P874" s="859"/>
      <c r="Q874" s="859"/>
    </row>
    <row r="875" ht="25.15" customHeight="true" x14ac:dyDescent="0.2">
      <c r="C875" s="859"/>
      <c r="D875" s="859"/>
      <c r="E875" s="859"/>
      <c r="F875" s="859"/>
      <c r="G875" s="859"/>
      <c r="H875" s="859"/>
      <c r="I875" s="859"/>
      <c r="J875" s="859"/>
      <c r="K875" s="859"/>
      <c r="L875" s="859"/>
      <c r="M875" s="859"/>
      <c r="N875" s="859"/>
      <c r="O875" s="859"/>
      <c r="P875" s="859"/>
      <c r="Q875" s="859"/>
    </row>
    <row r="876" ht="25.15" customHeight="true" x14ac:dyDescent="0.2">
      <c r="C876" s="859"/>
      <c r="D876" s="859"/>
      <c r="E876" s="859"/>
      <c r="F876" s="859"/>
      <c r="G876" s="859"/>
      <c r="H876" s="859"/>
      <c r="I876" s="859"/>
      <c r="J876" s="859"/>
      <c r="K876" s="859"/>
      <c r="L876" s="859"/>
      <c r="M876" s="859"/>
      <c r="N876" s="859"/>
      <c r="O876" s="859"/>
      <c r="P876" s="859"/>
      <c r="Q876" s="859"/>
    </row>
    <row r="877" ht="25.15" customHeight="true" x14ac:dyDescent="0.2">
      <c r="C877" s="859"/>
      <c r="D877" s="859"/>
      <c r="E877" s="859"/>
      <c r="F877" s="859"/>
      <c r="G877" s="859"/>
      <c r="H877" s="859"/>
      <c r="I877" s="859"/>
      <c r="J877" s="859"/>
      <c r="K877" s="859"/>
      <c r="L877" s="859"/>
      <c r="M877" s="859"/>
      <c r="N877" s="859"/>
      <c r="O877" s="859"/>
      <c r="P877" s="859"/>
      <c r="Q877" s="859"/>
    </row>
    <row r="878" ht="25.15" customHeight="true" x14ac:dyDescent="0.2">
      <c r="C878" s="859"/>
      <c r="D878" s="859"/>
      <c r="E878" s="859"/>
      <c r="F878" s="859"/>
      <c r="G878" s="859"/>
      <c r="H878" s="859"/>
      <c r="I878" s="859"/>
      <c r="J878" s="859"/>
      <c r="K878" s="859"/>
      <c r="L878" s="859"/>
      <c r="M878" s="859"/>
      <c r="N878" s="859"/>
      <c r="O878" s="859"/>
      <c r="P878" s="859"/>
      <c r="Q878" s="859"/>
    </row>
    <row r="879" ht="25.15" customHeight="true" x14ac:dyDescent="0.2">
      <c r="C879" s="859"/>
      <c r="D879" s="859"/>
      <c r="E879" s="859"/>
      <c r="F879" s="859"/>
      <c r="G879" s="859"/>
      <c r="H879" s="859"/>
      <c r="I879" s="859"/>
      <c r="J879" s="859"/>
      <c r="K879" s="859"/>
      <c r="L879" s="859"/>
      <c r="M879" s="859"/>
      <c r="N879" s="859"/>
      <c r="O879" s="859"/>
      <c r="P879" s="859"/>
      <c r="Q879" s="859"/>
    </row>
    <row r="880" ht="25.15" customHeight="true" x14ac:dyDescent="0.2">
      <c r="C880" s="859"/>
      <c r="D880" s="859"/>
      <c r="E880" s="859"/>
      <c r="F880" s="859"/>
      <c r="G880" s="859"/>
      <c r="H880" s="859"/>
      <c r="I880" s="859"/>
      <c r="J880" s="859"/>
      <c r="K880" s="859"/>
      <c r="L880" s="859"/>
      <c r="M880" s="859"/>
      <c r="N880" s="859"/>
      <c r="O880" s="859"/>
      <c r="P880" s="859"/>
      <c r="Q880" s="859"/>
    </row>
    <row r="881" ht="25.15" customHeight="true" x14ac:dyDescent="0.2">
      <c r="C881" s="859"/>
      <c r="D881" s="859"/>
      <c r="E881" s="859"/>
      <c r="F881" s="859"/>
      <c r="G881" s="859"/>
      <c r="H881" s="859"/>
      <c r="I881" s="859"/>
      <c r="J881" s="859"/>
      <c r="K881" s="859"/>
      <c r="L881" s="859"/>
      <c r="M881" s="859"/>
      <c r="N881" s="859"/>
      <c r="O881" s="859"/>
      <c r="P881" s="859"/>
      <c r="Q881" s="859"/>
    </row>
    <row r="882" ht="25.15" customHeight="true" x14ac:dyDescent="0.2">
      <c r="C882" s="859"/>
      <c r="D882" s="859"/>
      <c r="E882" s="859"/>
      <c r="F882" s="859"/>
      <c r="G882" s="859"/>
      <c r="H882" s="859"/>
      <c r="I882" s="859"/>
      <c r="J882" s="859"/>
      <c r="K882" s="859"/>
      <c r="L882" s="859"/>
      <c r="M882" s="859"/>
      <c r="N882" s="859"/>
      <c r="O882" s="859"/>
      <c r="P882" s="859"/>
      <c r="Q882" s="859"/>
    </row>
    <row r="883" ht="25.15" customHeight="true" x14ac:dyDescent="0.2">
      <c r="C883" s="859"/>
      <c r="D883" s="859"/>
      <c r="E883" s="859"/>
      <c r="F883" s="859"/>
      <c r="G883" s="859"/>
      <c r="H883" s="859"/>
      <c r="I883" s="859"/>
      <c r="J883" s="859"/>
      <c r="K883" s="859"/>
      <c r="L883" s="859"/>
      <c r="M883" s="859"/>
      <c r="N883" s="859"/>
      <c r="O883" s="859"/>
      <c r="P883" s="859"/>
      <c r="Q883" s="859"/>
    </row>
    <row r="884" ht="25.15" customHeight="true" x14ac:dyDescent="0.2">
      <c r="C884" s="859"/>
      <c r="D884" s="859"/>
      <c r="E884" s="859"/>
      <c r="F884" s="859"/>
      <c r="G884" s="859"/>
      <c r="H884" s="859"/>
      <c r="I884" s="859"/>
      <c r="J884" s="859"/>
      <c r="K884" s="859"/>
      <c r="L884" s="859"/>
      <c r="M884" s="859"/>
      <c r="N884" s="859"/>
      <c r="O884" s="859"/>
      <c r="P884" s="859"/>
      <c r="Q884" s="859"/>
    </row>
    <row r="885" ht="25.15" customHeight="true" x14ac:dyDescent="0.2">
      <c r="C885" s="859"/>
      <c r="D885" s="859"/>
      <c r="E885" s="859"/>
      <c r="F885" s="859"/>
      <c r="G885" s="859"/>
      <c r="H885" s="859"/>
      <c r="I885" s="859"/>
      <c r="J885" s="859"/>
      <c r="K885" s="859"/>
      <c r="L885" s="859"/>
      <c r="M885" s="859"/>
      <c r="N885" s="859"/>
      <c r="O885" s="859"/>
      <c r="P885" s="859"/>
      <c r="Q885" s="859"/>
    </row>
    <row r="886" ht="25.15" customHeight="true" x14ac:dyDescent="0.2">
      <c r="C886" s="859"/>
      <c r="D886" s="859"/>
      <c r="E886" s="859"/>
      <c r="F886" s="859"/>
      <c r="G886" s="859"/>
      <c r="H886" s="859"/>
      <c r="I886" s="859"/>
      <c r="J886" s="859"/>
      <c r="K886" s="859"/>
      <c r="L886" s="859"/>
      <c r="M886" s="859"/>
      <c r="N886" s="859"/>
      <c r="O886" s="859"/>
      <c r="P886" s="859"/>
      <c r="Q886" s="859"/>
    </row>
    <row r="887" ht="25.15" customHeight="true" x14ac:dyDescent="0.2">
      <c r="C887" s="859"/>
      <c r="D887" s="859"/>
      <c r="E887" s="859"/>
      <c r="F887" s="859"/>
      <c r="G887" s="859"/>
      <c r="H887" s="859"/>
      <c r="I887" s="859"/>
      <c r="J887" s="859"/>
      <c r="K887" s="859"/>
      <c r="L887" s="859"/>
      <c r="M887" s="859"/>
      <c r="N887" s="859"/>
      <c r="O887" s="859"/>
      <c r="P887" s="859"/>
      <c r="Q887" s="859"/>
    </row>
    <row r="888" ht="25.15" customHeight="true" x14ac:dyDescent="0.2">
      <c r="C888" s="859"/>
      <c r="D888" s="859"/>
      <c r="E888" s="859"/>
      <c r="F888" s="859"/>
      <c r="G888" s="859"/>
      <c r="H888" s="859"/>
      <c r="I888" s="859"/>
      <c r="J888" s="859"/>
      <c r="K888" s="859"/>
      <c r="L888" s="859"/>
      <c r="M888" s="859"/>
      <c r="N888" s="859"/>
      <c r="O888" s="859"/>
      <c r="P888" s="859"/>
      <c r="Q888" s="859"/>
    </row>
    <row r="889" ht="25.15" customHeight="true" x14ac:dyDescent="0.2">
      <c r="C889" s="859"/>
      <c r="D889" s="859"/>
      <c r="E889" s="859"/>
      <c r="F889" s="859"/>
      <c r="G889" s="859"/>
      <c r="H889" s="859"/>
      <c r="I889" s="859"/>
      <c r="J889" s="859"/>
      <c r="K889" s="859"/>
      <c r="L889" s="859"/>
      <c r="M889" s="859"/>
      <c r="N889" s="859"/>
      <c r="O889" s="859"/>
      <c r="P889" s="859"/>
      <c r="Q889" s="859"/>
    </row>
    <row r="890" ht="25.15" customHeight="true" x14ac:dyDescent="0.2">
      <c r="C890" s="859"/>
      <c r="D890" s="859"/>
      <c r="E890" s="859"/>
      <c r="F890" s="859"/>
      <c r="G890" s="859"/>
      <c r="H890" s="859"/>
      <c r="I890" s="859"/>
      <c r="J890" s="859"/>
      <c r="K890" s="859"/>
      <c r="L890" s="859"/>
      <c r="M890" s="859"/>
      <c r="N890" s="859"/>
      <c r="O890" s="859"/>
      <c r="P890" s="859"/>
      <c r="Q890" s="859"/>
    </row>
    <row r="891" ht="25.15" customHeight="true" x14ac:dyDescent="0.2">
      <c r="C891" s="859"/>
      <c r="D891" s="859"/>
      <c r="E891" s="859"/>
      <c r="F891" s="859"/>
      <c r="G891" s="859"/>
      <c r="H891" s="859"/>
      <c r="I891" s="859"/>
      <c r="J891" s="859"/>
      <c r="K891" s="859"/>
      <c r="L891" s="859"/>
      <c r="M891" s="859"/>
      <c r="N891" s="859"/>
      <c r="O891" s="859"/>
      <c r="P891" s="859"/>
      <c r="Q891" s="859"/>
    </row>
    <row r="892" ht="25.15" customHeight="true" x14ac:dyDescent="0.2">
      <c r="C892" s="859"/>
      <c r="D892" s="859"/>
      <c r="E892" s="859"/>
      <c r="F892" s="859"/>
      <c r="G892" s="859"/>
      <c r="H892" s="859"/>
      <c r="I892" s="859"/>
      <c r="J892" s="859"/>
      <c r="K892" s="859"/>
      <c r="L892" s="859"/>
      <c r="M892" s="859"/>
      <c r="N892" s="859"/>
      <c r="O892" s="859"/>
      <c r="P892" s="859"/>
      <c r="Q892" s="859"/>
    </row>
    <row r="893" ht="25.15" customHeight="true" x14ac:dyDescent="0.2">
      <c r="C893" s="859"/>
      <c r="D893" s="859"/>
      <c r="E893" s="859"/>
      <c r="F893" s="859"/>
      <c r="G893" s="859"/>
      <c r="H893" s="859"/>
      <c r="I893" s="859"/>
      <c r="J893" s="859"/>
      <c r="K893" s="859"/>
      <c r="L893" s="859"/>
      <c r="M893" s="859"/>
      <c r="N893" s="859"/>
      <c r="O893" s="859"/>
      <c r="P893" s="859"/>
      <c r="Q893" s="859"/>
    </row>
    <row r="894" ht="25.15" customHeight="true" x14ac:dyDescent="0.2">
      <c r="C894" s="859"/>
      <c r="D894" s="859"/>
      <c r="E894" s="859"/>
      <c r="F894" s="859"/>
      <c r="G894" s="859"/>
      <c r="H894" s="859"/>
      <c r="I894" s="859"/>
      <c r="J894" s="859"/>
      <c r="K894" s="859"/>
      <c r="L894" s="859"/>
      <c r="M894" s="859"/>
      <c r="N894" s="859"/>
      <c r="O894" s="859"/>
      <c r="P894" s="859"/>
      <c r="Q894" s="859"/>
    </row>
    <row r="895" ht="25.15" customHeight="true" x14ac:dyDescent="0.2">
      <c r="C895" s="859"/>
      <c r="D895" s="859"/>
      <c r="E895" s="859"/>
      <c r="F895" s="859"/>
      <c r="G895" s="859"/>
      <c r="H895" s="859"/>
      <c r="I895" s="859"/>
      <c r="J895" s="859"/>
      <c r="K895" s="859"/>
      <c r="L895" s="859"/>
      <c r="M895" s="859"/>
      <c r="N895" s="859"/>
      <c r="O895" s="859"/>
      <c r="P895" s="859"/>
      <c r="Q895" s="859"/>
    </row>
    <row r="896" ht="25.15" customHeight="true" x14ac:dyDescent="0.2">
      <c r="C896" s="859"/>
      <c r="D896" s="859"/>
      <c r="E896" s="859"/>
      <c r="F896" s="859"/>
      <c r="G896" s="859"/>
      <c r="H896" s="859"/>
      <c r="I896" s="859"/>
      <c r="J896" s="859"/>
      <c r="K896" s="859"/>
      <c r="L896" s="859"/>
      <c r="M896" s="859"/>
      <c r="N896" s="859"/>
      <c r="O896" s="859"/>
      <c r="P896" s="859"/>
      <c r="Q896" s="859"/>
    </row>
    <row r="897" ht="25.15" customHeight="true" x14ac:dyDescent="0.2">
      <c r="C897" s="859"/>
      <c r="D897" s="859"/>
      <c r="E897" s="859"/>
      <c r="F897" s="859"/>
      <c r="G897" s="859"/>
      <c r="H897" s="859"/>
      <c r="I897" s="859"/>
      <c r="J897" s="859"/>
      <c r="K897" s="859"/>
      <c r="L897" s="859"/>
      <c r="M897" s="859"/>
      <c r="N897" s="859"/>
      <c r="O897" s="859"/>
      <c r="P897" s="859"/>
      <c r="Q897" s="859"/>
    </row>
    <row r="898" ht="25.15" customHeight="true" x14ac:dyDescent="0.2">
      <c r="C898" s="859"/>
      <c r="D898" s="859"/>
      <c r="E898" s="859"/>
      <c r="F898" s="859"/>
      <c r="G898" s="859"/>
      <c r="H898" s="859"/>
      <c r="I898" s="859"/>
      <c r="J898" s="859"/>
      <c r="K898" s="859"/>
      <c r="L898" s="859"/>
      <c r="M898" s="859"/>
      <c r="N898" s="859"/>
      <c r="O898" s="859"/>
      <c r="P898" s="859"/>
      <c r="Q898" s="859"/>
    </row>
    <row r="899" ht="25.15" customHeight="true" x14ac:dyDescent="0.2">
      <c r="C899" s="859"/>
      <c r="D899" s="859"/>
      <c r="E899" s="859"/>
      <c r="F899" s="859"/>
      <c r="G899" s="859"/>
      <c r="H899" s="859"/>
      <c r="I899" s="859"/>
      <c r="J899" s="859"/>
      <c r="K899" s="859"/>
      <c r="L899" s="859"/>
      <c r="M899" s="859"/>
      <c r="N899" s="859"/>
      <c r="O899" s="859"/>
      <c r="P899" s="859"/>
      <c r="Q899" s="859"/>
    </row>
    <row r="900" ht="25.15" customHeight="true" x14ac:dyDescent="0.2">
      <c r="C900" s="859"/>
      <c r="D900" s="859"/>
      <c r="E900" s="859"/>
      <c r="F900" s="859"/>
      <c r="G900" s="859"/>
      <c r="H900" s="859"/>
      <c r="I900" s="859"/>
      <c r="J900" s="859"/>
      <c r="K900" s="859"/>
      <c r="L900" s="859"/>
      <c r="M900" s="859"/>
      <c r="N900" s="859"/>
      <c r="O900" s="859"/>
      <c r="P900" s="859"/>
      <c r="Q900" s="859"/>
    </row>
    <row r="901" ht="25.15" customHeight="true" x14ac:dyDescent="0.2">
      <c r="C901" s="859"/>
      <c r="D901" s="859"/>
      <c r="E901" s="859"/>
      <c r="F901" s="859"/>
      <c r="G901" s="859"/>
      <c r="H901" s="859"/>
      <c r="I901" s="859"/>
      <c r="J901" s="859"/>
      <c r="K901" s="859"/>
      <c r="L901" s="859"/>
      <c r="M901" s="859"/>
      <c r="N901" s="859"/>
      <c r="O901" s="859"/>
      <c r="P901" s="859"/>
      <c r="Q901" s="859"/>
    </row>
    <row r="902" ht="25.15" customHeight="true" x14ac:dyDescent="0.2">
      <c r="C902" s="859"/>
      <c r="D902" s="859"/>
      <c r="E902" s="859"/>
      <c r="F902" s="859"/>
      <c r="G902" s="859"/>
      <c r="H902" s="859"/>
      <c r="I902" s="859"/>
      <c r="J902" s="859"/>
      <c r="K902" s="859"/>
      <c r="L902" s="859"/>
      <c r="M902" s="859"/>
      <c r="N902" s="859"/>
      <c r="O902" s="859"/>
      <c r="P902" s="859"/>
      <c r="Q902" s="859"/>
    </row>
    <row r="903" ht="25.15" customHeight="true" x14ac:dyDescent="0.2">
      <c r="C903" s="859"/>
      <c r="D903" s="859"/>
      <c r="E903" s="859"/>
      <c r="F903" s="859"/>
      <c r="G903" s="859"/>
      <c r="H903" s="859"/>
      <c r="I903" s="859"/>
      <c r="J903" s="859"/>
      <c r="K903" s="859"/>
      <c r="L903" s="859"/>
      <c r="M903" s="859"/>
      <c r="N903" s="859"/>
      <c r="O903" s="859"/>
      <c r="P903" s="859"/>
      <c r="Q903" s="859"/>
    </row>
    <row r="904" ht="25.15" customHeight="true" x14ac:dyDescent="0.2">
      <c r="C904" s="859"/>
      <c r="D904" s="859"/>
      <c r="E904" s="859"/>
      <c r="F904" s="859"/>
      <c r="G904" s="859"/>
      <c r="H904" s="859"/>
      <c r="I904" s="859"/>
      <c r="J904" s="859"/>
      <c r="K904" s="859"/>
      <c r="L904" s="859"/>
      <c r="M904" s="859"/>
      <c r="N904" s="859"/>
      <c r="O904" s="859"/>
      <c r="P904" s="859"/>
      <c r="Q904" s="859"/>
    </row>
    <row r="905" ht="25.15" customHeight="true" x14ac:dyDescent="0.2">
      <c r="C905" s="859"/>
      <c r="D905" s="859"/>
      <c r="E905" s="859"/>
      <c r="F905" s="859"/>
      <c r="G905" s="859"/>
      <c r="H905" s="859"/>
      <c r="I905" s="859"/>
      <c r="J905" s="859"/>
      <c r="K905" s="859"/>
      <c r="L905" s="859"/>
      <c r="M905" s="859"/>
      <c r="N905" s="859"/>
      <c r="O905" s="859"/>
      <c r="P905" s="859"/>
      <c r="Q905" s="859"/>
    </row>
    <row r="906" ht="25.15" customHeight="true" x14ac:dyDescent="0.2">
      <c r="C906" s="859"/>
      <c r="D906" s="859"/>
      <c r="E906" s="859"/>
      <c r="F906" s="859"/>
      <c r="G906" s="859"/>
      <c r="H906" s="859"/>
      <c r="I906" s="859"/>
      <c r="J906" s="859"/>
      <c r="K906" s="859"/>
      <c r="L906" s="859"/>
      <c r="M906" s="859"/>
      <c r="N906" s="859"/>
      <c r="O906" s="859"/>
      <c r="P906" s="859"/>
      <c r="Q906" s="859"/>
    </row>
    <row r="907" ht="25.15" customHeight="true" x14ac:dyDescent="0.2">
      <c r="C907" s="859"/>
      <c r="D907" s="859"/>
      <c r="E907" s="859"/>
      <c r="F907" s="859"/>
      <c r="G907" s="859"/>
      <c r="H907" s="859"/>
      <c r="I907" s="859"/>
      <c r="J907" s="859"/>
      <c r="K907" s="859"/>
      <c r="L907" s="859"/>
      <c r="M907" s="859"/>
      <c r="N907" s="859"/>
      <c r="O907" s="859"/>
      <c r="P907" s="859"/>
      <c r="Q907" s="859"/>
    </row>
    <row r="908" ht="25.15" customHeight="true" x14ac:dyDescent="0.2">
      <c r="C908" s="859"/>
      <c r="D908" s="859"/>
      <c r="E908" s="859"/>
      <c r="F908" s="859"/>
      <c r="G908" s="859"/>
      <c r="H908" s="859"/>
      <c r="I908" s="859"/>
      <c r="J908" s="859"/>
      <c r="K908" s="859"/>
      <c r="L908" s="859"/>
      <c r="M908" s="859"/>
      <c r="N908" s="859"/>
      <c r="O908" s="859"/>
      <c r="P908" s="859"/>
      <c r="Q908" s="859"/>
    </row>
    <row r="909" ht="25.15" customHeight="true" x14ac:dyDescent="0.2">
      <c r="C909" s="859"/>
      <c r="D909" s="859"/>
      <c r="E909" s="859"/>
      <c r="F909" s="859"/>
      <c r="G909" s="859"/>
      <c r="H909" s="859"/>
      <c r="I909" s="859"/>
      <c r="J909" s="859"/>
      <c r="K909" s="859"/>
      <c r="L909" s="859"/>
      <c r="M909" s="859"/>
      <c r="N909" s="859"/>
      <c r="O909" s="859"/>
      <c r="P909" s="859"/>
      <c r="Q909" s="859"/>
    </row>
    <row r="910" ht="25.15" customHeight="true" x14ac:dyDescent="0.2">
      <c r="C910" s="859"/>
      <c r="D910" s="859"/>
      <c r="E910" s="859"/>
      <c r="F910" s="859"/>
      <c r="G910" s="859"/>
      <c r="H910" s="859"/>
      <c r="I910" s="859"/>
      <c r="J910" s="859"/>
      <c r="K910" s="859"/>
      <c r="L910" s="859"/>
      <c r="M910" s="859"/>
      <c r="N910" s="859"/>
      <c r="O910" s="859"/>
      <c r="P910" s="859"/>
      <c r="Q910" s="859"/>
    </row>
    <row r="911" ht="25.15" customHeight="true" x14ac:dyDescent="0.2">
      <c r="C911" s="859"/>
      <c r="D911" s="859"/>
      <c r="E911" s="859"/>
      <c r="F911" s="859"/>
      <c r="G911" s="859"/>
      <c r="H911" s="859"/>
      <c r="I911" s="859"/>
      <c r="J911" s="859"/>
      <c r="K911" s="859"/>
      <c r="L911" s="859"/>
      <c r="M911" s="859"/>
      <c r="N911" s="859"/>
      <c r="O911" s="859"/>
      <c r="P911" s="859"/>
      <c r="Q911" s="859"/>
    </row>
    <row r="912" ht="25.15" customHeight="true" x14ac:dyDescent="0.2">
      <c r="C912" s="859"/>
      <c r="D912" s="859"/>
      <c r="E912" s="859"/>
      <c r="F912" s="859"/>
      <c r="G912" s="859"/>
      <c r="H912" s="859"/>
      <c r="I912" s="859"/>
      <c r="J912" s="859"/>
      <c r="K912" s="859"/>
      <c r="L912" s="859"/>
      <c r="M912" s="859"/>
      <c r="N912" s="859"/>
      <c r="O912" s="859"/>
      <c r="P912" s="859"/>
      <c r="Q912" s="859"/>
    </row>
    <row r="913" ht="25.15" customHeight="true" x14ac:dyDescent="0.2">
      <c r="C913" s="859"/>
      <c r="D913" s="859"/>
      <c r="E913" s="859"/>
      <c r="F913" s="859"/>
      <c r="G913" s="859"/>
      <c r="H913" s="859"/>
      <c r="I913" s="859"/>
      <c r="J913" s="859"/>
      <c r="K913" s="859"/>
      <c r="L913" s="859"/>
      <c r="M913" s="859"/>
      <c r="N913" s="859"/>
      <c r="O913" s="859"/>
      <c r="P913" s="859"/>
      <c r="Q913" s="859"/>
    </row>
    <row r="914" ht="25.15" customHeight="true" x14ac:dyDescent="0.2">
      <c r="C914" s="859"/>
      <c r="D914" s="859"/>
      <c r="E914" s="859"/>
      <c r="F914" s="859"/>
      <c r="G914" s="859"/>
      <c r="H914" s="859"/>
      <c r="I914" s="859"/>
      <c r="J914" s="859"/>
      <c r="K914" s="859"/>
      <c r="L914" s="859"/>
      <c r="M914" s="859"/>
      <c r="N914" s="859"/>
      <c r="O914" s="859"/>
      <c r="P914" s="859"/>
      <c r="Q914" s="859"/>
    </row>
    <row r="915" ht="25.15" customHeight="true" x14ac:dyDescent="0.2">
      <c r="C915" s="859"/>
      <c r="D915" s="859"/>
      <c r="E915" s="859"/>
      <c r="F915" s="859"/>
      <c r="G915" s="859"/>
      <c r="H915" s="859"/>
      <c r="I915" s="859"/>
      <c r="J915" s="859"/>
      <c r="K915" s="859"/>
      <c r="L915" s="859"/>
      <c r="M915" s="859"/>
      <c r="N915" s="859"/>
      <c r="O915" s="859"/>
      <c r="P915" s="859"/>
      <c r="Q915" s="859"/>
    </row>
    <row r="916" ht="25.15" customHeight="true" x14ac:dyDescent="0.2">
      <c r="C916" s="859"/>
      <c r="D916" s="859"/>
      <c r="E916" s="859"/>
      <c r="F916" s="859"/>
      <c r="G916" s="859"/>
      <c r="H916" s="859"/>
      <c r="I916" s="859"/>
      <c r="J916" s="859"/>
      <c r="K916" s="859"/>
      <c r="L916" s="859"/>
      <c r="M916" s="859"/>
      <c r="N916" s="859"/>
      <c r="O916" s="859"/>
      <c r="P916" s="859"/>
      <c r="Q916" s="859"/>
    </row>
    <row r="917" ht="25.15" customHeight="true" x14ac:dyDescent="0.2">
      <c r="C917" s="859"/>
      <c r="D917" s="859"/>
      <c r="E917" s="859"/>
      <c r="F917" s="859"/>
      <c r="G917" s="859"/>
      <c r="H917" s="859"/>
      <c r="I917" s="859"/>
      <c r="J917" s="859"/>
      <c r="K917" s="859"/>
      <c r="L917" s="859"/>
      <c r="M917" s="859"/>
      <c r="N917" s="859"/>
      <c r="O917" s="859"/>
      <c r="P917" s="859"/>
      <c r="Q917" s="859"/>
    </row>
    <row r="918" ht="25.15" customHeight="true" x14ac:dyDescent="0.2">
      <c r="C918" s="859"/>
      <c r="D918" s="859"/>
      <c r="E918" s="859"/>
      <c r="F918" s="859"/>
      <c r="G918" s="859"/>
      <c r="H918" s="859"/>
      <c r="I918" s="859"/>
      <c r="J918" s="859"/>
      <c r="K918" s="859"/>
      <c r="L918" s="859"/>
      <c r="M918" s="859"/>
      <c r="N918" s="859"/>
      <c r="O918" s="859"/>
      <c r="P918" s="859"/>
      <c r="Q918" s="859"/>
    </row>
    <row r="919" ht="25.15" customHeight="true" x14ac:dyDescent="0.2">
      <c r="C919" s="859"/>
      <c r="D919" s="859"/>
      <c r="E919" s="859"/>
      <c r="F919" s="859"/>
      <c r="G919" s="859"/>
      <c r="H919" s="859"/>
      <c r="I919" s="859"/>
      <c r="J919" s="859"/>
      <c r="K919" s="859"/>
      <c r="L919" s="859"/>
      <c r="M919" s="859"/>
      <c r="N919" s="859"/>
      <c r="O919" s="859"/>
      <c r="P919" s="859"/>
      <c r="Q919" s="859"/>
    </row>
    <row r="920" ht="25.15" customHeight="true" x14ac:dyDescent="0.2">
      <c r="C920" s="859"/>
      <c r="D920" s="859"/>
      <c r="E920" s="859"/>
      <c r="F920" s="859"/>
      <c r="G920" s="859"/>
      <c r="H920" s="859"/>
      <c r="I920" s="859"/>
      <c r="J920" s="859"/>
      <c r="K920" s="859"/>
      <c r="L920" s="859"/>
      <c r="M920" s="859"/>
      <c r="N920" s="859"/>
      <c r="O920" s="859"/>
      <c r="P920" s="859"/>
      <c r="Q920" s="859"/>
    </row>
    <row r="921" ht="25.15" customHeight="true" x14ac:dyDescent="0.2">
      <c r="C921" s="859"/>
      <c r="D921" s="859"/>
      <c r="E921" s="859"/>
      <c r="F921" s="859"/>
      <c r="G921" s="859"/>
      <c r="H921" s="859"/>
      <c r="I921" s="859"/>
      <c r="J921" s="859"/>
      <c r="K921" s="859"/>
      <c r="L921" s="859"/>
      <c r="M921" s="859"/>
      <c r="N921" s="859"/>
      <c r="O921" s="859"/>
      <c r="P921" s="859"/>
      <c r="Q921" s="859"/>
    </row>
    <row r="922" ht="25.15" customHeight="true" x14ac:dyDescent="0.2">
      <c r="C922" s="859"/>
      <c r="D922" s="859"/>
      <c r="E922" s="859"/>
      <c r="F922" s="859"/>
      <c r="G922" s="859"/>
      <c r="H922" s="859"/>
      <c r="I922" s="859"/>
      <c r="J922" s="859"/>
      <c r="K922" s="859"/>
      <c r="L922" s="859"/>
      <c r="M922" s="859"/>
      <c r="N922" s="859"/>
      <c r="O922" s="859"/>
      <c r="P922" s="859"/>
      <c r="Q922" s="859"/>
    </row>
    <row r="923" ht="25.15" customHeight="true" x14ac:dyDescent="0.2">
      <c r="C923" s="859"/>
      <c r="D923" s="859"/>
      <c r="E923" s="859"/>
      <c r="F923" s="859"/>
      <c r="G923" s="859"/>
      <c r="H923" s="859"/>
      <c r="I923" s="859"/>
      <c r="J923" s="859"/>
      <c r="K923" s="859"/>
      <c r="L923" s="859"/>
      <c r="M923" s="859"/>
      <c r="N923" s="859"/>
      <c r="O923" s="859"/>
      <c r="P923" s="859"/>
      <c r="Q923" s="859"/>
    </row>
    <row r="924" ht="25.15" customHeight="true" x14ac:dyDescent="0.2">
      <c r="C924" s="859"/>
      <c r="D924" s="859"/>
      <c r="E924" s="859"/>
      <c r="F924" s="859"/>
      <c r="G924" s="859"/>
      <c r="H924" s="859"/>
      <c r="I924" s="859"/>
      <c r="J924" s="859"/>
      <c r="K924" s="859"/>
      <c r="L924" s="859"/>
      <c r="M924" s="859"/>
      <c r="N924" s="859"/>
      <c r="O924" s="859"/>
      <c r="P924" s="859"/>
      <c r="Q924" s="859"/>
    </row>
    <row r="925" ht="25.15" customHeight="true" x14ac:dyDescent="0.2">
      <c r="C925" s="859"/>
      <c r="D925" s="859"/>
      <c r="E925" s="859"/>
      <c r="F925" s="859"/>
      <c r="G925" s="859"/>
      <c r="H925" s="859"/>
      <c r="I925" s="859"/>
      <c r="J925" s="859"/>
      <c r="K925" s="859"/>
      <c r="L925" s="859"/>
      <c r="M925" s="859"/>
      <c r="N925" s="859"/>
      <c r="O925" s="859"/>
      <c r="P925" s="859"/>
      <c r="Q925" s="859"/>
    </row>
    <row r="926" ht="25.15" customHeight="true" x14ac:dyDescent="0.2">
      <c r="C926" s="859"/>
      <c r="D926" s="859"/>
      <c r="E926" s="859"/>
      <c r="F926" s="859"/>
      <c r="G926" s="859"/>
      <c r="H926" s="859"/>
      <c r="I926" s="859"/>
      <c r="J926" s="859"/>
      <c r="K926" s="859"/>
      <c r="L926" s="859"/>
      <c r="M926" s="859"/>
      <c r="N926" s="859"/>
      <c r="O926" s="859"/>
      <c r="P926" s="859"/>
      <c r="Q926" s="859"/>
    </row>
    <row r="927" ht="25.15" customHeight="true" x14ac:dyDescent="0.2">
      <c r="C927" s="859"/>
      <c r="D927" s="859"/>
      <c r="E927" s="859"/>
      <c r="F927" s="859"/>
      <c r="G927" s="859"/>
      <c r="H927" s="859"/>
      <c r="I927" s="859"/>
      <c r="J927" s="859"/>
      <c r="K927" s="859"/>
      <c r="L927" s="859"/>
      <c r="M927" s="859"/>
      <c r="N927" s="859"/>
      <c r="O927" s="859"/>
      <c r="P927" s="859"/>
      <c r="Q927" s="859"/>
    </row>
    <row r="928" ht="25.15" customHeight="true" x14ac:dyDescent="0.2">
      <c r="C928" s="859"/>
      <c r="D928" s="859"/>
      <c r="E928" s="859"/>
      <c r="F928" s="859"/>
      <c r="G928" s="859"/>
      <c r="H928" s="859"/>
      <c r="I928" s="859"/>
      <c r="J928" s="859"/>
      <c r="K928" s="859"/>
      <c r="L928" s="859"/>
      <c r="M928" s="859"/>
      <c r="N928" s="859"/>
      <c r="O928" s="859"/>
      <c r="P928" s="859"/>
      <c r="Q928" s="859"/>
    </row>
    <row r="929" ht="25.15" customHeight="true" x14ac:dyDescent="0.2">
      <c r="C929" s="859"/>
      <c r="D929" s="859"/>
      <c r="E929" s="859"/>
      <c r="F929" s="859"/>
      <c r="G929" s="859"/>
      <c r="H929" s="859"/>
      <c r="I929" s="859"/>
      <c r="J929" s="859"/>
      <c r="K929" s="859"/>
      <c r="L929" s="859"/>
      <c r="M929" s="859"/>
      <c r="N929" s="859"/>
      <c r="O929" s="859"/>
      <c r="P929" s="859"/>
      <c r="Q929" s="859"/>
    </row>
    <row r="930" ht="25.15" customHeight="true" x14ac:dyDescent="0.2">
      <c r="C930" s="859"/>
      <c r="D930" s="859"/>
      <c r="E930" s="859"/>
      <c r="F930" s="859"/>
      <c r="G930" s="859"/>
      <c r="H930" s="859"/>
      <c r="I930" s="859"/>
      <c r="J930" s="859"/>
      <c r="K930" s="859"/>
      <c r="L930" s="859"/>
      <c r="M930" s="859"/>
      <c r="N930" s="859"/>
      <c r="O930" s="859"/>
      <c r="P930" s="859"/>
      <c r="Q930" s="859"/>
    </row>
    <row r="931" ht="25.15" customHeight="true" x14ac:dyDescent="0.2">
      <c r="C931" s="859"/>
      <c r="D931" s="859"/>
      <c r="E931" s="859"/>
      <c r="F931" s="859"/>
      <c r="G931" s="859"/>
      <c r="H931" s="859"/>
      <c r="I931" s="859"/>
      <c r="J931" s="859"/>
      <c r="K931" s="859"/>
      <c r="L931" s="859"/>
      <c r="M931" s="859"/>
      <c r="N931" s="859"/>
      <c r="O931" s="859"/>
      <c r="P931" s="859"/>
      <c r="Q931" s="859"/>
    </row>
    <row r="932" ht="25.15" customHeight="true" x14ac:dyDescent="0.2">
      <c r="C932" s="859"/>
      <c r="D932" s="859"/>
      <c r="E932" s="859"/>
      <c r="F932" s="859"/>
      <c r="G932" s="859"/>
      <c r="H932" s="859"/>
      <c r="I932" s="859"/>
      <c r="J932" s="859"/>
      <c r="K932" s="859"/>
      <c r="L932" s="859"/>
      <c r="M932" s="859"/>
      <c r="N932" s="859"/>
      <c r="O932" s="859"/>
      <c r="P932" s="859"/>
      <c r="Q932" s="859"/>
    </row>
    <row r="933" ht="25.15" customHeight="true" x14ac:dyDescent="0.2">
      <c r="C933" s="859"/>
      <c r="D933" s="859"/>
      <c r="E933" s="859"/>
      <c r="F933" s="859"/>
      <c r="G933" s="859"/>
      <c r="H933" s="859"/>
      <c r="I933" s="859"/>
      <c r="J933" s="859"/>
      <c r="K933" s="859"/>
      <c r="L933" s="859"/>
      <c r="M933" s="859"/>
      <c r="N933" s="859"/>
      <c r="O933" s="859"/>
      <c r="P933" s="859"/>
      <c r="Q933" s="859"/>
    </row>
    <row r="934" ht="25.15" customHeight="true" x14ac:dyDescent="0.2">
      <c r="C934" s="859"/>
      <c r="D934" s="859"/>
      <c r="E934" s="859"/>
      <c r="F934" s="859"/>
      <c r="G934" s="859"/>
      <c r="H934" s="859"/>
      <c r="I934" s="859"/>
      <c r="J934" s="859"/>
      <c r="K934" s="859"/>
      <c r="L934" s="859"/>
      <c r="M934" s="859"/>
      <c r="N934" s="859"/>
      <c r="O934" s="859"/>
      <c r="P934" s="859"/>
      <c r="Q934" s="859"/>
    </row>
    <row r="935" ht="25.15" customHeight="true" x14ac:dyDescent="0.2">
      <c r="C935" s="859"/>
      <c r="D935" s="859"/>
      <c r="E935" s="859"/>
      <c r="F935" s="859"/>
      <c r="G935" s="859"/>
      <c r="H935" s="859"/>
      <c r="I935" s="859"/>
      <c r="J935" s="859"/>
      <c r="K935" s="859"/>
      <c r="L935" s="859"/>
      <c r="M935" s="859"/>
      <c r="N935" s="859"/>
      <c r="O935" s="859"/>
      <c r="P935" s="859"/>
      <c r="Q935" s="859"/>
    </row>
    <row r="936" ht="25.15" customHeight="true" x14ac:dyDescent="0.2">
      <c r="C936" s="859"/>
      <c r="D936" s="859"/>
      <c r="E936" s="859"/>
      <c r="F936" s="859"/>
      <c r="G936" s="859"/>
      <c r="H936" s="859"/>
      <c r="I936" s="859"/>
      <c r="J936" s="859"/>
      <c r="K936" s="859"/>
      <c r="L936" s="859"/>
      <c r="M936" s="859"/>
      <c r="N936" s="859"/>
      <c r="O936" s="859"/>
      <c r="P936" s="859"/>
      <c r="Q936" s="859"/>
    </row>
    <row r="937" ht="25.15" customHeight="true" x14ac:dyDescent="0.2">
      <c r="C937" s="859"/>
      <c r="D937" s="859"/>
      <c r="E937" s="859"/>
      <c r="F937" s="859"/>
      <c r="G937" s="859"/>
      <c r="H937" s="859"/>
      <c r="I937" s="859"/>
      <c r="J937" s="859"/>
      <c r="K937" s="859"/>
      <c r="L937" s="859"/>
      <c r="M937" s="859"/>
      <c r="N937" s="859"/>
      <c r="O937" s="859"/>
      <c r="P937" s="859"/>
      <c r="Q937" s="859"/>
    </row>
    <row r="938" ht="25.15" customHeight="true" x14ac:dyDescent="0.2">
      <c r="C938" s="859"/>
      <c r="D938" s="859"/>
      <c r="E938" s="859"/>
      <c r="F938" s="859"/>
      <c r="G938" s="859"/>
      <c r="H938" s="859"/>
      <c r="I938" s="859"/>
      <c r="J938" s="859"/>
      <c r="K938" s="859"/>
      <c r="L938" s="859"/>
      <c r="M938" s="859"/>
      <c r="N938" s="859"/>
      <c r="O938" s="859"/>
      <c r="P938" s="859"/>
      <c r="Q938" s="859"/>
    </row>
    <row r="939" ht="25.15" customHeight="true" x14ac:dyDescent="0.2">
      <c r="C939" s="859"/>
      <c r="D939" s="859"/>
      <c r="E939" s="859"/>
      <c r="F939" s="859"/>
      <c r="G939" s="859"/>
      <c r="H939" s="859"/>
      <c r="I939" s="859"/>
      <c r="J939" s="859"/>
      <c r="K939" s="859"/>
      <c r="L939" s="859"/>
      <c r="M939" s="859"/>
      <c r="N939" s="859"/>
      <c r="O939" s="859"/>
      <c r="P939" s="859"/>
      <c r="Q939" s="859"/>
    </row>
    <row r="940" ht="25.15" customHeight="true" x14ac:dyDescent="0.2">
      <c r="C940" s="859"/>
      <c r="D940" s="859"/>
      <c r="E940" s="859"/>
      <c r="F940" s="859"/>
      <c r="G940" s="859"/>
      <c r="H940" s="859"/>
      <c r="I940" s="859"/>
      <c r="J940" s="859"/>
      <c r="K940" s="859"/>
      <c r="L940" s="859"/>
      <c r="M940" s="859"/>
      <c r="N940" s="859"/>
      <c r="O940" s="859"/>
      <c r="P940" s="859"/>
      <c r="Q940" s="859"/>
    </row>
    <row r="941" ht="25.15" customHeight="true" x14ac:dyDescent="0.2">
      <c r="C941" s="859"/>
      <c r="D941" s="859"/>
      <c r="E941" s="859"/>
      <c r="F941" s="859"/>
      <c r="G941" s="859"/>
      <c r="H941" s="859"/>
      <c r="I941" s="859"/>
      <c r="J941" s="859"/>
      <c r="K941" s="859"/>
      <c r="L941" s="859"/>
      <c r="M941" s="859"/>
      <c r="N941" s="859"/>
      <c r="O941" s="859"/>
      <c r="P941" s="859"/>
      <c r="Q941" s="859"/>
    </row>
    <row r="942" ht="25.15" customHeight="true" x14ac:dyDescent="0.2">
      <c r="C942" s="859"/>
      <c r="D942" s="859"/>
      <c r="E942" s="859"/>
      <c r="F942" s="859"/>
      <c r="G942" s="859"/>
      <c r="H942" s="859"/>
      <c r="I942" s="859"/>
      <c r="J942" s="859"/>
      <c r="K942" s="859"/>
      <c r="L942" s="859"/>
      <c r="M942" s="859"/>
      <c r="N942" s="859"/>
      <c r="O942" s="859"/>
      <c r="P942" s="859"/>
      <c r="Q942" s="859"/>
    </row>
    <row r="943" ht="25.15" customHeight="true" x14ac:dyDescent="0.2">
      <c r="C943" s="859"/>
      <c r="D943" s="859"/>
      <c r="E943" s="859"/>
      <c r="F943" s="859"/>
      <c r="G943" s="859"/>
      <c r="H943" s="859"/>
      <c r="I943" s="859"/>
      <c r="J943" s="859"/>
      <c r="K943" s="859"/>
      <c r="L943" s="859"/>
      <c r="M943" s="859"/>
      <c r="N943" s="859"/>
      <c r="O943" s="859"/>
      <c r="P943" s="859"/>
      <c r="Q943" s="859"/>
    </row>
    <row r="944" ht="25.15" customHeight="true" x14ac:dyDescent="0.2">
      <c r="C944" s="859"/>
      <c r="D944" s="859"/>
      <c r="E944" s="859"/>
      <c r="F944" s="859"/>
      <c r="G944" s="859"/>
      <c r="H944" s="859"/>
      <c r="I944" s="859"/>
      <c r="J944" s="859"/>
      <c r="K944" s="859"/>
      <c r="L944" s="859"/>
      <c r="M944" s="859"/>
      <c r="N944" s="859"/>
      <c r="O944" s="859"/>
      <c r="P944" s="859"/>
      <c r="Q944" s="859"/>
    </row>
    <row r="945" ht="25.15" customHeight="true" x14ac:dyDescent="0.2">
      <c r="C945" s="859"/>
      <c r="D945" s="859"/>
      <c r="E945" s="859"/>
      <c r="F945" s="859"/>
      <c r="G945" s="859"/>
      <c r="H945" s="859"/>
      <c r="I945" s="859"/>
      <c r="J945" s="859"/>
      <c r="K945" s="859"/>
      <c r="L945" s="859"/>
      <c r="M945" s="859"/>
      <c r="N945" s="859"/>
      <c r="O945" s="859"/>
      <c r="P945" s="859"/>
      <c r="Q945" s="859"/>
    </row>
    <row r="946" ht="25.15" customHeight="true" x14ac:dyDescent="0.2">
      <c r="C946" s="859"/>
      <c r="D946" s="859"/>
      <c r="E946" s="859"/>
      <c r="F946" s="859"/>
      <c r="G946" s="859"/>
      <c r="H946" s="859"/>
      <c r="I946" s="859"/>
      <c r="J946" s="859"/>
      <c r="K946" s="859"/>
      <c r="L946" s="859"/>
      <c r="M946" s="859"/>
      <c r="N946" s="859"/>
      <c r="O946" s="859"/>
      <c r="P946" s="859"/>
      <c r="Q946" s="859"/>
    </row>
    <row r="947" ht="25.15" customHeight="true" x14ac:dyDescent="0.2">
      <c r="C947" s="859"/>
      <c r="D947" s="859"/>
      <c r="E947" s="859"/>
      <c r="F947" s="859"/>
      <c r="G947" s="859"/>
      <c r="H947" s="859"/>
      <c r="I947" s="859"/>
      <c r="J947" s="859"/>
      <c r="K947" s="859"/>
      <c r="L947" s="859"/>
      <c r="M947" s="859"/>
      <c r="N947" s="859"/>
      <c r="O947" s="859"/>
      <c r="P947" s="859"/>
      <c r="Q947" s="859"/>
    </row>
    <row r="948" ht="25.15" customHeight="true" x14ac:dyDescent="0.2">
      <c r="C948" s="859"/>
      <c r="D948" s="859"/>
      <c r="E948" s="859"/>
      <c r="F948" s="859"/>
      <c r="G948" s="859"/>
      <c r="H948" s="859"/>
      <c r="I948" s="859"/>
      <c r="J948" s="859"/>
      <c r="K948" s="859"/>
      <c r="L948" s="859"/>
      <c r="M948" s="859"/>
      <c r="N948" s="859"/>
      <c r="O948" s="859"/>
      <c r="P948" s="859"/>
      <c r="Q948" s="859"/>
    </row>
    <row r="949" ht="25.15" customHeight="true" x14ac:dyDescent="0.2">
      <c r="C949" s="859"/>
      <c r="D949" s="859"/>
      <c r="E949" s="859"/>
      <c r="F949" s="859"/>
      <c r="G949" s="859"/>
      <c r="H949" s="859"/>
      <c r="I949" s="859"/>
      <c r="J949" s="859"/>
      <c r="K949" s="859"/>
      <c r="L949" s="859"/>
      <c r="M949" s="859"/>
      <c r="N949" s="859"/>
      <c r="O949" s="859"/>
      <c r="P949" s="859"/>
      <c r="Q949" s="859"/>
    </row>
    <row r="950" ht="25.15" customHeight="true" x14ac:dyDescent="0.2">
      <c r="C950" s="859"/>
      <c r="D950" s="859"/>
      <c r="E950" s="859"/>
      <c r="F950" s="859"/>
      <c r="G950" s="859"/>
      <c r="H950" s="859"/>
      <c r="I950" s="859"/>
      <c r="J950" s="859"/>
      <c r="K950" s="859"/>
      <c r="L950" s="859"/>
      <c r="M950" s="859"/>
      <c r="N950" s="859"/>
      <c r="O950" s="859"/>
      <c r="P950" s="859"/>
      <c r="Q950" s="859"/>
    </row>
    <row r="951" ht="25.15" customHeight="true" x14ac:dyDescent="0.2">
      <c r="C951" s="859"/>
      <c r="D951" s="859"/>
      <c r="E951" s="859"/>
      <c r="F951" s="859"/>
      <c r="G951" s="859"/>
      <c r="H951" s="859"/>
      <c r="I951" s="859"/>
      <c r="J951" s="859"/>
      <c r="K951" s="859"/>
      <c r="L951" s="859"/>
      <c r="M951" s="859"/>
      <c r="N951" s="859"/>
      <c r="O951" s="859"/>
      <c r="P951" s="859"/>
      <c r="Q951" s="859"/>
    </row>
    <row r="952" ht="25.15" customHeight="true" x14ac:dyDescent="0.2">
      <c r="C952" s="859"/>
      <c r="D952" s="859"/>
      <c r="E952" s="859"/>
      <c r="F952" s="859"/>
      <c r="G952" s="859"/>
      <c r="H952" s="859"/>
      <c r="I952" s="859"/>
      <c r="J952" s="859"/>
      <c r="K952" s="859"/>
      <c r="L952" s="859"/>
      <c r="M952" s="859"/>
      <c r="N952" s="859"/>
      <c r="O952" s="859"/>
      <c r="P952" s="859"/>
      <c r="Q952" s="859"/>
    </row>
    <row r="953" ht="25.15" customHeight="true" x14ac:dyDescent="0.2">
      <c r="C953" s="859"/>
      <c r="D953" s="859"/>
      <c r="E953" s="859"/>
      <c r="F953" s="859"/>
      <c r="G953" s="859"/>
      <c r="H953" s="859"/>
      <c r="I953" s="859"/>
      <c r="J953" s="859"/>
      <c r="K953" s="859"/>
      <c r="L953" s="859"/>
      <c r="M953" s="859"/>
      <c r="N953" s="859"/>
      <c r="O953" s="859"/>
      <c r="P953" s="859"/>
      <c r="Q953" s="859"/>
    </row>
    <row r="954" ht="25.15" customHeight="true" x14ac:dyDescent="0.2">
      <c r="C954" s="859"/>
      <c r="D954" s="859"/>
      <c r="E954" s="859"/>
      <c r="F954" s="859"/>
      <c r="G954" s="859"/>
      <c r="H954" s="859"/>
      <c r="I954" s="859"/>
      <c r="J954" s="859"/>
      <c r="K954" s="859"/>
      <c r="L954" s="859"/>
      <c r="M954" s="859"/>
      <c r="N954" s="859"/>
      <c r="O954" s="859"/>
      <c r="P954" s="859"/>
      <c r="Q954" s="859"/>
    </row>
    <row r="955" ht="25.15" customHeight="true" x14ac:dyDescent="0.2">
      <c r="C955" s="859"/>
      <c r="D955" s="859"/>
      <c r="E955" s="859"/>
      <c r="F955" s="859"/>
      <c r="G955" s="859"/>
      <c r="H955" s="859"/>
      <c r="I955" s="859"/>
      <c r="J955" s="859"/>
      <c r="K955" s="859"/>
      <c r="L955" s="859"/>
      <c r="M955" s="859"/>
      <c r="N955" s="859"/>
      <c r="O955" s="859"/>
      <c r="P955" s="859"/>
      <c r="Q955" s="859"/>
    </row>
    <row r="956" ht="25.15" customHeight="true" x14ac:dyDescent="0.2">
      <c r="C956" s="859"/>
      <c r="D956" s="859"/>
      <c r="E956" s="859"/>
      <c r="F956" s="859"/>
      <c r="G956" s="859"/>
      <c r="H956" s="859"/>
      <c r="I956" s="859"/>
      <c r="J956" s="859"/>
      <c r="K956" s="859"/>
      <c r="L956" s="859"/>
      <c r="M956" s="859"/>
      <c r="N956" s="859"/>
      <c r="O956" s="859"/>
      <c r="P956" s="859"/>
      <c r="Q956" s="859"/>
    </row>
    <row r="957" ht="25.15" customHeight="true" x14ac:dyDescent="0.2">
      <c r="C957" s="859"/>
      <c r="D957" s="859"/>
      <c r="E957" s="859"/>
      <c r="F957" s="859"/>
      <c r="G957" s="859"/>
      <c r="H957" s="859"/>
      <c r="I957" s="859"/>
      <c r="J957" s="859"/>
      <c r="K957" s="859"/>
      <c r="L957" s="859"/>
      <c r="M957" s="859"/>
      <c r="N957" s="859"/>
      <c r="O957" s="859"/>
      <c r="P957" s="859"/>
      <c r="Q957" s="859"/>
    </row>
    <row r="958" ht="25.15" customHeight="true" x14ac:dyDescent="0.2">
      <c r="C958" s="859"/>
      <c r="D958" s="859"/>
      <c r="E958" s="859"/>
      <c r="F958" s="859"/>
      <c r="G958" s="859"/>
      <c r="H958" s="859"/>
      <c r="I958" s="859"/>
      <c r="J958" s="859"/>
      <c r="K958" s="859"/>
      <c r="L958" s="859"/>
      <c r="M958" s="859"/>
      <c r="N958" s="859"/>
      <c r="O958" s="859"/>
      <c r="P958" s="859"/>
      <c r="Q958" s="859"/>
    </row>
    <row r="959" ht="25.15" customHeight="true" x14ac:dyDescent="0.2">
      <c r="C959" s="859"/>
      <c r="D959" s="859"/>
      <c r="E959" s="859"/>
      <c r="F959" s="859"/>
      <c r="G959" s="859"/>
      <c r="H959" s="859"/>
      <c r="I959" s="859"/>
      <c r="J959" s="859"/>
      <c r="K959" s="859"/>
      <c r="L959" s="859"/>
      <c r="M959" s="859"/>
      <c r="N959" s="859"/>
      <c r="O959" s="859"/>
      <c r="P959" s="859"/>
      <c r="Q959" s="859"/>
    </row>
    <row r="960" ht="25.15" customHeight="true" x14ac:dyDescent="0.2">
      <c r="C960" s="859"/>
      <c r="D960" s="859"/>
      <c r="E960" s="859"/>
      <c r="F960" s="859"/>
      <c r="G960" s="859"/>
      <c r="H960" s="859"/>
      <c r="I960" s="859"/>
      <c r="J960" s="859"/>
      <c r="K960" s="859"/>
      <c r="L960" s="859"/>
      <c r="M960" s="859"/>
      <c r="N960" s="859"/>
      <c r="O960" s="859"/>
      <c r="P960" s="859"/>
      <c r="Q960" s="859"/>
    </row>
    <row r="961" ht="25.15" customHeight="true" x14ac:dyDescent="0.2">
      <c r="C961" s="859"/>
      <c r="D961" s="859"/>
      <c r="E961" s="859"/>
      <c r="F961" s="859"/>
      <c r="G961" s="859"/>
      <c r="H961" s="859"/>
      <c r="I961" s="859"/>
      <c r="J961" s="859"/>
      <c r="K961" s="859"/>
      <c r="L961" s="859"/>
      <c r="M961" s="859"/>
      <c r="N961" s="859"/>
      <c r="O961" s="859"/>
      <c r="P961" s="859"/>
      <c r="Q961" s="859"/>
    </row>
    <row r="962" ht="25.15" customHeight="true" x14ac:dyDescent="0.2">
      <c r="C962" s="859"/>
      <c r="D962" s="859"/>
      <c r="E962" s="859"/>
      <c r="F962" s="859"/>
      <c r="G962" s="859"/>
      <c r="H962" s="859"/>
      <c r="I962" s="859"/>
      <c r="J962" s="859"/>
      <c r="K962" s="859"/>
      <c r="L962" s="859"/>
      <c r="M962" s="859"/>
      <c r="N962" s="859"/>
      <c r="O962" s="859"/>
      <c r="P962" s="859"/>
      <c r="Q962" s="859"/>
    </row>
    <row r="963" ht="25.15" customHeight="true" x14ac:dyDescent="0.2">
      <c r="C963" s="859"/>
      <c r="D963" s="859"/>
      <c r="E963" s="859"/>
      <c r="F963" s="859"/>
      <c r="G963" s="859"/>
      <c r="H963" s="859"/>
      <c r="I963" s="859"/>
      <c r="J963" s="859"/>
      <c r="K963" s="859"/>
      <c r="L963" s="859"/>
      <c r="M963" s="859"/>
      <c r="N963" s="859"/>
      <c r="O963" s="859"/>
      <c r="P963" s="859"/>
      <c r="Q963" s="859"/>
    </row>
    <row r="964" ht="25.15" customHeight="true" x14ac:dyDescent="0.2">
      <c r="C964" s="859"/>
      <c r="D964" s="859"/>
      <c r="E964" s="859"/>
      <c r="F964" s="859"/>
      <c r="G964" s="859"/>
      <c r="H964" s="859"/>
      <c r="I964" s="859"/>
      <c r="J964" s="859"/>
      <c r="K964" s="859"/>
      <c r="L964" s="859"/>
      <c r="M964" s="859"/>
      <c r="N964" s="859"/>
      <c r="O964" s="859"/>
      <c r="P964" s="859"/>
      <c r="Q964" s="859"/>
    </row>
    <row r="965" ht="25.15" customHeight="true" x14ac:dyDescent="0.2">
      <c r="C965" s="859"/>
      <c r="D965" s="859"/>
      <c r="E965" s="859"/>
      <c r="F965" s="859"/>
      <c r="G965" s="859"/>
      <c r="H965" s="859"/>
      <c r="I965" s="859"/>
      <c r="J965" s="859"/>
      <c r="K965" s="859"/>
      <c r="L965" s="859"/>
      <c r="M965" s="859"/>
      <c r="N965" s="859"/>
      <c r="O965" s="859"/>
      <c r="P965" s="859"/>
      <c r="Q965" s="859"/>
    </row>
    <row r="966" ht="25.15" customHeight="true" x14ac:dyDescent="0.2">
      <c r="C966" s="859"/>
      <c r="D966" s="859"/>
      <c r="E966" s="859"/>
      <c r="F966" s="859"/>
      <c r="G966" s="859"/>
      <c r="H966" s="859"/>
      <c r="I966" s="859"/>
      <c r="J966" s="859"/>
      <c r="K966" s="859"/>
      <c r="L966" s="859"/>
      <c r="M966" s="859"/>
      <c r="N966" s="859"/>
      <c r="O966" s="859"/>
      <c r="P966" s="859"/>
      <c r="Q966" s="859"/>
    </row>
    <row r="967" ht="25.15" customHeight="true" x14ac:dyDescent="0.2">
      <c r="C967" s="859"/>
      <c r="D967" s="859"/>
      <c r="E967" s="859"/>
      <c r="F967" s="859"/>
      <c r="G967" s="859"/>
      <c r="H967" s="859"/>
      <c r="I967" s="859"/>
      <c r="J967" s="859"/>
      <c r="K967" s="859"/>
      <c r="L967" s="859"/>
      <c r="M967" s="859"/>
      <c r="N967" s="859"/>
      <c r="O967" s="859"/>
      <c r="P967" s="859"/>
      <c r="Q967" s="859"/>
    </row>
    <row r="968" ht="25.15" customHeight="true" x14ac:dyDescent="0.2">
      <c r="C968" s="859"/>
      <c r="D968" s="859"/>
      <c r="E968" s="859"/>
      <c r="F968" s="859"/>
      <c r="G968" s="859"/>
      <c r="H968" s="859"/>
      <c r="I968" s="859"/>
      <c r="J968" s="859"/>
      <c r="K968" s="859"/>
      <c r="L968" s="859"/>
      <c r="M968" s="859"/>
      <c r="N968" s="859"/>
      <c r="O968" s="859"/>
      <c r="P968" s="859"/>
      <c r="Q968" s="859"/>
    </row>
    <row r="969" ht="25.15" customHeight="true" x14ac:dyDescent="0.2">
      <c r="C969" s="859"/>
      <c r="D969" s="859"/>
      <c r="E969" s="859"/>
      <c r="F969" s="859"/>
      <c r="G969" s="859"/>
      <c r="H969" s="859"/>
      <c r="I969" s="859"/>
      <c r="J969" s="859"/>
      <c r="K969" s="859"/>
      <c r="L969" s="859"/>
      <c r="M969" s="859"/>
      <c r="N969" s="859"/>
      <c r="O969" s="859"/>
      <c r="P969" s="859"/>
      <c r="Q969" s="859"/>
    </row>
    <row r="970" ht="25.15" customHeight="true" x14ac:dyDescent="0.2">
      <c r="C970" s="859"/>
      <c r="D970" s="859"/>
      <c r="E970" s="859"/>
      <c r="F970" s="859"/>
      <c r="G970" s="859"/>
      <c r="H970" s="859"/>
      <c r="I970" s="859"/>
      <c r="J970" s="859"/>
      <c r="K970" s="859"/>
      <c r="L970" s="859"/>
      <c r="M970" s="859"/>
      <c r="N970" s="859"/>
      <c r="O970" s="859"/>
      <c r="P970" s="859"/>
      <c r="Q970" s="859"/>
    </row>
    <row r="971" ht="25.15" customHeight="true" x14ac:dyDescent="0.2">
      <c r="C971" s="859"/>
      <c r="D971" s="859"/>
      <c r="E971" s="859"/>
      <c r="F971" s="859"/>
      <c r="G971" s="859"/>
      <c r="H971" s="859"/>
      <c r="I971" s="859"/>
      <c r="J971" s="859"/>
      <c r="K971" s="859"/>
      <c r="L971" s="859"/>
      <c r="M971" s="859"/>
      <c r="N971" s="859"/>
      <c r="O971" s="859"/>
      <c r="P971" s="859"/>
      <c r="Q971" s="859"/>
    </row>
    <row r="972" ht="25.15" customHeight="true" x14ac:dyDescent="0.2">
      <c r="C972" s="859"/>
      <c r="D972" s="859"/>
      <c r="E972" s="859"/>
      <c r="F972" s="859"/>
      <c r="G972" s="859"/>
      <c r="H972" s="859"/>
      <c r="I972" s="859"/>
      <c r="J972" s="859"/>
      <c r="K972" s="859"/>
      <c r="L972" s="859"/>
      <c r="M972" s="859"/>
      <c r="N972" s="859"/>
      <c r="O972" s="859"/>
      <c r="P972" s="859"/>
      <c r="Q972" s="859"/>
    </row>
    <row r="973" ht="25.15" customHeight="true" x14ac:dyDescent="0.2">
      <c r="C973" s="859"/>
      <c r="D973" s="859"/>
      <c r="E973" s="859"/>
      <c r="F973" s="859"/>
      <c r="G973" s="859"/>
      <c r="H973" s="859"/>
      <c r="I973" s="859"/>
      <c r="J973" s="859"/>
      <c r="K973" s="859"/>
      <c r="L973" s="859"/>
      <c r="M973" s="859"/>
      <c r="N973" s="859"/>
      <c r="O973" s="859"/>
      <c r="P973" s="859"/>
      <c r="Q973" s="859"/>
    </row>
    <row r="974" ht="25.15" customHeight="true" x14ac:dyDescent="0.2">
      <c r="C974" s="859"/>
      <c r="D974" s="859"/>
      <c r="E974" s="859"/>
      <c r="F974" s="859"/>
      <c r="G974" s="859"/>
      <c r="H974" s="859"/>
      <c r="I974" s="859"/>
      <c r="J974" s="859"/>
      <c r="K974" s="859"/>
      <c r="L974" s="859"/>
      <c r="M974" s="859"/>
      <c r="N974" s="859"/>
      <c r="O974" s="859"/>
      <c r="P974" s="859"/>
      <c r="Q974" s="859"/>
    </row>
    <row r="975" ht="25.15" customHeight="true" x14ac:dyDescent="0.2">
      <c r="C975" s="859"/>
      <c r="D975" s="859"/>
      <c r="E975" s="859"/>
      <c r="F975" s="859"/>
      <c r="G975" s="859"/>
      <c r="H975" s="859"/>
      <c r="I975" s="859"/>
      <c r="J975" s="859"/>
      <c r="K975" s="859"/>
      <c r="L975" s="859"/>
      <c r="M975" s="859"/>
      <c r="N975" s="859"/>
      <c r="O975" s="859"/>
      <c r="P975" s="859"/>
      <c r="Q975" s="859"/>
    </row>
    <row r="976" ht="25.15" customHeight="true" x14ac:dyDescent="0.2">
      <c r="C976" s="859"/>
      <c r="D976" s="859"/>
      <c r="E976" s="859"/>
      <c r="F976" s="859"/>
      <c r="G976" s="859"/>
      <c r="H976" s="859"/>
      <c r="I976" s="859"/>
      <c r="J976" s="859"/>
      <c r="K976" s="859"/>
      <c r="L976" s="859"/>
      <c r="M976" s="859"/>
      <c r="N976" s="859"/>
      <c r="O976" s="859"/>
      <c r="P976" s="859"/>
      <c r="Q976" s="859"/>
    </row>
    <row r="977" ht="25.15" customHeight="true" x14ac:dyDescent="0.2">
      <c r="C977" s="859"/>
      <c r="D977" s="859"/>
      <c r="E977" s="859"/>
      <c r="F977" s="859"/>
      <c r="G977" s="859"/>
      <c r="H977" s="859"/>
      <c r="I977" s="859"/>
      <c r="J977" s="859"/>
      <c r="K977" s="859"/>
      <c r="L977" s="859"/>
      <c r="M977" s="859"/>
      <c r="N977" s="859"/>
      <c r="O977" s="859"/>
      <c r="P977" s="859"/>
      <c r="Q977" s="859"/>
    </row>
    <row r="978" ht="25.15" customHeight="true" x14ac:dyDescent="0.2">
      <c r="C978" s="859"/>
      <c r="D978" s="859"/>
      <c r="E978" s="859"/>
      <c r="F978" s="859"/>
      <c r="G978" s="859"/>
      <c r="H978" s="859"/>
      <c r="I978" s="859"/>
      <c r="J978" s="859"/>
      <c r="K978" s="859"/>
      <c r="L978" s="859"/>
      <c r="M978" s="859"/>
      <c r="N978" s="859"/>
      <c r="O978" s="859"/>
      <c r="P978" s="859"/>
      <c r="Q978" s="859"/>
    </row>
    <row r="979" ht="25.15" customHeight="true" x14ac:dyDescent="0.2">
      <c r="C979" s="859"/>
      <c r="D979" s="859"/>
      <c r="E979" s="859"/>
      <c r="F979" s="859"/>
      <c r="G979" s="859"/>
      <c r="H979" s="859"/>
      <c r="I979" s="859"/>
      <c r="J979" s="859"/>
      <c r="K979" s="859"/>
      <c r="L979" s="859"/>
      <c r="M979" s="859"/>
      <c r="N979" s="859"/>
      <c r="O979" s="859"/>
      <c r="P979" s="859"/>
      <c r="Q979" s="859"/>
    </row>
    <row r="980" ht="25.15" customHeight="true" x14ac:dyDescent="0.2">
      <c r="C980" s="859"/>
      <c r="D980" s="859"/>
      <c r="E980" s="859"/>
      <c r="F980" s="859"/>
      <c r="G980" s="859"/>
      <c r="H980" s="859"/>
      <c r="I980" s="859"/>
      <c r="J980" s="859"/>
      <c r="K980" s="859"/>
      <c r="L980" s="859"/>
      <c r="M980" s="859"/>
      <c r="N980" s="859"/>
      <c r="O980" s="859"/>
      <c r="P980" s="859"/>
      <c r="Q980" s="859"/>
    </row>
    <row r="981" ht="25.15" customHeight="true" x14ac:dyDescent="0.2">
      <c r="C981" s="859"/>
      <c r="D981" s="859"/>
      <c r="E981" s="859"/>
      <c r="F981" s="859"/>
      <c r="G981" s="859"/>
      <c r="H981" s="859"/>
      <c r="I981" s="859"/>
      <c r="J981" s="859"/>
      <c r="K981" s="859"/>
      <c r="L981" s="859"/>
      <c r="M981" s="859"/>
      <c r="N981" s="859"/>
      <c r="O981" s="859"/>
      <c r="P981" s="859"/>
      <c r="Q981" s="859"/>
    </row>
    <row r="982" ht="25.15" customHeight="true" x14ac:dyDescent="0.2">
      <c r="C982" s="859"/>
      <c r="D982" s="859"/>
      <c r="E982" s="859"/>
      <c r="F982" s="859"/>
      <c r="G982" s="859"/>
      <c r="H982" s="859"/>
      <c r="I982" s="859"/>
      <c r="J982" s="859"/>
      <c r="K982" s="859"/>
      <c r="L982" s="859"/>
      <c r="M982" s="859"/>
      <c r="N982" s="859"/>
      <c r="O982" s="859"/>
      <c r="P982" s="859"/>
      <c r="Q982" s="859"/>
    </row>
    <row r="983" ht="25.15" customHeight="true" x14ac:dyDescent="0.2">
      <c r="C983" s="859"/>
      <c r="D983" s="859"/>
      <c r="E983" s="859"/>
      <c r="F983" s="859"/>
      <c r="G983" s="859"/>
      <c r="H983" s="859"/>
      <c r="I983" s="859"/>
      <c r="J983" s="859"/>
      <c r="K983" s="859"/>
      <c r="L983" s="859"/>
      <c r="M983" s="859"/>
      <c r="N983" s="859"/>
      <c r="O983" s="859"/>
      <c r="P983" s="859"/>
      <c r="Q983" s="859"/>
    </row>
    <row r="984" ht="25.15" customHeight="true" x14ac:dyDescent="0.2">
      <c r="C984" s="859"/>
      <c r="D984" s="859"/>
      <c r="E984" s="859"/>
      <c r="F984" s="859"/>
      <c r="G984" s="859"/>
      <c r="H984" s="859"/>
      <c r="I984" s="859"/>
      <c r="J984" s="859"/>
      <c r="K984" s="859"/>
      <c r="L984" s="859"/>
      <c r="M984" s="859"/>
      <c r="N984" s="859"/>
      <c r="O984" s="859"/>
      <c r="P984" s="859"/>
      <c r="Q984" s="859"/>
    </row>
    <row r="985" ht="25.15" customHeight="true" x14ac:dyDescent="0.2">
      <c r="C985" s="859"/>
      <c r="D985" s="859"/>
      <c r="E985" s="859"/>
      <c r="F985" s="859"/>
      <c r="G985" s="859"/>
      <c r="H985" s="859"/>
      <c r="I985" s="859"/>
      <c r="J985" s="859"/>
      <c r="K985" s="859"/>
      <c r="L985" s="859"/>
      <c r="M985" s="859"/>
      <c r="N985" s="859"/>
      <c r="O985" s="859"/>
      <c r="P985" s="859"/>
      <c r="Q985" s="859"/>
    </row>
    <row r="986" ht="25.15" customHeight="true" x14ac:dyDescent="0.2">
      <c r="C986" s="859"/>
      <c r="D986" s="859"/>
      <c r="E986" s="859"/>
      <c r="F986" s="859"/>
      <c r="G986" s="859"/>
      <c r="H986" s="859"/>
      <c r="I986" s="859"/>
      <c r="J986" s="859"/>
      <c r="K986" s="859"/>
      <c r="L986" s="859"/>
      <c r="M986" s="859"/>
      <c r="N986" s="859"/>
      <c r="O986" s="859"/>
      <c r="P986" s="859"/>
      <c r="Q986" s="859"/>
    </row>
    <row r="987" ht="25.15" customHeight="true" x14ac:dyDescent="0.2">
      <c r="C987" s="859"/>
      <c r="D987" s="859"/>
      <c r="E987" s="859"/>
      <c r="F987" s="859"/>
      <c r="G987" s="859"/>
      <c r="H987" s="859"/>
      <c r="I987" s="859"/>
      <c r="J987" s="859"/>
      <c r="K987" s="859"/>
      <c r="L987" s="859"/>
      <c r="M987" s="859"/>
      <c r="N987" s="859"/>
      <c r="O987" s="859"/>
      <c r="P987" s="859"/>
      <c r="Q987" s="859"/>
    </row>
    <row r="988" ht="25.15" customHeight="true" x14ac:dyDescent="0.2">
      <c r="C988" s="859"/>
      <c r="D988" s="859"/>
      <c r="E988" s="859"/>
      <c r="F988" s="859"/>
      <c r="G988" s="859"/>
      <c r="H988" s="859"/>
      <c r="I988" s="859"/>
      <c r="J988" s="859"/>
      <c r="K988" s="859"/>
      <c r="L988" s="859"/>
      <c r="M988" s="859"/>
      <c r="N988" s="859"/>
      <c r="O988" s="859"/>
      <c r="P988" s="859"/>
      <c r="Q988" s="859"/>
    </row>
    <row r="989" ht="25.15" customHeight="true" x14ac:dyDescent="0.2">
      <c r="C989" s="859"/>
      <c r="D989" s="859"/>
      <c r="E989" s="859"/>
      <c r="F989" s="859"/>
      <c r="G989" s="859"/>
      <c r="H989" s="859"/>
      <c r="I989" s="859"/>
      <c r="J989" s="859"/>
      <c r="K989" s="859"/>
      <c r="L989" s="859"/>
      <c r="M989" s="859"/>
      <c r="N989" s="859"/>
      <c r="O989" s="859"/>
      <c r="P989" s="859"/>
      <c r="Q989" s="859"/>
    </row>
    <row r="990" ht="25.15" customHeight="true" x14ac:dyDescent="0.2">
      <c r="C990" s="859"/>
      <c r="D990" s="859"/>
      <c r="E990" s="859"/>
      <c r="F990" s="859"/>
      <c r="G990" s="859"/>
      <c r="H990" s="859"/>
      <c r="I990" s="859"/>
      <c r="J990" s="859"/>
      <c r="K990" s="859"/>
      <c r="L990" s="859"/>
      <c r="M990" s="859"/>
      <c r="N990" s="859"/>
      <c r="O990" s="859"/>
      <c r="P990" s="859"/>
      <c r="Q990" s="859"/>
    </row>
    <row r="991" ht="25.15" customHeight="true" x14ac:dyDescent="0.2">
      <c r="C991" s="859"/>
      <c r="D991" s="859"/>
      <c r="E991" s="859"/>
      <c r="F991" s="859"/>
      <c r="G991" s="859"/>
      <c r="H991" s="859"/>
      <c r="I991" s="859"/>
      <c r="J991" s="859"/>
      <c r="K991" s="859"/>
      <c r="L991" s="859"/>
      <c r="M991" s="859"/>
      <c r="N991" s="859"/>
      <c r="O991" s="859"/>
      <c r="P991" s="859"/>
      <c r="Q991" s="859"/>
    </row>
    <row r="992" ht="25.15" customHeight="true" x14ac:dyDescent="0.2">
      <c r="C992" s="859"/>
      <c r="D992" s="859"/>
      <c r="E992" s="859"/>
      <c r="F992" s="859"/>
      <c r="G992" s="859"/>
      <c r="H992" s="859"/>
      <c r="I992" s="859"/>
      <c r="J992" s="859"/>
      <c r="K992" s="859"/>
      <c r="L992" s="859"/>
      <c r="M992" s="859"/>
      <c r="N992" s="859"/>
      <c r="O992" s="859"/>
      <c r="P992" s="859"/>
      <c r="Q992" s="859"/>
    </row>
    <row r="993" ht="25.15" customHeight="true" x14ac:dyDescent="0.2">
      <c r="C993" s="859"/>
      <c r="D993" s="859"/>
      <c r="E993" s="859"/>
      <c r="F993" s="859"/>
      <c r="G993" s="859"/>
      <c r="H993" s="859"/>
      <c r="I993" s="859"/>
      <c r="J993" s="859"/>
      <c r="K993" s="859"/>
      <c r="L993" s="859"/>
      <c r="M993" s="859"/>
      <c r="N993" s="859"/>
      <c r="O993" s="859"/>
      <c r="P993" s="859"/>
      <c r="Q993" s="859"/>
    </row>
    <row r="994" ht="25.15" customHeight="true" x14ac:dyDescent="0.2">
      <c r="C994" s="859"/>
      <c r="D994" s="859"/>
      <c r="E994" s="859"/>
      <c r="F994" s="859"/>
      <c r="G994" s="859"/>
      <c r="H994" s="859"/>
      <c r="I994" s="859"/>
      <c r="J994" s="859"/>
      <c r="K994" s="859"/>
      <c r="L994" s="859"/>
      <c r="M994" s="859"/>
      <c r="N994" s="859"/>
      <c r="O994" s="859"/>
      <c r="P994" s="859"/>
      <c r="Q994" s="859"/>
    </row>
    <row r="995" ht="25.15" customHeight="true" x14ac:dyDescent="0.2">
      <c r="C995" s="859"/>
      <c r="D995" s="859"/>
      <c r="E995" s="859"/>
      <c r="F995" s="859"/>
      <c r="G995" s="859"/>
      <c r="H995" s="859"/>
      <c r="I995" s="859"/>
      <c r="J995" s="859"/>
      <c r="K995" s="859"/>
      <c r="L995" s="859"/>
      <c r="M995" s="859"/>
      <c r="N995" s="859"/>
      <c r="O995" s="859"/>
      <c r="P995" s="859"/>
      <c r="Q995" s="859"/>
    </row>
    <row r="996" ht="25.15" customHeight="true" x14ac:dyDescent="0.2">
      <c r="C996" s="859"/>
      <c r="D996" s="859"/>
      <c r="E996" s="859"/>
      <c r="F996" s="859"/>
      <c r="G996" s="859"/>
      <c r="H996" s="859"/>
      <c r="I996" s="859"/>
      <c r="J996" s="859"/>
      <c r="K996" s="859"/>
      <c r="L996" s="859"/>
      <c r="M996" s="859"/>
      <c r="N996" s="859"/>
      <c r="O996" s="859"/>
      <c r="P996" s="859"/>
      <c r="Q996" s="859"/>
    </row>
    <row r="997" ht="25.15" customHeight="true" x14ac:dyDescent="0.2">
      <c r="C997" s="859"/>
      <c r="D997" s="859"/>
      <c r="E997" s="859"/>
      <c r="F997" s="859"/>
      <c r="G997" s="859"/>
      <c r="H997" s="859"/>
      <c r="I997" s="859"/>
      <c r="J997" s="859"/>
      <c r="K997" s="859"/>
      <c r="L997" s="859"/>
      <c r="M997" s="859"/>
      <c r="N997" s="859"/>
      <c r="O997" s="859"/>
      <c r="P997" s="859"/>
      <c r="Q997" s="859"/>
    </row>
    <row r="998" ht="25.15" customHeight="true" x14ac:dyDescent="0.2">
      <c r="C998" s="859"/>
      <c r="D998" s="859"/>
      <c r="E998" s="859"/>
      <c r="F998" s="859"/>
      <c r="G998" s="859"/>
      <c r="H998" s="859"/>
      <c r="I998" s="859"/>
      <c r="J998" s="859"/>
      <c r="K998" s="859"/>
      <c r="L998" s="859"/>
      <c r="M998" s="859"/>
      <c r="N998" s="859"/>
      <c r="O998" s="859"/>
      <c r="P998" s="859"/>
      <c r="Q998" s="859"/>
    </row>
    <row r="999" ht="25.15" customHeight="true" x14ac:dyDescent="0.2">
      <c r="C999" s="859"/>
      <c r="D999" s="859"/>
      <c r="E999" s="859"/>
      <c r="F999" s="859"/>
      <c r="G999" s="859"/>
      <c r="H999" s="859"/>
      <c r="I999" s="859"/>
      <c r="J999" s="859"/>
      <c r="K999" s="859"/>
      <c r="L999" s="859"/>
      <c r="M999" s="859"/>
      <c r="N999" s="859"/>
      <c r="O999" s="859"/>
      <c r="P999" s="859"/>
      <c r="Q999" s="859"/>
    </row>
    <row r="1000" ht="25.15" customHeight="true" x14ac:dyDescent="0.2">
      <c r="C1000" s="859"/>
      <c r="D1000" s="859"/>
      <c r="E1000" s="859"/>
      <c r="F1000" s="859"/>
      <c r="G1000" s="859"/>
      <c r="H1000" s="859"/>
      <c r="I1000" s="859"/>
      <c r="J1000" s="859"/>
      <c r="K1000" s="859"/>
      <c r="L1000" s="859"/>
      <c r="M1000" s="859"/>
      <c r="N1000" s="859"/>
      <c r="O1000" s="859"/>
      <c r="P1000" s="859"/>
      <c r="Q1000" s="859"/>
    </row>
    <row r="1001" ht="25.15" customHeight="true" x14ac:dyDescent="0.2">
      <c r="C1001" s="859"/>
      <c r="D1001" s="859"/>
      <c r="E1001" s="859"/>
      <c r="F1001" s="859"/>
      <c r="G1001" s="859"/>
      <c r="H1001" s="859"/>
      <c r="I1001" s="859"/>
      <c r="J1001" s="859"/>
      <c r="K1001" s="859"/>
      <c r="L1001" s="859"/>
      <c r="M1001" s="859"/>
      <c r="N1001" s="859"/>
      <c r="O1001" s="859"/>
      <c r="P1001" s="859"/>
      <c r="Q1001" s="859"/>
    </row>
    <row r="1002" ht="25.15" customHeight="true" x14ac:dyDescent="0.2">
      <c r="C1002" s="859"/>
      <c r="D1002" s="859"/>
      <c r="E1002" s="859"/>
      <c r="F1002" s="859"/>
      <c r="G1002" s="859"/>
      <c r="H1002" s="859"/>
      <c r="I1002" s="859"/>
      <c r="J1002" s="859"/>
      <c r="K1002" s="859"/>
      <c r="L1002" s="859"/>
      <c r="M1002" s="859"/>
      <c r="N1002" s="859"/>
      <c r="O1002" s="859"/>
      <c r="P1002" s="859"/>
      <c r="Q1002" s="859"/>
    </row>
    <row r="1003" ht="25.15" customHeight="true" x14ac:dyDescent="0.2">
      <c r="C1003" s="859"/>
      <c r="D1003" s="859"/>
      <c r="E1003" s="859"/>
      <c r="F1003" s="859"/>
      <c r="G1003" s="859"/>
      <c r="H1003" s="859"/>
      <c r="I1003" s="859"/>
      <c r="J1003" s="859"/>
      <c r="K1003" s="859"/>
      <c r="L1003" s="859"/>
      <c r="M1003" s="859"/>
      <c r="N1003" s="859"/>
      <c r="O1003" s="859"/>
      <c r="P1003" s="859"/>
      <c r="Q1003" s="859"/>
    </row>
    <row r="1004" ht="25.15" customHeight="true" x14ac:dyDescent="0.2">
      <c r="C1004" s="859"/>
      <c r="D1004" s="859"/>
      <c r="E1004" s="859"/>
      <c r="F1004" s="859"/>
      <c r="G1004" s="859"/>
      <c r="H1004" s="859"/>
      <c r="I1004" s="859"/>
      <c r="J1004" s="859"/>
      <c r="K1004" s="859"/>
      <c r="L1004" s="859"/>
      <c r="M1004" s="859"/>
      <c r="N1004" s="859"/>
      <c r="O1004" s="859"/>
      <c r="P1004" s="859"/>
      <c r="Q1004" s="859"/>
    </row>
    <row r="1005" ht="25.15" customHeight="true" x14ac:dyDescent="0.2">
      <c r="C1005" s="859"/>
      <c r="D1005" s="859"/>
      <c r="E1005" s="859"/>
      <c r="F1005" s="859"/>
      <c r="G1005" s="859"/>
      <c r="H1005" s="859"/>
      <c r="I1005" s="859"/>
      <c r="J1005" s="859"/>
      <c r="K1005" s="859"/>
      <c r="L1005" s="859"/>
      <c r="M1005" s="859"/>
      <c r="N1005" s="859"/>
      <c r="O1005" s="859"/>
      <c r="P1005" s="859"/>
      <c r="Q1005" s="859"/>
    </row>
    <row r="1006" ht="25.15" customHeight="true" x14ac:dyDescent="0.2">
      <c r="C1006" s="859"/>
      <c r="D1006" s="859"/>
      <c r="E1006" s="859"/>
      <c r="F1006" s="859"/>
      <c r="G1006" s="859"/>
      <c r="H1006" s="859"/>
      <c r="I1006" s="859"/>
      <c r="J1006" s="859"/>
      <c r="K1006" s="859"/>
      <c r="L1006" s="859"/>
      <c r="M1006" s="859"/>
      <c r="N1006" s="859"/>
      <c r="O1006" s="859"/>
      <c r="P1006" s="859"/>
      <c r="Q1006" s="859"/>
    </row>
    <row r="1007" ht="25.15" customHeight="true" x14ac:dyDescent="0.2">
      <c r="C1007" s="859"/>
      <c r="D1007" s="859"/>
      <c r="E1007" s="859"/>
      <c r="F1007" s="859"/>
      <c r="G1007" s="859"/>
      <c r="H1007" s="859"/>
      <c r="I1007" s="859"/>
      <c r="J1007" s="859"/>
      <c r="K1007" s="859"/>
      <c r="L1007" s="859"/>
      <c r="M1007" s="859"/>
      <c r="N1007" s="859"/>
      <c r="O1007" s="859"/>
      <c r="P1007" s="859"/>
      <c r="Q1007" s="859"/>
    </row>
    <row r="1008" ht="25.15" customHeight="true" x14ac:dyDescent="0.2">
      <c r="C1008" s="859"/>
      <c r="D1008" s="859"/>
      <c r="E1008" s="859"/>
      <c r="F1008" s="859"/>
      <c r="G1008" s="859"/>
      <c r="H1008" s="859"/>
      <c r="I1008" s="859"/>
      <c r="J1008" s="859"/>
      <c r="K1008" s="859"/>
      <c r="L1008" s="859"/>
      <c r="M1008" s="859"/>
      <c r="N1008" s="859"/>
      <c r="O1008" s="859"/>
      <c r="P1008" s="859"/>
      <c r="Q1008" s="859"/>
    </row>
    <row r="1009" ht="25.15" customHeight="true" x14ac:dyDescent="0.2">
      <c r="C1009" s="859"/>
      <c r="D1009" s="859"/>
      <c r="E1009" s="859"/>
      <c r="F1009" s="859"/>
      <c r="G1009" s="859"/>
      <c r="H1009" s="859"/>
      <c r="I1009" s="859"/>
      <c r="J1009" s="859"/>
      <c r="K1009" s="859"/>
      <c r="L1009" s="859"/>
      <c r="M1009" s="859"/>
      <c r="N1009" s="859"/>
      <c r="O1009" s="859"/>
      <c r="P1009" s="859"/>
      <c r="Q1009" s="859"/>
    </row>
    <row r="1010" ht="25.15" customHeight="true" x14ac:dyDescent="0.2">
      <c r="C1010" s="859"/>
      <c r="D1010" s="859"/>
      <c r="E1010" s="859"/>
      <c r="F1010" s="859"/>
      <c r="G1010" s="859"/>
      <c r="H1010" s="859"/>
      <c r="I1010" s="859"/>
      <c r="J1010" s="859"/>
      <c r="K1010" s="859"/>
      <c r="L1010" s="859"/>
      <c r="M1010" s="859"/>
      <c r="N1010" s="859"/>
      <c r="O1010" s="859"/>
      <c r="P1010" s="859"/>
      <c r="Q1010" s="859"/>
    </row>
    <row r="1011" ht="25.15" customHeight="true" x14ac:dyDescent="0.2">
      <c r="C1011" s="859"/>
      <c r="D1011" s="859"/>
      <c r="E1011" s="859"/>
      <c r="F1011" s="859"/>
      <c r="G1011" s="859"/>
      <c r="H1011" s="859"/>
      <c r="I1011" s="859"/>
      <c r="J1011" s="859"/>
      <c r="K1011" s="859"/>
      <c r="L1011" s="859"/>
      <c r="M1011" s="859"/>
      <c r="N1011" s="859"/>
      <c r="O1011" s="859"/>
      <c r="P1011" s="859"/>
      <c r="Q1011" s="859"/>
    </row>
    <row r="1012" ht="25.15" customHeight="true" x14ac:dyDescent="0.2">
      <c r="C1012" s="859"/>
      <c r="D1012" s="859"/>
      <c r="E1012" s="859"/>
      <c r="F1012" s="859"/>
      <c r="G1012" s="859"/>
      <c r="H1012" s="859"/>
      <c r="I1012" s="859"/>
      <c r="J1012" s="859"/>
      <c r="K1012" s="859"/>
      <c r="L1012" s="859"/>
      <c r="M1012" s="859"/>
      <c r="N1012" s="859"/>
      <c r="O1012" s="859"/>
      <c r="P1012" s="859"/>
      <c r="Q1012" s="859"/>
    </row>
    <row r="1013" ht="25.15" customHeight="true" x14ac:dyDescent="0.2">
      <c r="C1013" s="859"/>
      <c r="D1013" s="859"/>
      <c r="E1013" s="859"/>
      <c r="F1013" s="859"/>
      <c r="G1013" s="859"/>
      <c r="H1013" s="859"/>
      <c r="I1013" s="859"/>
      <c r="J1013" s="859"/>
      <c r="K1013" s="859"/>
      <c r="L1013" s="859"/>
      <c r="M1013" s="859"/>
      <c r="N1013" s="859"/>
      <c r="O1013" s="859"/>
      <c r="P1013" s="859"/>
      <c r="Q1013" s="859"/>
    </row>
    <row r="1014" ht="25.15" customHeight="true" x14ac:dyDescent="0.2">
      <c r="C1014" s="859"/>
      <c r="D1014" s="859"/>
      <c r="E1014" s="859"/>
      <c r="F1014" s="859"/>
      <c r="G1014" s="859"/>
      <c r="H1014" s="859"/>
      <c r="I1014" s="859"/>
      <c r="J1014" s="859"/>
      <c r="K1014" s="859"/>
      <c r="L1014" s="859"/>
      <c r="M1014" s="859"/>
      <c r="N1014" s="859"/>
      <c r="O1014" s="859"/>
      <c r="P1014" s="859"/>
      <c r="Q1014" s="859"/>
    </row>
    <row r="1015" ht="25.15" customHeight="true" x14ac:dyDescent="0.2">
      <c r="C1015" s="859"/>
      <c r="D1015" s="859"/>
      <c r="E1015" s="859"/>
      <c r="F1015" s="859"/>
      <c r="G1015" s="859"/>
      <c r="H1015" s="859"/>
      <c r="I1015" s="859"/>
      <c r="J1015" s="859"/>
      <c r="K1015" s="859"/>
      <c r="L1015" s="859"/>
      <c r="M1015" s="859"/>
      <c r="N1015" s="859"/>
      <c r="O1015" s="859"/>
      <c r="P1015" s="859"/>
      <c r="Q1015" s="859"/>
    </row>
    <row r="1016" ht="25.15" customHeight="true" x14ac:dyDescent="0.2">
      <c r="C1016" s="859"/>
      <c r="D1016" s="859"/>
      <c r="E1016" s="859"/>
      <c r="F1016" s="859"/>
      <c r="G1016" s="859"/>
      <c r="H1016" s="859"/>
      <c r="I1016" s="859"/>
      <c r="J1016" s="859"/>
      <c r="K1016" s="859"/>
      <c r="L1016" s="859"/>
      <c r="M1016" s="859"/>
      <c r="N1016" s="859"/>
      <c r="O1016" s="859"/>
      <c r="P1016" s="859"/>
      <c r="Q1016" s="859"/>
    </row>
    <row r="1017" ht="25.15" customHeight="true" x14ac:dyDescent="0.2">
      <c r="C1017" s="859"/>
      <c r="D1017" s="859"/>
      <c r="E1017" s="859"/>
      <c r="F1017" s="859"/>
      <c r="G1017" s="859"/>
      <c r="H1017" s="859"/>
      <c r="I1017" s="859"/>
      <c r="J1017" s="859"/>
      <c r="K1017" s="859"/>
      <c r="L1017" s="859"/>
      <c r="M1017" s="859"/>
      <c r="N1017" s="859"/>
      <c r="O1017" s="859"/>
      <c r="P1017" s="859"/>
      <c r="Q1017" s="859"/>
    </row>
    <row r="1018" ht="25.15" customHeight="true" x14ac:dyDescent="0.2">
      <c r="C1018" s="859"/>
      <c r="D1018" s="859"/>
      <c r="E1018" s="859"/>
      <c r="F1018" s="859"/>
      <c r="G1018" s="859"/>
      <c r="H1018" s="859"/>
      <c r="I1018" s="859"/>
      <c r="J1018" s="859"/>
      <c r="K1018" s="859"/>
      <c r="L1018" s="859"/>
      <c r="M1018" s="859"/>
      <c r="N1018" s="859"/>
      <c r="O1018" s="859"/>
      <c r="P1018" s="859"/>
      <c r="Q1018" s="859"/>
    </row>
    <row r="1019" ht="25.15" customHeight="true" x14ac:dyDescent="0.2">
      <c r="C1019" s="859"/>
      <c r="D1019" s="859"/>
      <c r="E1019" s="859"/>
      <c r="F1019" s="859"/>
      <c r="G1019" s="859"/>
      <c r="H1019" s="859"/>
      <c r="I1019" s="859"/>
      <c r="J1019" s="859"/>
      <c r="K1019" s="859"/>
      <c r="L1019" s="859"/>
      <c r="M1019" s="859"/>
      <c r="N1019" s="859"/>
      <c r="O1019" s="859"/>
      <c r="P1019" s="859"/>
      <c r="Q1019" s="859"/>
    </row>
    <row r="1020" ht="25.15" customHeight="true" x14ac:dyDescent="0.2">
      <c r="C1020" s="859"/>
      <c r="D1020" s="859"/>
      <c r="E1020" s="859"/>
      <c r="F1020" s="859"/>
      <c r="G1020" s="859"/>
      <c r="H1020" s="859"/>
      <c r="I1020" s="859"/>
      <c r="J1020" s="859"/>
      <c r="K1020" s="859"/>
      <c r="L1020" s="859"/>
      <c r="M1020" s="859"/>
      <c r="N1020" s="859"/>
      <c r="O1020" s="859"/>
      <c r="P1020" s="859"/>
      <c r="Q1020" s="859"/>
    </row>
    <row r="1021" ht="25.15" customHeight="true" x14ac:dyDescent="0.2">
      <c r="C1021" s="859"/>
      <c r="D1021" s="859"/>
      <c r="E1021" s="859"/>
      <c r="F1021" s="859"/>
      <c r="G1021" s="859"/>
      <c r="H1021" s="859"/>
      <c r="I1021" s="859"/>
      <c r="J1021" s="859"/>
      <c r="K1021" s="859"/>
      <c r="L1021" s="859"/>
      <c r="M1021" s="859"/>
      <c r="N1021" s="859"/>
      <c r="O1021" s="859"/>
      <c r="P1021" s="859"/>
      <c r="Q1021" s="859"/>
    </row>
    <row r="1022" ht="25.15" customHeight="true" x14ac:dyDescent="0.2">
      <c r="C1022" s="859"/>
      <c r="D1022" s="859"/>
      <c r="E1022" s="859"/>
      <c r="F1022" s="859"/>
      <c r="G1022" s="859"/>
      <c r="H1022" s="859"/>
      <c r="I1022" s="859"/>
      <c r="J1022" s="859"/>
      <c r="K1022" s="859"/>
      <c r="L1022" s="859"/>
      <c r="M1022" s="859"/>
      <c r="N1022" s="859"/>
      <c r="O1022" s="859"/>
      <c r="P1022" s="859"/>
      <c r="Q1022" s="859"/>
    </row>
    <row r="1023" ht="25.15" customHeight="true" x14ac:dyDescent="0.2">
      <c r="C1023" s="859"/>
      <c r="D1023" s="859"/>
      <c r="E1023" s="859"/>
      <c r="F1023" s="859"/>
      <c r="G1023" s="859"/>
      <c r="H1023" s="859"/>
      <c r="I1023" s="859"/>
      <c r="J1023" s="859"/>
      <c r="K1023" s="859"/>
      <c r="L1023" s="859"/>
      <c r="M1023" s="859"/>
      <c r="N1023" s="859"/>
      <c r="O1023" s="859"/>
      <c r="P1023" s="859"/>
      <c r="Q1023" s="859"/>
    </row>
    <row r="1024" ht="25.15" customHeight="true" x14ac:dyDescent="0.2">
      <c r="C1024" s="859"/>
      <c r="D1024" s="859"/>
      <c r="E1024" s="859"/>
      <c r="F1024" s="859"/>
      <c r="G1024" s="859"/>
      <c r="H1024" s="859"/>
      <c r="I1024" s="859"/>
      <c r="J1024" s="859"/>
      <c r="K1024" s="859"/>
      <c r="L1024" s="859"/>
      <c r="M1024" s="859"/>
      <c r="N1024" s="859"/>
      <c r="O1024" s="859"/>
      <c r="P1024" s="859"/>
      <c r="Q1024" s="859"/>
    </row>
    <row r="1025" s="242" customFormat="true" ht="21" customHeight="true" x14ac:dyDescent="0.2">
      <c r="A1025" s="3016" t="s">
        <v>193</v>
      </c>
      <c r="B1025" s="3017"/>
      <c r="C1025" s="3018"/>
      <c r="AA1025" s="235"/>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019" t="s">
        <v>194</v>
      </c>
      <c r="B1026" s="3020"/>
      <c r="C1026" s="764" t="s">
        <v>195</v>
      </c>
      <c r="AA1026" s="235"/>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765" t="s">
        <v>196</v>
      </c>
      <c r="B1027" s="766" t="s">
        <v>197</v>
      </c>
      <c r="C1027" s="767">
        <v>7126</v>
      </c>
      <c r="AA1027" s="235"/>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768" t="s">
        <v>198</v>
      </c>
      <c r="B1028" s="769" t="s">
        <v>197</v>
      </c>
      <c r="C1028" s="770">
        <v>7126</v>
      </c>
      <c r="AA1028" s="235"/>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768" t="s">
        <v>199</v>
      </c>
      <c r="B1029" s="769" t="s">
        <v>200</v>
      </c>
      <c r="C1029" s="770">
        <v>7126</v>
      </c>
      <c r="AA1029" s="235"/>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768" t="s">
        <v>201</v>
      </c>
      <c r="B1030" s="769" t="s">
        <v>202</v>
      </c>
      <c r="C1030" s="770">
        <v>7126</v>
      </c>
      <c r="AA1030" s="235"/>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021" t="s">
        <v>203</v>
      </c>
      <c r="B1031" s="769" t="s">
        <v>204</v>
      </c>
      <c r="C1031" s="770">
        <v>2013</v>
      </c>
      <c r="AA1031" s="235"/>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021"/>
      <c r="B1032" s="769" t="s">
        <v>205</v>
      </c>
      <c r="C1032" s="770">
        <v>5113</v>
      </c>
      <c r="AA1032" s="235"/>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022"/>
      <c r="B1033" s="771" t="s">
        <v>206</v>
      </c>
      <c r="C1033" s="772">
        <v>0</v>
      </c>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842"/>
      <c r="BB1033" s="136"/>
      <c r="BC1033" s="842"/>
      <c r="BD1033" s="842"/>
      <c r="BE1033" s="842"/>
      <c r="BF1033" s="842"/>
      <c r="BG1033" s="842"/>
      <c r="BH1033" s="842"/>
      <c r="BI1033" s="842"/>
      <c r="BJ1033" s="842"/>
      <c r="BK1033" s="842"/>
      <c r="BL1033" s="842"/>
      <c r="BM1033" s="842"/>
      <c r="BN1033" s="842"/>
      <c r="BO1033" s="842"/>
      <c r="BP1033" s="842"/>
      <c r="BQ1033" s="842"/>
      <c r="BR1033" s="842"/>
      <c r="BS1033" s="842"/>
      <c r="BT1033" s="842"/>
      <c r="BU1033" s="842"/>
      <c r="BV1033" s="842"/>
      <c r="BW1033" s="842"/>
      <c r="BX1033" s="842"/>
      <c r="BY1033" s="842"/>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023" t="s">
        <v>207</v>
      </c>
      <c r="B1034" s="3024"/>
      <c r="C1034" s="3025"/>
      <c r="AA1034" s="235"/>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59"/>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41"/>
      <c r="BB1035" s="268"/>
      <c r="BC1035" s="841"/>
      <c r="BD1035" s="841"/>
      <c r="BE1035" s="841"/>
      <c r="BF1035" s="841"/>
      <c r="BG1035" s="841"/>
      <c r="BH1035" s="841"/>
      <c r="BI1035" s="841"/>
      <c r="BJ1035" s="841"/>
      <c r="BK1035" s="841"/>
      <c r="BL1035" s="841"/>
      <c r="BM1035" s="841"/>
      <c r="BN1035" s="841"/>
      <c r="BO1035" s="841"/>
      <c r="BP1035" s="841"/>
      <c r="BQ1035" s="841"/>
      <c r="BR1035" s="841"/>
      <c r="BS1035" s="841"/>
      <c r="BT1035" s="841"/>
      <c r="BU1035" s="841"/>
      <c r="BV1035" s="841"/>
      <c r="BW1035" s="841"/>
      <c r="BX1035" s="841"/>
      <c r="BY1035" s="841"/>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Central</v>
      </c>
      <c r="B1037" s="429" t="e">
        <f>BR122+BR123</f>
        <v>#VALUE!</v>
      </c>
    </row>
    <row r="1038" ht="15" customHeight="true" x14ac:dyDescent="0.2">
      <c r="A1038" s="429" t="str">
        <f>S15</f>
        <v>Copperbelt</v>
      </c>
      <c r="B1038" s="429" t="e">
        <f>BS122+BS123</f>
        <v>#VALUE!</v>
      </c>
    </row>
    <row r="1039" ht="15" customHeight="true" x14ac:dyDescent="0.2">
      <c r="A1039" s="429" t="str">
        <f>T15</f>
        <v>Eastern</v>
      </c>
      <c r="B1039" s="429" t="e">
        <f>BT122+BT123</f>
        <v>#VALUE!</v>
      </c>
    </row>
    <row r="1040" ht="15" customHeight="true" x14ac:dyDescent="0.2">
      <c r="A1040" s="429" t="str">
        <f>U15</f>
        <v>Luapula</v>
      </c>
      <c r="B1040" s="429" t="e">
        <f>BU122+BU123</f>
        <v>#VALUE!</v>
      </c>
    </row>
    <row r="1041" ht="15" customHeight="true" x14ac:dyDescent="0.2">
      <c r="A1041" s="429" t="str">
        <f>V15</f>
        <v>Lusaka</v>
      </c>
      <c r="B1041" s="429" t="e">
        <f>BV122+BV123</f>
        <v>#VALUE!</v>
      </c>
    </row>
    <row r="1042" ht="15" customHeight="true" x14ac:dyDescent="0.2">
      <c r="A1042" s="429" t="str">
        <f>W15</f>
        <v>North-Western</v>
      </c>
      <c r="B1042" s="429" t="e">
        <f>BW122+BW123</f>
        <v>#VALUE!</v>
      </c>
    </row>
    <row r="1043" ht="15" customHeight="true" x14ac:dyDescent="0.2">
      <c r="A1043" s="429" t="str">
        <f>X15</f>
        <v>Northern</v>
      </c>
      <c r="B1043" s="429" t="e">
        <f>BX122+XR123</f>
        <v>#VALUE!</v>
      </c>
    </row>
    <row r="1044" ht="15" customHeight="true" x14ac:dyDescent="0.2">
      <c r="A1044" s="429" t="str">
        <f>Y15</f>
        <v>Southern</v>
      </c>
      <c r="B1044" s="429" t="e">
        <f>BY122+BY123</f>
        <v>#VALUE!</v>
      </c>
    </row>
    <row r="1045" ht="15" customHeight="true" x14ac:dyDescent="0.2">
      <c r="A1045" s="429" t="str">
        <f>Z15</f>
        <v>Western</v>
      </c>
      <c r="B1045" s="429" t="e">
        <f>BZ122+BZ123</f>
        <v>#VALUE!</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9</v>
      </c>
      <c r="B1072" s="268" t="s">
        <v>141</v>
      </c>
    </row>
    <row r="1100" s="235" customFormat="true" ht="17.1" customHeight="true" x14ac:dyDescent="0.2">
      <c r="A1100" s="1039"/>
      <c r="B1100" s="1029"/>
      <c r="BA1100" s="841"/>
      <c r="BB1100" s="268"/>
      <c r="BC1100" s="841"/>
      <c r="BD1100" s="841"/>
      <c r="BE1100" s="841"/>
      <c r="BF1100" s="841"/>
      <c r="BG1100" s="841"/>
      <c r="BH1100" s="841"/>
      <c r="BI1100" s="841"/>
      <c r="BJ1100" s="841"/>
      <c r="BK1100" s="841"/>
      <c r="BL1100" s="841"/>
      <c r="BM1100" s="841"/>
      <c r="BN1100" s="841"/>
      <c r="BO1100" s="841"/>
      <c r="BP1100" s="841"/>
      <c r="BQ1100" s="841"/>
      <c r="BR1100" s="841"/>
      <c r="BS1100" s="841"/>
      <c r="BT1100" s="841"/>
      <c r="BU1100" s="841"/>
      <c r="BV1100" s="841"/>
      <c r="BW1100" s="841"/>
      <c r="BX1100" s="841"/>
      <c r="BY1100" s="841"/>
    </row>
    <row r="1101" s="235" customFormat="true" ht="17.1" customHeight="true" x14ac:dyDescent="0.2">
      <c r="A1101" s="1040"/>
      <c r="B1101" s="1030"/>
      <c r="BA1101" s="841"/>
      <c r="BB1101" s="268"/>
      <c r="BC1101" s="841"/>
      <c r="BD1101" s="841"/>
      <c r="BE1101" s="841"/>
      <c r="BF1101" s="841"/>
      <c r="BG1101" s="841"/>
      <c r="BH1101" s="841"/>
      <c r="BI1101" s="841"/>
      <c r="BJ1101" s="841"/>
      <c r="BK1101" s="841"/>
      <c r="BL1101" s="841"/>
      <c r="BM1101" s="841"/>
      <c r="BN1101" s="841"/>
      <c r="BO1101" s="841"/>
      <c r="BP1101" s="841"/>
      <c r="BQ1101" s="841"/>
      <c r="BR1101" s="841"/>
      <c r="BS1101" s="841"/>
      <c r="BT1101" s="841"/>
      <c r="BU1101" s="841"/>
      <c r="BV1101" s="841"/>
      <c r="BW1101" s="841"/>
      <c r="BX1101" s="841"/>
      <c r="BY1101" s="841"/>
    </row>
    <row r="1102" s="235" customFormat="true" ht="15" customHeight="true" x14ac:dyDescent="0.2">
      <c r="BA1102" s="841"/>
      <c r="BB1102" s="268"/>
      <c r="BC1102" s="841"/>
      <c r="BD1102" s="841"/>
      <c r="BE1102" s="841"/>
      <c r="BF1102" s="841"/>
      <c r="BG1102" s="841"/>
      <c r="BH1102" s="841"/>
      <c r="BI1102" s="841"/>
      <c r="BJ1102" s="841"/>
      <c r="BK1102" s="841"/>
      <c r="BL1102" s="841"/>
      <c r="BM1102" s="841"/>
      <c r="BN1102" s="841"/>
      <c r="BO1102" s="841"/>
      <c r="BP1102" s="841"/>
      <c r="BQ1102" s="841"/>
      <c r="BR1102" s="841"/>
      <c r="BS1102" s="841"/>
      <c r="BT1102" s="841"/>
      <c r="BU1102" s="841"/>
      <c r="BV1102" s="841"/>
      <c r="BW1102" s="841"/>
      <c r="BX1102" s="841"/>
      <c r="BY1102" s="841"/>
    </row>
    <row r="1103" s="235" customFormat="true" ht="15" customHeight="true" x14ac:dyDescent="0.2">
      <c r="BA1103" s="841"/>
      <c r="BB1103" s="268"/>
      <c r="BC1103" s="841"/>
      <c r="BD1103" s="841"/>
      <c r="BE1103" s="841"/>
      <c r="BF1103" s="841"/>
      <c r="BG1103" s="841"/>
      <c r="BH1103" s="841"/>
      <c r="BI1103" s="841"/>
      <c r="BJ1103" s="841"/>
      <c r="BK1103" s="841"/>
      <c r="BL1103" s="841"/>
      <c r="BM1103" s="841"/>
      <c r="BN1103" s="841"/>
      <c r="BO1103" s="841"/>
      <c r="BP1103" s="841"/>
      <c r="BQ1103" s="841"/>
      <c r="BR1103" s="841"/>
      <c r="BS1103" s="841"/>
      <c r="BT1103" s="841"/>
      <c r="BU1103" s="841"/>
      <c r="BV1103" s="841"/>
      <c r="BW1103" s="841"/>
      <c r="BX1103" s="841"/>
      <c r="BY1103" s="841"/>
    </row>
    <row r="1104" s="235" customFormat="true" ht="15" customHeight="true" x14ac:dyDescent="0.2">
      <c r="BA1104" s="841"/>
      <c r="BB1104" s="268"/>
      <c r="BC1104" s="841"/>
      <c r="BD1104" s="841"/>
      <c r="BE1104" s="841"/>
      <c r="BF1104" s="841"/>
      <c r="BG1104" s="841"/>
      <c r="BH1104" s="841"/>
      <c r="BI1104" s="841"/>
      <c r="BJ1104" s="841"/>
      <c r="BK1104" s="841"/>
      <c r="BL1104" s="841"/>
      <c r="BM1104" s="841"/>
      <c r="BN1104" s="841"/>
      <c r="BO1104" s="841"/>
      <c r="BP1104" s="841"/>
      <c r="BQ1104" s="841"/>
      <c r="BR1104" s="841"/>
      <c r="BS1104" s="841"/>
      <c r="BT1104" s="841"/>
      <c r="BU1104" s="841"/>
      <c r="BV1104" s="841"/>
      <c r="BW1104" s="841"/>
      <c r="BX1104" s="841"/>
      <c r="BY1104" s="841"/>
    </row>
    <row r="1105" s="235" customFormat="true" ht="15" customHeight="true" x14ac:dyDescent="0.2">
      <c r="BA1105" s="841"/>
      <c r="BB1105" s="268"/>
      <c r="BC1105" s="841"/>
      <c r="BD1105" s="841"/>
      <c r="BE1105" s="841"/>
      <c r="BF1105" s="841"/>
      <c r="BG1105" s="841"/>
      <c r="BH1105" s="841"/>
      <c r="BI1105" s="841"/>
      <c r="BJ1105" s="841"/>
      <c r="BK1105" s="841"/>
      <c r="BL1105" s="841"/>
      <c r="BM1105" s="841"/>
      <c r="BN1105" s="841"/>
      <c r="BO1105" s="841"/>
      <c r="BP1105" s="841"/>
      <c r="BQ1105" s="841"/>
      <c r="BR1105" s="841"/>
      <c r="BS1105" s="841"/>
      <c r="BT1105" s="841"/>
      <c r="BU1105" s="841"/>
      <c r="BV1105" s="841"/>
      <c r="BW1105" s="841"/>
      <c r="BX1105" s="841"/>
      <c r="BY1105" s="841"/>
    </row>
    <row r="1106" s="235" customFormat="true" ht="15" customHeight="true" x14ac:dyDescent="0.2">
      <c r="BA1106" s="841"/>
      <c r="BB1106" s="268"/>
      <c r="BC1106" s="841"/>
      <c r="BD1106" s="841"/>
      <c r="BE1106" s="841"/>
      <c r="BF1106" s="841"/>
      <c r="BG1106" s="841"/>
      <c r="BH1106" s="841"/>
      <c r="BI1106" s="841"/>
      <c r="BJ1106" s="841"/>
      <c r="BK1106" s="841"/>
      <c r="BL1106" s="841"/>
      <c r="BM1106" s="841"/>
      <c r="BN1106" s="841"/>
      <c r="BO1106" s="841"/>
      <c r="BP1106" s="841"/>
      <c r="BQ1106" s="841"/>
      <c r="BR1106" s="841"/>
      <c r="BS1106" s="841"/>
      <c r="BT1106" s="841"/>
      <c r="BU1106" s="841"/>
      <c r="BV1106" s="841"/>
      <c r="BW1106" s="841"/>
      <c r="BX1106" s="841"/>
      <c r="BY1106" s="841"/>
    </row>
    <row r="1107" s="235" customFormat="true" ht="15" customHeight="true" x14ac:dyDescent="0.2">
      <c r="BA1107" s="841"/>
      <c r="BB1107" s="268"/>
      <c r="BC1107" s="841"/>
      <c r="BD1107" s="841"/>
      <c r="BE1107" s="841"/>
      <c r="BF1107" s="841"/>
      <c r="BG1107" s="841"/>
      <c r="BH1107" s="841"/>
      <c r="BI1107" s="841"/>
      <c r="BJ1107" s="841"/>
      <c r="BK1107" s="841"/>
      <c r="BL1107" s="841"/>
      <c r="BM1107" s="841"/>
      <c r="BN1107" s="841"/>
      <c r="BO1107" s="841"/>
      <c r="BP1107" s="841"/>
      <c r="BQ1107" s="841"/>
      <c r="BR1107" s="841"/>
      <c r="BS1107" s="841"/>
      <c r="BT1107" s="841"/>
      <c r="BU1107" s="841"/>
      <c r="BV1107" s="841"/>
      <c r="BW1107" s="841"/>
      <c r="BX1107" s="841"/>
      <c r="BY1107" s="841"/>
    </row>
    <row r="1108" s="235" customFormat="true" ht="15" customHeight="true" x14ac:dyDescent="0.2">
      <c r="BA1108" s="841"/>
      <c r="BB1108" s="268"/>
      <c r="BC1108" s="841"/>
      <c r="BD1108" s="841"/>
      <c r="BE1108" s="841"/>
      <c r="BF1108" s="841"/>
      <c r="BG1108" s="841"/>
      <c r="BH1108" s="841"/>
      <c r="BI1108" s="841"/>
      <c r="BJ1108" s="841"/>
      <c r="BK1108" s="841"/>
      <c r="BL1108" s="841"/>
      <c r="BM1108" s="841"/>
      <c r="BN1108" s="841"/>
      <c r="BO1108" s="841"/>
      <c r="BP1108" s="841"/>
      <c r="BQ1108" s="841"/>
      <c r="BR1108" s="841"/>
      <c r="BS1108" s="841"/>
      <c r="BT1108" s="841"/>
      <c r="BU1108" s="841"/>
      <c r="BV1108" s="841"/>
      <c r="BW1108" s="841"/>
      <c r="BX1108" s="841"/>
      <c r="BY1108" s="841"/>
    </row>
    <row r="1109" s="235" customFormat="true" ht="15" customHeight="true" x14ac:dyDescent="0.2">
      <c r="BA1109" s="841"/>
      <c r="BB1109" s="268"/>
      <c r="BC1109" s="841"/>
      <c r="BD1109" s="841"/>
      <c r="BE1109" s="841"/>
      <c r="BF1109" s="841"/>
      <c r="BG1109" s="841"/>
      <c r="BH1109" s="841"/>
      <c r="BI1109" s="841"/>
      <c r="BJ1109" s="841"/>
      <c r="BK1109" s="841"/>
      <c r="BL1109" s="841"/>
      <c r="BM1109" s="841"/>
      <c r="BN1109" s="841"/>
      <c r="BO1109" s="841"/>
      <c r="BP1109" s="841"/>
      <c r="BQ1109" s="841"/>
      <c r="BR1109" s="841"/>
      <c r="BS1109" s="841"/>
      <c r="BT1109" s="841"/>
      <c r="BU1109" s="841"/>
      <c r="BV1109" s="841"/>
      <c r="BW1109" s="841"/>
      <c r="BX1109" s="841"/>
      <c r="BY1109" s="841"/>
    </row>
    <row r="1110" s="235" customFormat="true" ht="15" customHeight="true" x14ac:dyDescent="0.2">
      <c r="BA1110" s="841"/>
      <c r="BB1110" s="268"/>
      <c r="BC1110" s="841"/>
      <c r="BD1110" s="841"/>
      <c r="BE1110" s="841"/>
      <c r="BF1110" s="841"/>
      <c r="BG1110" s="841"/>
      <c r="BH1110" s="841"/>
      <c r="BI1110" s="841"/>
      <c r="BJ1110" s="841"/>
      <c r="BK1110" s="841"/>
      <c r="BL1110" s="841"/>
      <c r="BM1110" s="841"/>
      <c r="BN1110" s="841"/>
      <c r="BO1110" s="841"/>
      <c r="BP1110" s="841"/>
      <c r="BQ1110" s="841"/>
      <c r="BR1110" s="841"/>
      <c r="BS1110" s="841"/>
      <c r="BT1110" s="841"/>
      <c r="BU1110" s="841"/>
      <c r="BV1110" s="841"/>
      <c r="BW1110" s="841"/>
      <c r="BX1110" s="841"/>
      <c r="BY1110" s="841"/>
    </row>
    <row r="1111" s="235" customFormat="true" ht="15" customHeight="true" x14ac:dyDescent="0.2">
      <c r="BA1111" s="841"/>
      <c r="BB1111" s="268"/>
      <c r="BC1111" s="841"/>
      <c r="BD1111" s="841"/>
      <c r="BE1111" s="841"/>
      <c r="BF1111" s="841"/>
      <c r="BG1111" s="841"/>
      <c r="BH1111" s="841"/>
      <c r="BI1111" s="841"/>
      <c r="BJ1111" s="841"/>
      <c r="BK1111" s="841"/>
      <c r="BL1111" s="841"/>
      <c r="BM1111" s="841"/>
      <c r="BN1111" s="841"/>
      <c r="BO1111" s="841"/>
      <c r="BP1111" s="841"/>
      <c r="BQ1111" s="841"/>
      <c r="BR1111" s="841"/>
      <c r="BS1111" s="841"/>
      <c r="BT1111" s="841"/>
      <c r="BU1111" s="841"/>
      <c r="BV1111" s="841"/>
      <c r="BW1111" s="841"/>
      <c r="BX1111" s="841"/>
      <c r="BY1111" s="841"/>
    </row>
    <row r="1112" s="235" customFormat="true" ht="15" customHeight="true" x14ac:dyDescent="0.2">
      <c r="BA1112" s="841"/>
      <c r="BB1112" s="268"/>
      <c r="BC1112" s="841"/>
      <c r="BD1112" s="841"/>
      <c r="BE1112" s="841"/>
      <c r="BF1112" s="841"/>
      <c r="BG1112" s="841"/>
      <c r="BH1112" s="841"/>
      <c r="BI1112" s="841"/>
      <c r="BJ1112" s="841"/>
      <c r="BK1112" s="841"/>
      <c r="BL1112" s="841"/>
      <c r="BM1112" s="841"/>
      <c r="BN1112" s="841"/>
      <c r="BO1112" s="841"/>
      <c r="BP1112" s="841"/>
      <c r="BQ1112" s="841"/>
      <c r="BR1112" s="841"/>
      <c r="BS1112" s="841"/>
      <c r="BT1112" s="841"/>
      <c r="BU1112" s="841"/>
      <c r="BV1112" s="841"/>
      <c r="BW1112" s="841"/>
      <c r="BX1112" s="841"/>
      <c r="BY1112" s="841"/>
    </row>
    <row r="1113" s="235" customFormat="true" ht="15" customHeight="true" x14ac:dyDescent="0.2">
      <c r="BA1113" s="841"/>
      <c r="BB1113" s="268"/>
      <c r="BC1113" s="841"/>
      <c r="BD1113" s="841"/>
      <c r="BE1113" s="841"/>
      <c r="BF1113" s="841"/>
      <c r="BG1113" s="841"/>
      <c r="BH1113" s="841"/>
      <c r="BI1113" s="841"/>
      <c r="BJ1113" s="841"/>
      <c r="BK1113" s="841"/>
      <c r="BL1113" s="841"/>
      <c r="BM1113" s="841"/>
      <c r="BN1113" s="841"/>
      <c r="BO1113" s="841"/>
      <c r="BP1113" s="841"/>
      <c r="BQ1113" s="841"/>
      <c r="BR1113" s="841"/>
      <c r="BS1113" s="841"/>
      <c r="BT1113" s="841"/>
      <c r="BU1113" s="841"/>
      <c r="BV1113" s="841"/>
      <c r="BW1113" s="841"/>
      <c r="BX1113" s="841"/>
      <c r="BY1113" s="841"/>
    </row>
    <row r="1114" s="235" customFormat="true" ht="17.1" customHeight="true" x14ac:dyDescent="0.2">
      <c r="A1114" s="1040"/>
      <c r="B1114" s="1030"/>
      <c r="C1114" s="1031"/>
      <c r="D1114" s="1031"/>
      <c r="E1114" s="1031"/>
      <c r="F1114" s="1031"/>
      <c r="G1114" s="1031"/>
      <c r="H1114" s="1031"/>
      <c r="I1114" s="1031"/>
      <c r="J1114" s="1031"/>
      <c r="K1114" s="1031"/>
      <c r="L1114" s="1031"/>
      <c r="M1114" s="1031"/>
      <c r="N1114" s="1031"/>
      <c r="O1114" s="1031"/>
      <c r="P1114" s="1031"/>
      <c r="Q1114" s="1031"/>
      <c r="R1114" s="1031"/>
      <c r="S1114" s="1031"/>
      <c r="T1114" s="1031"/>
      <c r="U1114" s="1031"/>
      <c r="V1114" s="1031"/>
      <c r="W1114" s="1031"/>
      <c r="X1114" s="1031"/>
      <c r="Y1114" s="1031"/>
      <c r="Z1114" s="1031"/>
      <c r="BA1114" s="841"/>
      <c r="BB1114" s="268"/>
      <c r="BC1114" s="841"/>
      <c r="BD1114" s="841"/>
      <c r="BE1114" s="841"/>
      <c r="BF1114" s="841"/>
      <c r="BG1114" s="841"/>
      <c r="BH1114" s="841"/>
      <c r="BI1114" s="841"/>
      <c r="BJ1114" s="841"/>
      <c r="BK1114" s="841"/>
      <c r="BL1114" s="841"/>
      <c r="BM1114" s="841"/>
      <c r="BN1114" s="841"/>
      <c r="BO1114" s="841"/>
      <c r="BP1114" s="841"/>
      <c r="BQ1114" s="841"/>
      <c r="BR1114" s="841"/>
      <c r="BS1114" s="841"/>
      <c r="BT1114" s="841"/>
      <c r="BU1114" s="841"/>
      <c r="BV1114" s="841"/>
      <c r="BW1114" s="841"/>
      <c r="BX1114" s="841"/>
      <c r="BY1114" s="841"/>
    </row>
    <row r="1115" s="235" customFormat="true" ht="17.1" customHeight="true" x14ac:dyDescent="0.2">
      <c r="A1115" s="1040"/>
      <c r="B1115" s="1030"/>
      <c r="C1115" s="1031"/>
      <c r="D1115" s="1031"/>
      <c r="E1115" s="1031"/>
      <c r="F1115" s="1031"/>
      <c r="G1115" s="1031"/>
      <c r="H1115" s="1031"/>
      <c r="I1115" s="1031"/>
      <c r="J1115" s="1031"/>
      <c r="K1115" s="1031"/>
      <c r="L1115" s="1031"/>
      <c r="M1115" s="1031"/>
      <c r="N1115" s="1031"/>
      <c r="O1115" s="1031"/>
      <c r="P1115" s="1031"/>
      <c r="Q1115" s="1031"/>
      <c r="R1115" s="1031"/>
      <c r="S1115" s="1031"/>
      <c r="T1115" s="1031"/>
      <c r="U1115" s="1031"/>
      <c r="V1115" s="1031"/>
      <c r="W1115" s="1031"/>
      <c r="X1115" s="1031"/>
      <c r="Y1115" s="1031"/>
      <c r="Z1115" s="1031"/>
      <c r="BA1115" s="841"/>
      <c r="BB1115" s="268"/>
      <c r="BC1115" s="841"/>
      <c r="BD1115" s="841"/>
      <c r="BE1115" s="841"/>
      <c r="BF1115" s="841"/>
      <c r="BG1115" s="841"/>
      <c r="BH1115" s="841"/>
      <c r="BI1115" s="841"/>
      <c r="BJ1115" s="841"/>
      <c r="BK1115" s="841"/>
      <c r="BL1115" s="841"/>
      <c r="BM1115" s="841"/>
      <c r="BN1115" s="841"/>
      <c r="BO1115" s="841"/>
      <c r="BP1115" s="841"/>
      <c r="BQ1115" s="841"/>
      <c r="BR1115" s="841"/>
      <c r="BS1115" s="841"/>
      <c r="BT1115" s="841"/>
      <c r="BU1115" s="841"/>
      <c r="BV1115" s="841"/>
      <c r="BW1115" s="841"/>
      <c r="BX1115" s="841"/>
      <c r="BY1115" s="841"/>
    </row>
    <row r="1116" s="235" customFormat="true" ht="17.1" customHeight="true" x14ac:dyDescent="0.2">
      <c r="A1116" s="1040"/>
      <c r="B1116" s="1030"/>
      <c r="C1116" s="1031"/>
      <c r="D1116" s="1031"/>
      <c r="E1116" s="1031"/>
      <c r="F1116" s="1031"/>
      <c r="G1116" s="1031"/>
      <c r="H1116" s="1031"/>
      <c r="I1116" s="1031"/>
      <c r="J1116" s="1031"/>
      <c r="K1116" s="1031"/>
      <c r="L1116" s="1031"/>
      <c r="M1116" s="1031"/>
      <c r="N1116" s="1031"/>
      <c r="O1116" s="1031"/>
      <c r="P1116" s="1031"/>
      <c r="Q1116" s="1031"/>
      <c r="R1116" s="1031"/>
      <c r="S1116" s="1031"/>
      <c r="T1116" s="1031"/>
      <c r="U1116" s="1031"/>
      <c r="V1116" s="1031"/>
      <c r="W1116" s="1031"/>
      <c r="X1116" s="1031"/>
      <c r="Y1116" s="1031"/>
      <c r="Z1116" s="1031"/>
      <c r="BA1116" s="841"/>
      <c r="BB1116" s="268"/>
      <c r="BC1116" s="841"/>
      <c r="BD1116" s="841"/>
      <c r="BE1116" s="841"/>
      <c r="BF1116" s="841"/>
      <c r="BG1116" s="841"/>
      <c r="BH1116" s="841"/>
      <c r="BI1116" s="841"/>
      <c r="BJ1116" s="841"/>
      <c r="BK1116" s="841"/>
      <c r="BL1116" s="841"/>
      <c r="BM1116" s="841"/>
      <c r="BN1116" s="841"/>
      <c r="BO1116" s="841"/>
      <c r="BP1116" s="841"/>
      <c r="BQ1116" s="841"/>
      <c r="BR1116" s="841"/>
      <c r="BS1116" s="841"/>
      <c r="BT1116" s="841"/>
      <c r="BU1116" s="841"/>
      <c r="BV1116" s="841"/>
      <c r="BW1116" s="841"/>
      <c r="BX1116" s="841"/>
      <c r="BY1116" s="841"/>
    </row>
    <row r="1117" s="235" customFormat="true" ht="17.1" customHeight="true" x14ac:dyDescent="0.2">
      <c r="A1117" s="1041"/>
      <c r="B1117" s="1032"/>
      <c r="C1117" s="1033"/>
      <c r="D1117" s="1033"/>
      <c r="E1117" s="1033"/>
      <c r="F1117" s="1033"/>
      <c r="G1117" s="1033"/>
      <c r="H1117" s="1033"/>
      <c r="I1117" s="1033"/>
      <c r="J1117" s="1033"/>
      <c r="K1117" s="1033"/>
      <c r="L1117" s="1033"/>
      <c r="M1117" s="1033"/>
      <c r="N1117" s="1033"/>
      <c r="O1117" s="1033"/>
      <c r="P1117" s="1033"/>
      <c r="Q1117" s="1033"/>
      <c r="R1117" s="1033"/>
      <c r="S1117" s="1033"/>
      <c r="T1117" s="1033"/>
      <c r="U1117" s="1033"/>
      <c r="V1117" s="1033"/>
      <c r="W1117" s="1033"/>
      <c r="X1117" s="1033"/>
      <c r="Y1117" s="1033"/>
      <c r="Z1117" s="1033"/>
      <c r="BA1117" s="841"/>
      <c r="BB1117" s="268"/>
      <c r="BC1117" s="841"/>
      <c r="BD1117" s="841"/>
      <c r="BE1117" s="841"/>
      <c r="BF1117" s="841"/>
      <c r="BG1117" s="841"/>
      <c r="BH1117" s="841"/>
      <c r="BI1117" s="841"/>
      <c r="BJ1117" s="841"/>
      <c r="BK1117" s="841"/>
      <c r="BL1117" s="841"/>
      <c r="BM1117" s="841"/>
      <c r="BN1117" s="841"/>
      <c r="BO1117" s="841"/>
      <c r="BP1117" s="841"/>
      <c r="BQ1117" s="841"/>
      <c r="BR1117" s="841"/>
      <c r="BS1117" s="841"/>
      <c r="BT1117" s="841"/>
      <c r="BU1117" s="841"/>
      <c r="BV1117" s="841"/>
      <c r="BW1117" s="841"/>
      <c r="BX1117" s="841"/>
      <c r="BY1117" s="841"/>
    </row>
    <row r="1118" s="235" customFormat="true" ht="15" customHeight="true" x14ac:dyDescent="0.2">
      <c r="BA1118" s="841"/>
      <c r="BB1118" s="268"/>
      <c r="BC1118" s="841"/>
      <c r="BD1118" s="841"/>
      <c r="BE1118" s="841"/>
      <c r="BF1118" s="841"/>
      <c r="BG1118" s="841"/>
      <c r="BH1118" s="841"/>
      <c r="BI1118" s="841"/>
      <c r="BJ1118" s="841"/>
      <c r="BK1118" s="841"/>
      <c r="BL1118" s="841"/>
      <c r="BM1118" s="841"/>
      <c r="BN1118" s="841"/>
      <c r="BO1118" s="841"/>
      <c r="BP1118" s="841"/>
      <c r="BQ1118" s="841"/>
      <c r="BR1118" s="841"/>
      <c r="BS1118" s="841"/>
      <c r="BT1118" s="841"/>
      <c r="BU1118" s="841"/>
      <c r="BV1118" s="841"/>
      <c r="BW1118" s="841"/>
      <c r="BX1118" s="841"/>
      <c r="BY1118" s="841"/>
    </row>
    <row r="1119" s="235" customFormat="true" ht="15" customHeight="true" x14ac:dyDescent="0.2">
      <c r="BA1119" s="841"/>
      <c r="BB1119" s="268"/>
      <c r="BC1119" s="841"/>
      <c r="BD1119" s="841"/>
      <c r="BE1119" s="841"/>
      <c r="BF1119" s="841"/>
      <c r="BG1119" s="841"/>
      <c r="BH1119" s="841"/>
      <c r="BI1119" s="841"/>
      <c r="BJ1119" s="841"/>
      <c r="BK1119" s="841"/>
      <c r="BL1119" s="841"/>
      <c r="BM1119" s="841"/>
      <c r="BN1119" s="841"/>
      <c r="BO1119" s="841"/>
      <c r="BP1119" s="841"/>
      <c r="BQ1119" s="841"/>
      <c r="BR1119" s="841"/>
      <c r="BS1119" s="841"/>
      <c r="BT1119" s="841"/>
      <c r="BU1119" s="841"/>
      <c r="BV1119" s="841"/>
      <c r="BW1119" s="841"/>
      <c r="BX1119" s="841"/>
      <c r="BY1119" s="841"/>
    </row>
    <row r="1120" s="235" customFormat="true" ht="15" customHeight="true" x14ac:dyDescent="0.2">
      <c r="BA1120" s="841"/>
      <c r="BB1120" s="268"/>
      <c r="BC1120" s="841"/>
      <c r="BD1120" s="841"/>
      <c r="BE1120" s="841"/>
      <c r="BF1120" s="841"/>
      <c r="BG1120" s="841"/>
      <c r="BH1120" s="841"/>
      <c r="BI1120" s="841"/>
      <c r="BJ1120" s="841"/>
      <c r="BK1120" s="841"/>
      <c r="BL1120" s="841"/>
      <c r="BM1120" s="841"/>
      <c r="BN1120" s="841"/>
      <c r="BO1120" s="841"/>
      <c r="BP1120" s="841"/>
      <c r="BQ1120" s="841"/>
      <c r="BR1120" s="841"/>
      <c r="BS1120" s="841"/>
      <c r="BT1120" s="841"/>
      <c r="BU1120" s="841"/>
      <c r="BV1120" s="841"/>
      <c r="BW1120" s="841"/>
      <c r="BX1120" s="841"/>
      <c r="BY1120" s="841"/>
    </row>
    <row r="1121" s="235" customFormat="true" ht="15" customHeight="true" x14ac:dyDescent="0.2">
      <c r="BA1121" s="841"/>
      <c r="BB1121" s="268"/>
      <c r="BC1121" s="841"/>
      <c r="BD1121" s="841"/>
      <c r="BE1121" s="841"/>
      <c r="BF1121" s="841"/>
      <c r="BG1121" s="841"/>
      <c r="BH1121" s="841"/>
      <c r="BI1121" s="841"/>
      <c r="BJ1121" s="841"/>
      <c r="BK1121" s="841"/>
      <c r="BL1121" s="841"/>
      <c r="BM1121" s="841"/>
      <c r="BN1121" s="841"/>
      <c r="BO1121" s="841"/>
      <c r="BP1121" s="841"/>
      <c r="BQ1121" s="841"/>
      <c r="BR1121" s="841"/>
      <c r="BS1121" s="841"/>
      <c r="BT1121" s="841"/>
      <c r="BU1121" s="841"/>
      <c r="BV1121" s="841"/>
      <c r="BW1121" s="841"/>
      <c r="BX1121" s="841"/>
      <c r="BY1121" s="841"/>
    </row>
    <row r="1122" s="235" customFormat="true" ht="15" customHeight="true" x14ac:dyDescent="0.2">
      <c r="BA1122" s="841"/>
      <c r="BB1122" s="268"/>
      <c r="BC1122" s="841"/>
      <c r="BD1122" s="841"/>
      <c r="BE1122" s="841"/>
      <c r="BF1122" s="841"/>
      <c r="BG1122" s="841"/>
      <c r="BH1122" s="841"/>
      <c r="BI1122" s="841"/>
      <c r="BJ1122" s="841"/>
      <c r="BK1122" s="841"/>
      <c r="BL1122" s="841"/>
      <c r="BM1122" s="841"/>
      <c r="BN1122" s="841"/>
      <c r="BO1122" s="841"/>
      <c r="BP1122" s="841"/>
      <c r="BQ1122" s="841"/>
      <c r="BR1122" s="841"/>
      <c r="BS1122" s="841"/>
      <c r="BT1122" s="841"/>
      <c r="BU1122" s="841"/>
      <c r="BV1122" s="841"/>
      <c r="BW1122" s="841"/>
      <c r="BX1122" s="841"/>
      <c r="BY1122" s="841"/>
    </row>
    <row r="1123" s="235" customFormat="true" ht="15" customHeight="true" x14ac:dyDescent="0.2">
      <c r="BA1123" s="841"/>
      <c r="BB1123" s="268"/>
      <c r="BC1123" s="841"/>
      <c r="BD1123" s="841"/>
      <c r="BE1123" s="841"/>
      <c r="BF1123" s="841"/>
      <c r="BG1123" s="841"/>
      <c r="BH1123" s="841"/>
      <c r="BI1123" s="841"/>
      <c r="BJ1123" s="841"/>
      <c r="BK1123" s="841"/>
      <c r="BL1123" s="841"/>
      <c r="BM1123" s="841"/>
      <c r="BN1123" s="841"/>
      <c r="BO1123" s="841"/>
      <c r="BP1123" s="841"/>
      <c r="BQ1123" s="841"/>
      <c r="BR1123" s="841"/>
      <c r="BS1123" s="841"/>
      <c r="BT1123" s="841"/>
      <c r="BU1123" s="841"/>
      <c r="BV1123" s="841"/>
      <c r="BW1123" s="841"/>
      <c r="BX1123" s="841"/>
      <c r="BY1123" s="841"/>
    </row>
    <row r="1124" s="235" customFormat="true" ht="15" customHeight="true" x14ac:dyDescent="0.2">
      <c r="BA1124" s="841"/>
      <c r="BB1124" s="268"/>
      <c r="BC1124" s="841"/>
      <c r="BD1124" s="841"/>
      <c r="BE1124" s="841"/>
      <c r="BF1124" s="841"/>
      <c r="BG1124" s="841"/>
      <c r="BH1124" s="841"/>
      <c r="BI1124" s="841"/>
      <c r="BJ1124" s="841"/>
      <c r="BK1124" s="841"/>
      <c r="BL1124" s="841"/>
      <c r="BM1124" s="841"/>
      <c r="BN1124" s="841"/>
      <c r="BO1124" s="841"/>
      <c r="BP1124" s="841"/>
      <c r="BQ1124" s="841"/>
      <c r="BR1124" s="841"/>
      <c r="BS1124" s="841"/>
      <c r="BT1124" s="841"/>
      <c r="BU1124" s="841"/>
      <c r="BV1124" s="841"/>
      <c r="BW1124" s="841"/>
      <c r="BX1124" s="841"/>
      <c r="BY1124" s="841"/>
    </row>
    <row r="1125" s="235" customFormat="true" ht="15" customHeight="true" x14ac:dyDescent="0.2">
      <c r="BA1125" s="841"/>
      <c r="BB1125" s="268"/>
      <c r="BC1125" s="841"/>
      <c r="BD1125" s="841"/>
      <c r="BE1125" s="841"/>
      <c r="BF1125" s="841"/>
      <c r="BG1125" s="841"/>
      <c r="BH1125" s="841"/>
      <c r="BI1125" s="841"/>
      <c r="BJ1125" s="841"/>
      <c r="BK1125" s="841"/>
      <c r="BL1125" s="841"/>
      <c r="BM1125" s="841"/>
      <c r="BN1125" s="841"/>
      <c r="BO1125" s="841"/>
      <c r="BP1125" s="841"/>
      <c r="BQ1125" s="841"/>
      <c r="BR1125" s="841"/>
      <c r="BS1125" s="841"/>
      <c r="BT1125" s="841"/>
      <c r="BU1125" s="841"/>
      <c r="BV1125" s="841"/>
      <c r="BW1125" s="841"/>
      <c r="BX1125" s="841"/>
      <c r="BY1125" s="841"/>
    </row>
    <row r="1126" s="235" customFormat="true" ht="15" customHeight="true" x14ac:dyDescent="0.2">
      <c r="BA1126" s="841"/>
      <c r="BB1126" s="268"/>
      <c r="BC1126" s="841"/>
      <c r="BD1126" s="841"/>
      <c r="BE1126" s="841"/>
      <c r="BF1126" s="841"/>
      <c r="BG1126" s="841"/>
      <c r="BH1126" s="841"/>
      <c r="BI1126" s="841"/>
      <c r="BJ1126" s="841"/>
      <c r="BK1126" s="841"/>
      <c r="BL1126" s="841"/>
      <c r="BM1126" s="841"/>
      <c r="BN1126" s="841"/>
      <c r="BO1126" s="841"/>
      <c r="BP1126" s="841"/>
      <c r="BQ1126" s="841"/>
      <c r="BR1126" s="841"/>
      <c r="BS1126" s="841"/>
      <c r="BT1126" s="841"/>
      <c r="BU1126" s="841"/>
      <c r="BV1126" s="841"/>
      <c r="BW1126" s="841"/>
      <c r="BX1126" s="841"/>
      <c r="BY1126" s="841"/>
    </row>
    <row r="1127" s="235" customFormat="true" ht="15" customHeight="true" x14ac:dyDescent="0.2">
      <c r="BA1127" s="841"/>
      <c r="BB1127" s="268"/>
      <c r="BC1127" s="841"/>
      <c r="BD1127" s="841"/>
      <c r="BE1127" s="841"/>
      <c r="BF1127" s="841"/>
      <c r="BG1127" s="841"/>
      <c r="BH1127" s="841"/>
      <c r="BI1127" s="841"/>
      <c r="BJ1127" s="841"/>
      <c r="BK1127" s="841"/>
      <c r="BL1127" s="841"/>
      <c r="BM1127" s="841"/>
      <c r="BN1127" s="841"/>
      <c r="BO1127" s="841"/>
      <c r="BP1127" s="841"/>
      <c r="BQ1127" s="841"/>
      <c r="BR1127" s="841"/>
      <c r="BS1127" s="841"/>
      <c r="BT1127" s="841"/>
      <c r="BU1127" s="841"/>
      <c r="BV1127" s="841"/>
      <c r="BW1127" s="841"/>
      <c r="BX1127" s="841"/>
      <c r="BY1127" s="841"/>
    </row>
    <row r="1128" s="235" customFormat="true" ht="15" customHeight="true" x14ac:dyDescent="0.2">
      <c r="BA1128" s="841"/>
      <c r="BB1128" s="268"/>
      <c r="BC1128" s="841"/>
      <c r="BD1128" s="841"/>
      <c r="BE1128" s="841"/>
      <c r="BF1128" s="841"/>
      <c r="BG1128" s="841"/>
      <c r="BH1128" s="841"/>
      <c r="BI1128" s="841"/>
      <c r="BJ1128" s="841"/>
      <c r="BK1128" s="841"/>
      <c r="BL1128" s="841"/>
      <c r="BM1128" s="841"/>
      <c r="BN1128" s="841"/>
      <c r="BO1128" s="841"/>
      <c r="BP1128" s="841"/>
      <c r="BQ1128" s="841"/>
      <c r="BR1128" s="841"/>
      <c r="BS1128" s="841"/>
      <c r="BT1128" s="841"/>
      <c r="BU1128" s="841"/>
      <c r="BV1128" s="841"/>
      <c r="BW1128" s="841"/>
      <c r="BX1128" s="841"/>
      <c r="BY1128" s="841"/>
    </row>
    <row r="1129" s="235" customFormat="true" ht="15" customHeight="true" x14ac:dyDescent="0.2">
      <c r="BA1129" s="841"/>
      <c r="BB1129" s="268"/>
      <c r="BC1129" s="841"/>
      <c r="BD1129" s="841"/>
      <c r="BE1129" s="841"/>
      <c r="BF1129" s="841"/>
      <c r="BG1129" s="841"/>
      <c r="BH1129" s="841"/>
      <c r="BI1129" s="841"/>
      <c r="BJ1129" s="841"/>
      <c r="BK1129" s="841"/>
      <c r="BL1129" s="841"/>
      <c r="BM1129" s="841"/>
      <c r="BN1129" s="841"/>
      <c r="BO1129" s="841"/>
      <c r="BP1129" s="841"/>
      <c r="BQ1129" s="841"/>
      <c r="BR1129" s="841"/>
      <c r="BS1129" s="841"/>
      <c r="BT1129" s="841"/>
      <c r="BU1129" s="841"/>
      <c r="BV1129" s="841"/>
      <c r="BW1129" s="841"/>
      <c r="BX1129" s="841"/>
      <c r="BY1129" s="841"/>
    </row>
    <row r="1130" s="235" customFormat="true" ht="15" customHeight="true" x14ac:dyDescent="0.2">
      <c r="BA1130" s="841"/>
      <c r="BB1130" s="268"/>
      <c r="BC1130" s="841"/>
      <c r="BD1130" s="841"/>
      <c r="BE1130" s="841"/>
      <c r="BF1130" s="841"/>
      <c r="BG1130" s="841"/>
      <c r="BH1130" s="841"/>
      <c r="BI1130" s="841"/>
      <c r="BJ1130" s="841"/>
      <c r="BK1130" s="841"/>
      <c r="BL1130" s="841"/>
      <c r="BM1130" s="841"/>
      <c r="BN1130" s="841"/>
      <c r="BO1130" s="841"/>
      <c r="BP1130" s="841"/>
      <c r="BQ1130" s="841"/>
      <c r="BR1130" s="841"/>
      <c r="BS1130" s="841"/>
      <c r="BT1130" s="841"/>
      <c r="BU1130" s="841"/>
      <c r="BV1130" s="841"/>
      <c r="BW1130" s="841"/>
      <c r="BX1130" s="841"/>
      <c r="BY1130" s="841"/>
    </row>
    <row r="1131" s="235" customFormat="true" ht="15" customHeight="true" x14ac:dyDescent="0.2">
      <c r="BA1131" s="841"/>
      <c r="BB1131" s="268"/>
      <c r="BC1131" s="841"/>
      <c r="BD1131" s="841"/>
      <c r="BE1131" s="841"/>
      <c r="BF1131" s="841"/>
      <c r="BG1131" s="841"/>
      <c r="BH1131" s="841"/>
      <c r="BI1131" s="841"/>
      <c r="BJ1131" s="841"/>
      <c r="BK1131" s="841"/>
      <c r="BL1131" s="841"/>
      <c r="BM1131" s="841"/>
      <c r="BN1131" s="841"/>
      <c r="BO1131" s="841"/>
      <c r="BP1131" s="841"/>
      <c r="BQ1131" s="841"/>
      <c r="BR1131" s="841"/>
      <c r="BS1131" s="841"/>
      <c r="BT1131" s="841"/>
      <c r="BU1131" s="841"/>
      <c r="BV1131" s="841"/>
      <c r="BW1131" s="841"/>
      <c r="BX1131" s="841"/>
      <c r="BY1131" s="841"/>
    </row>
    <row r="1132" s="235" customFormat="true" ht="15" customHeight="true" x14ac:dyDescent="0.2">
      <c r="BA1132" s="841"/>
      <c r="BB1132" s="268"/>
      <c r="BC1132" s="841"/>
      <c r="BD1132" s="841"/>
      <c r="BE1132" s="841"/>
      <c r="BF1132" s="841"/>
      <c r="BG1132" s="841"/>
      <c r="BH1132" s="841"/>
      <c r="BI1132" s="841"/>
      <c r="BJ1132" s="841"/>
      <c r="BK1132" s="841"/>
      <c r="BL1132" s="841"/>
      <c r="BM1132" s="841"/>
      <c r="BN1132" s="841"/>
      <c r="BO1132" s="841"/>
      <c r="BP1132" s="841"/>
      <c r="BQ1132" s="841"/>
      <c r="BR1132" s="841"/>
      <c r="BS1132" s="841"/>
      <c r="BT1132" s="841"/>
      <c r="BU1132" s="841"/>
      <c r="BV1132" s="841"/>
      <c r="BW1132" s="841"/>
      <c r="BX1132" s="841"/>
      <c r="BY1132" s="841"/>
    </row>
    <row r="1133" s="235" customFormat="true" ht="15" customHeight="true" x14ac:dyDescent="0.2">
      <c r="BA1133" s="841"/>
      <c r="BB1133" s="268"/>
      <c r="BC1133" s="841"/>
      <c r="BD1133" s="841"/>
      <c r="BE1133" s="841"/>
      <c r="BF1133" s="841"/>
      <c r="BG1133" s="841"/>
      <c r="BH1133" s="841"/>
      <c r="BI1133" s="841"/>
      <c r="BJ1133" s="841"/>
      <c r="BK1133" s="841"/>
      <c r="BL1133" s="841"/>
      <c r="BM1133" s="841"/>
      <c r="BN1133" s="841"/>
      <c r="BO1133" s="841"/>
      <c r="BP1133" s="841"/>
      <c r="BQ1133" s="841"/>
      <c r="BR1133" s="841"/>
      <c r="BS1133" s="841"/>
      <c r="BT1133" s="841"/>
      <c r="BU1133" s="841"/>
      <c r="BV1133" s="841"/>
      <c r="BW1133" s="841"/>
      <c r="BX1133" s="841"/>
      <c r="BY1133" s="841"/>
    </row>
    <row r="1134" s="235" customFormat="true" ht="15" customHeight="true" x14ac:dyDescent="0.2">
      <c r="BA1134" s="841"/>
      <c r="BB1134" s="268"/>
      <c r="BC1134" s="841"/>
      <c r="BD1134" s="841"/>
      <c r="BE1134" s="841"/>
      <c r="BF1134" s="841"/>
      <c r="BG1134" s="841"/>
      <c r="BH1134" s="841"/>
      <c r="BI1134" s="841"/>
      <c r="BJ1134" s="841"/>
      <c r="BK1134" s="841"/>
      <c r="BL1134" s="841"/>
      <c r="BM1134" s="841"/>
      <c r="BN1134" s="841"/>
      <c r="BO1134" s="841"/>
      <c r="BP1134" s="841"/>
      <c r="BQ1134" s="841"/>
      <c r="BR1134" s="841"/>
      <c r="BS1134" s="841"/>
      <c r="BT1134" s="841"/>
      <c r="BU1134" s="841"/>
      <c r="BV1134" s="841"/>
      <c r="BW1134" s="841"/>
      <c r="BX1134" s="841"/>
      <c r="BY1134" s="841"/>
    </row>
    <row r="1135" s="235" customFormat="true" ht="15" customHeight="true" x14ac:dyDescent="0.2">
      <c r="BA1135" s="841"/>
      <c r="BB1135" s="268"/>
      <c r="BC1135" s="841"/>
      <c r="BD1135" s="841"/>
      <c r="BE1135" s="841"/>
      <c r="BF1135" s="841"/>
      <c r="BG1135" s="841"/>
      <c r="BH1135" s="841"/>
      <c r="BI1135" s="841"/>
      <c r="BJ1135" s="841"/>
      <c r="BK1135" s="841"/>
      <c r="BL1135" s="841"/>
      <c r="BM1135" s="841"/>
      <c r="BN1135" s="841"/>
      <c r="BO1135" s="841"/>
      <c r="BP1135" s="841"/>
      <c r="BQ1135" s="841"/>
      <c r="BR1135" s="841"/>
      <c r="BS1135" s="841"/>
      <c r="BT1135" s="841"/>
      <c r="BU1135" s="841"/>
      <c r="BV1135" s="841"/>
      <c r="BW1135" s="841"/>
      <c r="BX1135" s="841"/>
      <c r="BY1135" s="841"/>
    </row>
    <row r="1136" s="235" customFormat="true" ht="15" customHeight="true" x14ac:dyDescent="0.2">
      <c r="BA1136" s="841"/>
      <c r="BB1136" s="268"/>
      <c r="BC1136" s="841"/>
      <c r="BD1136" s="841"/>
      <c r="BE1136" s="841"/>
      <c r="BF1136" s="841"/>
      <c r="BG1136" s="841"/>
      <c r="BH1136" s="841"/>
      <c r="BI1136" s="841"/>
      <c r="BJ1136" s="841"/>
      <c r="BK1136" s="841"/>
      <c r="BL1136" s="841"/>
      <c r="BM1136" s="841"/>
      <c r="BN1136" s="841"/>
      <c r="BO1136" s="841"/>
      <c r="BP1136" s="841"/>
      <c r="BQ1136" s="841"/>
      <c r="BR1136" s="841"/>
      <c r="BS1136" s="841"/>
      <c r="BT1136" s="841"/>
      <c r="BU1136" s="841"/>
      <c r="BV1136" s="841"/>
      <c r="BW1136" s="841"/>
      <c r="BX1136" s="841"/>
      <c r="BY1136" s="841"/>
    </row>
    <row r="1137" s="235" customFormat="true" ht="15" customHeight="true" x14ac:dyDescent="0.2">
      <c r="BA1137" s="841"/>
      <c r="BB1137" s="268"/>
      <c r="BC1137" s="841"/>
      <c r="BD1137" s="841"/>
      <c r="BE1137" s="841"/>
      <c r="BF1137" s="841"/>
      <c r="BG1137" s="841"/>
      <c r="BH1137" s="841"/>
      <c r="BI1137" s="841"/>
      <c r="BJ1137" s="841"/>
      <c r="BK1137" s="841"/>
      <c r="BL1137" s="841"/>
      <c r="BM1137" s="841"/>
      <c r="BN1137" s="841"/>
      <c r="BO1137" s="841"/>
      <c r="BP1137" s="841"/>
      <c r="BQ1137" s="841"/>
      <c r="BR1137" s="841"/>
      <c r="BS1137" s="841"/>
      <c r="BT1137" s="841"/>
      <c r="BU1137" s="841"/>
      <c r="BV1137" s="841"/>
      <c r="BW1137" s="841"/>
      <c r="BX1137" s="841"/>
      <c r="BY1137" s="841"/>
    </row>
    <row r="1138" s="235" customFormat="true" ht="15" customHeight="true" x14ac:dyDescent="0.2">
      <c r="BA1138" s="841"/>
      <c r="BB1138" s="268"/>
      <c r="BC1138" s="841"/>
      <c r="BD1138" s="841"/>
      <c r="BE1138" s="841"/>
      <c r="BF1138" s="841"/>
      <c r="BG1138" s="841"/>
      <c r="BH1138" s="841"/>
      <c r="BI1138" s="841"/>
      <c r="BJ1138" s="841"/>
      <c r="BK1138" s="841"/>
      <c r="BL1138" s="841"/>
      <c r="BM1138" s="841"/>
      <c r="BN1138" s="841"/>
      <c r="BO1138" s="841"/>
      <c r="BP1138" s="841"/>
      <c r="BQ1138" s="841"/>
      <c r="BR1138" s="841"/>
      <c r="BS1138" s="841"/>
      <c r="BT1138" s="841"/>
      <c r="BU1138" s="841"/>
      <c r="BV1138" s="841"/>
      <c r="BW1138" s="841"/>
      <c r="BX1138" s="841"/>
      <c r="BY1138" s="841"/>
    </row>
    <row r="1139" s="235" customFormat="true" ht="15" customHeight="true" x14ac:dyDescent="0.2">
      <c r="BA1139" s="841"/>
      <c r="BB1139" s="268"/>
      <c r="BC1139" s="841"/>
      <c r="BD1139" s="841"/>
      <c r="BE1139" s="841"/>
      <c r="BF1139" s="841"/>
      <c r="BG1139" s="841"/>
      <c r="BH1139" s="841"/>
      <c r="BI1139" s="841"/>
      <c r="BJ1139" s="841"/>
      <c r="BK1139" s="841"/>
      <c r="BL1139" s="841"/>
      <c r="BM1139" s="841"/>
      <c r="BN1139" s="841"/>
      <c r="BO1139" s="841"/>
      <c r="BP1139" s="841"/>
      <c r="BQ1139" s="841"/>
      <c r="BR1139" s="841"/>
      <c r="BS1139" s="841"/>
      <c r="BT1139" s="841"/>
      <c r="BU1139" s="841"/>
      <c r="BV1139" s="841"/>
      <c r="BW1139" s="841"/>
      <c r="BX1139" s="841"/>
      <c r="BY1139" s="841"/>
    </row>
    <row r="1140" s="235" customFormat="true" ht="15" customHeight="true" x14ac:dyDescent="0.2">
      <c r="BA1140" s="841"/>
      <c r="BB1140" s="268"/>
      <c r="BC1140" s="841"/>
      <c r="BD1140" s="841"/>
      <c r="BE1140" s="841"/>
      <c r="BF1140" s="841"/>
      <c r="BG1140" s="841"/>
      <c r="BH1140" s="841"/>
      <c r="BI1140" s="841"/>
      <c r="BJ1140" s="841"/>
      <c r="BK1140" s="841"/>
      <c r="BL1140" s="841"/>
      <c r="BM1140" s="841"/>
      <c r="BN1140" s="841"/>
      <c r="BO1140" s="841"/>
      <c r="BP1140" s="841"/>
      <c r="BQ1140" s="841"/>
      <c r="BR1140" s="841"/>
      <c r="BS1140" s="841"/>
      <c r="BT1140" s="841"/>
      <c r="BU1140" s="841"/>
      <c r="BV1140" s="841"/>
      <c r="BW1140" s="841"/>
      <c r="BX1140" s="841"/>
      <c r="BY1140" s="841"/>
    </row>
    <row r="1141" s="235" customFormat="true" ht="15" customHeight="true" x14ac:dyDescent="0.2">
      <c r="BA1141" s="841"/>
      <c r="BB1141" s="268"/>
      <c r="BC1141" s="841"/>
      <c r="BD1141" s="841"/>
      <c r="BE1141" s="841"/>
      <c r="BF1141" s="841"/>
      <c r="BG1141" s="841"/>
      <c r="BH1141" s="841"/>
      <c r="BI1141" s="841"/>
      <c r="BJ1141" s="841"/>
      <c r="BK1141" s="841"/>
      <c r="BL1141" s="841"/>
      <c r="BM1141" s="841"/>
      <c r="BN1141" s="841"/>
      <c r="BO1141" s="841"/>
      <c r="BP1141" s="841"/>
      <c r="BQ1141" s="841"/>
      <c r="BR1141" s="841"/>
      <c r="BS1141" s="841"/>
      <c r="BT1141" s="841"/>
      <c r="BU1141" s="841"/>
      <c r="BV1141" s="841"/>
      <c r="BW1141" s="841"/>
      <c r="BX1141" s="841"/>
      <c r="BY1141" s="841"/>
    </row>
    <row r="1142" s="235" customFormat="true" ht="15" customHeight="true" x14ac:dyDescent="0.2">
      <c r="BA1142" s="841"/>
      <c r="BB1142" s="268"/>
      <c r="BC1142" s="841"/>
      <c r="BD1142" s="841"/>
      <c r="BE1142" s="841"/>
      <c r="BF1142" s="841"/>
      <c r="BG1142" s="841"/>
      <c r="BH1142" s="841"/>
      <c r="BI1142" s="841"/>
      <c r="BJ1142" s="841"/>
      <c r="BK1142" s="841"/>
      <c r="BL1142" s="841"/>
      <c r="BM1142" s="841"/>
      <c r="BN1142" s="841"/>
      <c r="BO1142" s="841"/>
      <c r="BP1142" s="841"/>
      <c r="BQ1142" s="841"/>
      <c r="BR1142" s="841"/>
      <c r="BS1142" s="841"/>
      <c r="BT1142" s="841"/>
      <c r="BU1142" s="841"/>
      <c r="BV1142" s="841"/>
      <c r="BW1142" s="841"/>
      <c r="BX1142" s="841"/>
      <c r="BY1142" s="841"/>
    </row>
    <row r="1143" s="235" customFormat="true" ht="15" customHeight="true" x14ac:dyDescent="0.2">
      <c r="BA1143" s="841"/>
      <c r="BB1143" s="268"/>
      <c r="BC1143" s="841"/>
      <c r="BD1143" s="841"/>
      <c r="BE1143" s="841"/>
      <c r="BF1143" s="841"/>
      <c r="BG1143" s="841"/>
      <c r="BH1143" s="841"/>
      <c r="BI1143" s="841"/>
      <c r="BJ1143" s="841"/>
      <c r="BK1143" s="841"/>
      <c r="BL1143" s="841"/>
      <c r="BM1143" s="841"/>
      <c r="BN1143" s="841"/>
      <c r="BO1143" s="841"/>
      <c r="BP1143" s="841"/>
      <c r="BQ1143" s="841"/>
      <c r="BR1143" s="841"/>
      <c r="BS1143" s="841"/>
      <c r="BT1143" s="841"/>
      <c r="BU1143" s="841"/>
      <c r="BV1143" s="841"/>
      <c r="BW1143" s="841"/>
      <c r="BX1143" s="841"/>
      <c r="BY1143" s="841"/>
    </row>
    <row r="1144" s="235" customFormat="true" ht="15" customHeight="true" x14ac:dyDescent="0.2">
      <c r="BA1144" s="841"/>
      <c r="BB1144" s="268"/>
      <c r="BC1144" s="841"/>
      <c r="BD1144" s="841"/>
      <c r="BE1144" s="841"/>
      <c r="BF1144" s="841"/>
      <c r="BG1144" s="841"/>
      <c r="BH1144" s="841"/>
      <c r="BI1144" s="841"/>
      <c r="BJ1144" s="841"/>
      <c r="BK1144" s="841"/>
      <c r="BL1144" s="841"/>
      <c r="BM1144" s="841"/>
      <c r="BN1144" s="841"/>
      <c r="BO1144" s="841"/>
      <c r="BP1144" s="841"/>
      <c r="BQ1144" s="841"/>
      <c r="BR1144" s="841"/>
      <c r="BS1144" s="841"/>
      <c r="BT1144" s="841"/>
      <c r="BU1144" s="841"/>
      <c r="BV1144" s="841"/>
      <c r="BW1144" s="841"/>
      <c r="BX1144" s="841"/>
      <c r="BY1144" s="841"/>
    </row>
    <row r="1145" s="235" customFormat="true" ht="15" customHeight="true" x14ac:dyDescent="0.2">
      <c r="BA1145" s="841"/>
      <c r="BB1145" s="268"/>
      <c r="BC1145" s="841"/>
      <c r="BD1145" s="841"/>
      <c r="BE1145" s="841"/>
      <c r="BF1145" s="841"/>
      <c r="BG1145" s="841"/>
      <c r="BH1145" s="841"/>
      <c r="BI1145" s="841"/>
      <c r="BJ1145" s="841"/>
      <c r="BK1145" s="841"/>
      <c r="BL1145" s="841"/>
      <c r="BM1145" s="841"/>
      <c r="BN1145" s="841"/>
      <c r="BO1145" s="841"/>
      <c r="BP1145" s="841"/>
      <c r="BQ1145" s="841"/>
      <c r="BR1145" s="841"/>
      <c r="BS1145" s="841"/>
      <c r="BT1145" s="841"/>
      <c r="BU1145" s="841"/>
      <c r="BV1145" s="841"/>
      <c r="BW1145" s="841"/>
      <c r="BX1145" s="841"/>
      <c r="BY1145" s="841"/>
    </row>
    <row r="1146" s="235" customFormat="true" ht="15" customHeight="true" x14ac:dyDescent="0.2">
      <c r="BA1146" s="841"/>
      <c r="BB1146" s="268"/>
      <c r="BC1146" s="841"/>
      <c r="BD1146" s="841"/>
      <c r="BE1146" s="841"/>
      <c r="BF1146" s="841"/>
      <c r="BG1146" s="841"/>
      <c r="BH1146" s="841"/>
      <c r="BI1146" s="841"/>
      <c r="BJ1146" s="841"/>
      <c r="BK1146" s="841"/>
      <c r="BL1146" s="841"/>
      <c r="BM1146" s="841"/>
      <c r="BN1146" s="841"/>
      <c r="BO1146" s="841"/>
      <c r="BP1146" s="841"/>
      <c r="BQ1146" s="841"/>
      <c r="BR1146" s="841"/>
      <c r="BS1146" s="841"/>
      <c r="BT1146" s="841"/>
      <c r="BU1146" s="841"/>
      <c r="BV1146" s="841"/>
      <c r="BW1146" s="841"/>
      <c r="BX1146" s="841"/>
      <c r="BY1146" s="841"/>
    </row>
    <row r="1147" s="235" customFormat="true" ht="15" customHeight="true" x14ac:dyDescent="0.2">
      <c r="BA1147" s="841"/>
      <c r="BB1147" s="268"/>
      <c r="BC1147" s="841"/>
      <c r="BD1147" s="841"/>
      <c r="BE1147" s="841"/>
      <c r="BF1147" s="841"/>
      <c r="BG1147" s="841"/>
      <c r="BH1147" s="841"/>
      <c r="BI1147" s="841"/>
      <c r="BJ1147" s="841"/>
      <c r="BK1147" s="841"/>
      <c r="BL1147" s="841"/>
      <c r="BM1147" s="841"/>
      <c r="BN1147" s="841"/>
      <c r="BO1147" s="841"/>
      <c r="BP1147" s="841"/>
      <c r="BQ1147" s="841"/>
      <c r="BR1147" s="841"/>
      <c r="BS1147" s="841"/>
      <c r="BT1147" s="841"/>
      <c r="BU1147" s="841"/>
      <c r="BV1147" s="841"/>
      <c r="BW1147" s="841"/>
      <c r="BX1147" s="841"/>
      <c r="BY1147" s="841"/>
    </row>
    <row r="1148" s="235" customFormat="true" ht="15" customHeight="true" x14ac:dyDescent="0.2">
      <c r="BA1148" s="841"/>
      <c r="BB1148" s="268"/>
      <c r="BC1148" s="841"/>
      <c r="BD1148" s="841"/>
      <c r="BE1148" s="841"/>
      <c r="BF1148" s="841"/>
      <c r="BG1148" s="841"/>
      <c r="BH1148" s="841"/>
      <c r="BI1148" s="841"/>
      <c r="BJ1148" s="841"/>
      <c r="BK1148" s="841"/>
      <c r="BL1148" s="841"/>
      <c r="BM1148" s="841"/>
      <c r="BN1148" s="841"/>
      <c r="BO1148" s="841"/>
      <c r="BP1148" s="841"/>
      <c r="BQ1148" s="841"/>
      <c r="BR1148" s="841"/>
      <c r="BS1148" s="841"/>
      <c r="BT1148" s="841"/>
      <c r="BU1148" s="841"/>
      <c r="BV1148" s="841"/>
      <c r="BW1148" s="841"/>
      <c r="BX1148" s="841"/>
      <c r="BY1148" s="841"/>
    </row>
    <row r="1149" s="235" customFormat="true" ht="15" customHeight="true" x14ac:dyDescent="0.2">
      <c r="BA1149" s="841"/>
      <c r="BB1149" s="268"/>
      <c r="BC1149" s="841"/>
      <c r="BD1149" s="841"/>
      <c r="BE1149" s="841"/>
      <c r="BF1149" s="841"/>
      <c r="BG1149" s="841"/>
      <c r="BH1149" s="841"/>
      <c r="BI1149" s="841"/>
      <c r="BJ1149" s="841"/>
      <c r="BK1149" s="841"/>
      <c r="BL1149" s="841"/>
      <c r="BM1149" s="841"/>
      <c r="BN1149" s="841"/>
      <c r="BO1149" s="841"/>
      <c r="BP1149" s="841"/>
      <c r="BQ1149" s="841"/>
      <c r="BR1149" s="841"/>
      <c r="BS1149" s="841"/>
      <c r="BT1149" s="841"/>
      <c r="BU1149" s="841"/>
      <c r="BV1149" s="841"/>
      <c r="BW1149" s="841"/>
      <c r="BX1149" s="841"/>
      <c r="BY1149" s="841"/>
    </row>
    <row r="1150" s="235" customFormat="true" ht="15" customHeight="true" x14ac:dyDescent="0.2">
      <c r="BA1150" s="841"/>
      <c r="BB1150" s="268"/>
      <c r="BC1150" s="841"/>
      <c r="BD1150" s="841"/>
      <c r="BE1150" s="841"/>
      <c r="BF1150" s="841"/>
      <c r="BG1150" s="841"/>
      <c r="BH1150" s="841"/>
      <c r="BI1150" s="841"/>
      <c r="BJ1150" s="841"/>
      <c r="BK1150" s="841"/>
      <c r="BL1150" s="841"/>
      <c r="BM1150" s="841"/>
      <c r="BN1150" s="841"/>
      <c r="BO1150" s="841"/>
      <c r="BP1150" s="841"/>
      <c r="BQ1150" s="841"/>
      <c r="BR1150" s="841"/>
      <c r="BS1150" s="841"/>
      <c r="BT1150" s="841"/>
      <c r="BU1150" s="841"/>
      <c r="BV1150" s="841"/>
      <c r="BW1150" s="841"/>
      <c r="BX1150" s="841"/>
      <c r="BY1150" s="841"/>
    </row>
    <row r="1151" s="235" customFormat="true" ht="15" customHeight="true" x14ac:dyDescent="0.2">
      <c r="BA1151" s="841"/>
      <c r="BB1151" s="268"/>
      <c r="BC1151" s="841"/>
      <c r="BD1151" s="841"/>
      <c r="BE1151" s="841"/>
      <c r="BF1151" s="841"/>
      <c r="BG1151" s="841"/>
      <c r="BH1151" s="841"/>
      <c r="BI1151" s="841"/>
      <c r="BJ1151" s="841"/>
      <c r="BK1151" s="841"/>
      <c r="BL1151" s="841"/>
      <c r="BM1151" s="841"/>
      <c r="BN1151" s="841"/>
      <c r="BO1151" s="841"/>
      <c r="BP1151" s="841"/>
      <c r="BQ1151" s="841"/>
      <c r="BR1151" s="841"/>
      <c r="BS1151" s="841"/>
      <c r="BT1151" s="841"/>
      <c r="BU1151" s="841"/>
      <c r="BV1151" s="841"/>
      <c r="BW1151" s="841"/>
      <c r="BX1151" s="841"/>
      <c r="BY1151" s="841"/>
    </row>
    <row r="1152" s="235" customFormat="true" ht="15" customHeight="true" x14ac:dyDescent="0.2">
      <c r="BA1152" s="841"/>
      <c r="BB1152" s="268"/>
      <c r="BC1152" s="841"/>
      <c r="BD1152" s="841"/>
      <c r="BE1152" s="841"/>
      <c r="BF1152" s="841"/>
      <c r="BG1152" s="841"/>
      <c r="BH1152" s="841"/>
      <c r="BI1152" s="841"/>
      <c r="BJ1152" s="841"/>
      <c r="BK1152" s="841"/>
      <c r="BL1152" s="841"/>
      <c r="BM1152" s="841"/>
      <c r="BN1152" s="841"/>
      <c r="BO1152" s="841"/>
      <c r="BP1152" s="841"/>
      <c r="BQ1152" s="841"/>
      <c r="BR1152" s="841"/>
      <c r="BS1152" s="841"/>
      <c r="BT1152" s="841"/>
      <c r="BU1152" s="841"/>
      <c r="BV1152" s="841"/>
      <c r="BW1152" s="841"/>
      <c r="BX1152" s="841"/>
      <c r="BY1152" s="841"/>
    </row>
    <row r="1153" s="235" customFormat="true" ht="15" customHeight="true" x14ac:dyDescent="0.2">
      <c r="BA1153" s="841"/>
      <c r="BB1153" s="268"/>
      <c r="BC1153" s="841"/>
      <c r="BD1153" s="841"/>
      <c r="BE1153" s="841"/>
      <c r="BF1153" s="841"/>
      <c r="BG1153" s="841"/>
      <c r="BH1153" s="841"/>
      <c r="BI1153" s="841"/>
      <c r="BJ1153" s="841"/>
      <c r="BK1153" s="841"/>
      <c r="BL1153" s="841"/>
      <c r="BM1153" s="841"/>
      <c r="BN1153" s="841"/>
      <c r="BO1153" s="841"/>
      <c r="BP1153" s="841"/>
      <c r="BQ1153" s="841"/>
      <c r="BR1153" s="841"/>
      <c r="BS1153" s="841"/>
      <c r="BT1153" s="841"/>
      <c r="BU1153" s="841"/>
      <c r="BV1153" s="841"/>
      <c r="BW1153" s="841"/>
      <c r="BX1153" s="841"/>
      <c r="BY1153" s="841"/>
    </row>
    <row r="1154" s="235" customFormat="true" ht="15" customHeight="true" x14ac:dyDescent="0.2">
      <c r="BA1154" s="841"/>
      <c r="BB1154" s="268"/>
      <c r="BC1154" s="841"/>
      <c r="BD1154" s="841"/>
      <c r="BE1154" s="841"/>
      <c r="BF1154" s="841"/>
      <c r="BG1154" s="841"/>
      <c r="BH1154" s="841"/>
      <c r="BI1154" s="841"/>
      <c r="BJ1154" s="841"/>
      <c r="BK1154" s="841"/>
      <c r="BL1154" s="841"/>
      <c r="BM1154" s="841"/>
      <c r="BN1154" s="841"/>
      <c r="BO1154" s="841"/>
      <c r="BP1154" s="841"/>
      <c r="BQ1154" s="841"/>
      <c r="BR1154" s="841"/>
      <c r="BS1154" s="841"/>
      <c r="BT1154" s="841"/>
      <c r="BU1154" s="841"/>
      <c r="BV1154" s="841"/>
      <c r="BW1154" s="841"/>
      <c r="BX1154" s="841"/>
      <c r="BY1154" s="841"/>
    </row>
    <row r="1155" s="235" customFormat="true" ht="15" customHeight="true" x14ac:dyDescent="0.2">
      <c r="BA1155" s="841"/>
      <c r="BB1155" s="268"/>
      <c r="BC1155" s="841"/>
      <c r="BD1155" s="841"/>
      <c r="BE1155" s="841"/>
      <c r="BF1155" s="841"/>
      <c r="BG1155" s="841"/>
      <c r="BH1155" s="841"/>
      <c r="BI1155" s="841"/>
      <c r="BJ1155" s="841"/>
      <c r="BK1155" s="841"/>
      <c r="BL1155" s="841"/>
      <c r="BM1155" s="841"/>
      <c r="BN1155" s="841"/>
      <c r="BO1155" s="841"/>
      <c r="BP1155" s="841"/>
      <c r="BQ1155" s="841"/>
      <c r="BR1155" s="841"/>
      <c r="BS1155" s="841"/>
      <c r="BT1155" s="841"/>
      <c r="BU1155" s="841"/>
      <c r="BV1155" s="841"/>
      <c r="BW1155" s="841"/>
      <c r="BX1155" s="841"/>
      <c r="BY1155" s="841"/>
    </row>
    <row r="1156" s="235" customFormat="true" ht="15" customHeight="true" x14ac:dyDescent="0.2">
      <c r="BA1156" s="841"/>
      <c r="BB1156" s="268"/>
      <c r="BC1156" s="841"/>
      <c r="BD1156" s="841"/>
      <c r="BE1156" s="841"/>
      <c r="BF1156" s="841"/>
      <c r="BG1156" s="841"/>
      <c r="BH1156" s="841"/>
      <c r="BI1156" s="841"/>
      <c r="BJ1156" s="841"/>
      <c r="BK1156" s="841"/>
      <c r="BL1156" s="841"/>
      <c r="BM1156" s="841"/>
      <c r="BN1156" s="841"/>
      <c r="BO1156" s="841"/>
      <c r="BP1156" s="841"/>
      <c r="BQ1156" s="841"/>
      <c r="BR1156" s="841"/>
      <c r="BS1156" s="841"/>
      <c r="BT1156" s="841"/>
      <c r="BU1156" s="841"/>
      <c r="BV1156" s="841"/>
      <c r="BW1156" s="841"/>
      <c r="BX1156" s="841"/>
      <c r="BY1156" s="841"/>
    </row>
    <row r="1157" s="235" customFormat="true" ht="15" customHeight="true" x14ac:dyDescent="0.2">
      <c r="BA1157" s="841"/>
      <c r="BB1157" s="268"/>
      <c r="BC1157" s="841"/>
      <c r="BD1157" s="841"/>
      <c r="BE1157" s="841"/>
      <c r="BF1157" s="841"/>
      <c r="BG1157" s="841"/>
      <c r="BH1157" s="841"/>
      <c r="BI1157" s="841"/>
      <c r="BJ1157" s="841"/>
      <c r="BK1157" s="841"/>
      <c r="BL1157" s="841"/>
      <c r="BM1157" s="841"/>
      <c r="BN1157" s="841"/>
      <c r="BO1157" s="841"/>
      <c r="BP1157" s="841"/>
      <c r="BQ1157" s="841"/>
      <c r="BR1157" s="841"/>
      <c r="BS1157" s="841"/>
      <c r="BT1157" s="841"/>
      <c r="BU1157" s="841"/>
      <c r="BV1157" s="841"/>
      <c r="BW1157" s="841"/>
      <c r="BX1157" s="841"/>
      <c r="BY1157" s="841"/>
    </row>
    <row r="1158" s="235" customFormat="true" ht="15" customHeight="true" x14ac:dyDescent="0.2">
      <c r="BA1158" s="841"/>
      <c r="BB1158" s="268"/>
      <c r="BC1158" s="841"/>
      <c r="BD1158" s="841"/>
      <c r="BE1158" s="841"/>
      <c r="BF1158" s="841"/>
      <c r="BG1158" s="841"/>
      <c r="BH1158" s="841"/>
      <c r="BI1158" s="841"/>
      <c r="BJ1158" s="841"/>
      <c r="BK1158" s="841"/>
      <c r="BL1158" s="841"/>
      <c r="BM1158" s="841"/>
      <c r="BN1158" s="841"/>
      <c r="BO1158" s="841"/>
      <c r="BP1158" s="841"/>
      <c r="BQ1158" s="841"/>
      <c r="BR1158" s="841"/>
      <c r="BS1158" s="841"/>
      <c r="BT1158" s="841"/>
      <c r="BU1158" s="841"/>
      <c r="BV1158" s="841"/>
      <c r="BW1158" s="841"/>
      <c r="BX1158" s="841"/>
      <c r="BY1158" s="841"/>
    </row>
    <row r="1159" s="235" customFormat="true" ht="15" customHeight="true" x14ac:dyDescent="0.2">
      <c r="BA1159" s="841"/>
      <c r="BB1159" s="268"/>
      <c r="BC1159" s="841"/>
      <c r="BD1159" s="841"/>
      <c r="BE1159" s="841"/>
      <c r="BF1159" s="841"/>
      <c r="BG1159" s="841"/>
      <c r="BH1159" s="841"/>
      <c r="BI1159" s="841"/>
      <c r="BJ1159" s="841"/>
      <c r="BK1159" s="841"/>
      <c r="BL1159" s="841"/>
      <c r="BM1159" s="841"/>
      <c r="BN1159" s="841"/>
      <c r="BO1159" s="841"/>
      <c r="BP1159" s="841"/>
      <c r="BQ1159" s="841"/>
      <c r="BR1159" s="841"/>
      <c r="BS1159" s="841"/>
      <c r="BT1159" s="841"/>
      <c r="BU1159" s="841"/>
      <c r="BV1159" s="841"/>
      <c r="BW1159" s="841"/>
      <c r="BX1159" s="841"/>
      <c r="BY1159" s="841"/>
    </row>
    <row r="1160" s="235" customFormat="true" ht="15" customHeight="true" x14ac:dyDescent="0.2">
      <c r="BA1160" s="841"/>
      <c r="BB1160" s="268"/>
      <c r="BC1160" s="841"/>
      <c r="BD1160" s="841"/>
      <c r="BE1160" s="841"/>
      <c r="BF1160" s="841"/>
      <c r="BG1160" s="841"/>
      <c r="BH1160" s="841"/>
      <c r="BI1160" s="841"/>
      <c r="BJ1160" s="841"/>
      <c r="BK1160" s="841"/>
      <c r="BL1160" s="841"/>
      <c r="BM1160" s="841"/>
      <c r="BN1160" s="841"/>
      <c r="BO1160" s="841"/>
      <c r="BP1160" s="841"/>
      <c r="BQ1160" s="841"/>
      <c r="BR1160" s="841"/>
      <c r="BS1160" s="841"/>
      <c r="BT1160" s="841"/>
      <c r="BU1160" s="841"/>
      <c r="BV1160" s="841"/>
      <c r="BW1160" s="841"/>
      <c r="BX1160" s="841"/>
      <c r="BY1160" s="841"/>
    </row>
    <row r="1161" s="235" customFormat="true" ht="15" customHeight="true" x14ac:dyDescent="0.2">
      <c r="BA1161" s="841"/>
      <c r="BB1161" s="268"/>
      <c r="BC1161" s="841"/>
      <c r="BD1161" s="841"/>
      <c r="BE1161" s="841"/>
      <c r="BF1161" s="841"/>
      <c r="BG1161" s="841"/>
      <c r="BH1161" s="841"/>
      <c r="BI1161" s="841"/>
      <c r="BJ1161" s="841"/>
      <c r="BK1161" s="841"/>
      <c r="BL1161" s="841"/>
      <c r="BM1161" s="841"/>
      <c r="BN1161" s="841"/>
      <c r="BO1161" s="841"/>
      <c r="BP1161" s="841"/>
      <c r="BQ1161" s="841"/>
      <c r="BR1161" s="841"/>
      <c r="BS1161" s="841"/>
      <c r="BT1161" s="841"/>
      <c r="BU1161" s="841"/>
      <c r="BV1161" s="841"/>
      <c r="BW1161" s="841"/>
      <c r="BX1161" s="841"/>
      <c r="BY1161" s="841"/>
    </row>
    <row r="1162" s="235" customFormat="true" ht="15" customHeight="true" x14ac:dyDescent="0.2">
      <c r="BA1162" s="841"/>
      <c r="BB1162" s="268"/>
      <c r="BC1162" s="841"/>
      <c r="BD1162" s="841"/>
      <c r="BE1162" s="841"/>
      <c r="BF1162" s="841"/>
      <c r="BG1162" s="841"/>
      <c r="BH1162" s="841"/>
      <c r="BI1162" s="841"/>
      <c r="BJ1162" s="841"/>
      <c r="BK1162" s="841"/>
      <c r="BL1162" s="841"/>
      <c r="BM1162" s="841"/>
      <c r="BN1162" s="841"/>
      <c r="BO1162" s="841"/>
      <c r="BP1162" s="841"/>
      <c r="BQ1162" s="841"/>
      <c r="BR1162" s="841"/>
      <c r="BS1162" s="841"/>
      <c r="BT1162" s="841"/>
      <c r="BU1162" s="841"/>
      <c r="BV1162" s="841"/>
      <c r="BW1162" s="841"/>
      <c r="BX1162" s="841"/>
      <c r="BY1162" s="841"/>
    </row>
    <row r="1163" s="235" customFormat="true" ht="15" customHeight="true" x14ac:dyDescent="0.2">
      <c r="BA1163" s="841"/>
      <c r="BB1163" s="268"/>
      <c r="BC1163" s="841"/>
      <c r="BD1163" s="841"/>
      <c r="BE1163" s="841"/>
      <c r="BF1163" s="841"/>
      <c r="BG1163" s="841"/>
      <c r="BH1163" s="841"/>
      <c r="BI1163" s="841"/>
      <c r="BJ1163" s="841"/>
      <c r="BK1163" s="841"/>
      <c r="BL1163" s="841"/>
      <c r="BM1163" s="841"/>
      <c r="BN1163" s="841"/>
      <c r="BO1163" s="841"/>
      <c r="BP1163" s="841"/>
      <c r="BQ1163" s="841"/>
      <c r="BR1163" s="841"/>
      <c r="BS1163" s="841"/>
      <c r="BT1163" s="841"/>
      <c r="BU1163" s="841"/>
      <c r="BV1163" s="841"/>
      <c r="BW1163" s="841"/>
      <c r="BX1163" s="841"/>
      <c r="BY1163" s="841"/>
    </row>
    <row r="1164" s="235" customFormat="true" ht="15" customHeight="true" x14ac:dyDescent="0.2">
      <c r="BA1164" s="841"/>
      <c r="BB1164" s="268"/>
      <c r="BC1164" s="841"/>
      <c r="BD1164" s="841"/>
      <c r="BE1164" s="841"/>
      <c r="BF1164" s="841"/>
      <c r="BG1164" s="841"/>
      <c r="BH1164" s="841"/>
      <c r="BI1164" s="841"/>
      <c r="BJ1164" s="841"/>
      <c r="BK1164" s="841"/>
      <c r="BL1164" s="841"/>
      <c r="BM1164" s="841"/>
      <c r="BN1164" s="841"/>
      <c r="BO1164" s="841"/>
      <c r="BP1164" s="841"/>
      <c r="BQ1164" s="841"/>
      <c r="BR1164" s="841"/>
      <c r="BS1164" s="841"/>
      <c r="BT1164" s="841"/>
      <c r="BU1164" s="841"/>
      <c r="BV1164" s="841"/>
      <c r="BW1164" s="841"/>
      <c r="BX1164" s="841"/>
      <c r="BY1164" s="841"/>
    </row>
    <row r="1165" s="235" customFormat="true" ht="15" customHeight="true" x14ac:dyDescent="0.2">
      <c r="BA1165" s="841"/>
      <c r="BB1165" s="268"/>
      <c r="BC1165" s="841"/>
      <c r="BD1165" s="841"/>
      <c r="BE1165" s="841"/>
      <c r="BF1165" s="841"/>
      <c r="BG1165" s="841"/>
      <c r="BH1165" s="841"/>
      <c r="BI1165" s="841"/>
      <c r="BJ1165" s="841"/>
      <c r="BK1165" s="841"/>
      <c r="BL1165" s="841"/>
      <c r="BM1165" s="841"/>
      <c r="BN1165" s="841"/>
      <c r="BO1165" s="841"/>
      <c r="BP1165" s="841"/>
      <c r="BQ1165" s="841"/>
      <c r="BR1165" s="841"/>
      <c r="BS1165" s="841"/>
      <c r="BT1165" s="841"/>
      <c r="BU1165" s="841"/>
      <c r="BV1165" s="841"/>
      <c r="BW1165" s="841"/>
      <c r="BX1165" s="841"/>
      <c r="BY1165" s="841"/>
    </row>
    <row r="1166" s="235" customFormat="true" ht="15" customHeight="true" x14ac:dyDescent="0.2">
      <c r="BA1166" s="841"/>
      <c r="BB1166" s="268"/>
      <c r="BC1166" s="841"/>
      <c r="BD1166" s="841"/>
      <c r="BE1166" s="841"/>
      <c r="BF1166" s="841"/>
      <c r="BG1166" s="841"/>
      <c r="BH1166" s="841"/>
      <c r="BI1166" s="841"/>
      <c r="BJ1166" s="841"/>
      <c r="BK1166" s="841"/>
      <c r="BL1166" s="841"/>
      <c r="BM1166" s="841"/>
      <c r="BN1166" s="841"/>
      <c r="BO1166" s="841"/>
      <c r="BP1166" s="841"/>
      <c r="BQ1166" s="841"/>
      <c r="BR1166" s="841"/>
      <c r="BS1166" s="841"/>
      <c r="BT1166" s="841"/>
      <c r="BU1166" s="841"/>
      <c r="BV1166" s="841"/>
      <c r="BW1166" s="841"/>
      <c r="BX1166" s="841"/>
      <c r="BY1166" s="841"/>
    </row>
    <row r="1167" s="235" customFormat="true" ht="15" customHeight="true" x14ac:dyDescent="0.2">
      <c r="BA1167" s="841"/>
      <c r="BB1167" s="268"/>
      <c r="BC1167" s="841"/>
      <c r="BD1167" s="841"/>
      <c r="BE1167" s="841"/>
      <c r="BF1167" s="841"/>
      <c r="BG1167" s="841"/>
      <c r="BH1167" s="841"/>
      <c r="BI1167" s="841"/>
      <c r="BJ1167" s="841"/>
      <c r="BK1167" s="841"/>
      <c r="BL1167" s="841"/>
      <c r="BM1167" s="841"/>
      <c r="BN1167" s="841"/>
      <c r="BO1167" s="841"/>
      <c r="BP1167" s="841"/>
      <c r="BQ1167" s="841"/>
      <c r="BR1167" s="841"/>
      <c r="BS1167" s="841"/>
      <c r="BT1167" s="841"/>
      <c r="BU1167" s="841"/>
      <c r="BV1167" s="841"/>
      <c r="BW1167" s="841"/>
      <c r="BX1167" s="841"/>
      <c r="BY1167" s="841"/>
    </row>
    <row r="1168" s="235" customFormat="true" ht="15" customHeight="true" x14ac:dyDescent="0.2">
      <c r="BA1168" s="841"/>
      <c r="BB1168" s="268"/>
      <c r="BC1168" s="841"/>
      <c r="BD1168" s="841"/>
      <c r="BE1168" s="841"/>
      <c r="BF1168" s="841"/>
      <c r="BG1168" s="841"/>
      <c r="BH1168" s="841"/>
      <c r="BI1168" s="841"/>
      <c r="BJ1168" s="841"/>
      <c r="BK1168" s="841"/>
      <c r="BL1168" s="841"/>
      <c r="BM1168" s="841"/>
      <c r="BN1168" s="841"/>
      <c r="BO1168" s="841"/>
      <c r="BP1168" s="841"/>
      <c r="BQ1168" s="841"/>
      <c r="BR1168" s="841"/>
      <c r="BS1168" s="841"/>
      <c r="BT1168" s="841"/>
      <c r="BU1168" s="841"/>
      <c r="BV1168" s="841"/>
      <c r="BW1168" s="841"/>
      <c r="BX1168" s="841"/>
      <c r="BY1168" s="841"/>
    </row>
    <row r="1169" s="235" customFormat="true" ht="15" customHeight="true" x14ac:dyDescent="0.2">
      <c r="BA1169" s="841"/>
      <c r="BB1169" s="268"/>
      <c r="BC1169" s="841"/>
      <c r="BD1169" s="841"/>
      <c r="BE1169" s="841"/>
      <c r="BF1169" s="841"/>
      <c r="BG1169" s="841"/>
      <c r="BH1169" s="841"/>
      <c r="BI1169" s="841"/>
      <c r="BJ1169" s="841"/>
      <c r="BK1169" s="841"/>
      <c r="BL1169" s="841"/>
      <c r="BM1169" s="841"/>
      <c r="BN1169" s="841"/>
      <c r="BO1169" s="841"/>
      <c r="BP1169" s="841"/>
      <c r="BQ1169" s="841"/>
      <c r="BR1169" s="841"/>
      <c r="BS1169" s="841"/>
      <c r="BT1169" s="841"/>
      <c r="BU1169" s="841"/>
      <c r="BV1169" s="841"/>
      <c r="BW1169" s="841"/>
      <c r="BX1169" s="841"/>
      <c r="BY1169" s="841"/>
    </row>
    <row r="1170" s="235" customFormat="true" ht="15" customHeight="true" x14ac:dyDescent="0.2">
      <c r="A1170" s="450"/>
      <c r="B1170" s="1034"/>
      <c r="C1170" s="1035"/>
      <c r="D1170" s="1035"/>
      <c r="E1170" s="1035"/>
      <c r="F1170" s="1035"/>
      <c r="G1170" s="1035"/>
      <c r="H1170" s="1035"/>
      <c r="I1170" s="1035"/>
      <c r="J1170" s="1035"/>
      <c r="K1170" s="1035"/>
      <c r="L1170" s="1035"/>
      <c r="M1170" s="1035"/>
      <c r="N1170" s="1035"/>
      <c r="O1170" s="1035"/>
      <c r="P1170" s="1035"/>
      <c r="Q1170" s="1035"/>
      <c r="R1170" s="1035"/>
      <c r="S1170" s="1035"/>
      <c r="T1170" s="1035"/>
      <c r="U1170" s="1035"/>
      <c r="V1170" s="1035"/>
      <c r="W1170" s="1035"/>
      <c r="X1170" s="1035"/>
      <c r="Y1170" s="1035"/>
      <c r="Z1170" s="1035"/>
      <c r="BA1170" s="841"/>
      <c r="BB1170" s="268"/>
      <c r="BC1170" s="841"/>
      <c r="BD1170" s="841"/>
      <c r="BE1170" s="841"/>
      <c r="BF1170" s="841"/>
      <c r="BG1170" s="841"/>
      <c r="BH1170" s="841"/>
      <c r="BI1170" s="841"/>
      <c r="BJ1170" s="841"/>
      <c r="BK1170" s="841"/>
      <c r="BL1170" s="841"/>
      <c r="BM1170" s="841"/>
      <c r="BN1170" s="841"/>
      <c r="BO1170" s="841"/>
      <c r="BP1170" s="841"/>
      <c r="BQ1170" s="841"/>
      <c r="BR1170" s="841"/>
      <c r="BS1170" s="841"/>
      <c r="BT1170" s="841"/>
      <c r="BU1170" s="841"/>
      <c r="BV1170" s="841"/>
      <c r="BW1170" s="841"/>
      <c r="BX1170" s="841"/>
      <c r="BY1170" s="841"/>
    </row>
    <row r="1171" s="235" customFormat="true" ht="15" customHeight="true" x14ac:dyDescent="0.2">
      <c r="A1171" s="450"/>
      <c r="B1171" s="1034"/>
      <c r="C1171" s="1035"/>
      <c r="D1171" s="1035"/>
      <c r="E1171" s="1035"/>
      <c r="F1171" s="1035"/>
      <c r="G1171" s="1035"/>
      <c r="H1171" s="1035"/>
      <c r="I1171" s="1035"/>
      <c r="J1171" s="1035"/>
      <c r="K1171" s="1035"/>
      <c r="L1171" s="1035"/>
      <c r="M1171" s="1035"/>
      <c r="N1171" s="1035"/>
      <c r="O1171" s="1035"/>
      <c r="P1171" s="1035"/>
      <c r="Q1171" s="1035"/>
      <c r="R1171" s="1035"/>
      <c r="S1171" s="1035"/>
      <c r="T1171" s="1035"/>
      <c r="U1171" s="1035"/>
      <c r="V1171" s="1035"/>
      <c r="W1171" s="1035"/>
      <c r="X1171" s="1035"/>
      <c r="Y1171" s="1035"/>
      <c r="Z1171" s="1035"/>
      <c r="BA1171" s="841"/>
      <c r="BB1171" s="268"/>
      <c r="BC1171" s="841"/>
      <c r="BD1171" s="841"/>
      <c r="BE1171" s="841"/>
      <c r="BF1171" s="841"/>
      <c r="BG1171" s="841"/>
      <c r="BH1171" s="841"/>
      <c r="BI1171" s="841"/>
      <c r="BJ1171" s="841"/>
      <c r="BK1171" s="841"/>
      <c r="BL1171" s="841"/>
      <c r="BM1171" s="841"/>
      <c r="BN1171" s="841"/>
      <c r="BO1171" s="841"/>
      <c r="BP1171" s="841"/>
      <c r="BQ1171" s="841"/>
      <c r="BR1171" s="841"/>
      <c r="BS1171" s="841"/>
      <c r="BT1171" s="841"/>
      <c r="BU1171" s="841"/>
      <c r="BV1171" s="841"/>
      <c r="BW1171" s="841"/>
      <c r="BX1171" s="841"/>
      <c r="BY1171" s="841"/>
    </row>
    <row r="1172" s="235" customFormat="true" ht="15" customHeight="true" x14ac:dyDescent="0.2">
      <c r="A1172" s="450"/>
      <c r="B1172" s="1034"/>
      <c r="C1172" s="1035"/>
      <c r="D1172" s="1035"/>
      <c r="E1172" s="1035"/>
      <c r="F1172" s="1035"/>
      <c r="G1172" s="1035"/>
      <c r="H1172" s="1035"/>
      <c r="I1172" s="1035"/>
      <c r="J1172" s="1035"/>
      <c r="K1172" s="1035"/>
      <c r="L1172" s="1035"/>
      <c r="M1172" s="1035"/>
      <c r="N1172" s="1035"/>
      <c r="O1172" s="1035"/>
      <c r="P1172" s="1035"/>
      <c r="Q1172" s="1035"/>
      <c r="R1172" s="1035"/>
      <c r="S1172" s="1035"/>
      <c r="T1172" s="1035"/>
      <c r="U1172" s="1035"/>
      <c r="V1172" s="1035"/>
      <c r="W1172" s="1035"/>
      <c r="X1172" s="1035"/>
      <c r="Y1172" s="1035"/>
      <c r="Z1172" s="1035"/>
      <c r="BA1172" s="841"/>
      <c r="BB1172" s="268"/>
      <c r="BC1172" s="841"/>
      <c r="BD1172" s="841"/>
      <c r="BE1172" s="841"/>
      <c r="BF1172" s="841"/>
      <c r="BG1172" s="841"/>
      <c r="BH1172" s="841"/>
      <c r="BI1172" s="841"/>
      <c r="BJ1172" s="841"/>
      <c r="BK1172" s="841"/>
      <c r="BL1172" s="841"/>
      <c r="BM1172" s="841"/>
      <c r="BN1172" s="841"/>
      <c r="BO1172" s="841"/>
      <c r="BP1172" s="841"/>
      <c r="BQ1172" s="841"/>
      <c r="BR1172" s="841"/>
      <c r="BS1172" s="841"/>
      <c r="BT1172" s="841"/>
      <c r="BU1172" s="841"/>
      <c r="BV1172" s="841"/>
      <c r="BW1172" s="841"/>
      <c r="BX1172" s="841"/>
      <c r="BY1172" s="841"/>
    </row>
    <row r="1173" s="235" customFormat="true" ht="15" customHeight="true" x14ac:dyDescent="0.2">
      <c r="A1173" s="450"/>
      <c r="B1173" s="1034"/>
      <c r="C1173" s="1035"/>
      <c r="D1173" s="1035"/>
      <c r="E1173" s="1035"/>
      <c r="F1173" s="1035"/>
      <c r="G1173" s="1035"/>
      <c r="H1173" s="1035"/>
      <c r="I1173" s="1035"/>
      <c r="J1173" s="1035"/>
      <c r="K1173" s="1035"/>
      <c r="L1173" s="1035"/>
      <c r="M1173" s="1035"/>
      <c r="N1173" s="1035"/>
      <c r="O1173" s="1035"/>
      <c r="P1173" s="1035"/>
      <c r="Q1173" s="1035"/>
      <c r="R1173" s="1035"/>
      <c r="S1173" s="1035"/>
      <c r="T1173" s="1035"/>
      <c r="U1173" s="1035"/>
      <c r="V1173" s="1035"/>
      <c r="W1173" s="1035"/>
      <c r="X1173" s="1035"/>
      <c r="Y1173" s="1035"/>
      <c r="Z1173" s="1035"/>
      <c r="BA1173" s="841"/>
      <c r="BB1173" s="268"/>
      <c r="BC1173" s="841"/>
      <c r="BD1173" s="841"/>
      <c r="BE1173" s="841"/>
      <c r="BF1173" s="841"/>
      <c r="BG1173" s="841"/>
      <c r="BH1173" s="841"/>
      <c r="BI1173" s="841"/>
      <c r="BJ1173" s="841"/>
      <c r="BK1173" s="841"/>
      <c r="BL1173" s="841"/>
      <c r="BM1173" s="841"/>
      <c r="BN1173" s="841"/>
      <c r="BO1173" s="841"/>
      <c r="BP1173" s="841"/>
      <c r="BQ1173" s="841"/>
      <c r="BR1173" s="841"/>
      <c r="BS1173" s="841"/>
      <c r="BT1173" s="841"/>
      <c r="BU1173" s="841"/>
      <c r="BV1173" s="841"/>
      <c r="BW1173" s="841"/>
      <c r="BX1173" s="841"/>
      <c r="BY1173" s="841"/>
    </row>
    <row r="1174" s="235" customFormat="true" ht="15" customHeight="true" x14ac:dyDescent="0.2">
      <c r="A1174" s="450"/>
      <c r="B1174" s="1034"/>
      <c r="C1174" s="1035"/>
      <c r="D1174" s="1035"/>
      <c r="E1174" s="1035"/>
      <c r="F1174" s="1035"/>
      <c r="G1174" s="1035"/>
      <c r="H1174" s="1035"/>
      <c r="I1174" s="1035"/>
      <c r="J1174" s="1035"/>
      <c r="K1174" s="1035"/>
      <c r="L1174" s="1035"/>
      <c r="M1174" s="1035"/>
      <c r="N1174" s="1035"/>
      <c r="O1174" s="1035"/>
      <c r="P1174" s="1035"/>
      <c r="Q1174" s="1035"/>
      <c r="R1174" s="1035"/>
      <c r="S1174" s="1035"/>
      <c r="T1174" s="1035"/>
      <c r="U1174" s="1035"/>
      <c r="V1174" s="1035"/>
      <c r="W1174" s="1035"/>
      <c r="X1174" s="1035"/>
      <c r="Y1174" s="1035"/>
      <c r="Z1174" s="1035"/>
      <c r="BA1174" s="841"/>
      <c r="BB1174" s="268"/>
      <c r="BC1174" s="841"/>
      <c r="BD1174" s="841"/>
      <c r="BE1174" s="841"/>
      <c r="BF1174" s="841"/>
      <c r="BG1174" s="841"/>
      <c r="BH1174" s="841"/>
      <c r="BI1174" s="841"/>
      <c r="BJ1174" s="841"/>
      <c r="BK1174" s="841"/>
      <c r="BL1174" s="841"/>
      <c r="BM1174" s="841"/>
      <c r="BN1174" s="841"/>
      <c r="BO1174" s="841"/>
      <c r="BP1174" s="841"/>
      <c r="BQ1174" s="841"/>
      <c r="BR1174" s="841"/>
      <c r="BS1174" s="841"/>
      <c r="BT1174" s="841"/>
      <c r="BU1174" s="841"/>
      <c r="BV1174" s="841"/>
      <c r="BW1174" s="841"/>
      <c r="BX1174" s="841"/>
      <c r="BY1174" s="841"/>
    </row>
    <row r="1175" s="235" customFormat="true" ht="15" customHeight="true" x14ac:dyDescent="0.2">
      <c r="A1175" s="450"/>
      <c r="B1175" s="1034"/>
      <c r="C1175" s="1035"/>
      <c r="D1175" s="1035"/>
      <c r="E1175" s="1035"/>
      <c r="F1175" s="1035"/>
      <c r="G1175" s="1035"/>
      <c r="H1175" s="1035"/>
      <c r="I1175" s="1035"/>
      <c r="J1175" s="1035"/>
      <c r="K1175" s="1035"/>
      <c r="L1175" s="1035"/>
      <c r="M1175" s="1035"/>
      <c r="N1175" s="1035"/>
      <c r="O1175" s="1035"/>
      <c r="P1175" s="1035"/>
      <c r="Q1175" s="1035"/>
      <c r="R1175" s="1035"/>
      <c r="S1175" s="1035"/>
      <c r="T1175" s="1035"/>
      <c r="U1175" s="1035"/>
      <c r="V1175" s="1035"/>
      <c r="W1175" s="1035"/>
      <c r="X1175" s="1035"/>
      <c r="Y1175" s="1035"/>
      <c r="Z1175" s="1035"/>
      <c r="BA1175" s="841"/>
      <c r="BB1175" s="268"/>
      <c r="BC1175" s="841"/>
      <c r="BD1175" s="841"/>
      <c r="BE1175" s="841"/>
      <c r="BF1175" s="841"/>
      <c r="BG1175" s="841"/>
      <c r="BH1175" s="841"/>
      <c r="BI1175" s="841"/>
      <c r="BJ1175" s="841"/>
      <c r="BK1175" s="841"/>
      <c r="BL1175" s="841"/>
      <c r="BM1175" s="841"/>
      <c r="BN1175" s="841"/>
      <c r="BO1175" s="841"/>
      <c r="BP1175" s="841"/>
      <c r="BQ1175" s="841"/>
      <c r="BR1175" s="841"/>
      <c r="BS1175" s="841"/>
      <c r="BT1175" s="841"/>
      <c r="BU1175" s="841"/>
      <c r="BV1175" s="841"/>
      <c r="BW1175" s="841"/>
      <c r="BX1175" s="841"/>
      <c r="BY1175" s="841"/>
    </row>
    <row r="1176" s="235" customFormat="true" ht="15" customHeight="true" x14ac:dyDescent="0.2">
      <c r="A1176" s="1036"/>
      <c r="B1176" s="450"/>
      <c r="C1176" s="1037"/>
      <c r="D1176" s="1038"/>
      <c r="E1176" s="1038"/>
      <c r="F1176" s="1038"/>
      <c r="G1176" s="1038"/>
      <c r="H1176" s="1037"/>
      <c r="I1176" s="1038"/>
      <c r="J1176" s="1038"/>
      <c r="K1176" s="1038"/>
      <c r="L1176" s="1038"/>
      <c r="M1176" s="1037"/>
      <c r="N1176" s="1038"/>
      <c r="O1176" s="1038"/>
      <c r="P1176" s="1038"/>
      <c r="Q1176" s="1038"/>
      <c r="R1176" s="1037"/>
      <c r="S1176" s="1038"/>
      <c r="T1176" s="1038"/>
      <c r="U1176" s="1038"/>
      <c r="BA1176" s="841"/>
      <c r="BB1176" s="268"/>
      <c r="BC1176" s="841"/>
      <c r="BD1176" s="841"/>
      <c r="BE1176" s="841"/>
      <c r="BF1176" s="841"/>
      <c r="BG1176" s="841"/>
      <c r="BH1176" s="841"/>
      <c r="BI1176" s="841"/>
      <c r="BJ1176" s="841"/>
      <c r="BK1176" s="841"/>
      <c r="BL1176" s="841"/>
      <c r="BM1176" s="841"/>
      <c r="BN1176" s="841"/>
      <c r="BO1176" s="841"/>
      <c r="BP1176" s="841"/>
      <c r="BQ1176" s="841"/>
      <c r="BR1176" s="841"/>
      <c r="BS1176" s="841"/>
      <c r="BT1176" s="841"/>
      <c r="BU1176" s="841"/>
      <c r="BV1176" s="841"/>
      <c r="BW1176" s="841"/>
      <c r="BX1176" s="841"/>
      <c r="BY1176" s="841"/>
    </row>
    <row r="1177" s="235" customFormat="true" ht="15" customHeight="true" x14ac:dyDescent="0.2">
      <c r="A1177" s="1038"/>
      <c r="B1177" s="1038"/>
      <c r="C1177" s="1037"/>
      <c r="D1177" s="1037"/>
      <c r="E1177" s="1037"/>
      <c r="F1177" s="1037"/>
      <c r="G1177" s="1037"/>
      <c r="H1177" s="1037"/>
      <c r="I1177" s="1037"/>
      <c r="J1177" s="1037"/>
      <c r="K1177" s="1037"/>
      <c r="L1177" s="1037"/>
      <c r="M1177" s="1037"/>
      <c r="N1177" s="1037"/>
      <c r="O1177" s="1037"/>
      <c r="P1177" s="1037"/>
      <c r="Q1177" s="1037"/>
      <c r="R1177" s="1037"/>
      <c r="S1177" s="1037"/>
      <c r="T1177" s="1037"/>
      <c r="U1177" s="1037"/>
      <c r="BA1177" s="841"/>
      <c r="BB1177" s="268"/>
      <c r="BC1177" s="841"/>
      <c r="BD1177" s="841"/>
      <c r="BE1177" s="841"/>
      <c r="BF1177" s="841"/>
      <c r="BG1177" s="841"/>
      <c r="BH1177" s="841"/>
      <c r="BI1177" s="841"/>
      <c r="BJ1177" s="841"/>
      <c r="BK1177" s="841"/>
      <c r="BL1177" s="841"/>
      <c r="BM1177" s="841"/>
      <c r="BN1177" s="841"/>
      <c r="BO1177" s="841"/>
      <c r="BP1177" s="841"/>
      <c r="BQ1177" s="841"/>
      <c r="BR1177" s="841"/>
      <c r="BS1177" s="841"/>
      <c r="BT1177" s="841"/>
      <c r="BU1177" s="841"/>
      <c r="BV1177" s="841"/>
      <c r="BW1177" s="841"/>
      <c r="BX1177" s="841"/>
      <c r="BY1177" s="841"/>
    </row>
    <row r="1178" s="235" customFormat="true" ht="15" customHeight="true" x14ac:dyDescent="0.2">
      <c r="BA1178" s="841"/>
      <c r="BB1178" s="268"/>
      <c r="BC1178" s="841"/>
      <c r="BD1178" s="841"/>
      <c r="BE1178" s="841"/>
      <c r="BF1178" s="841"/>
      <c r="BG1178" s="841"/>
      <c r="BH1178" s="841"/>
      <c r="BI1178" s="841"/>
      <c r="BJ1178" s="841"/>
      <c r="BK1178" s="841"/>
      <c r="BL1178" s="841"/>
      <c r="BM1178" s="841"/>
      <c r="BN1178" s="841"/>
      <c r="BO1178" s="841"/>
      <c r="BP1178" s="841"/>
      <c r="BQ1178" s="841"/>
      <c r="BR1178" s="841"/>
      <c r="BS1178" s="841"/>
      <c r="BT1178" s="841"/>
      <c r="BU1178" s="841"/>
      <c r="BV1178" s="841"/>
      <c r="BW1178" s="841"/>
      <c r="BX1178" s="841"/>
      <c r="BY1178" s="841"/>
    </row>
    <row r="1179" s="235" customFormat="true" ht="15" customHeight="true" x14ac:dyDescent="0.2">
      <c r="BA1179" s="841"/>
      <c r="BB1179" s="268"/>
      <c r="BC1179" s="841"/>
      <c r="BD1179" s="841"/>
      <c r="BE1179" s="841"/>
      <c r="BF1179" s="841"/>
      <c r="BG1179" s="841"/>
      <c r="BH1179" s="841"/>
      <c r="BI1179" s="841"/>
      <c r="BJ1179" s="841"/>
      <c r="BK1179" s="841"/>
      <c r="BL1179" s="841"/>
      <c r="BM1179" s="841"/>
      <c r="BN1179" s="841"/>
      <c r="BO1179" s="841"/>
      <c r="BP1179" s="841"/>
      <c r="BQ1179" s="841"/>
      <c r="BR1179" s="841"/>
      <c r="BS1179" s="841"/>
      <c r="BT1179" s="841"/>
      <c r="BU1179" s="841"/>
      <c r="BV1179" s="841"/>
      <c r="BW1179" s="841"/>
      <c r="BX1179" s="841"/>
      <c r="BY1179" s="841"/>
    </row>
    <row r="1180" s="235" customFormat="true" ht="15" customHeight="true" x14ac:dyDescent="0.2">
      <c r="BA1180" s="841"/>
      <c r="BB1180" s="268"/>
      <c r="BC1180" s="841"/>
      <c r="BD1180" s="841"/>
      <c r="BE1180" s="841"/>
      <c r="BF1180" s="841"/>
      <c r="BG1180" s="841"/>
      <c r="BH1180" s="841"/>
      <c r="BI1180" s="841"/>
      <c r="BJ1180" s="841"/>
      <c r="BK1180" s="841"/>
      <c r="BL1180" s="841"/>
      <c r="BM1180" s="841"/>
      <c r="BN1180" s="841"/>
      <c r="BO1180" s="841"/>
      <c r="BP1180" s="841"/>
      <c r="BQ1180" s="841"/>
      <c r="BR1180" s="841"/>
      <c r="BS1180" s="841"/>
      <c r="BT1180" s="841"/>
      <c r="BU1180" s="841"/>
      <c r="BV1180" s="841"/>
      <c r="BW1180" s="841"/>
      <c r="BX1180" s="841"/>
      <c r="BY1180" s="841"/>
    </row>
    <row r="1181" s="235" customFormat="true" ht="15" customHeight="true" x14ac:dyDescent="0.2">
      <c r="BA1181" s="841"/>
      <c r="BB1181" s="268"/>
      <c r="BC1181" s="841"/>
      <c r="BD1181" s="841"/>
      <c r="BE1181" s="841"/>
      <c r="BF1181" s="841"/>
      <c r="BG1181" s="841"/>
      <c r="BH1181" s="841"/>
      <c r="BI1181" s="841"/>
      <c r="BJ1181" s="841"/>
      <c r="BK1181" s="841"/>
      <c r="BL1181" s="841"/>
      <c r="BM1181" s="841"/>
      <c r="BN1181" s="841"/>
      <c r="BO1181" s="841"/>
      <c r="BP1181" s="841"/>
      <c r="BQ1181" s="841"/>
      <c r="BR1181" s="841"/>
      <c r="BS1181" s="841"/>
      <c r="BT1181" s="841"/>
      <c r="BU1181" s="841"/>
      <c r="BV1181" s="841"/>
      <c r="BW1181" s="841"/>
      <c r="BX1181" s="841"/>
      <c r="BY1181" s="841"/>
    </row>
    <row r="1182" s="235" customFormat="true" ht="15" customHeight="true" x14ac:dyDescent="0.2">
      <c r="BA1182" s="841"/>
      <c r="BB1182" s="268"/>
      <c r="BC1182" s="841"/>
      <c r="BD1182" s="841"/>
      <c r="BE1182" s="841"/>
      <c r="BF1182" s="841"/>
      <c r="BG1182" s="841"/>
      <c r="BH1182" s="841"/>
      <c r="BI1182" s="841"/>
      <c r="BJ1182" s="841"/>
      <c r="BK1182" s="841"/>
      <c r="BL1182" s="841"/>
      <c r="BM1182" s="841"/>
      <c r="BN1182" s="841"/>
      <c r="BO1182" s="841"/>
      <c r="BP1182" s="841"/>
      <c r="BQ1182" s="841"/>
      <c r="BR1182" s="841"/>
      <c r="BS1182" s="841"/>
      <c r="BT1182" s="841"/>
      <c r="BU1182" s="841"/>
      <c r="BV1182" s="841"/>
      <c r="BW1182" s="841"/>
      <c r="BX1182" s="841"/>
      <c r="BY1182" s="841"/>
    </row>
    <row r="1183" s="235" customFormat="true" ht="15" customHeight="true" x14ac:dyDescent="0.2">
      <c r="BA1183" s="841"/>
      <c r="BB1183" s="268"/>
      <c r="BC1183" s="841"/>
      <c r="BD1183" s="841"/>
      <c r="BE1183" s="841"/>
      <c r="BF1183" s="841"/>
      <c r="BG1183" s="841"/>
      <c r="BH1183" s="841"/>
      <c r="BI1183" s="841"/>
      <c r="BJ1183" s="841"/>
      <c r="BK1183" s="841"/>
      <c r="BL1183" s="841"/>
      <c r="BM1183" s="841"/>
      <c r="BN1183" s="841"/>
      <c r="BO1183" s="841"/>
      <c r="BP1183" s="841"/>
      <c r="BQ1183" s="841"/>
      <c r="BR1183" s="841"/>
      <c r="BS1183" s="841"/>
      <c r="BT1183" s="841"/>
      <c r="BU1183" s="841"/>
      <c r="BV1183" s="841"/>
      <c r="BW1183" s="841"/>
      <c r="BX1183" s="841"/>
      <c r="BY1183" s="841"/>
    </row>
    <row r="1184" s="235" customFormat="true" ht="15" customHeight="true" x14ac:dyDescent="0.2">
      <c r="BA1184" s="841"/>
      <c r="BB1184" s="268"/>
      <c r="BC1184" s="841"/>
      <c r="BD1184" s="841"/>
      <c r="BE1184" s="841"/>
      <c r="BF1184" s="841"/>
      <c r="BG1184" s="841"/>
      <c r="BH1184" s="841"/>
      <c r="BI1184" s="841"/>
      <c r="BJ1184" s="841"/>
      <c r="BK1184" s="841"/>
      <c r="BL1184" s="841"/>
      <c r="BM1184" s="841"/>
      <c r="BN1184" s="841"/>
      <c r="BO1184" s="841"/>
      <c r="BP1184" s="841"/>
      <c r="BQ1184" s="841"/>
      <c r="BR1184" s="841"/>
      <c r="BS1184" s="841"/>
      <c r="BT1184" s="841"/>
      <c r="BU1184" s="841"/>
      <c r="BV1184" s="841"/>
      <c r="BW1184" s="841"/>
      <c r="BX1184" s="841"/>
      <c r="BY1184" s="841"/>
    </row>
    <row r="1185" s="235" customFormat="true" ht="15" customHeight="true" x14ac:dyDescent="0.2">
      <c r="BA1185" s="841"/>
      <c r="BB1185" s="268"/>
      <c r="BC1185" s="841"/>
      <c r="BD1185" s="841"/>
      <c r="BE1185" s="841"/>
      <c r="BF1185" s="841"/>
      <c r="BG1185" s="841"/>
      <c r="BH1185" s="841"/>
      <c r="BI1185" s="841"/>
      <c r="BJ1185" s="841"/>
      <c r="BK1185" s="841"/>
      <c r="BL1185" s="841"/>
      <c r="BM1185" s="841"/>
      <c r="BN1185" s="841"/>
      <c r="BO1185" s="841"/>
      <c r="BP1185" s="841"/>
      <c r="BQ1185" s="841"/>
      <c r="BR1185" s="841"/>
      <c r="BS1185" s="841"/>
      <c r="BT1185" s="841"/>
      <c r="BU1185" s="841"/>
      <c r="BV1185" s="841"/>
      <c r="BW1185" s="841"/>
      <c r="BX1185" s="841"/>
      <c r="BY1185" s="841"/>
    </row>
    <row r="1186" s="235" customFormat="true" ht="15" customHeight="true" x14ac:dyDescent="0.2">
      <c r="BA1186" s="841"/>
      <c r="BB1186" s="268"/>
      <c r="BC1186" s="841"/>
      <c r="BD1186" s="841"/>
      <c r="BE1186" s="841"/>
      <c r="BF1186" s="841"/>
      <c r="BG1186" s="841"/>
      <c r="BH1186" s="841"/>
      <c r="BI1186" s="841"/>
      <c r="BJ1186" s="841"/>
      <c r="BK1186" s="841"/>
      <c r="BL1186" s="841"/>
      <c r="BM1186" s="841"/>
      <c r="BN1186" s="841"/>
      <c r="BO1186" s="841"/>
      <c r="BP1186" s="841"/>
      <c r="BQ1186" s="841"/>
      <c r="BR1186" s="841"/>
      <c r="BS1186" s="841"/>
      <c r="BT1186" s="841"/>
      <c r="BU1186" s="841"/>
      <c r="BV1186" s="841"/>
      <c r="BW1186" s="841"/>
      <c r="BX1186" s="841"/>
      <c r="BY1186" s="841"/>
    </row>
    <row r="1187" s="235" customFormat="true" ht="15" customHeight="true" x14ac:dyDescent="0.2">
      <c r="BA1187" s="841"/>
      <c r="BB1187" s="268"/>
      <c r="BC1187" s="841"/>
      <c r="BD1187" s="841"/>
      <c r="BE1187" s="841"/>
      <c r="BF1187" s="841"/>
      <c r="BG1187" s="841"/>
      <c r="BH1187" s="841"/>
      <c r="BI1187" s="841"/>
      <c r="BJ1187" s="841"/>
      <c r="BK1187" s="841"/>
      <c r="BL1187" s="841"/>
      <c r="BM1187" s="841"/>
      <c r="BN1187" s="841"/>
      <c r="BO1187" s="841"/>
      <c r="BP1187" s="841"/>
      <c r="BQ1187" s="841"/>
      <c r="BR1187" s="841"/>
      <c r="BS1187" s="841"/>
      <c r="BT1187" s="841"/>
      <c r="BU1187" s="841"/>
      <c r="BV1187" s="841"/>
      <c r="BW1187" s="841"/>
      <c r="BX1187" s="841"/>
      <c r="BY1187" s="841"/>
    </row>
    <row r="1188" s="235" customFormat="true" ht="15" customHeight="true" x14ac:dyDescent="0.2">
      <c r="BA1188" s="841"/>
      <c r="BB1188" s="268"/>
      <c r="BC1188" s="841"/>
      <c r="BD1188" s="841"/>
      <c r="BE1188" s="841"/>
      <c r="BF1188" s="841"/>
      <c r="BG1188" s="841"/>
      <c r="BH1188" s="841"/>
      <c r="BI1188" s="841"/>
      <c r="BJ1188" s="841"/>
      <c r="BK1188" s="841"/>
      <c r="BL1188" s="841"/>
      <c r="BM1188" s="841"/>
      <c r="BN1188" s="841"/>
      <c r="BO1188" s="841"/>
      <c r="BP1188" s="841"/>
      <c r="BQ1188" s="841"/>
      <c r="BR1188" s="841"/>
      <c r="BS1188" s="841"/>
      <c r="BT1188" s="841"/>
      <c r="BU1188" s="841"/>
      <c r="BV1188" s="841"/>
      <c r="BW1188" s="841"/>
      <c r="BX1188" s="841"/>
      <c r="BY1188" s="841"/>
    </row>
    <row r="1189" s="235" customFormat="true" ht="15" customHeight="true" x14ac:dyDescent="0.2">
      <c r="BA1189" s="841"/>
      <c r="BB1189" s="268"/>
      <c r="BC1189" s="841"/>
      <c r="BD1189" s="841"/>
      <c r="BE1189" s="841"/>
      <c r="BF1189" s="841"/>
      <c r="BG1189" s="841"/>
      <c r="BH1189" s="841"/>
      <c r="BI1189" s="841"/>
      <c r="BJ1189" s="841"/>
      <c r="BK1189" s="841"/>
      <c r="BL1189" s="841"/>
      <c r="BM1189" s="841"/>
      <c r="BN1189" s="841"/>
      <c r="BO1189" s="841"/>
      <c r="BP1189" s="841"/>
      <c r="BQ1189" s="841"/>
      <c r="BR1189" s="841"/>
      <c r="BS1189" s="841"/>
      <c r="BT1189" s="841"/>
      <c r="BU1189" s="841"/>
      <c r="BV1189" s="841"/>
      <c r="BW1189" s="841"/>
      <c r="BX1189" s="841"/>
      <c r="BY1189" s="841"/>
    </row>
    <row r="1190" s="235" customFormat="true" ht="15" customHeight="true" x14ac:dyDescent="0.2">
      <c r="BA1190" s="841"/>
      <c r="BB1190" s="268"/>
      <c r="BC1190" s="841"/>
      <c r="BD1190" s="841"/>
      <c r="BE1190" s="841"/>
      <c r="BF1190" s="841"/>
      <c r="BG1190" s="841"/>
      <c r="BH1190" s="841"/>
      <c r="BI1190" s="841"/>
      <c r="BJ1190" s="841"/>
      <c r="BK1190" s="841"/>
      <c r="BL1190" s="841"/>
      <c r="BM1190" s="841"/>
      <c r="BN1190" s="841"/>
      <c r="BO1190" s="841"/>
      <c r="BP1190" s="841"/>
      <c r="BQ1190" s="841"/>
      <c r="BR1190" s="841"/>
      <c r="BS1190" s="841"/>
      <c r="BT1190" s="841"/>
      <c r="BU1190" s="841"/>
      <c r="BV1190" s="841"/>
      <c r="BW1190" s="841"/>
      <c r="BX1190" s="841"/>
      <c r="BY1190" s="841"/>
    </row>
    <row r="1191" s="235" customFormat="true" ht="15" customHeight="true" x14ac:dyDescent="0.2">
      <c r="BA1191" s="841"/>
      <c r="BB1191" s="268"/>
      <c r="BC1191" s="841"/>
      <c r="BD1191" s="841"/>
      <c r="BE1191" s="841"/>
      <c r="BF1191" s="841"/>
      <c r="BG1191" s="841"/>
      <c r="BH1191" s="841"/>
      <c r="BI1191" s="841"/>
      <c r="BJ1191" s="841"/>
      <c r="BK1191" s="841"/>
      <c r="BL1191" s="841"/>
      <c r="BM1191" s="841"/>
      <c r="BN1191" s="841"/>
      <c r="BO1191" s="841"/>
      <c r="BP1191" s="841"/>
      <c r="BQ1191" s="841"/>
      <c r="BR1191" s="841"/>
      <c r="BS1191" s="841"/>
      <c r="BT1191" s="841"/>
      <c r="BU1191" s="841"/>
      <c r="BV1191" s="841"/>
      <c r="BW1191" s="841"/>
      <c r="BX1191" s="841"/>
      <c r="BY1191" s="841"/>
    </row>
    <row r="1192" s="235" customFormat="true" ht="15" customHeight="true" x14ac:dyDescent="0.2">
      <c r="BA1192" s="841"/>
      <c r="BB1192" s="268"/>
      <c r="BC1192" s="841"/>
      <c r="BD1192" s="841"/>
      <c r="BE1192" s="841"/>
      <c r="BF1192" s="841"/>
      <c r="BG1192" s="841"/>
      <c r="BH1192" s="841"/>
      <c r="BI1192" s="841"/>
      <c r="BJ1192" s="841"/>
      <c r="BK1192" s="841"/>
      <c r="BL1192" s="841"/>
      <c r="BM1192" s="841"/>
      <c r="BN1192" s="841"/>
      <c r="BO1192" s="841"/>
      <c r="BP1192" s="841"/>
      <c r="BQ1192" s="841"/>
      <c r="BR1192" s="841"/>
      <c r="BS1192" s="841"/>
      <c r="BT1192" s="841"/>
      <c r="BU1192" s="841"/>
      <c r="BV1192" s="841"/>
      <c r="BW1192" s="841"/>
      <c r="BX1192" s="841"/>
      <c r="BY1192" s="841"/>
    </row>
    <row r="1193" s="235" customFormat="true" ht="15" customHeight="true" x14ac:dyDescent="0.2">
      <c r="BA1193" s="841"/>
      <c r="BB1193" s="268"/>
      <c r="BC1193" s="841"/>
      <c r="BD1193" s="841"/>
      <c r="BE1193" s="841"/>
      <c r="BF1193" s="841"/>
      <c r="BG1193" s="841"/>
      <c r="BH1193" s="841"/>
      <c r="BI1193" s="841"/>
      <c r="BJ1193" s="841"/>
      <c r="BK1193" s="841"/>
      <c r="BL1193" s="841"/>
      <c r="BM1193" s="841"/>
      <c r="BN1193" s="841"/>
      <c r="BO1193" s="841"/>
      <c r="BP1193" s="841"/>
      <c r="BQ1193" s="841"/>
      <c r="BR1193" s="841"/>
      <c r="BS1193" s="841"/>
      <c r="BT1193" s="841"/>
      <c r="BU1193" s="841"/>
      <c r="BV1193" s="841"/>
      <c r="BW1193" s="841"/>
      <c r="BX1193" s="841"/>
      <c r="BY1193" s="841"/>
    </row>
    <row r="1194" s="235" customFormat="true" ht="15" customHeight="true" x14ac:dyDescent="0.2">
      <c r="BA1194" s="841"/>
      <c r="BB1194" s="268"/>
      <c r="BC1194" s="841"/>
      <c r="BD1194" s="841"/>
      <c r="BE1194" s="841"/>
      <c r="BF1194" s="841"/>
      <c r="BG1194" s="841"/>
      <c r="BH1194" s="841"/>
      <c r="BI1194" s="841"/>
      <c r="BJ1194" s="841"/>
      <c r="BK1194" s="841"/>
      <c r="BL1194" s="841"/>
      <c r="BM1194" s="841"/>
      <c r="BN1194" s="841"/>
      <c r="BO1194" s="841"/>
      <c r="BP1194" s="841"/>
      <c r="BQ1194" s="841"/>
      <c r="BR1194" s="841"/>
      <c r="BS1194" s="841"/>
      <c r="BT1194" s="841"/>
      <c r="BU1194" s="841"/>
      <c r="BV1194" s="841"/>
      <c r="BW1194" s="841"/>
      <c r="BX1194" s="841"/>
      <c r="BY1194" s="841"/>
    </row>
    <row r="1195" s="235" customFormat="true" ht="15" customHeight="true" x14ac:dyDescent="0.2">
      <c r="BA1195" s="841"/>
      <c r="BB1195" s="268"/>
      <c r="BC1195" s="841"/>
      <c r="BD1195" s="841"/>
      <c r="BE1195" s="841"/>
      <c r="BF1195" s="841"/>
      <c r="BG1195" s="841"/>
      <c r="BH1195" s="841"/>
      <c r="BI1195" s="841"/>
      <c r="BJ1195" s="841"/>
      <c r="BK1195" s="841"/>
      <c r="BL1195" s="841"/>
      <c r="BM1195" s="841"/>
      <c r="BN1195" s="841"/>
      <c r="BO1195" s="841"/>
      <c r="BP1195" s="841"/>
      <c r="BQ1195" s="841"/>
      <c r="BR1195" s="841"/>
      <c r="BS1195" s="841"/>
      <c r="BT1195" s="841"/>
      <c r="BU1195" s="841"/>
      <c r="BV1195" s="841"/>
      <c r="BW1195" s="841"/>
      <c r="BX1195" s="841"/>
      <c r="BY1195" s="841"/>
    </row>
    <row r="1196" s="235" customFormat="true" ht="15" customHeight="true" x14ac:dyDescent="0.2">
      <c r="BA1196" s="841"/>
      <c r="BB1196" s="268"/>
      <c r="BC1196" s="841"/>
      <c r="BD1196" s="841"/>
      <c r="BE1196" s="841"/>
      <c r="BF1196" s="841"/>
      <c r="BG1196" s="841"/>
      <c r="BH1196" s="841"/>
      <c r="BI1196" s="841"/>
      <c r="BJ1196" s="841"/>
      <c r="BK1196" s="841"/>
      <c r="BL1196" s="841"/>
      <c r="BM1196" s="841"/>
      <c r="BN1196" s="841"/>
      <c r="BO1196" s="841"/>
      <c r="BP1196" s="841"/>
      <c r="BQ1196" s="841"/>
      <c r="BR1196" s="841"/>
      <c r="BS1196" s="841"/>
      <c r="BT1196" s="841"/>
      <c r="BU1196" s="841"/>
      <c r="BV1196" s="841"/>
      <c r="BW1196" s="841"/>
      <c r="BX1196" s="841"/>
      <c r="BY1196" s="841"/>
    </row>
    <row r="1197" s="235" customFormat="true" ht="15" customHeight="true" x14ac:dyDescent="0.2">
      <c r="BA1197" s="841"/>
      <c r="BB1197" s="268"/>
      <c r="BC1197" s="841"/>
      <c r="BD1197" s="841"/>
      <c r="BE1197" s="841"/>
      <c r="BF1197" s="841"/>
      <c r="BG1197" s="841"/>
      <c r="BH1197" s="841"/>
      <c r="BI1197" s="841"/>
      <c r="BJ1197" s="841"/>
      <c r="BK1197" s="841"/>
      <c r="BL1197" s="841"/>
      <c r="BM1197" s="841"/>
      <c r="BN1197" s="841"/>
      <c r="BO1197" s="841"/>
      <c r="BP1197" s="841"/>
      <c r="BQ1197" s="841"/>
      <c r="BR1197" s="841"/>
      <c r="BS1197" s="841"/>
      <c r="BT1197" s="841"/>
      <c r="BU1197" s="841"/>
      <c r="BV1197" s="841"/>
      <c r="BW1197" s="841"/>
      <c r="BX1197" s="841"/>
      <c r="BY1197" s="841"/>
    </row>
    <row r="1198" s="235" customFormat="true" ht="15" customHeight="true" x14ac:dyDescent="0.2">
      <c r="BA1198" s="841"/>
      <c r="BB1198" s="268"/>
      <c r="BC1198" s="841"/>
      <c r="BD1198" s="841"/>
      <c r="BE1198" s="841"/>
      <c r="BF1198" s="841"/>
      <c r="BG1198" s="841"/>
      <c r="BH1198" s="841"/>
      <c r="BI1198" s="841"/>
      <c r="BJ1198" s="841"/>
      <c r="BK1198" s="841"/>
      <c r="BL1198" s="841"/>
      <c r="BM1198" s="841"/>
      <c r="BN1198" s="841"/>
      <c r="BO1198" s="841"/>
      <c r="BP1198" s="841"/>
      <c r="BQ1198" s="841"/>
      <c r="BR1198" s="841"/>
      <c r="BS1198" s="841"/>
      <c r="BT1198" s="841"/>
      <c r="BU1198" s="841"/>
      <c r="BV1198" s="841"/>
      <c r="BW1198" s="841"/>
      <c r="BX1198" s="841"/>
      <c r="BY1198" s="841"/>
    </row>
    <row r="1199" s="235" customFormat="true" ht="15" customHeight="true" x14ac:dyDescent="0.2">
      <c r="BA1199" s="841"/>
      <c r="BB1199" s="268"/>
      <c r="BC1199" s="841"/>
      <c r="BD1199" s="841"/>
      <c r="BE1199" s="841"/>
      <c r="BF1199" s="841"/>
      <c r="BG1199" s="841"/>
      <c r="BH1199" s="841"/>
      <c r="BI1199" s="841"/>
      <c r="BJ1199" s="841"/>
      <c r="BK1199" s="841"/>
      <c r="BL1199" s="841"/>
      <c r="BM1199" s="841"/>
      <c r="BN1199" s="841"/>
      <c r="BO1199" s="841"/>
      <c r="BP1199" s="841"/>
      <c r="BQ1199" s="841"/>
      <c r="BR1199" s="841"/>
      <c r="BS1199" s="841"/>
      <c r="BT1199" s="841"/>
      <c r="BU1199" s="841"/>
      <c r="BV1199" s="841"/>
      <c r="BW1199" s="841"/>
      <c r="BX1199" s="841"/>
      <c r="BY1199" s="841"/>
    </row>
    <row r="1200" s="235" customFormat="true" ht="15" customHeight="true" x14ac:dyDescent="0.2">
      <c r="BA1200" s="841"/>
      <c r="BB1200" s="268"/>
      <c r="BC1200" s="841"/>
      <c r="BD1200" s="841"/>
      <c r="BE1200" s="841"/>
      <c r="BF1200" s="841"/>
      <c r="BG1200" s="841"/>
      <c r="BH1200" s="841"/>
      <c r="BI1200" s="841"/>
      <c r="BJ1200" s="841"/>
      <c r="BK1200" s="841"/>
      <c r="BL1200" s="841"/>
      <c r="BM1200" s="841"/>
      <c r="BN1200" s="841"/>
      <c r="BO1200" s="841"/>
      <c r="BP1200" s="841"/>
      <c r="BQ1200" s="841"/>
      <c r="BR1200" s="841"/>
      <c r="BS1200" s="841"/>
      <c r="BT1200" s="841"/>
      <c r="BU1200" s="841"/>
      <c r="BV1200" s="841"/>
      <c r="BW1200" s="841"/>
      <c r="BX1200" s="841"/>
      <c r="BY1200" s="841"/>
    </row>
  </sheetData>
  <mergeCells count="838">
    <mergeCell ref="BA341:BA342"/>
    <mergeCell ref="BA343:BA344"/>
    <mergeCell ref="BA345:BA346"/>
    <mergeCell ref="BA347:BA348"/>
    <mergeCell ref="BA349:BA350"/>
    <mergeCell ref="BA351:BA352"/>
    <mergeCell ref="BA353:BA354"/>
    <mergeCell ref="BA153:BA158"/>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A39:A40"/>
    <mergeCell ref="A50:A52"/>
    <mergeCell ref="C56:G56"/>
    <mergeCell ref="H56:L56"/>
    <mergeCell ref="M56:Q56"/>
    <mergeCell ref="A41:A42"/>
    <mergeCell ref="A43:A44"/>
    <mergeCell ref="A45:A46"/>
    <mergeCell ref="BA29:BA30"/>
    <mergeCell ref="A31:A32"/>
    <mergeCell ref="BA31:BA32"/>
    <mergeCell ref="A33:A34"/>
    <mergeCell ref="BA33:BA34"/>
    <mergeCell ref="BA35:BA36"/>
    <mergeCell ref="BA37:BA38"/>
    <mergeCell ref="C14:G14"/>
    <mergeCell ref="H14:L14"/>
    <mergeCell ref="C27:G27"/>
    <mergeCell ref="H27:L27"/>
    <mergeCell ref="M27:Q27"/>
    <mergeCell ref="M14:Q14"/>
    <mergeCell ref="A16:A17"/>
    <mergeCell ref="A18:A21"/>
    <mergeCell ref="A22:A23"/>
    <mergeCell ref="A24:A26"/>
    <mergeCell ref="A29:A30"/>
    <mergeCell ref="A35:A36"/>
    <mergeCell ref="A37:A38"/>
    <mergeCell ref="A151:A152"/>
    <mergeCell ref="H120:L120"/>
    <mergeCell ref="M120:Q120"/>
    <mergeCell ref="A58:A73"/>
    <mergeCell ref="A108:B108"/>
    <mergeCell ref="A122:A123"/>
    <mergeCell ref="A124:A127"/>
    <mergeCell ref="A128:A129"/>
    <mergeCell ref="A130:A132"/>
    <mergeCell ref="C133:G133"/>
    <mergeCell ref="C120:G120"/>
    <mergeCell ref="H133:L133"/>
    <mergeCell ref="M133:Q133"/>
    <mergeCell ref="A135:A139"/>
    <mergeCell ref="A153:A157"/>
    <mergeCell ref="A202:A203"/>
    <mergeCell ref="A208:B208"/>
    <mergeCell ref="C220:G220"/>
    <mergeCell ref="H220:L220"/>
    <mergeCell ref="A1025:C1025"/>
    <mergeCell ref="A1026:B1026"/>
    <mergeCell ref="A1031:A1033"/>
    <mergeCell ref="A1034:C1034"/>
    <mergeCell ref="C399:F399"/>
    <mergeCell ref="C406:D406"/>
    <mergeCell ref="H406:I406"/>
    <mergeCell ref="H409:I409"/>
    <mergeCell ref="C418:D418"/>
    <mergeCell ref="H418:I418"/>
    <mergeCell ref="C422:D422"/>
    <mergeCell ref="H422:I422"/>
    <mergeCell ref="C426:D426"/>
    <mergeCell ref="H426:I426"/>
    <mergeCell ref="C430:D430"/>
    <mergeCell ref="H430:I430"/>
    <mergeCell ref="C434:D434"/>
    <mergeCell ref="H434:I434"/>
    <mergeCell ref="C438:D438"/>
    <mergeCell ref="M220:Q220"/>
    <mergeCell ref="A222:A224"/>
    <mergeCell ref="H399:K399"/>
    <mergeCell ref="M399:P399"/>
    <mergeCell ref="C400:E400"/>
    <mergeCell ref="H400:J400"/>
    <mergeCell ref="M400:O400"/>
    <mergeCell ref="C401:D402"/>
    <mergeCell ref="H401:I402"/>
    <mergeCell ref="M401:N402"/>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M418:N418"/>
    <mergeCell ref="C419:D419"/>
    <mergeCell ref="H419:I419"/>
    <mergeCell ref="M419:N419"/>
    <mergeCell ref="C416:D416"/>
    <mergeCell ref="H416:I416"/>
    <mergeCell ref="M416:N416"/>
    <mergeCell ref="C417:D417"/>
    <mergeCell ref="H417:I417"/>
    <mergeCell ref="M417:N417"/>
    <mergeCell ref="M422:N422"/>
    <mergeCell ref="C423:D423"/>
    <mergeCell ref="H423:I423"/>
    <mergeCell ref="M423:N423"/>
    <mergeCell ref="C420:D420"/>
    <mergeCell ref="H420:I420"/>
    <mergeCell ref="M420:N420"/>
    <mergeCell ref="C421:D421"/>
    <mergeCell ref="H421:I421"/>
    <mergeCell ref="M421:N421"/>
    <mergeCell ref="M426:N426"/>
    <mergeCell ref="C427:D427"/>
    <mergeCell ref="H427:I427"/>
    <mergeCell ref="M427:O427"/>
    <mergeCell ref="C424:D424"/>
    <mergeCell ref="H424:I424"/>
    <mergeCell ref="M424:N424"/>
    <mergeCell ref="C425:D425"/>
    <mergeCell ref="H425:I425"/>
    <mergeCell ref="M425:N425"/>
    <mergeCell ref="M430:N430"/>
    <mergeCell ref="C431:D431"/>
    <mergeCell ref="H431:I431"/>
    <mergeCell ref="M431:N431"/>
    <mergeCell ref="C428:D428"/>
    <mergeCell ref="H428:I428"/>
    <mergeCell ref="M428:N428"/>
    <mergeCell ref="C429:E429"/>
    <mergeCell ref="H429:J429"/>
    <mergeCell ref="M429:N429"/>
    <mergeCell ref="M434:N434"/>
    <mergeCell ref="C435:D435"/>
    <mergeCell ref="H435:I435"/>
    <mergeCell ref="M435:N435"/>
    <mergeCell ref="C432:D432"/>
    <mergeCell ref="H432:I432"/>
    <mergeCell ref="M432:N432"/>
    <mergeCell ref="C433:D433"/>
    <mergeCell ref="H433:I433"/>
    <mergeCell ref="M433:N433"/>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2:D452"/>
    <mergeCell ref="H452:I452"/>
    <mergeCell ref="M452:Q452"/>
    <mergeCell ref="C453:D453"/>
    <mergeCell ref="H453:I453"/>
    <mergeCell ref="M453:N454"/>
    <mergeCell ref="O453:Q453"/>
    <mergeCell ref="C454:D454"/>
    <mergeCell ref="H454:I454"/>
    <mergeCell ref="C457:D458"/>
    <mergeCell ref="E457:G457"/>
    <mergeCell ref="H457:I458"/>
    <mergeCell ref="J457:L457"/>
    <mergeCell ref="M457:N457"/>
    <mergeCell ref="M458:O458"/>
    <mergeCell ref="C455:D455"/>
    <mergeCell ref="H455:I455"/>
    <mergeCell ref="M455:N455"/>
    <mergeCell ref="C456:G456"/>
    <mergeCell ref="H456:L456"/>
    <mergeCell ref="M456:N456"/>
    <mergeCell ref="C462:E462"/>
    <mergeCell ref="H462:J462"/>
    <mergeCell ref="M462:N462"/>
    <mergeCell ref="C463:D464"/>
    <mergeCell ref="H463:I464"/>
    <mergeCell ref="M463:N463"/>
    <mergeCell ref="M464:N464"/>
    <mergeCell ref="C459:D459"/>
    <mergeCell ref="H459:I459"/>
    <mergeCell ref="M459:N460"/>
    <mergeCell ref="C460:D460"/>
    <mergeCell ref="H460:I460"/>
    <mergeCell ref="C461:D461"/>
    <mergeCell ref="H461:I461"/>
    <mergeCell ref="M461:N461"/>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O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E490"/>
    <mergeCell ref="H490:J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66675</xdr:rowOff>
                  </from>
                  <to>
                    <xdr:col>1</xdr:col>
                    <xdr:colOff>1704975</xdr:colOff>
                    <xdr:row>399</xdr:row>
                    <xdr:rowOff>257175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F3A44-871E-49C6-B42F-068EE9F89C73}">
  <sheetPr codeName="Feuil9"/>
  <dimension ref="A1:DA1200"/>
  <sheetViews>
    <sheetView showGridLines="false" topLeftCell="A202" workbookViewId="0">
      <selection activeCell="B9" sqref="B9"/>
    </sheetView>
  </sheetViews>
  <sheetFormatPr defaultColWidth="9.140625" defaultRowHeight="15" customHeight="true" x14ac:dyDescent="0.2"/>
  <cols>
    <col min="1" max="1" width="31.5703125" style="755" customWidth="true"/>
    <col min="2" max="2" width="41.5703125" style="755" customWidth="true"/>
    <col min="3" max="17" width="10.7109375" style="755" customWidth="true"/>
    <col min="18" max="51" width="12.5703125" style="235" customWidth="true"/>
    <col min="52" max="52" width="12.5703125" style="755" customWidth="true"/>
    <col min="53" max="53" width="31.5703125" style="841" customWidth="true"/>
    <col min="54" max="54" width="41.5703125" style="268" customWidth="true"/>
    <col min="55" max="69" width="9.140625" style="841"/>
    <col min="70" max="104" width="12.5703125" style="235" customWidth="true"/>
    <col min="105" max="105" width="9.140625" style="235"/>
    <col min="106" max="16384" width="9.140625" style="755"/>
  </cols>
  <sheetData>
    <row r="1" s="111" customFormat="true" ht="18" customHeight="true" x14ac:dyDescent="0.2">
      <c r="R1" s="235"/>
      <c r="S1" s="235"/>
      <c r="T1" s="235"/>
      <c r="U1" s="235"/>
      <c r="V1" s="235"/>
      <c r="W1" s="235"/>
      <c r="X1" s="235"/>
      <c r="Y1" s="235"/>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BB1" s="134"/>
      <c r="BR1" s="235"/>
      <c r="BS1" s="235"/>
      <c r="BT1" s="235"/>
      <c r="BU1" s="235"/>
      <c r="BV1" s="235"/>
      <c r="BW1" s="235"/>
      <c r="BX1" s="235"/>
      <c r="BY1" s="235"/>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c r="DA1" s="235"/>
    </row>
    <row r="2" s="111" customFormat="true" ht="22.5" customHeight="true" x14ac:dyDescent="0.35">
      <c r="A2" s="255" t="str">
        <f>A1026</f>
        <v>Zambia</v>
      </c>
      <c r="B2" s="256"/>
      <c r="R2" s="235"/>
      <c r="S2" s="235"/>
      <c r="T2" s="235"/>
      <c r="U2" s="235"/>
      <c r="V2" s="235"/>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BB2" s="134"/>
      <c r="BR2" s="235"/>
      <c r="BS2" s="235"/>
      <c r="BT2" s="235"/>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c r="DA2" s="235"/>
    </row>
    <row r="3" s="111" customFormat="true" ht="22.5" customHeight="true" x14ac:dyDescent="0.35">
      <c r="A3" s="138" t="str">
        <f>A1034</f>
        <v>2003</v>
      </c>
      <c r="B3" s="258"/>
      <c r="R3" s="235"/>
      <c r="S3" s="235"/>
      <c r="T3" s="235"/>
      <c r="U3" s="235"/>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BB3" s="134"/>
      <c r="BR3" s="235"/>
      <c r="BS3" s="235"/>
      <c r="BT3" s="235"/>
      <c r="BU3" s="235"/>
      <c r="BV3" s="235"/>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c r="DA3" s="235"/>
    </row>
    <row r="4" s="111" customFormat="true" ht="22.5" customHeight="true" x14ac:dyDescent="0.35">
      <c r="A4" s="257" t="s">
        <v>96</v>
      </c>
      <c r="B4" s="258"/>
      <c r="R4" s="235"/>
      <c r="S4" s="235"/>
      <c r="T4" s="235"/>
      <c r="U4" s="235"/>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BB4" s="134"/>
      <c r="BR4" s="235"/>
      <c r="BS4" s="235"/>
      <c r="BT4" s="235"/>
      <c r="BU4" s="235"/>
      <c r="BV4" s="235"/>
      <c r="BW4" s="235"/>
      <c r="BX4" s="235"/>
      <c r="BY4" s="235"/>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c r="DA4" s="235"/>
    </row>
    <row r="5" s="111" customFormat="true" ht="20.1" customHeight="true" x14ac:dyDescent="0.35">
      <c r="A5" s="257" t="s">
        <v>97</v>
      </c>
      <c r="B5" s="258"/>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BB5" s="134"/>
      <c r="BR5" s="235"/>
      <c r="BS5" s="235"/>
      <c r="BT5" s="235"/>
      <c r="BU5" s="235"/>
      <c r="BV5" s="235"/>
      <c r="BW5" s="235"/>
      <c r="BX5" s="235"/>
      <c r="BY5" s="235"/>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c r="DA5" s="235"/>
    </row>
    <row r="6" s="111" customFormat="true" ht="15" customHeight="true" x14ac:dyDescent="0.2">
      <c r="A6" s="259" t="s">
        <v>98</v>
      </c>
      <c r="B6" s="260"/>
      <c r="R6" s="235"/>
      <c r="S6" s="235"/>
      <c r="T6" s="235"/>
      <c r="U6" s="235"/>
      <c r="V6" s="235"/>
      <c r="W6" s="235"/>
      <c r="X6" s="235"/>
      <c r="Y6" s="235"/>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BB6" s="134"/>
      <c r="BR6" s="235"/>
      <c r="BS6" s="235"/>
      <c r="BT6" s="235"/>
      <c r="BU6" s="235"/>
      <c r="BV6" s="235"/>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c r="DA6" s="235"/>
    </row>
    <row r="7" s="111" customFormat="true" ht="15" customHeight="true" x14ac:dyDescent="0.2">
      <c r="A7" s="261" t="s">
        <v>40</v>
      </c>
      <c r="B7" s="262"/>
      <c r="R7" s="235"/>
      <c r="S7" s="235"/>
      <c r="T7" s="235"/>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BB7" s="134"/>
      <c r="BR7" s="235"/>
      <c r="BS7" s="235"/>
      <c r="BT7" s="235"/>
      <c r="BU7" s="235"/>
      <c r="BV7" s="235"/>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c r="DA7" s="235"/>
    </row>
    <row r="8" s="111" customFormat="true" ht="15" customHeight="true" x14ac:dyDescent="0.2">
      <c r="A8" s="261" t="s">
        <v>39</v>
      </c>
      <c r="B8" s="262"/>
      <c r="R8" s="235"/>
      <c r="S8" s="235"/>
      <c r="T8" s="235"/>
      <c r="U8" s="235"/>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BB8" s="134"/>
      <c r="BR8" s="235"/>
      <c r="BS8" s="235"/>
      <c r="BT8" s="235"/>
      <c r="BU8" s="235"/>
      <c r="BV8" s="235"/>
      <c r="BW8" s="235"/>
      <c r="BX8" s="235"/>
      <c r="BY8" s="235"/>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c r="DA8" s="235"/>
    </row>
    <row r="9" s="111" customFormat="true" ht="15" customHeight="true" x14ac:dyDescent="0.2">
      <c r="A9" s="261" t="s">
        <v>136</v>
      </c>
      <c r="B9" s="263" t="str">
        <f>A1025</f>
        <v>WHS03</v>
      </c>
      <c r="R9" s="235"/>
      <c r="S9" s="235"/>
      <c r="T9" s="235"/>
      <c r="U9" s="235"/>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BB9" s="134"/>
      <c r="BR9" s="235"/>
      <c r="BS9" s="235"/>
      <c r="BT9" s="235"/>
      <c r="BU9" s="235"/>
      <c r="BV9" s="235"/>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c r="DA9" s="235"/>
    </row>
    <row r="10" s="111" customFormat="true" ht="15" customHeight="true" x14ac:dyDescent="0.2">
      <c r="A10" s="1062" t="str">
        <f>B1028</f>
        <v/>
      </c>
      <c r="B10" s="1063"/>
      <c r="R10" s="235"/>
      <c r="S10" s="235"/>
      <c r="T10" s="235"/>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BB10" s="134"/>
      <c r="BR10" s="235"/>
      <c r="BS10" s="235"/>
      <c r="BT10" s="235"/>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c r="DA10" s="235"/>
    </row>
    <row r="11" s="111" customFormat="true" ht="15" customHeight="true" x14ac:dyDescent="0.2">
      <c r="A11" s="1062" t="str">
        <f>B1027</f>
        <v/>
      </c>
      <c r="B11" s="1064"/>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BB11" s="134"/>
      <c r="BR11" s="235"/>
      <c r="BS11" s="235"/>
      <c r="BT11" s="235"/>
      <c r="BU11" s="235"/>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c r="DA11" s="235"/>
    </row>
    <row r="12" s="111" customFormat="true" ht="18" customHeight="true" x14ac:dyDescent="0.2">
      <c r="A12" s="1065"/>
      <c r="B12" s="1063"/>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BB12" s="134"/>
      <c r="BR12" s="235"/>
      <c r="BS12" s="235"/>
      <c r="BT12" s="235"/>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c r="DA12" s="235"/>
    </row>
    <row r="13" s="111" customFormat="true" ht="18" customHeight="true" x14ac:dyDescent="0.2">
      <c r="A13" s="1066"/>
      <c r="B13" s="1067"/>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BB13" s="134"/>
      <c r="BR13" s="235"/>
      <c r="BS13" s="235"/>
      <c r="BT13" s="235"/>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c r="DA13" s="235"/>
    </row>
    <row r="14" s="760" customFormat="true" ht="15" customHeight="true" x14ac:dyDescent="0.2">
      <c r="A14" s="115" t="s">
        <v>96</v>
      </c>
      <c r="B14" s="232"/>
      <c r="C14" s="3058" t="s">
        <v>115</v>
      </c>
      <c r="D14" s="3059"/>
      <c r="E14" s="3059"/>
      <c r="F14" s="3059"/>
      <c r="G14" s="3060"/>
      <c r="H14" s="3238" t="s">
        <v>38</v>
      </c>
      <c r="I14" s="3239"/>
      <c r="J14" s="3239"/>
      <c r="K14" s="3239"/>
      <c r="L14" s="3240"/>
      <c r="M14" s="3227" t="s">
        <v>37</v>
      </c>
      <c r="N14" s="3228"/>
      <c r="O14" s="3228"/>
      <c r="P14" s="3228"/>
      <c r="Q14" s="3229"/>
      <c r="R14" s="450"/>
      <c r="S14" s="450"/>
      <c r="T14" s="450"/>
      <c r="U14" s="450"/>
      <c r="V14" s="450"/>
      <c r="W14" s="450"/>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BA14" s="241" t="s">
        <v>131</v>
      </c>
      <c r="BB14" s="115" t="s">
        <v>96</v>
      </c>
      <c r="BC14" s="3090" t="s">
        <v>115</v>
      </c>
      <c r="BD14" s="3091"/>
      <c r="BE14" s="3091"/>
      <c r="BF14" s="3091"/>
      <c r="BG14" s="3092"/>
      <c r="BH14" s="3093" t="s">
        <v>38</v>
      </c>
      <c r="BI14" s="3091"/>
      <c r="BJ14" s="3091"/>
      <c r="BK14" s="3091"/>
      <c r="BL14" s="3092"/>
      <c r="BM14" s="3093" t="s">
        <v>37</v>
      </c>
      <c r="BN14" s="3091"/>
      <c r="BO14" s="3091"/>
      <c r="BP14" s="3091"/>
      <c r="BQ14" s="3094"/>
      <c r="BR14" s="2657"/>
      <c r="BS14" s="2658"/>
      <c r="BT14" s="2658"/>
      <c r="BU14" s="2658"/>
      <c r="BV14" s="2658"/>
      <c r="BW14" s="2658"/>
      <c r="BX14" s="2658"/>
      <c r="BY14" s="2659"/>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c r="DA14" s="1061"/>
    </row>
    <row r="15" s="760" customFormat="true" ht="12.75" x14ac:dyDescent="0.2">
      <c r="A15" s="201" t="s">
        <v>87</v>
      </c>
      <c r="B15" s="276"/>
      <c r="C15" s="401" t="s">
        <v>0</v>
      </c>
      <c r="D15" s="402" t="s">
        <v>1</v>
      </c>
      <c r="E15" s="402" t="s">
        <v>2</v>
      </c>
      <c r="F15" s="402" t="s">
        <v>3</v>
      </c>
      <c r="G15" s="403" t="s">
        <v>4</v>
      </c>
      <c r="H15" s="1729" t="s">
        <v>0</v>
      </c>
      <c r="I15" s="1689" t="s">
        <v>1</v>
      </c>
      <c r="J15" s="1689" t="s">
        <v>2</v>
      </c>
      <c r="K15" s="1689" t="s">
        <v>3</v>
      </c>
      <c r="L15" s="1690" t="s">
        <v>4</v>
      </c>
      <c r="M15" s="1719" t="s">
        <v>0</v>
      </c>
      <c r="N15" s="1689" t="s">
        <v>1</v>
      </c>
      <c r="O15" s="1689" t="s">
        <v>2</v>
      </c>
      <c r="P15" s="1689" t="s">
        <v>3</v>
      </c>
      <c r="Q15" s="1691" t="s">
        <v>4</v>
      </c>
      <c r="R15" s="450"/>
      <c r="S15" s="450"/>
      <c r="T15" s="450"/>
      <c r="U15" s="450"/>
      <c r="V15" s="450"/>
      <c r="W15" s="450"/>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2621" t="s">
        <v>4</v>
      </c>
      <c r="BR15" s="2660"/>
      <c r="BS15" s="2660"/>
      <c r="BT15" s="2660"/>
      <c r="BU15" s="2660"/>
      <c r="BV15" s="2660"/>
      <c r="BW15" s="2660"/>
      <c r="BX15" s="2660"/>
      <c r="BY15" s="2471"/>
      <c r="BZ15" s="2471"/>
      <c r="CA15" s="2471"/>
      <c r="CB15" s="2471"/>
      <c r="CC15" s="2471"/>
      <c r="CD15" s="2471"/>
      <c r="CE15" s="2471"/>
      <c r="CF15" s="2471"/>
      <c r="CG15" s="2471"/>
      <c r="CH15" s="2471"/>
      <c r="CI15" s="2471"/>
      <c r="CJ15" s="2471"/>
      <c r="CK15" s="2471"/>
      <c r="CL15" s="2471"/>
      <c r="CM15" s="2471"/>
      <c r="CN15" s="2471"/>
      <c r="CO15" s="2471"/>
      <c r="CP15" s="2471"/>
      <c r="CQ15" s="2471"/>
      <c r="CR15" s="2471"/>
      <c r="CS15" s="2471"/>
      <c r="CT15" s="2471"/>
      <c r="CU15" s="2471"/>
      <c r="CV15" s="2471"/>
      <c r="CW15" s="2471"/>
      <c r="CX15" s="2471"/>
      <c r="CY15" s="2471"/>
      <c r="CZ15" s="2471"/>
      <c r="DA15" s="1061"/>
    </row>
    <row r="16" s="760" customFormat="true" ht="15" customHeight="true" x14ac:dyDescent="0.2">
      <c r="A16" s="3230" t="s">
        <v>13</v>
      </c>
      <c r="B16" s="1880" t="s">
        <v>14</v>
      </c>
      <c r="C16" s="1762">
        <v>37.665654607440999</v>
      </c>
      <c r="D16" s="1763">
        <v>38.469685409491689</v>
      </c>
      <c r="E16" s="1763">
        <v>48.999986105535569</v>
      </c>
      <c r="F16" s="1763">
        <v>65.191982552463728</v>
      </c>
      <c r="G16" s="1764">
        <v>94.202388809996577</v>
      </c>
      <c r="H16" s="1765">
        <v>74.977428424722717</v>
      </c>
      <c r="I16" s="1763">
        <v>88.706963861413541</v>
      </c>
      <c r="J16" s="1763">
        <v>85.908163863290994</v>
      </c>
      <c r="K16" s="1763">
        <v>94.241313956875231</v>
      </c>
      <c r="L16" s="1766">
        <v>97.441417171427915</v>
      </c>
      <c r="M16" s="1767">
        <v>36.879799685491555</v>
      </c>
      <c r="N16" s="1763">
        <v>38.306450088795977</v>
      </c>
      <c r="O16" s="1763">
        <v>38.567493189427665</v>
      </c>
      <c r="P16" s="1763">
        <v>41.942433374069232</v>
      </c>
      <c r="Q16" s="2594">
        <v>51.898213919443201</v>
      </c>
      <c r="R16" s="450"/>
      <c r="S16" s="450"/>
      <c r="T16" s="450"/>
      <c r="U16" s="450"/>
      <c r="V16" s="450"/>
      <c r="W16" s="450"/>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BA16" s="3095" t="s">
        <v>13</v>
      </c>
      <c r="BB16" s="161" t="s">
        <v>14</v>
      </c>
      <c r="BC16" s="1585" t="s">
        <v>35</v>
      </c>
      <c r="BD16" s="1605" t="s">
        <v>35</v>
      </c>
      <c r="BE16" s="1605" t="s">
        <v>35</v>
      </c>
      <c r="BF16" s="1605" t="s">
        <v>35</v>
      </c>
      <c r="BG16" s="1626" t="s">
        <v>35</v>
      </c>
      <c r="BH16" s="1647" t="s">
        <v>35</v>
      </c>
      <c r="BI16" s="1605" t="s">
        <v>35</v>
      </c>
      <c r="BJ16" s="1605" t="s">
        <v>35</v>
      </c>
      <c r="BK16" s="1605" t="s">
        <v>35</v>
      </c>
      <c r="BL16" s="1626" t="s">
        <v>35</v>
      </c>
      <c r="BM16" s="1647" t="s">
        <v>35</v>
      </c>
      <c r="BN16" s="1605" t="s">
        <v>35</v>
      </c>
      <c r="BO16" s="1605" t="s">
        <v>35</v>
      </c>
      <c r="BP16" s="1605" t="s">
        <v>35</v>
      </c>
      <c r="BQ16" s="2622" t="s">
        <v>35</v>
      </c>
      <c r="BR16" s="2661"/>
      <c r="BS16" s="2661"/>
      <c r="BT16" s="2661"/>
      <c r="BU16" s="2661"/>
      <c r="BV16" s="2661"/>
      <c r="BW16" s="2661"/>
      <c r="BX16" s="2661"/>
      <c r="BY16" s="2472"/>
      <c r="BZ16" s="2472"/>
      <c r="CA16" s="2472"/>
      <c r="CB16" s="2472"/>
      <c r="CC16" s="2472"/>
      <c r="CD16" s="2472"/>
      <c r="CE16" s="2472"/>
      <c r="CF16" s="2472"/>
      <c r="CG16" s="2472"/>
      <c r="CH16" s="2472"/>
      <c r="CI16" s="2472"/>
      <c r="CJ16" s="2472"/>
      <c r="CK16" s="2472"/>
      <c r="CL16" s="2472"/>
      <c r="CM16" s="2472"/>
      <c r="CN16" s="2472"/>
      <c r="CO16" s="2472"/>
      <c r="CP16" s="2472"/>
      <c r="CQ16" s="2472"/>
      <c r="CR16" s="2472"/>
      <c r="CS16" s="2472"/>
      <c r="CT16" s="2472"/>
      <c r="CU16" s="2472"/>
      <c r="CV16" s="2472"/>
      <c r="CW16" s="2472"/>
      <c r="CX16" s="2472"/>
      <c r="CY16" s="2472"/>
      <c r="CZ16" s="2472"/>
      <c r="DA16" s="1061"/>
    </row>
    <row r="17" s="760" customFormat="true" ht="15" customHeight="true" x14ac:dyDescent="0.2">
      <c r="A17" s="3231"/>
      <c r="B17" s="1881" t="s">
        <v>51</v>
      </c>
      <c r="C17" s="1768">
        <v>62.334345392559001</v>
      </c>
      <c r="D17" s="1769">
        <v>61.530314590508304</v>
      </c>
      <c r="E17" s="1769">
        <v>51.000013894464423</v>
      </c>
      <c r="F17" s="1769">
        <v>34.80801744753628</v>
      </c>
      <c r="G17" s="1770">
        <v>5.7976111900034262</v>
      </c>
      <c r="H17" s="1771">
        <v>25.022571575277286</v>
      </c>
      <c r="I17" s="1769">
        <v>11.29303613858646</v>
      </c>
      <c r="J17" s="1769">
        <v>14.091836136708999</v>
      </c>
      <c r="K17" s="1769">
        <v>5.7586860431247748</v>
      </c>
      <c r="L17" s="1772">
        <v>2.5585828285720891</v>
      </c>
      <c r="M17" s="1773">
        <v>63.120200314508445</v>
      </c>
      <c r="N17" s="1769">
        <v>61.693549911204023</v>
      </c>
      <c r="O17" s="1769">
        <v>61.432506810572342</v>
      </c>
      <c r="P17" s="1769">
        <v>58.057566625930768</v>
      </c>
      <c r="Q17" s="2595">
        <v>48.101786080556799</v>
      </c>
      <c r="R17" s="450"/>
      <c r="S17" s="450"/>
      <c r="T17" s="450"/>
      <c r="U17" s="450"/>
      <c r="V17" s="450"/>
      <c r="W17" s="450"/>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BA17" s="3096"/>
      <c r="BB17" s="162" t="s">
        <v>51</v>
      </c>
      <c r="BC17" s="1586" t="s">
        <v>35</v>
      </c>
      <c r="BD17" s="1606" t="s">
        <v>35</v>
      </c>
      <c r="BE17" s="1606" t="s">
        <v>35</v>
      </c>
      <c r="BF17" s="1606" t="s">
        <v>35</v>
      </c>
      <c r="BG17" s="1627" t="s">
        <v>35</v>
      </c>
      <c r="BH17" s="1648" t="s">
        <v>35</v>
      </c>
      <c r="BI17" s="1606" t="s">
        <v>35</v>
      </c>
      <c r="BJ17" s="1606" t="s">
        <v>35</v>
      </c>
      <c r="BK17" s="1606" t="s">
        <v>35</v>
      </c>
      <c r="BL17" s="1627" t="s">
        <v>35</v>
      </c>
      <c r="BM17" s="1648" t="s">
        <v>35</v>
      </c>
      <c r="BN17" s="1606" t="s">
        <v>35</v>
      </c>
      <c r="BO17" s="1606" t="s">
        <v>35</v>
      </c>
      <c r="BP17" s="1606" t="s">
        <v>35</v>
      </c>
      <c r="BQ17" s="2623" t="s">
        <v>35</v>
      </c>
      <c r="BR17" s="2662"/>
      <c r="BS17" s="2662"/>
      <c r="BT17" s="2662"/>
      <c r="BU17" s="2662"/>
      <c r="BV17" s="2662"/>
      <c r="BW17" s="2662"/>
      <c r="BX17" s="2662"/>
      <c r="BY17" s="2473"/>
      <c r="BZ17" s="2473"/>
      <c r="CA17" s="2473"/>
      <c r="CB17" s="2473"/>
      <c r="CC17" s="2473"/>
      <c r="CD17" s="2473"/>
      <c r="CE17" s="2473"/>
      <c r="CF17" s="2473"/>
      <c r="CG17" s="2473"/>
      <c r="CH17" s="2473"/>
      <c r="CI17" s="2473"/>
      <c r="CJ17" s="2473"/>
      <c r="CK17" s="2473"/>
      <c r="CL17" s="2473"/>
      <c r="CM17" s="2473"/>
      <c r="CN17" s="2473"/>
      <c r="CO17" s="2473"/>
      <c r="CP17" s="2473"/>
      <c r="CQ17" s="2473"/>
      <c r="CR17" s="2473"/>
      <c r="CS17" s="2473"/>
      <c r="CT17" s="2473"/>
      <c r="CU17" s="2473"/>
      <c r="CV17" s="2473"/>
      <c r="CW17" s="2473"/>
      <c r="CX17" s="2473"/>
      <c r="CY17" s="2473"/>
      <c r="CZ17" s="2473"/>
      <c r="DA17" s="1061"/>
    </row>
    <row r="18" s="760" customFormat="true" ht="15" customHeight="true" x14ac:dyDescent="0.2">
      <c r="A18" s="3231" t="s">
        <v>60</v>
      </c>
      <c r="B18" s="1881" t="s">
        <v>15</v>
      </c>
      <c r="C18" s="1774">
        <f>C16*C23/100</f>
        <v>32.963419937173178</v>
      </c>
      <c r="D18" s="1775">
        <f>D16*D23/100</f>
        <v>33.261689289744702</v>
      </c>
      <c r="E18" s="1775">
        <f t="shared" ref="E18:Q18" si="0">E16*E23/100</f>
        <v>44.218847591777056</v>
      </c>
      <c r="F18" s="1775">
        <f t="shared" si="0"/>
        <v>61.4311048165115</v>
      </c>
      <c r="G18" s="1776">
        <f t="shared" si="0"/>
        <v>92.091727624125525</v>
      </c>
      <c r="H18" s="1777">
        <f t="shared" si="0"/>
        <v>72.547080753297863</v>
      </c>
      <c r="I18" s="1775">
        <f t="shared" si="0"/>
        <v>86.347111510895189</v>
      </c>
      <c r="J18" s="1775">
        <f t="shared" si="0"/>
        <v>84.236068712286666</v>
      </c>
      <c r="K18" s="1775">
        <f t="shared" si="0"/>
        <v>92.946727378921338</v>
      </c>
      <c r="L18" s="1778">
        <f t="shared" si="0"/>
        <v>96.746917400011341</v>
      </c>
      <c r="M18" s="1774">
        <f t="shared" si="0"/>
        <v>33.242431919990025</v>
      </c>
      <c r="N18" s="1775">
        <f t="shared" si="0"/>
        <v>32.823893329118796</v>
      </c>
      <c r="O18" s="1775">
        <f t="shared" si="0"/>
        <v>31.669597844970816</v>
      </c>
      <c r="P18" s="1775">
        <f t="shared" si="0"/>
        <v>37.93309199441255</v>
      </c>
      <c r="Q18" s="1778">
        <f t="shared" si="0"/>
        <v>45.4221276192199</v>
      </c>
      <c r="R18" s="450"/>
      <c r="S18" s="450"/>
      <c r="T18" s="450"/>
      <c r="U18" s="450"/>
      <c r="V18" s="450"/>
      <c r="W18" s="450"/>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BA18" s="3096" t="s">
        <v>60</v>
      </c>
      <c r="BB18" s="162" t="s">
        <v>15</v>
      </c>
      <c r="BC18" s="1586" t="s">
        <v>35</v>
      </c>
      <c r="BD18" s="1606" t="s">
        <v>35</v>
      </c>
      <c r="BE18" s="1606" t="s">
        <v>35</v>
      </c>
      <c r="BF18" s="1606" t="s">
        <v>35</v>
      </c>
      <c r="BG18" s="1627" t="s">
        <v>35</v>
      </c>
      <c r="BH18" s="1648" t="s">
        <v>35</v>
      </c>
      <c r="BI18" s="1606" t="s">
        <v>35</v>
      </c>
      <c r="BJ18" s="1606" t="s">
        <v>35</v>
      </c>
      <c r="BK18" s="1606" t="s">
        <v>35</v>
      </c>
      <c r="BL18" s="1627" t="s">
        <v>35</v>
      </c>
      <c r="BM18" s="1648" t="s">
        <v>35</v>
      </c>
      <c r="BN18" s="1606" t="s">
        <v>35</v>
      </c>
      <c r="BO18" s="1606" t="s">
        <v>35</v>
      </c>
      <c r="BP18" s="1606" t="s">
        <v>35</v>
      </c>
      <c r="BQ18" s="2623" t="s">
        <v>35</v>
      </c>
      <c r="BR18" s="2662"/>
      <c r="BS18" s="2662"/>
      <c r="BT18" s="2662"/>
      <c r="BU18" s="2662"/>
      <c r="BV18" s="2662"/>
      <c r="BW18" s="2662"/>
      <c r="BX18" s="2662"/>
      <c r="BY18" s="2473"/>
      <c r="BZ18" s="2473"/>
      <c r="CA18" s="2473"/>
      <c r="CB18" s="2473"/>
      <c r="CC18" s="2473"/>
      <c r="CD18" s="2473"/>
      <c r="CE18" s="2473"/>
      <c r="CF18" s="2473"/>
      <c r="CG18" s="2473"/>
      <c r="CH18" s="2473"/>
      <c r="CI18" s="2473"/>
      <c r="CJ18" s="2473"/>
      <c r="CK18" s="2473"/>
      <c r="CL18" s="2473"/>
      <c r="CM18" s="2473"/>
      <c r="CN18" s="2473"/>
      <c r="CO18" s="2473"/>
      <c r="CP18" s="2473"/>
      <c r="CQ18" s="2473"/>
      <c r="CR18" s="2473"/>
      <c r="CS18" s="2473"/>
      <c r="CT18" s="2473"/>
      <c r="CU18" s="2473"/>
      <c r="CV18" s="2473"/>
      <c r="CW18" s="2473"/>
      <c r="CX18" s="2473"/>
      <c r="CY18" s="2473"/>
      <c r="CZ18" s="2473"/>
      <c r="DA18" s="1061"/>
    </row>
    <row r="19" s="760" customFormat="true" ht="15" customHeight="true" x14ac:dyDescent="0.2">
      <c r="A19" s="3231"/>
      <c r="B19" s="1881" t="s">
        <v>16</v>
      </c>
      <c r="C19" s="1774">
        <f>C16*C22/100</f>
        <v>4.7022346702678188</v>
      </c>
      <c r="D19" s="1775">
        <f>D16*D22/100</f>
        <v>5.207996119746988</v>
      </c>
      <c r="E19" s="1775">
        <f t="shared" ref="E19:Q19" si="1">E16*E22/100</f>
        <v>4.7811385137585098</v>
      </c>
      <c r="F19" s="1775">
        <f t="shared" si="1"/>
        <v>3.7608777359522412</v>
      </c>
      <c r="G19" s="1776">
        <f t="shared" si="1"/>
        <v>2.1106611858710607</v>
      </c>
      <c r="H19" s="1777">
        <f t="shared" si="1"/>
        <v>2.4303476714248489</v>
      </c>
      <c r="I19" s="1775">
        <f t="shared" si="1"/>
        <v>2.3598523505183375</v>
      </c>
      <c r="J19" s="1775">
        <f t="shared" si="1"/>
        <v>1.6720951510043323</v>
      </c>
      <c r="K19" s="1775">
        <f t="shared" si="1"/>
        <v>1.2945865779539103</v>
      </c>
      <c r="L19" s="1778">
        <f t="shared" si="1"/>
        <v>0.6944997714165807</v>
      </c>
      <c r="M19" s="1774">
        <f t="shared" si="1"/>
        <v>3.6373677655015308</v>
      </c>
      <c r="N19" s="1775">
        <f t="shared" si="1"/>
        <v>5.4825567596771769</v>
      </c>
      <c r="O19" s="1775">
        <f t="shared" si="1"/>
        <v>6.897895344456848</v>
      </c>
      <c r="P19" s="1775">
        <f t="shared" si="1"/>
        <v>4.0093413796566786</v>
      </c>
      <c r="Q19" s="1778">
        <f t="shared" si="1"/>
        <v>6.4760863002232938</v>
      </c>
      <c r="R19" s="450"/>
      <c r="S19" s="450"/>
      <c r="T19" s="450"/>
      <c r="U19" s="450"/>
      <c r="V19" s="450"/>
      <c r="W19" s="450"/>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BA19" s="3096"/>
      <c r="BB19" s="162" t="s">
        <v>16</v>
      </c>
      <c r="BC19" s="1586" t="s">
        <v>35</v>
      </c>
      <c r="BD19" s="1606" t="s">
        <v>35</v>
      </c>
      <c r="BE19" s="1606" t="s">
        <v>35</v>
      </c>
      <c r="BF19" s="1606" t="s">
        <v>35</v>
      </c>
      <c r="BG19" s="1627" t="s">
        <v>35</v>
      </c>
      <c r="BH19" s="1648" t="s">
        <v>35</v>
      </c>
      <c r="BI19" s="1606" t="s">
        <v>35</v>
      </c>
      <c r="BJ19" s="1606" t="s">
        <v>35</v>
      </c>
      <c r="BK19" s="1606" t="s">
        <v>35</v>
      </c>
      <c r="BL19" s="1627" t="s">
        <v>35</v>
      </c>
      <c r="BM19" s="1648" t="s">
        <v>35</v>
      </c>
      <c r="BN19" s="1606" t="s">
        <v>35</v>
      </c>
      <c r="BO19" s="1606" t="s">
        <v>35</v>
      </c>
      <c r="BP19" s="1606" t="s">
        <v>35</v>
      </c>
      <c r="BQ19" s="2623" t="s">
        <v>35</v>
      </c>
      <c r="BR19" s="2662"/>
      <c r="BS19" s="2662"/>
      <c r="BT19" s="2662"/>
      <c r="BU19" s="2662"/>
      <c r="BV19" s="2662"/>
      <c r="BW19" s="2662"/>
      <c r="BX19" s="2662"/>
      <c r="BY19" s="2473"/>
      <c r="BZ19" s="2473"/>
      <c r="CA19" s="2473"/>
      <c r="CB19" s="2473"/>
      <c r="CC19" s="2473"/>
      <c r="CD19" s="2473"/>
      <c r="CE19" s="2473"/>
      <c r="CF19" s="2473"/>
      <c r="CG19" s="2473"/>
      <c r="CH19" s="2473"/>
      <c r="CI19" s="2473"/>
      <c r="CJ19" s="2473"/>
      <c r="CK19" s="2473"/>
      <c r="CL19" s="2473"/>
      <c r="CM19" s="2473"/>
      <c r="CN19" s="2473"/>
      <c r="CO19" s="2473"/>
      <c r="CP19" s="2473"/>
      <c r="CQ19" s="2473"/>
      <c r="CR19" s="2473"/>
      <c r="CS19" s="2473"/>
      <c r="CT19" s="2473"/>
      <c r="CU19" s="2473"/>
      <c r="CV19" s="2473"/>
      <c r="CW19" s="2473"/>
      <c r="CX19" s="2473"/>
      <c r="CY19" s="2473"/>
      <c r="CZ19" s="2473"/>
      <c r="DA19" s="1061"/>
    </row>
    <row r="20" s="760" customFormat="true" ht="15" customHeight="true" x14ac:dyDescent="0.2">
      <c r="A20" s="3231"/>
      <c r="B20" s="1881" t="s">
        <v>22</v>
      </c>
      <c r="C20" s="1774">
        <f>100-C18-C19-C21</f>
        <v>41.871553476022029</v>
      </c>
      <c r="D20" s="1775">
        <f>100-D18-D19-D21</f>
        <v>42.016431449646547</v>
      </c>
      <c r="E20" s="1775">
        <f t="shared" ref="E20:Q20" si="2">100-E18-E19-E21</f>
        <v>33.78388158708723</v>
      </c>
      <c r="F20" s="1775">
        <f t="shared" si="2"/>
        <v>30.238835453556181</v>
      </c>
      <c r="G20" s="1776">
        <f t="shared" si="2"/>
        <v>4.5802766552896488</v>
      </c>
      <c r="H20" s="1777">
        <f t="shared" si="2"/>
        <v>21.04913854887273</v>
      </c>
      <c r="I20" s="1775">
        <f t="shared" si="2"/>
        <v>10.170449654703054</v>
      </c>
      <c r="J20" s="1775">
        <f t="shared" si="2"/>
        <v>12.50048506209696</v>
      </c>
      <c r="K20" s="1775">
        <f t="shared" si="2"/>
        <v>4.5719653629004817</v>
      </c>
      <c r="L20" s="1778">
        <f t="shared" si="2"/>
        <v>2.3208408595499814</v>
      </c>
      <c r="M20" s="1774">
        <f t="shared" si="2"/>
        <v>42.506032663528849</v>
      </c>
      <c r="N20" s="1775">
        <f t="shared" si="2"/>
        <v>42.047309614745686</v>
      </c>
      <c r="O20" s="1775">
        <f t="shared" si="2"/>
        <v>40.095230524542444</v>
      </c>
      <c r="P20" s="1775">
        <f t="shared" si="2"/>
        <v>37.621295704963806</v>
      </c>
      <c r="Q20" s="1778">
        <f t="shared" si="2"/>
        <v>40.220367911195012</v>
      </c>
      <c r="R20" s="450"/>
      <c r="S20" s="450"/>
      <c r="T20" s="450"/>
      <c r="U20" s="450"/>
      <c r="V20" s="450"/>
      <c r="W20" s="450"/>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BA20" s="3096"/>
      <c r="BB20" s="162" t="s">
        <v>22</v>
      </c>
      <c r="BC20" s="1586" t="s">
        <v>35</v>
      </c>
      <c r="BD20" s="1606" t="s">
        <v>35</v>
      </c>
      <c r="BE20" s="1606" t="s">
        <v>35</v>
      </c>
      <c r="BF20" s="1606" t="s">
        <v>35</v>
      </c>
      <c r="BG20" s="1627" t="s">
        <v>35</v>
      </c>
      <c r="BH20" s="1648" t="s">
        <v>35</v>
      </c>
      <c r="BI20" s="1606" t="s">
        <v>35</v>
      </c>
      <c r="BJ20" s="1606" t="s">
        <v>35</v>
      </c>
      <c r="BK20" s="1606" t="s">
        <v>35</v>
      </c>
      <c r="BL20" s="1627" t="s">
        <v>35</v>
      </c>
      <c r="BM20" s="1648" t="s">
        <v>35</v>
      </c>
      <c r="BN20" s="1606" t="s">
        <v>35</v>
      </c>
      <c r="BO20" s="1606" t="s">
        <v>35</v>
      </c>
      <c r="BP20" s="1606" t="s">
        <v>35</v>
      </c>
      <c r="BQ20" s="2623" t="s">
        <v>35</v>
      </c>
      <c r="BR20" s="2662"/>
      <c r="BS20" s="2662"/>
      <c r="BT20" s="2662"/>
      <c r="BU20" s="2662"/>
      <c r="BV20" s="2662"/>
      <c r="BW20" s="2662"/>
      <c r="BX20" s="2662"/>
      <c r="BY20" s="2473"/>
      <c r="BZ20" s="2473"/>
      <c r="CA20" s="2473"/>
      <c r="CB20" s="2473"/>
      <c r="CC20" s="2473"/>
      <c r="CD20" s="2473"/>
      <c r="CE20" s="2473"/>
      <c r="CF20" s="2473"/>
      <c r="CG20" s="2473"/>
      <c r="CH20" s="2473"/>
      <c r="CI20" s="2473"/>
      <c r="CJ20" s="2473"/>
      <c r="CK20" s="2473"/>
      <c r="CL20" s="2473"/>
      <c r="CM20" s="2473"/>
      <c r="CN20" s="2473"/>
      <c r="CO20" s="2473"/>
      <c r="CP20" s="2473"/>
      <c r="CQ20" s="2473"/>
      <c r="CR20" s="2473"/>
      <c r="CS20" s="2473"/>
      <c r="CT20" s="2473"/>
      <c r="CU20" s="2473"/>
      <c r="CV20" s="2473"/>
      <c r="CW20" s="2473"/>
      <c r="CX20" s="2473"/>
      <c r="CY20" s="2473"/>
      <c r="CZ20" s="2473"/>
      <c r="DA20" s="1061"/>
    </row>
    <row r="21" s="760" customFormat="true" ht="15" customHeight="true" x14ac:dyDescent="0.2">
      <c r="A21" s="3231"/>
      <c r="B21" s="1881" t="s">
        <v>17</v>
      </c>
      <c r="C21" s="1768">
        <v>20.462791916536982</v>
      </c>
      <c r="D21" s="1769">
        <v>19.513883140861758</v>
      </c>
      <c r="E21" s="1769">
        <v>17.216132307377201</v>
      </c>
      <c r="F21" s="1769">
        <v>4.5691819939800773</v>
      </c>
      <c r="G21" s="1770">
        <v>1.217334534713765</v>
      </c>
      <c r="H21" s="1771">
        <v>3.9734330264045594</v>
      </c>
      <c r="I21" s="1769">
        <v>1.1225864838834188</v>
      </c>
      <c r="J21" s="1769">
        <v>1.5913510746120425</v>
      </c>
      <c r="K21" s="1769">
        <v>1.1867206802242702</v>
      </c>
      <c r="L21" s="1772">
        <v>0.23774196902209641</v>
      </c>
      <c r="M21" s="1773">
        <v>20.614167650979596</v>
      </c>
      <c r="N21" s="1769">
        <v>19.646240296458348</v>
      </c>
      <c r="O21" s="1769">
        <v>21.337276286029898</v>
      </c>
      <c r="P21" s="1769">
        <v>20.436270920966969</v>
      </c>
      <c r="Q21" s="2595">
        <v>7.8814181693617948</v>
      </c>
      <c r="R21" s="450"/>
      <c r="S21" s="450"/>
      <c r="T21" s="450"/>
      <c r="U21" s="450"/>
      <c r="V21" s="450"/>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BA21" s="3096"/>
      <c r="BB21" s="162" t="s">
        <v>17</v>
      </c>
      <c r="BC21" s="1586" t="s">
        <v>35</v>
      </c>
      <c r="BD21" s="1606" t="s">
        <v>35</v>
      </c>
      <c r="BE21" s="1606" t="s">
        <v>35</v>
      </c>
      <c r="BF21" s="1606" t="s">
        <v>35</v>
      </c>
      <c r="BG21" s="1627" t="s">
        <v>35</v>
      </c>
      <c r="BH21" s="1648" t="s">
        <v>35</v>
      </c>
      <c r="BI21" s="1606" t="s">
        <v>35</v>
      </c>
      <c r="BJ21" s="1606" t="s">
        <v>35</v>
      </c>
      <c r="BK21" s="1606" t="s">
        <v>35</v>
      </c>
      <c r="BL21" s="1627" t="s">
        <v>35</v>
      </c>
      <c r="BM21" s="1648" t="s">
        <v>35</v>
      </c>
      <c r="BN21" s="1606" t="s">
        <v>35</v>
      </c>
      <c r="BO21" s="1606" t="s">
        <v>35</v>
      </c>
      <c r="BP21" s="1606" t="s">
        <v>35</v>
      </c>
      <c r="BQ21" s="2623" t="s">
        <v>35</v>
      </c>
      <c r="BR21" s="2662"/>
      <c r="BS21" s="2662"/>
      <c r="BT21" s="2662"/>
      <c r="BU21" s="2662"/>
      <c r="BV21" s="2662"/>
      <c r="BW21" s="2662"/>
      <c r="BX21" s="2662"/>
      <c r="BY21" s="2473"/>
      <c r="BZ21" s="2473"/>
      <c r="CA21" s="2473"/>
      <c r="CB21" s="2473"/>
      <c r="CC21" s="2473"/>
      <c r="CD21" s="2473"/>
      <c r="CE21" s="2473"/>
      <c r="CF21" s="2473"/>
      <c r="CG21" s="2473"/>
      <c r="CH21" s="2473"/>
      <c r="CI21" s="2473"/>
      <c r="CJ21" s="2473"/>
      <c r="CK21" s="2473"/>
      <c r="CL21" s="2473"/>
      <c r="CM21" s="2473"/>
      <c r="CN21" s="2473"/>
      <c r="CO21" s="2473"/>
      <c r="CP21" s="2473"/>
      <c r="CQ21" s="2473"/>
      <c r="CR21" s="2473"/>
      <c r="CS21" s="2473"/>
      <c r="CT21" s="2473"/>
      <c r="CU21" s="2473"/>
      <c r="CV21" s="2473"/>
      <c r="CW21" s="2473"/>
      <c r="CX21" s="2473"/>
      <c r="CY21" s="2473"/>
      <c r="CZ21" s="2473"/>
      <c r="DA21" s="1061"/>
    </row>
    <row r="22" s="760" customFormat="true" ht="15" customHeight="true" x14ac:dyDescent="0.2">
      <c r="A22" s="3231" t="s">
        <v>54</v>
      </c>
      <c r="B22" s="1881" t="s">
        <v>49</v>
      </c>
      <c r="C22" s="1768">
        <v>12.484144293456337</v>
      </c>
      <c r="D22" s="1769">
        <v>13.537922299884498</v>
      </c>
      <c r="E22" s="1769">
        <v>9.7574283051039075</v>
      </c>
      <c r="F22" s="1769">
        <v>5.7689267739720096</v>
      </c>
      <c r="G22" s="1770">
        <v>2.2405601519598419</v>
      </c>
      <c r="H22" s="1771">
        <v>3.2414390870512664</v>
      </c>
      <c r="I22" s="1769">
        <v>2.6602785709193286</v>
      </c>
      <c r="J22" s="1769">
        <v>1.9463751473785456</v>
      </c>
      <c r="K22" s="1769">
        <v>1.3736932599924405</v>
      </c>
      <c r="L22" s="1772">
        <v>0.71273570477197878</v>
      </c>
      <c r="M22" s="1773">
        <v>9.862764430720226</v>
      </c>
      <c r="N22" s="1769">
        <v>14.312359268395735</v>
      </c>
      <c r="O22" s="1769">
        <v>17.885257179089194</v>
      </c>
      <c r="P22" s="1769">
        <v>9.5591530035914438</v>
      </c>
      <c r="Q22" s="2595">
        <v>12.478437717096631</v>
      </c>
      <c r="R22" s="450"/>
      <c r="S22" s="450"/>
      <c r="T22" s="450"/>
      <c r="U22" s="450"/>
      <c r="V22" s="450"/>
      <c r="W22" s="450"/>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BA22" s="3096" t="s">
        <v>54</v>
      </c>
      <c r="BB22" s="162" t="s">
        <v>49</v>
      </c>
      <c r="BC22" s="1586" t="s">
        <v>35</v>
      </c>
      <c r="BD22" s="1606" t="s">
        <v>35</v>
      </c>
      <c r="BE22" s="1606" t="s">
        <v>35</v>
      </c>
      <c r="BF22" s="1606" t="s">
        <v>35</v>
      </c>
      <c r="BG22" s="1627" t="s">
        <v>35</v>
      </c>
      <c r="BH22" s="1648" t="s">
        <v>35</v>
      </c>
      <c r="BI22" s="1606" t="s">
        <v>35</v>
      </c>
      <c r="BJ22" s="1606" t="s">
        <v>35</v>
      </c>
      <c r="BK22" s="1606" t="s">
        <v>35</v>
      </c>
      <c r="BL22" s="1627" t="s">
        <v>35</v>
      </c>
      <c r="BM22" s="1648" t="s">
        <v>35</v>
      </c>
      <c r="BN22" s="1606" t="s">
        <v>35</v>
      </c>
      <c r="BO22" s="1606" t="s">
        <v>35</v>
      </c>
      <c r="BP22" s="1606" t="s">
        <v>35</v>
      </c>
      <c r="BQ22" s="2623" t="s">
        <v>35</v>
      </c>
      <c r="BR22" s="2662"/>
      <c r="BS22" s="2662"/>
      <c r="BT22" s="2662"/>
      <c r="BU22" s="2662"/>
      <c r="BV22" s="2662"/>
      <c r="BW22" s="2662"/>
      <c r="BX22" s="2662"/>
      <c r="BY22" s="2473"/>
      <c r="BZ22" s="2473"/>
      <c r="CA22" s="2473"/>
      <c r="CB22" s="2473"/>
      <c r="CC22" s="2473"/>
      <c r="CD22" s="2473"/>
      <c r="CE22" s="2473"/>
      <c r="CF22" s="2473"/>
      <c r="CG22" s="2473"/>
      <c r="CH22" s="2473"/>
      <c r="CI22" s="2473"/>
      <c r="CJ22" s="2473"/>
      <c r="CK22" s="2473"/>
      <c r="CL22" s="2473"/>
      <c r="CM22" s="2473"/>
      <c r="CN22" s="2473"/>
      <c r="CO22" s="2473"/>
      <c r="CP22" s="2473"/>
      <c r="CQ22" s="2473"/>
      <c r="CR22" s="2473"/>
      <c r="CS22" s="2473"/>
      <c r="CT22" s="2473"/>
      <c r="CU22" s="2473"/>
      <c r="CV22" s="2473"/>
      <c r="CW22" s="2473"/>
      <c r="CX22" s="2473"/>
      <c r="CY22" s="2473"/>
      <c r="CZ22" s="2473"/>
      <c r="DA22" s="1061"/>
    </row>
    <row r="23" s="760" customFormat="true" ht="15" customHeight="true" x14ac:dyDescent="0.2">
      <c r="A23" s="3232"/>
      <c r="B23" s="1882" t="s">
        <v>48</v>
      </c>
      <c r="C23" s="1779">
        <v>87.515855706543661</v>
      </c>
      <c r="D23" s="1780">
        <v>86.462077700115501</v>
      </c>
      <c r="E23" s="1780">
        <v>90.242571694896085</v>
      </c>
      <c r="F23" s="1780">
        <v>94.231073226028002</v>
      </c>
      <c r="G23" s="1781">
        <v>97.759439848040159</v>
      </c>
      <c r="H23" s="1782">
        <v>96.758560912948738</v>
      </c>
      <c r="I23" s="1780">
        <v>97.339721429080669</v>
      </c>
      <c r="J23" s="1780">
        <v>98.053624852621454</v>
      </c>
      <c r="K23" s="1780">
        <v>98.626306740007564</v>
      </c>
      <c r="L23" s="1783">
        <v>99.287264295228013</v>
      </c>
      <c r="M23" s="1784">
        <v>90.137235569279767</v>
      </c>
      <c r="N23" s="1780">
        <v>85.687640731604262</v>
      </c>
      <c r="O23" s="1780">
        <v>82.114742820910806</v>
      </c>
      <c r="P23" s="1780">
        <v>90.440846996408553</v>
      </c>
      <c r="Q23" s="2596">
        <v>87.521562282903361</v>
      </c>
      <c r="R23" s="450"/>
      <c r="S23" s="450"/>
      <c r="T23" s="450"/>
      <c r="U23" s="450"/>
      <c r="V23" s="450"/>
      <c r="W23" s="450"/>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BA23" s="3097"/>
      <c r="BB23" s="163" t="s">
        <v>48</v>
      </c>
      <c r="BC23" s="1587" t="s">
        <v>35</v>
      </c>
      <c r="BD23" s="1607" t="s">
        <v>35</v>
      </c>
      <c r="BE23" s="1607" t="s">
        <v>35</v>
      </c>
      <c r="BF23" s="1607" t="s">
        <v>35</v>
      </c>
      <c r="BG23" s="1628" t="s">
        <v>35</v>
      </c>
      <c r="BH23" s="1649" t="s">
        <v>35</v>
      </c>
      <c r="BI23" s="1607" t="s">
        <v>35</v>
      </c>
      <c r="BJ23" s="1607" t="s">
        <v>35</v>
      </c>
      <c r="BK23" s="1607" t="s">
        <v>35</v>
      </c>
      <c r="BL23" s="1628" t="s">
        <v>35</v>
      </c>
      <c r="BM23" s="1649" t="s">
        <v>35</v>
      </c>
      <c r="BN23" s="1607" t="s">
        <v>35</v>
      </c>
      <c r="BO23" s="1607" t="s">
        <v>35</v>
      </c>
      <c r="BP23" s="1607" t="s">
        <v>35</v>
      </c>
      <c r="BQ23" s="2624" t="s">
        <v>35</v>
      </c>
      <c r="BR23" s="2663"/>
      <c r="BS23" s="2663"/>
      <c r="BT23" s="2663"/>
      <c r="BU23" s="2663"/>
      <c r="BV23" s="2663"/>
      <c r="BW23" s="2663"/>
      <c r="BX23" s="2663"/>
      <c r="BY23" s="2474"/>
      <c r="BZ23" s="2474"/>
      <c r="CA23" s="2474"/>
      <c r="CB23" s="2474"/>
      <c r="CC23" s="2474"/>
      <c r="CD23" s="2474"/>
      <c r="CE23" s="2474"/>
      <c r="CF23" s="2474"/>
      <c r="CG23" s="2474"/>
      <c r="CH23" s="2474"/>
      <c r="CI23" s="2474"/>
      <c r="CJ23" s="2474"/>
      <c r="CK23" s="2474"/>
      <c r="CL23" s="2474"/>
      <c r="CM23" s="2474"/>
      <c r="CN23" s="2474"/>
      <c r="CO23" s="2474"/>
      <c r="CP23" s="2474"/>
      <c r="CQ23" s="2474"/>
      <c r="CR23" s="2474"/>
      <c r="CS23" s="2474"/>
      <c r="CT23" s="2474"/>
      <c r="CU23" s="2474"/>
      <c r="CV23" s="2474"/>
      <c r="CW23" s="2474"/>
      <c r="CX23" s="2474"/>
      <c r="CY23" s="2474"/>
      <c r="CZ23" s="2474"/>
      <c r="DA23" s="1061"/>
    </row>
    <row r="24" s="131" customFormat="true" ht="15" hidden="true" customHeight="true" x14ac:dyDescent="0.2">
      <c r="A24" s="3041" t="s">
        <v>47</v>
      </c>
      <c r="B24" s="282" t="s">
        <v>59</v>
      </c>
      <c r="C24" s="335"/>
      <c r="D24" s="336"/>
      <c r="E24" s="336"/>
      <c r="F24" s="336"/>
      <c r="G24" s="337"/>
      <c r="H24" s="338"/>
      <c r="I24" s="336"/>
      <c r="J24" s="336"/>
      <c r="K24" s="336"/>
      <c r="L24" s="339"/>
      <c r="M24" s="335"/>
      <c r="N24" s="336"/>
      <c r="O24" s="336"/>
      <c r="P24" s="336"/>
      <c r="Q24" s="339"/>
      <c r="R24" s="1038"/>
      <c r="S24" s="1038"/>
      <c r="T24" s="1038"/>
      <c r="U24" s="1038"/>
      <c r="V24" s="1038"/>
      <c r="W24" s="1038"/>
      <c r="X24" s="1038"/>
      <c r="Y24" s="1038"/>
      <c r="Z24" s="1038"/>
      <c r="AA24" s="1038"/>
      <c r="AB24" s="1038"/>
      <c r="AC24" s="1038"/>
      <c r="AD24" s="1038"/>
      <c r="AE24" s="1038"/>
      <c r="AF24" s="1038"/>
      <c r="AG24" s="1038"/>
      <c r="AH24" s="1038"/>
      <c r="AI24" s="1038"/>
      <c r="AJ24" s="1038"/>
      <c r="AK24" s="1038"/>
      <c r="AL24" s="1038"/>
      <c r="AM24" s="1038"/>
      <c r="AN24" s="1038"/>
      <c r="AO24" s="1038"/>
      <c r="AP24" s="1038"/>
      <c r="AQ24" s="1038"/>
      <c r="AR24" s="1038"/>
      <c r="AS24" s="1038"/>
      <c r="AT24" s="1038"/>
      <c r="AU24" s="1038"/>
      <c r="AV24" s="1038"/>
      <c r="AW24" s="1038"/>
      <c r="AX24" s="1038"/>
      <c r="AY24" s="1038"/>
      <c r="BB24" s="133"/>
      <c r="BR24" s="240"/>
      <c r="BS24" s="240"/>
      <c r="BT24" s="240"/>
      <c r="BU24" s="240"/>
      <c r="BV24" s="240"/>
      <c r="BW24" s="240"/>
      <c r="BX24" s="240"/>
      <c r="BY24" s="240"/>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c r="DA24" s="240"/>
    </row>
    <row r="25" s="131" customFormat="true" ht="15" hidden="true" customHeight="true" x14ac:dyDescent="0.2">
      <c r="A25" s="3042"/>
      <c r="B25" s="273" t="s">
        <v>58</v>
      </c>
      <c r="C25" s="340"/>
      <c r="D25" s="341"/>
      <c r="E25" s="341"/>
      <c r="F25" s="341"/>
      <c r="G25" s="342"/>
      <c r="H25" s="343"/>
      <c r="I25" s="341"/>
      <c r="J25" s="341"/>
      <c r="K25" s="341"/>
      <c r="L25" s="344"/>
      <c r="M25" s="340"/>
      <c r="N25" s="341"/>
      <c r="O25" s="341"/>
      <c r="P25" s="341"/>
      <c r="Q25" s="344"/>
      <c r="R25" s="1038"/>
      <c r="S25" s="1038"/>
      <c r="T25" s="1038"/>
      <c r="U25" s="1038"/>
      <c r="V25" s="1038"/>
      <c r="W25" s="1038"/>
      <c r="X25" s="1038"/>
      <c r="Y25" s="1038"/>
      <c r="Z25" s="1038"/>
      <c r="AA25" s="1038"/>
      <c r="AB25" s="1038"/>
      <c r="AC25" s="1038"/>
      <c r="AD25" s="1038"/>
      <c r="AE25" s="1038"/>
      <c r="AF25" s="1038"/>
      <c r="AG25" s="1038"/>
      <c r="AH25" s="1038"/>
      <c r="AI25" s="1038"/>
      <c r="AJ25" s="1038"/>
      <c r="AK25" s="1038"/>
      <c r="AL25" s="1038"/>
      <c r="AM25" s="1038"/>
      <c r="AN25" s="1038"/>
      <c r="AO25" s="1038"/>
      <c r="AP25" s="1038"/>
      <c r="AQ25" s="1038"/>
      <c r="AR25" s="1038"/>
      <c r="AS25" s="1038"/>
      <c r="AT25" s="1038"/>
      <c r="AU25" s="1038"/>
      <c r="AV25" s="1038"/>
      <c r="AW25" s="1038"/>
      <c r="AX25" s="1038"/>
      <c r="AY25" s="1038"/>
      <c r="BB25" s="133"/>
      <c r="BR25" s="240"/>
      <c r="BS25" s="240"/>
      <c r="BT25" s="240"/>
      <c r="BU25" s="240"/>
      <c r="BV25" s="240"/>
      <c r="BW25" s="240"/>
      <c r="BX25" s="240"/>
      <c r="BY25" s="240"/>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c r="DA25" s="240"/>
    </row>
    <row r="26" s="131" customFormat="true" ht="15" hidden="true" customHeight="true" x14ac:dyDescent="0.2">
      <c r="A26" s="3043"/>
      <c r="B26" s="274" t="s">
        <v>46</v>
      </c>
      <c r="C26" s="345"/>
      <c r="D26" s="346"/>
      <c r="E26" s="346"/>
      <c r="F26" s="346"/>
      <c r="G26" s="347"/>
      <c r="H26" s="348"/>
      <c r="I26" s="346"/>
      <c r="J26" s="346"/>
      <c r="K26" s="346"/>
      <c r="L26" s="349"/>
      <c r="M26" s="345"/>
      <c r="N26" s="346"/>
      <c r="O26" s="346"/>
      <c r="P26" s="346"/>
      <c r="Q26" s="349"/>
      <c r="R26" s="1038"/>
      <c r="S26" s="1038"/>
      <c r="T26" s="1038"/>
      <c r="U26" s="1038"/>
      <c r="V26" s="1038"/>
      <c r="W26" s="1038"/>
      <c r="X26" s="1038"/>
      <c r="Y26" s="1038"/>
      <c r="Z26" s="1038"/>
      <c r="AA26" s="1038"/>
      <c r="AB26" s="1038"/>
      <c r="AC26" s="1038"/>
      <c r="AD26" s="1038"/>
      <c r="AE26" s="1038"/>
      <c r="AF26" s="1038"/>
      <c r="AG26" s="1038"/>
      <c r="AH26" s="1038"/>
      <c r="AI26" s="1038"/>
      <c r="AJ26" s="1038"/>
      <c r="AK26" s="1038"/>
      <c r="AL26" s="1038"/>
      <c r="AM26" s="1038"/>
      <c r="AN26" s="1038"/>
      <c r="AO26" s="1038"/>
      <c r="AP26" s="1038"/>
      <c r="AQ26" s="1038"/>
      <c r="AR26" s="1038"/>
      <c r="AS26" s="1038"/>
      <c r="AT26" s="1038"/>
      <c r="AU26" s="1038"/>
      <c r="AV26" s="1038"/>
      <c r="AW26" s="1038"/>
      <c r="AX26" s="1038"/>
      <c r="AY26" s="1038"/>
      <c r="BB26" s="133"/>
      <c r="BR26" s="240"/>
      <c r="BS26" s="240"/>
      <c r="BT26" s="240"/>
      <c r="BU26" s="240"/>
      <c r="BV26" s="240"/>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c r="DA26" s="240"/>
    </row>
    <row r="27" s="761" customFormat="true" ht="15" customHeight="true" x14ac:dyDescent="0.2">
      <c r="A27" s="130"/>
      <c r="B27" s="202"/>
      <c r="C27" s="3064" t="s">
        <v>115</v>
      </c>
      <c r="D27" s="3065"/>
      <c r="E27" s="3065"/>
      <c r="F27" s="3065"/>
      <c r="G27" s="3066"/>
      <c r="H27" s="3233" t="s">
        <v>38</v>
      </c>
      <c r="I27" s="3234"/>
      <c r="J27" s="3234"/>
      <c r="K27" s="3234"/>
      <c r="L27" s="3235"/>
      <c r="M27" s="3236" t="s">
        <v>37</v>
      </c>
      <c r="N27" s="3234"/>
      <c r="O27" s="3234"/>
      <c r="P27" s="3234"/>
      <c r="Q27" s="3237"/>
      <c r="R27" s="450"/>
      <c r="S27" s="450"/>
      <c r="T27" s="450"/>
      <c r="U27" s="450"/>
      <c r="V27" s="450"/>
      <c r="W27" s="450"/>
      <c r="X27" s="1038"/>
      <c r="Y27" s="1038"/>
      <c r="Z27" s="1038"/>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BA27" s="241" t="s">
        <v>131</v>
      </c>
      <c r="BB27" s="115" t="s">
        <v>96</v>
      </c>
      <c r="BC27" s="3098" t="s">
        <v>115</v>
      </c>
      <c r="BD27" s="3099"/>
      <c r="BE27" s="3099"/>
      <c r="BF27" s="3099"/>
      <c r="BG27" s="3100"/>
      <c r="BH27" s="3101" t="s">
        <v>38</v>
      </c>
      <c r="BI27" s="3099"/>
      <c r="BJ27" s="3099"/>
      <c r="BK27" s="3099"/>
      <c r="BL27" s="3100"/>
      <c r="BM27" s="3101" t="s">
        <v>37</v>
      </c>
      <c r="BN27" s="3099"/>
      <c r="BO27" s="3099"/>
      <c r="BP27" s="3099"/>
      <c r="BQ27" s="3102"/>
      <c r="BR27" s="2664"/>
      <c r="BS27" s="2665"/>
      <c r="BT27" s="2665"/>
      <c r="BU27" s="2665"/>
      <c r="BV27" s="2665"/>
      <c r="BW27" s="2665"/>
      <c r="BX27" s="2665"/>
      <c r="BY27" s="2666"/>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c r="DA27" s="240"/>
    </row>
    <row r="28" s="761" customFormat="true" ht="12.75" x14ac:dyDescent="0.2">
      <c r="A28" s="203" t="s">
        <v>69</v>
      </c>
      <c r="B28" s="277"/>
      <c r="C28" s="404" t="s">
        <v>0</v>
      </c>
      <c r="D28" s="405" t="s">
        <v>1</v>
      </c>
      <c r="E28" s="405" t="s">
        <v>2</v>
      </c>
      <c r="F28" s="405" t="s">
        <v>3</v>
      </c>
      <c r="G28" s="406" t="s">
        <v>4</v>
      </c>
      <c r="H28" s="1730" t="s">
        <v>0</v>
      </c>
      <c r="I28" s="1692" t="s">
        <v>1</v>
      </c>
      <c r="J28" s="1692" t="s">
        <v>2</v>
      </c>
      <c r="K28" s="1692" t="s">
        <v>3</v>
      </c>
      <c r="L28" s="1693" t="s">
        <v>4</v>
      </c>
      <c r="M28" s="1720" t="s">
        <v>0</v>
      </c>
      <c r="N28" s="1692" t="s">
        <v>1</v>
      </c>
      <c r="O28" s="1692" t="s">
        <v>2</v>
      </c>
      <c r="P28" s="1692" t="s">
        <v>3</v>
      </c>
      <c r="Q28" s="1694" t="s">
        <v>4</v>
      </c>
      <c r="R28" s="1038"/>
      <c r="S28" s="1038"/>
      <c r="T28" s="1038"/>
      <c r="U28" s="1038"/>
      <c r="V28" s="1038"/>
      <c r="W28" s="1038"/>
      <c r="X28" s="1038"/>
      <c r="Y28" s="1038"/>
      <c r="Z28" s="1038"/>
      <c r="AA28" s="1038"/>
      <c r="AB28" s="1038"/>
      <c r="AC28" s="1038"/>
      <c r="AD28" s="1038"/>
      <c r="AE28" s="1038"/>
      <c r="AF28" s="1038"/>
      <c r="AG28" s="1038"/>
      <c r="AH28" s="1038"/>
      <c r="AI28" s="1038"/>
      <c r="AJ28" s="1038"/>
      <c r="AK28" s="1038"/>
      <c r="AL28" s="1038"/>
      <c r="AM28" s="1038"/>
      <c r="AN28" s="1038"/>
      <c r="AO28" s="1038"/>
      <c r="AP28" s="1038"/>
      <c r="AQ28" s="1038"/>
      <c r="AR28" s="1038"/>
      <c r="AS28" s="1038"/>
      <c r="AT28" s="1038"/>
      <c r="AU28" s="1038"/>
      <c r="AV28" s="1038"/>
      <c r="AW28" s="1038"/>
      <c r="AX28" s="1038"/>
      <c r="AY28" s="1038"/>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2625" t="s">
        <v>4</v>
      </c>
      <c r="BR28" s="2667"/>
      <c r="BS28" s="2667"/>
      <c r="BT28" s="2667"/>
      <c r="BU28" s="2667"/>
      <c r="BV28" s="2667"/>
      <c r="BW28" s="2667"/>
      <c r="BX28" s="2667"/>
      <c r="BY28" s="2475"/>
      <c r="BZ28" s="2475"/>
      <c r="CA28" s="2475"/>
      <c r="CB28" s="2475"/>
      <c r="CC28" s="2475"/>
      <c r="CD28" s="2475"/>
      <c r="CE28" s="2475"/>
      <c r="CF28" s="2475"/>
      <c r="CG28" s="2475"/>
      <c r="CH28" s="2475"/>
      <c r="CI28" s="2475"/>
      <c r="CJ28" s="2475"/>
      <c r="CK28" s="2475"/>
      <c r="CL28" s="2475"/>
      <c r="CM28" s="2475"/>
      <c r="CN28" s="2475"/>
      <c r="CO28" s="2475"/>
      <c r="CP28" s="2475"/>
      <c r="CQ28" s="2475"/>
      <c r="CR28" s="2475"/>
      <c r="CS28" s="2475"/>
      <c r="CT28" s="2475"/>
      <c r="CU28" s="2475"/>
      <c r="CV28" s="2475"/>
      <c r="CW28" s="2475"/>
      <c r="CX28" s="2475"/>
      <c r="CY28" s="2475"/>
      <c r="CZ28" s="2475"/>
      <c r="DA28" s="240"/>
    </row>
    <row r="29" s="761" customFormat="true" ht="15" customHeight="true" x14ac:dyDescent="0.2">
      <c r="A29" s="3209" t="s">
        <v>57</v>
      </c>
      <c r="B29" s="1883" t="s">
        <v>49</v>
      </c>
      <c r="C29" s="1785">
        <v>3.2316485256399812</v>
      </c>
      <c r="D29" s="1786">
        <v>4.0267957211337908</v>
      </c>
      <c r="E29" s="1786">
        <v>10.409462113731148</v>
      </c>
      <c r="F29" s="1786">
        <v>40.115189233892053</v>
      </c>
      <c r="G29" s="1787">
        <v>85.315495733543827</v>
      </c>
      <c r="H29" s="1788">
        <v>37.069312945672145</v>
      </c>
      <c r="I29" s="1786">
        <v>72.907002920368029</v>
      </c>
      <c r="J29" s="1786">
        <v>77.803622309662288</v>
      </c>
      <c r="K29" s="1786">
        <v>87.667938310551079</v>
      </c>
      <c r="L29" s="1789">
        <v>94.63141567992264</v>
      </c>
      <c r="M29" s="1790">
        <v>2.4691286981467799</v>
      </c>
      <c r="N29" s="1786">
        <v>2.0037576829358654</v>
      </c>
      <c r="O29" s="1786">
        <v>3.5858735301524414</v>
      </c>
      <c r="P29" s="1786">
        <v>4.9318995160883752</v>
      </c>
      <c r="Q29" s="2597">
        <v>18.677455939993482</v>
      </c>
      <c r="R29" s="1038"/>
      <c r="S29" s="1038"/>
      <c r="T29" s="1038"/>
      <c r="U29" s="1038"/>
      <c r="V29" s="1038"/>
      <c r="W29" s="1038"/>
      <c r="X29" s="1038"/>
      <c r="Y29" s="1038"/>
      <c r="Z29" s="1038"/>
      <c r="AA29" s="1038"/>
      <c r="AB29" s="1038"/>
      <c r="AC29" s="1038"/>
      <c r="AD29" s="1038"/>
      <c r="AE29" s="1038"/>
      <c r="AF29" s="1038"/>
      <c r="AG29" s="1038"/>
      <c r="AH29" s="1038"/>
      <c r="AI29" s="1038"/>
      <c r="AJ29" s="1038"/>
      <c r="AK29" s="1038"/>
      <c r="AL29" s="1038"/>
      <c r="AM29" s="1038"/>
      <c r="AN29" s="1038"/>
      <c r="AO29" s="1038"/>
      <c r="AP29" s="1038"/>
      <c r="AQ29" s="1038"/>
      <c r="AR29" s="1038"/>
      <c r="AS29" s="1038"/>
      <c r="AT29" s="1038"/>
      <c r="AU29" s="1038"/>
      <c r="AV29" s="1038"/>
      <c r="AW29" s="1038"/>
      <c r="AX29" s="1038"/>
      <c r="AY29" s="1038"/>
      <c r="BA29" s="3055" t="s">
        <v>57</v>
      </c>
      <c r="BB29" s="164" t="s">
        <v>49</v>
      </c>
      <c r="BC29" s="1588" t="s">
        <v>35</v>
      </c>
      <c r="BD29" s="1608" t="s">
        <v>35</v>
      </c>
      <c r="BE29" s="1608" t="s">
        <v>35</v>
      </c>
      <c r="BF29" s="1608" t="s">
        <v>35</v>
      </c>
      <c r="BG29" s="1629" t="s">
        <v>35</v>
      </c>
      <c r="BH29" s="1650" t="s">
        <v>35</v>
      </c>
      <c r="BI29" s="1608" t="s">
        <v>35</v>
      </c>
      <c r="BJ29" s="1608" t="s">
        <v>35</v>
      </c>
      <c r="BK29" s="1608" t="s">
        <v>35</v>
      </c>
      <c r="BL29" s="1629" t="s">
        <v>35</v>
      </c>
      <c r="BM29" s="1650" t="s">
        <v>35</v>
      </c>
      <c r="BN29" s="1608" t="s">
        <v>35</v>
      </c>
      <c r="BO29" s="1608" t="s">
        <v>35</v>
      </c>
      <c r="BP29" s="1608" t="s">
        <v>35</v>
      </c>
      <c r="BQ29" s="2626" t="s">
        <v>35</v>
      </c>
      <c r="BR29" s="2668"/>
      <c r="BS29" s="2668"/>
      <c r="BT29" s="2668"/>
      <c r="BU29" s="2668"/>
      <c r="BV29" s="2668"/>
      <c r="BW29" s="2668"/>
      <c r="BX29" s="2668"/>
      <c r="BY29" s="2476"/>
      <c r="BZ29" s="2476"/>
      <c r="CA29" s="2476"/>
      <c r="CB29" s="2476"/>
      <c r="CC29" s="2476"/>
      <c r="CD29" s="2476"/>
      <c r="CE29" s="2476"/>
      <c r="CF29" s="2476"/>
      <c r="CG29" s="2476"/>
      <c r="CH29" s="2476"/>
      <c r="CI29" s="2476"/>
      <c r="CJ29" s="2476"/>
      <c r="CK29" s="2476"/>
      <c r="CL29" s="2476"/>
      <c r="CM29" s="2476"/>
      <c r="CN29" s="2476"/>
      <c r="CO29" s="2476"/>
      <c r="CP29" s="2476"/>
      <c r="CQ29" s="2476"/>
      <c r="CR29" s="2476"/>
      <c r="CS29" s="2476"/>
      <c r="CT29" s="2476"/>
      <c r="CU29" s="2476"/>
      <c r="CV29" s="2476"/>
      <c r="CW29" s="2476"/>
      <c r="CX29" s="2476"/>
      <c r="CY29" s="2476"/>
      <c r="CZ29" s="2476"/>
      <c r="DA29" s="240"/>
    </row>
    <row r="30" s="761" customFormat="true" ht="15" customHeight="true" x14ac:dyDescent="0.2">
      <c r="A30" s="3206"/>
      <c r="B30" s="1884" t="s">
        <v>48</v>
      </c>
      <c r="C30" s="1791">
        <v>96.768351474360017</v>
      </c>
      <c r="D30" s="1792">
        <v>95.973204278866206</v>
      </c>
      <c r="E30" s="1792">
        <v>89.590537886268848</v>
      </c>
      <c r="F30" s="1792">
        <v>59.884810766107954</v>
      </c>
      <c r="G30" s="1793">
        <v>14.684504266456184</v>
      </c>
      <c r="H30" s="1794">
        <v>62.930687054327862</v>
      </c>
      <c r="I30" s="1792">
        <v>27.092997079631964</v>
      </c>
      <c r="J30" s="1792">
        <v>22.196377690337709</v>
      </c>
      <c r="K30" s="1792">
        <v>12.332061689448921</v>
      </c>
      <c r="L30" s="1795">
        <v>5.3685843200773604</v>
      </c>
      <c r="M30" s="1796">
        <v>97.53087130185321</v>
      </c>
      <c r="N30" s="1792">
        <v>97.99624231706413</v>
      </c>
      <c r="O30" s="1792">
        <v>96.41412646984756</v>
      </c>
      <c r="P30" s="1792">
        <v>95.068100483911621</v>
      </c>
      <c r="Q30" s="2598">
        <v>81.322544060006521</v>
      </c>
      <c r="R30" s="1038"/>
      <c r="S30" s="1038"/>
      <c r="T30" s="1038"/>
      <c r="U30" s="1038"/>
      <c r="V30" s="1038"/>
      <c r="W30" s="1038"/>
      <c r="X30" s="1038"/>
      <c r="Y30" s="1038"/>
      <c r="Z30" s="1038"/>
      <c r="AA30" s="1038"/>
      <c r="AB30" s="1038"/>
      <c r="AC30" s="1038"/>
      <c r="AD30" s="1038"/>
      <c r="AE30" s="1038"/>
      <c r="AF30" s="1038"/>
      <c r="AG30" s="1038"/>
      <c r="AH30" s="1038"/>
      <c r="AI30" s="1038"/>
      <c r="AJ30" s="1038"/>
      <c r="AK30" s="1038"/>
      <c r="AL30" s="1038"/>
      <c r="AM30" s="1038"/>
      <c r="AN30" s="1038"/>
      <c r="AO30" s="1038"/>
      <c r="AP30" s="1038"/>
      <c r="AQ30" s="1038"/>
      <c r="AR30" s="1038"/>
      <c r="AS30" s="1038"/>
      <c r="AT30" s="1038"/>
      <c r="AU30" s="1038"/>
      <c r="AV30" s="1038"/>
      <c r="AW30" s="1038"/>
      <c r="AX30" s="1038"/>
      <c r="AY30" s="1038"/>
      <c r="BA30" s="3056"/>
      <c r="BB30" s="165" t="s">
        <v>48</v>
      </c>
      <c r="BC30" s="1589" t="s">
        <v>35</v>
      </c>
      <c r="BD30" s="1609" t="s">
        <v>35</v>
      </c>
      <c r="BE30" s="1609" t="s">
        <v>35</v>
      </c>
      <c r="BF30" s="1609" t="s">
        <v>35</v>
      </c>
      <c r="BG30" s="1630" t="s">
        <v>35</v>
      </c>
      <c r="BH30" s="1651" t="s">
        <v>35</v>
      </c>
      <c r="BI30" s="1609" t="s">
        <v>35</v>
      </c>
      <c r="BJ30" s="1609" t="s">
        <v>35</v>
      </c>
      <c r="BK30" s="1609" t="s">
        <v>35</v>
      </c>
      <c r="BL30" s="1630" t="s">
        <v>35</v>
      </c>
      <c r="BM30" s="1651" t="s">
        <v>35</v>
      </c>
      <c r="BN30" s="1609" t="s">
        <v>35</v>
      </c>
      <c r="BO30" s="1609" t="s">
        <v>35</v>
      </c>
      <c r="BP30" s="1609" t="s">
        <v>35</v>
      </c>
      <c r="BQ30" s="2627" t="s">
        <v>35</v>
      </c>
      <c r="BR30" s="2669"/>
      <c r="BS30" s="2669"/>
      <c r="BT30" s="2669"/>
      <c r="BU30" s="2669"/>
      <c r="BV30" s="2669"/>
      <c r="BW30" s="2669"/>
      <c r="BX30" s="2669"/>
      <c r="BY30" s="2477"/>
      <c r="BZ30" s="2477"/>
      <c r="CA30" s="2477"/>
      <c r="CB30" s="2477"/>
      <c r="CC30" s="2477"/>
      <c r="CD30" s="2477"/>
      <c r="CE30" s="2477"/>
      <c r="CF30" s="2477"/>
      <c r="CG30" s="2477"/>
      <c r="CH30" s="2477"/>
      <c r="CI30" s="2477"/>
      <c r="CJ30" s="2477"/>
      <c r="CK30" s="2477"/>
      <c r="CL30" s="2477"/>
      <c r="CM30" s="2477"/>
      <c r="CN30" s="2477"/>
      <c r="CO30" s="2477"/>
      <c r="CP30" s="2477"/>
      <c r="CQ30" s="2477"/>
      <c r="CR30" s="2477"/>
      <c r="CS30" s="2477"/>
      <c r="CT30" s="2477"/>
      <c r="CU30" s="2477"/>
      <c r="CV30" s="2477"/>
      <c r="CW30" s="2477"/>
      <c r="CX30" s="2477"/>
      <c r="CY30" s="2477"/>
      <c r="CZ30" s="2477"/>
      <c r="DA30" s="240"/>
    </row>
    <row r="31" s="130" customFormat="true" ht="15" customHeight="true" x14ac:dyDescent="0.2">
      <c r="A31" s="3057" t="s">
        <v>104</v>
      </c>
      <c r="B31" s="290" t="s">
        <v>49</v>
      </c>
      <c r="C31" s="1797">
        <v>0.59502093348708218</v>
      </c>
      <c r="D31" s="1798">
        <v>0.46025532398980534</v>
      </c>
      <c r="E31" s="1798">
        <v>1.0490450770716042</v>
      </c>
      <c r="F31" s="1798">
        <v>10.096262613171531</v>
      </c>
      <c r="G31" s="1799">
        <v>60.294528059770222</v>
      </c>
      <c r="H31" s="1800">
        <v>5.8270509324606499</v>
      </c>
      <c r="I31" s="1798">
        <v>20.277930003874353</v>
      </c>
      <c r="J31" s="1798">
        <v>29.508256318210059</v>
      </c>
      <c r="K31" s="1798">
        <v>57.726894618229188</v>
      </c>
      <c r="L31" s="1801">
        <v>84.152280679141171</v>
      </c>
      <c r="M31" s="1802">
        <v>0.43685405077015327</v>
      </c>
      <c r="N31" s="1798">
        <v>0.27528898040951577</v>
      </c>
      <c r="O31" s="1798">
        <v>0.39298947516084409</v>
      </c>
      <c r="P31" s="1798">
        <v>0</v>
      </c>
      <c r="Q31" s="2599">
        <v>9.9887362325872733</v>
      </c>
      <c r="R31" s="1038"/>
      <c r="S31" s="1038"/>
      <c r="T31" s="1038"/>
      <c r="U31" s="1038"/>
      <c r="V31" s="1038"/>
      <c r="W31" s="1038"/>
      <c r="X31" s="1038"/>
      <c r="Y31" s="1038"/>
      <c r="Z31" s="1038"/>
      <c r="AA31" s="1038"/>
      <c r="AB31" s="1038"/>
      <c r="AC31" s="1038"/>
      <c r="AD31" s="1038"/>
      <c r="AE31" s="1038"/>
      <c r="AF31" s="1038"/>
      <c r="AG31" s="1038"/>
      <c r="AH31" s="1038"/>
      <c r="AI31" s="1038"/>
      <c r="AJ31" s="1038"/>
      <c r="AK31" s="1038"/>
      <c r="AL31" s="1038"/>
      <c r="AM31" s="1038"/>
      <c r="AN31" s="1038"/>
      <c r="AO31" s="1038"/>
      <c r="AP31" s="1038"/>
      <c r="AQ31" s="1038"/>
      <c r="AR31" s="1038"/>
      <c r="AS31" s="1038"/>
      <c r="AT31" s="1038"/>
      <c r="AU31" s="1038"/>
      <c r="AV31" s="1038"/>
      <c r="AW31" s="1038"/>
      <c r="AX31" s="1038"/>
      <c r="AY31" s="1038"/>
      <c r="AZ31" s="761"/>
      <c r="BA31" s="3056" t="s">
        <v>104</v>
      </c>
      <c r="BB31" s="165" t="s">
        <v>49</v>
      </c>
      <c r="BC31" s="1589" t="s">
        <v>35</v>
      </c>
      <c r="BD31" s="1609" t="s">
        <v>35</v>
      </c>
      <c r="BE31" s="1609" t="s">
        <v>35</v>
      </c>
      <c r="BF31" s="1609" t="s">
        <v>35</v>
      </c>
      <c r="BG31" s="1630" t="s">
        <v>35</v>
      </c>
      <c r="BH31" s="1651" t="s">
        <v>35</v>
      </c>
      <c r="BI31" s="1609" t="s">
        <v>35</v>
      </c>
      <c r="BJ31" s="1609" t="s">
        <v>35</v>
      </c>
      <c r="BK31" s="1609" t="s">
        <v>35</v>
      </c>
      <c r="BL31" s="1630" t="s">
        <v>35</v>
      </c>
      <c r="BM31" s="1651" t="s">
        <v>35</v>
      </c>
      <c r="BN31" s="1609" t="s">
        <v>35</v>
      </c>
      <c r="BO31" s="1609" t="s">
        <v>35</v>
      </c>
      <c r="BP31" s="1609" t="s">
        <v>35</v>
      </c>
      <c r="BQ31" s="2627" t="s">
        <v>35</v>
      </c>
      <c r="BR31" s="2669"/>
      <c r="BS31" s="2669"/>
      <c r="BT31" s="2669"/>
      <c r="BU31" s="2669"/>
      <c r="BV31" s="2669"/>
      <c r="BW31" s="2669"/>
      <c r="BX31" s="2669"/>
      <c r="BY31" s="2477"/>
      <c r="BZ31" s="2477"/>
      <c r="CA31" s="2477"/>
      <c r="CB31" s="2477"/>
      <c r="CC31" s="2477"/>
      <c r="CD31" s="2477"/>
      <c r="CE31" s="2477"/>
      <c r="CF31" s="2477"/>
      <c r="CG31" s="2477"/>
      <c r="CH31" s="2477"/>
      <c r="CI31" s="2477"/>
      <c r="CJ31" s="2477"/>
      <c r="CK31" s="2477"/>
      <c r="CL31" s="2477"/>
      <c r="CM31" s="2477"/>
      <c r="CN31" s="2477"/>
      <c r="CO31" s="2477"/>
      <c r="CP31" s="2477"/>
      <c r="CQ31" s="2477"/>
      <c r="CR31" s="2477"/>
      <c r="CS31" s="2477"/>
      <c r="CT31" s="2477"/>
      <c r="CU31" s="2477"/>
      <c r="CV31" s="2477"/>
      <c r="CW31" s="2477"/>
      <c r="CX31" s="2477"/>
      <c r="CY31" s="2477"/>
      <c r="CZ31" s="2477"/>
      <c r="DA31" s="239"/>
    </row>
    <row r="32" s="130" customFormat="true" ht="15" customHeight="true" x14ac:dyDescent="0.2">
      <c r="A32" s="3057"/>
      <c r="B32" s="290" t="s">
        <v>48</v>
      </c>
      <c r="C32" s="1791">
        <v>99.404979066512922</v>
      </c>
      <c r="D32" s="1792">
        <v>99.539744676010201</v>
      </c>
      <c r="E32" s="1792">
        <v>98.950954922928389</v>
      </c>
      <c r="F32" s="1792">
        <v>89.903737386828467</v>
      </c>
      <c r="G32" s="1793">
        <v>39.705471940229771</v>
      </c>
      <c r="H32" s="1794">
        <v>94.172949067539349</v>
      </c>
      <c r="I32" s="1792">
        <v>79.72206999612564</v>
      </c>
      <c r="J32" s="1792">
        <v>70.491743681789941</v>
      </c>
      <c r="K32" s="1792">
        <v>42.273105381770812</v>
      </c>
      <c r="L32" s="1795">
        <v>15.847719320858833</v>
      </c>
      <c r="M32" s="1796">
        <v>99.563145949229849</v>
      </c>
      <c r="N32" s="1792">
        <v>99.724711019590487</v>
      </c>
      <c r="O32" s="1792">
        <v>99.607010524839154</v>
      </c>
      <c r="P32" s="1792">
        <v>100</v>
      </c>
      <c r="Q32" s="2598">
        <v>90.011263767412728</v>
      </c>
      <c r="R32" s="1038"/>
      <c r="S32" s="1038"/>
      <c r="T32" s="1038"/>
      <c r="U32" s="1038"/>
      <c r="V32" s="1038"/>
      <c r="W32" s="1038"/>
      <c r="X32" s="1038"/>
      <c r="Y32" s="1038"/>
      <c r="Z32" s="1038"/>
      <c r="AA32" s="1038"/>
      <c r="AB32" s="1038"/>
      <c r="AC32" s="1038"/>
      <c r="AD32" s="1038"/>
      <c r="AE32" s="1038"/>
      <c r="AF32" s="1038"/>
      <c r="AG32" s="1038"/>
      <c r="AH32" s="1038"/>
      <c r="AI32" s="1038"/>
      <c r="AJ32" s="1038"/>
      <c r="AK32" s="1038"/>
      <c r="AL32" s="1038"/>
      <c r="AM32" s="1038"/>
      <c r="AN32" s="1038"/>
      <c r="AO32" s="1038"/>
      <c r="AP32" s="1038"/>
      <c r="AQ32" s="1038"/>
      <c r="AR32" s="1038"/>
      <c r="AS32" s="1038"/>
      <c r="AT32" s="1038"/>
      <c r="AU32" s="1038"/>
      <c r="AV32" s="1038"/>
      <c r="AW32" s="1038"/>
      <c r="AX32" s="1038"/>
      <c r="AY32" s="1038"/>
      <c r="AZ32" s="761"/>
      <c r="BA32" s="3056"/>
      <c r="BB32" s="165" t="s">
        <v>48</v>
      </c>
      <c r="BC32" s="1589" t="s">
        <v>35</v>
      </c>
      <c r="BD32" s="1609" t="s">
        <v>35</v>
      </c>
      <c r="BE32" s="1609" t="s">
        <v>35</v>
      </c>
      <c r="BF32" s="1609" t="s">
        <v>35</v>
      </c>
      <c r="BG32" s="1630" t="s">
        <v>35</v>
      </c>
      <c r="BH32" s="1651" t="s">
        <v>35</v>
      </c>
      <c r="BI32" s="1609" t="s">
        <v>35</v>
      </c>
      <c r="BJ32" s="1609" t="s">
        <v>35</v>
      </c>
      <c r="BK32" s="1609" t="s">
        <v>35</v>
      </c>
      <c r="BL32" s="1630" t="s">
        <v>35</v>
      </c>
      <c r="BM32" s="1651" t="s">
        <v>35</v>
      </c>
      <c r="BN32" s="1609" t="s">
        <v>35</v>
      </c>
      <c r="BO32" s="1609" t="s">
        <v>35</v>
      </c>
      <c r="BP32" s="1609" t="s">
        <v>35</v>
      </c>
      <c r="BQ32" s="2627" t="s">
        <v>35</v>
      </c>
      <c r="BR32" s="2669"/>
      <c r="BS32" s="2669"/>
      <c r="BT32" s="2669"/>
      <c r="BU32" s="2669"/>
      <c r="BV32" s="2669"/>
      <c r="BW32" s="2669"/>
      <c r="BX32" s="2669"/>
      <c r="BY32" s="2477"/>
      <c r="BZ32" s="2477"/>
      <c r="CA32" s="2477"/>
      <c r="CB32" s="2477"/>
      <c r="CC32" s="2477"/>
      <c r="CD32" s="2477"/>
      <c r="CE32" s="2477"/>
      <c r="CF32" s="2477"/>
      <c r="CG32" s="2477"/>
      <c r="CH32" s="2477"/>
      <c r="CI32" s="2477"/>
      <c r="CJ32" s="2477"/>
      <c r="CK32" s="2477"/>
      <c r="CL32" s="2477"/>
      <c r="CM32" s="2477"/>
      <c r="CN32" s="2477"/>
      <c r="CO32" s="2477"/>
      <c r="CP32" s="2477"/>
      <c r="CQ32" s="2477"/>
      <c r="CR32" s="2477"/>
      <c r="CS32" s="2477"/>
      <c r="CT32" s="2477"/>
      <c r="CU32" s="2477"/>
      <c r="CV32" s="2477"/>
      <c r="CW32" s="2477"/>
      <c r="CX32" s="2477"/>
      <c r="CY32" s="2477"/>
      <c r="CZ32" s="2477"/>
      <c r="DA32" s="239"/>
    </row>
    <row r="33" s="130" customFormat="true" ht="15" customHeight="true" x14ac:dyDescent="0.2">
      <c r="A33" s="3057" t="s">
        <v>105</v>
      </c>
      <c r="B33" s="290" t="s">
        <v>49</v>
      </c>
      <c r="C33" s="1509" t="s">
        <v>35</v>
      </c>
      <c r="D33" s="1523" t="s">
        <v>35</v>
      </c>
      <c r="E33" s="1523" t="s">
        <v>35</v>
      </c>
      <c r="F33" s="1523" t="s">
        <v>35</v>
      </c>
      <c r="G33" s="1537" t="s">
        <v>35</v>
      </c>
      <c r="H33" s="1551" t="s">
        <v>35</v>
      </c>
      <c r="I33" s="1523" t="s">
        <v>35</v>
      </c>
      <c r="J33" s="1523" t="s">
        <v>35</v>
      </c>
      <c r="K33" s="1523" t="s">
        <v>35</v>
      </c>
      <c r="L33" s="1565" t="s">
        <v>35</v>
      </c>
      <c r="M33" s="1577" t="s">
        <v>35</v>
      </c>
      <c r="N33" s="1523" t="s">
        <v>35</v>
      </c>
      <c r="O33" s="1523" t="s">
        <v>35</v>
      </c>
      <c r="P33" s="1523" t="s">
        <v>35</v>
      </c>
      <c r="Q33" s="1565" t="s">
        <v>35</v>
      </c>
      <c r="R33" s="2617"/>
      <c r="S33" s="2617"/>
      <c r="T33" s="2617"/>
      <c r="U33" s="2617"/>
      <c r="V33" s="2617"/>
      <c r="W33" s="2617"/>
      <c r="X33" s="2617"/>
      <c r="Y33" s="2466"/>
      <c r="Z33" s="2466"/>
      <c r="AA33" s="2466"/>
      <c r="AB33" s="2466"/>
      <c r="AC33" s="2466"/>
      <c r="AD33" s="2466"/>
      <c r="AE33" s="2466"/>
      <c r="AF33" s="2466"/>
      <c r="AG33" s="2466"/>
      <c r="AH33" s="2466"/>
      <c r="AI33" s="2466"/>
      <c r="AJ33" s="2466"/>
      <c r="AK33" s="2466"/>
      <c r="AL33" s="2466"/>
      <c r="AM33" s="2466"/>
      <c r="AN33" s="2466"/>
      <c r="AO33" s="2466"/>
      <c r="AP33" s="2466"/>
      <c r="AQ33" s="2466"/>
      <c r="AR33" s="2466"/>
      <c r="AS33" s="2466"/>
      <c r="AT33" s="2466"/>
      <c r="AU33" s="2466"/>
      <c r="AV33" s="2466"/>
      <c r="AW33" s="2466"/>
      <c r="AX33" s="2466"/>
      <c r="AY33" s="2466"/>
      <c r="AZ33" s="239"/>
      <c r="BA33" s="3056" t="s">
        <v>105</v>
      </c>
      <c r="BB33" s="165" t="s">
        <v>49</v>
      </c>
      <c r="BC33" s="1589" t="s">
        <v>35</v>
      </c>
      <c r="BD33" s="1609" t="s">
        <v>35</v>
      </c>
      <c r="BE33" s="1609" t="s">
        <v>35</v>
      </c>
      <c r="BF33" s="1609" t="s">
        <v>35</v>
      </c>
      <c r="BG33" s="1630" t="s">
        <v>35</v>
      </c>
      <c r="BH33" s="1651" t="s">
        <v>35</v>
      </c>
      <c r="BI33" s="1609" t="s">
        <v>35</v>
      </c>
      <c r="BJ33" s="1609" t="s">
        <v>35</v>
      </c>
      <c r="BK33" s="1609" t="s">
        <v>35</v>
      </c>
      <c r="BL33" s="1630" t="s">
        <v>35</v>
      </c>
      <c r="BM33" s="1651" t="s">
        <v>35</v>
      </c>
      <c r="BN33" s="1609" t="s">
        <v>35</v>
      </c>
      <c r="BO33" s="1609" t="s">
        <v>35</v>
      </c>
      <c r="BP33" s="1609" t="s">
        <v>35</v>
      </c>
      <c r="BQ33" s="2627" t="s">
        <v>35</v>
      </c>
      <c r="BR33" s="2669"/>
      <c r="BS33" s="2669"/>
      <c r="BT33" s="2669"/>
      <c r="BU33" s="2669"/>
      <c r="BV33" s="2669"/>
      <c r="BW33" s="2669"/>
      <c r="BX33" s="2669"/>
      <c r="BY33" s="2477"/>
      <c r="BZ33" s="2477"/>
      <c r="CA33" s="2477"/>
      <c r="CB33" s="2477"/>
      <c r="CC33" s="2477"/>
      <c r="CD33" s="2477"/>
      <c r="CE33" s="2477"/>
      <c r="CF33" s="2477"/>
      <c r="CG33" s="2477"/>
      <c r="CH33" s="2477"/>
      <c r="CI33" s="2477"/>
      <c r="CJ33" s="2477"/>
      <c r="CK33" s="2477"/>
      <c r="CL33" s="2477"/>
      <c r="CM33" s="2477"/>
      <c r="CN33" s="2477"/>
      <c r="CO33" s="2477"/>
      <c r="CP33" s="2477"/>
      <c r="CQ33" s="2477"/>
      <c r="CR33" s="2477"/>
      <c r="CS33" s="2477"/>
      <c r="CT33" s="2477"/>
      <c r="CU33" s="2477"/>
      <c r="CV33" s="2477"/>
      <c r="CW33" s="2477"/>
      <c r="CX33" s="2477"/>
      <c r="CY33" s="2477"/>
      <c r="CZ33" s="2477"/>
      <c r="DA33" s="239"/>
    </row>
    <row r="34" s="130" customFormat="true" ht="15" customHeight="true" x14ac:dyDescent="0.2">
      <c r="A34" s="3057"/>
      <c r="B34" s="290" t="s">
        <v>48</v>
      </c>
      <c r="C34" s="1509" t="s">
        <v>35</v>
      </c>
      <c r="D34" s="1523" t="s">
        <v>35</v>
      </c>
      <c r="E34" s="1523" t="s">
        <v>35</v>
      </c>
      <c r="F34" s="1523" t="s">
        <v>35</v>
      </c>
      <c r="G34" s="1537" t="s">
        <v>35</v>
      </c>
      <c r="H34" s="1551" t="s">
        <v>35</v>
      </c>
      <c r="I34" s="1523" t="s">
        <v>35</v>
      </c>
      <c r="J34" s="1523" t="s">
        <v>35</v>
      </c>
      <c r="K34" s="1523" t="s">
        <v>35</v>
      </c>
      <c r="L34" s="1565" t="s">
        <v>35</v>
      </c>
      <c r="M34" s="1577" t="s">
        <v>35</v>
      </c>
      <c r="N34" s="1523" t="s">
        <v>35</v>
      </c>
      <c r="O34" s="1523" t="s">
        <v>35</v>
      </c>
      <c r="P34" s="1523" t="s">
        <v>35</v>
      </c>
      <c r="Q34" s="1565" t="s">
        <v>35</v>
      </c>
      <c r="R34" s="2617"/>
      <c r="S34" s="2617"/>
      <c r="T34" s="2617"/>
      <c r="U34" s="2617"/>
      <c r="V34" s="2617"/>
      <c r="W34" s="2617"/>
      <c r="X34" s="2617"/>
      <c r="Y34" s="2466"/>
      <c r="Z34" s="2466"/>
      <c r="AA34" s="2466"/>
      <c r="AB34" s="2466"/>
      <c r="AC34" s="2466"/>
      <c r="AD34" s="2466"/>
      <c r="AE34" s="2466"/>
      <c r="AF34" s="2466"/>
      <c r="AG34" s="2466"/>
      <c r="AH34" s="2466"/>
      <c r="AI34" s="2466"/>
      <c r="AJ34" s="2466"/>
      <c r="AK34" s="2466"/>
      <c r="AL34" s="2466"/>
      <c r="AM34" s="2466"/>
      <c r="AN34" s="2466"/>
      <c r="AO34" s="2466"/>
      <c r="AP34" s="2466"/>
      <c r="AQ34" s="2466"/>
      <c r="AR34" s="2466"/>
      <c r="AS34" s="2466"/>
      <c r="AT34" s="2466"/>
      <c r="AU34" s="2466"/>
      <c r="AV34" s="2466"/>
      <c r="AW34" s="2466"/>
      <c r="AX34" s="2466"/>
      <c r="AY34" s="2466"/>
      <c r="AZ34" s="239"/>
      <c r="BA34" s="3056"/>
      <c r="BB34" s="165" t="s">
        <v>48</v>
      </c>
      <c r="BC34" s="1589" t="s">
        <v>35</v>
      </c>
      <c r="BD34" s="1609" t="s">
        <v>35</v>
      </c>
      <c r="BE34" s="1609" t="s">
        <v>35</v>
      </c>
      <c r="BF34" s="1609" t="s">
        <v>35</v>
      </c>
      <c r="BG34" s="1630" t="s">
        <v>35</v>
      </c>
      <c r="BH34" s="1651" t="s">
        <v>35</v>
      </c>
      <c r="BI34" s="1609" t="s">
        <v>35</v>
      </c>
      <c r="BJ34" s="1609" t="s">
        <v>35</v>
      </c>
      <c r="BK34" s="1609" t="s">
        <v>35</v>
      </c>
      <c r="BL34" s="1630" t="s">
        <v>35</v>
      </c>
      <c r="BM34" s="1651" t="s">
        <v>35</v>
      </c>
      <c r="BN34" s="1609" t="s">
        <v>35</v>
      </c>
      <c r="BO34" s="1609" t="s">
        <v>35</v>
      </c>
      <c r="BP34" s="1609" t="s">
        <v>35</v>
      </c>
      <c r="BQ34" s="2627" t="s">
        <v>35</v>
      </c>
      <c r="BR34" s="2669"/>
      <c r="BS34" s="2669"/>
      <c r="BT34" s="2669"/>
      <c r="BU34" s="2669"/>
      <c r="BV34" s="2669"/>
      <c r="BW34" s="2669"/>
      <c r="BX34" s="2669"/>
      <c r="BY34" s="2477"/>
      <c r="BZ34" s="2477"/>
      <c r="CA34" s="2477"/>
      <c r="CB34" s="2477"/>
      <c r="CC34" s="2477"/>
      <c r="CD34" s="2477"/>
      <c r="CE34" s="2477"/>
      <c r="CF34" s="2477"/>
      <c r="CG34" s="2477"/>
      <c r="CH34" s="2477"/>
      <c r="CI34" s="2477"/>
      <c r="CJ34" s="2477"/>
      <c r="CK34" s="2477"/>
      <c r="CL34" s="2477"/>
      <c r="CM34" s="2477"/>
      <c r="CN34" s="2477"/>
      <c r="CO34" s="2477"/>
      <c r="CP34" s="2477"/>
      <c r="CQ34" s="2477"/>
      <c r="CR34" s="2477"/>
      <c r="CS34" s="2477"/>
      <c r="CT34" s="2477"/>
      <c r="CU34" s="2477"/>
      <c r="CV34" s="2477"/>
      <c r="CW34" s="2477"/>
      <c r="CX34" s="2477"/>
      <c r="CY34" s="2477"/>
      <c r="CZ34" s="2477"/>
      <c r="DA34" s="239"/>
    </row>
    <row r="35" s="761" customFormat="true" ht="15" customHeight="true" x14ac:dyDescent="0.2">
      <c r="A35" s="3206" t="s">
        <v>55</v>
      </c>
      <c r="B35" s="1884" t="s">
        <v>49</v>
      </c>
      <c r="C35" s="1911" t="s">
        <v>35</v>
      </c>
      <c r="D35" s="1912" t="s">
        <v>35</v>
      </c>
      <c r="E35" s="1912" t="s">
        <v>35</v>
      </c>
      <c r="F35" s="1912" t="s">
        <v>35</v>
      </c>
      <c r="G35" s="1913" t="s">
        <v>35</v>
      </c>
      <c r="H35" s="1914" t="s">
        <v>35</v>
      </c>
      <c r="I35" s="1912" t="s">
        <v>35</v>
      </c>
      <c r="J35" s="1912" t="s">
        <v>35</v>
      </c>
      <c r="K35" s="1912" t="s">
        <v>35</v>
      </c>
      <c r="L35" s="1915" t="s">
        <v>35</v>
      </c>
      <c r="M35" s="1916" t="s">
        <v>35</v>
      </c>
      <c r="N35" s="1912" t="s">
        <v>35</v>
      </c>
      <c r="O35" s="1912" t="s">
        <v>35</v>
      </c>
      <c r="P35" s="1912" t="s">
        <v>35</v>
      </c>
      <c r="Q35" s="2600" t="s">
        <v>35</v>
      </c>
      <c r="R35" s="1038"/>
      <c r="S35" s="1038"/>
      <c r="T35" s="1038"/>
      <c r="U35" s="1038"/>
      <c r="V35" s="1038"/>
      <c r="W35" s="1038"/>
      <c r="X35" s="1038"/>
      <c r="Y35" s="1038"/>
      <c r="Z35" s="1038"/>
      <c r="AA35" s="1038"/>
      <c r="AB35" s="1038"/>
      <c r="AC35" s="1038"/>
      <c r="AD35" s="1038"/>
      <c r="AE35" s="1038"/>
      <c r="AF35" s="1038"/>
      <c r="AG35" s="1038"/>
      <c r="AH35" s="1038"/>
      <c r="AI35" s="1038"/>
      <c r="AJ35" s="1038"/>
      <c r="AK35" s="1038"/>
      <c r="AL35" s="1038"/>
      <c r="AM35" s="1038"/>
      <c r="AN35" s="1038"/>
      <c r="AO35" s="1038"/>
      <c r="AP35" s="1038"/>
      <c r="AQ35" s="1038"/>
      <c r="AR35" s="1038"/>
      <c r="AS35" s="1038"/>
      <c r="AT35" s="1038"/>
      <c r="AU35" s="1038"/>
      <c r="AV35" s="1038"/>
      <c r="AW35" s="1038"/>
      <c r="AX35" s="1038"/>
      <c r="AY35" s="1038"/>
      <c r="BA35" s="3056" t="s">
        <v>55</v>
      </c>
      <c r="BB35" s="165" t="s">
        <v>49</v>
      </c>
      <c r="BC35" s="1589" t="s">
        <v>35</v>
      </c>
      <c r="BD35" s="1609" t="s">
        <v>35</v>
      </c>
      <c r="BE35" s="1609" t="s">
        <v>35</v>
      </c>
      <c r="BF35" s="1609" t="s">
        <v>35</v>
      </c>
      <c r="BG35" s="1630" t="s">
        <v>35</v>
      </c>
      <c r="BH35" s="1651" t="s">
        <v>35</v>
      </c>
      <c r="BI35" s="1609" t="s">
        <v>35</v>
      </c>
      <c r="BJ35" s="1609" t="s">
        <v>35</v>
      </c>
      <c r="BK35" s="1609" t="s">
        <v>35</v>
      </c>
      <c r="BL35" s="1630" t="s">
        <v>35</v>
      </c>
      <c r="BM35" s="1651" t="s">
        <v>35</v>
      </c>
      <c r="BN35" s="1609" t="s">
        <v>35</v>
      </c>
      <c r="BO35" s="1609" t="s">
        <v>35</v>
      </c>
      <c r="BP35" s="1609" t="s">
        <v>35</v>
      </c>
      <c r="BQ35" s="2627" t="s">
        <v>35</v>
      </c>
      <c r="BR35" s="2669"/>
      <c r="BS35" s="2669"/>
      <c r="BT35" s="2669"/>
      <c r="BU35" s="2669"/>
      <c r="BV35" s="2669"/>
      <c r="BW35" s="2669"/>
      <c r="BX35" s="2669"/>
      <c r="BY35" s="2477"/>
      <c r="BZ35" s="2477"/>
      <c r="CA35" s="2477"/>
      <c r="CB35" s="2477"/>
      <c r="CC35" s="2477"/>
      <c r="CD35" s="2477"/>
      <c r="CE35" s="2477"/>
      <c r="CF35" s="2477"/>
      <c r="CG35" s="2477"/>
      <c r="CH35" s="2477"/>
      <c r="CI35" s="2477"/>
      <c r="CJ35" s="2477"/>
      <c r="CK35" s="2477"/>
      <c r="CL35" s="2477"/>
      <c r="CM35" s="2477"/>
      <c r="CN35" s="2477"/>
      <c r="CO35" s="2477"/>
      <c r="CP35" s="2477"/>
      <c r="CQ35" s="2477"/>
      <c r="CR35" s="2477"/>
      <c r="CS35" s="2477"/>
      <c r="CT35" s="2477"/>
      <c r="CU35" s="2477"/>
      <c r="CV35" s="2477"/>
      <c r="CW35" s="2477"/>
      <c r="CX35" s="2477"/>
      <c r="CY35" s="2477"/>
      <c r="CZ35" s="2477"/>
      <c r="DA35" s="240"/>
    </row>
    <row r="36" s="761" customFormat="true" ht="15" customHeight="true" x14ac:dyDescent="0.2">
      <c r="A36" s="3206"/>
      <c r="B36" s="1884" t="s">
        <v>48</v>
      </c>
      <c r="C36" s="1911" t="s">
        <v>35</v>
      </c>
      <c r="D36" s="1912" t="s">
        <v>35</v>
      </c>
      <c r="E36" s="1912" t="s">
        <v>35</v>
      </c>
      <c r="F36" s="1912" t="s">
        <v>35</v>
      </c>
      <c r="G36" s="1913" t="s">
        <v>35</v>
      </c>
      <c r="H36" s="1914" t="s">
        <v>35</v>
      </c>
      <c r="I36" s="1912" t="s">
        <v>35</v>
      </c>
      <c r="J36" s="1912" t="s">
        <v>35</v>
      </c>
      <c r="K36" s="1912" t="s">
        <v>35</v>
      </c>
      <c r="L36" s="1915" t="s">
        <v>35</v>
      </c>
      <c r="M36" s="1916" t="s">
        <v>35</v>
      </c>
      <c r="N36" s="1912" t="s">
        <v>35</v>
      </c>
      <c r="O36" s="1912" t="s">
        <v>35</v>
      </c>
      <c r="P36" s="1912" t="s">
        <v>35</v>
      </c>
      <c r="Q36" s="2600" t="s">
        <v>35</v>
      </c>
      <c r="R36" s="1038"/>
      <c r="S36" s="1038"/>
      <c r="T36" s="1038"/>
      <c r="U36" s="1038"/>
      <c r="V36" s="1038"/>
      <c r="W36" s="1038"/>
      <c r="X36" s="1038"/>
      <c r="Y36" s="1038"/>
      <c r="Z36" s="1038"/>
      <c r="AA36" s="1038"/>
      <c r="AB36" s="1038"/>
      <c r="AC36" s="1038"/>
      <c r="AD36" s="1038"/>
      <c r="AE36" s="1038"/>
      <c r="AF36" s="1038"/>
      <c r="AG36" s="1038"/>
      <c r="AH36" s="1038"/>
      <c r="AI36" s="1038"/>
      <c r="AJ36" s="1038"/>
      <c r="AK36" s="1038"/>
      <c r="AL36" s="1038"/>
      <c r="AM36" s="1038"/>
      <c r="AN36" s="1038"/>
      <c r="AO36" s="1038"/>
      <c r="AP36" s="1038"/>
      <c r="AQ36" s="1038"/>
      <c r="AR36" s="1038"/>
      <c r="AS36" s="1038"/>
      <c r="AT36" s="1038"/>
      <c r="AU36" s="1038"/>
      <c r="AV36" s="1038"/>
      <c r="AW36" s="1038"/>
      <c r="AX36" s="1038"/>
      <c r="AY36" s="1038"/>
      <c r="BA36" s="3056"/>
      <c r="BB36" s="165" t="s">
        <v>48</v>
      </c>
      <c r="BC36" s="1589" t="s">
        <v>35</v>
      </c>
      <c r="BD36" s="1609" t="s">
        <v>35</v>
      </c>
      <c r="BE36" s="1609" t="s">
        <v>35</v>
      </c>
      <c r="BF36" s="1609" t="s">
        <v>35</v>
      </c>
      <c r="BG36" s="1630" t="s">
        <v>35</v>
      </c>
      <c r="BH36" s="1651" t="s">
        <v>35</v>
      </c>
      <c r="BI36" s="1609" t="s">
        <v>35</v>
      </c>
      <c r="BJ36" s="1609" t="s">
        <v>35</v>
      </c>
      <c r="BK36" s="1609" t="s">
        <v>35</v>
      </c>
      <c r="BL36" s="1630" t="s">
        <v>35</v>
      </c>
      <c r="BM36" s="1651" t="s">
        <v>35</v>
      </c>
      <c r="BN36" s="1609" t="s">
        <v>35</v>
      </c>
      <c r="BO36" s="1609" t="s">
        <v>35</v>
      </c>
      <c r="BP36" s="1609" t="s">
        <v>35</v>
      </c>
      <c r="BQ36" s="2627" t="s">
        <v>35</v>
      </c>
      <c r="BR36" s="2669"/>
      <c r="BS36" s="2669"/>
      <c r="BT36" s="2669"/>
      <c r="BU36" s="2669"/>
      <c r="BV36" s="2669"/>
      <c r="BW36" s="2669"/>
      <c r="BX36" s="2669"/>
      <c r="BY36" s="2477"/>
      <c r="BZ36" s="2477"/>
      <c r="CA36" s="2477"/>
      <c r="CB36" s="2477"/>
      <c r="CC36" s="2477"/>
      <c r="CD36" s="2477"/>
      <c r="CE36" s="2477"/>
      <c r="CF36" s="2477"/>
      <c r="CG36" s="2477"/>
      <c r="CH36" s="2477"/>
      <c r="CI36" s="2477"/>
      <c r="CJ36" s="2477"/>
      <c r="CK36" s="2477"/>
      <c r="CL36" s="2477"/>
      <c r="CM36" s="2477"/>
      <c r="CN36" s="2477"/>
      <c r="CO36" s="2477"/>
      <c r="CP36" s="2477"/>
      <c r="CQ36" s="2477"/>
      <c r="CR36" s="2477"/>
      <c r="CS36" s="2477"/>
      <c r="CT36" s="2477"/>
      <c r="CU36" s="2477"/>
      <c r="CV36" s="2477"/>
      <c r="CW36" s="2477"/>
      <c r="CX36" s="2477"/>
      <c r="CY36" s="2477"/>
      <c r="CZ36" s="2477"/>
      <c r="DA36" s="240"/>
    </row>
    <row r="37" s="761" customFormat="true" ht="15" customHeight="true" x14ac:dyDescent="0.2">
      <c r="A37" s="3206" t="s">
        <v>167</v>
      </c>
      <c r="B37" s="1884" t="s">
        <v>49</v>
      </c>
      <c r="C37" s="1911" t="s">
        <v>35</v>
      </c>
      <c r="D37" s="1912" t="s">
        <v>35</v>
      </c>
      <c r="E37" s="1912" t="s">
        <v>35</v>
      </c>
      <c r="F37" s="1912" t="s">
        <v>35</v>
      </c>
      <c r="G37" s="1913" t="s">
        <v>35</v>
      </c>
      <c r="H37" s="1914" t="s">
        <v>35</v>
      </c>
      <c r="I37" s="1912" t="s">
        <v>35</v>
      </c>
      <c r="J37" s="1912" t="s">
        <v>35</v>
      </c>
      <c r="K37" s="1912" t="s">
        <v>35</v>
      </c>
      <c r="L37" s="1915" t="s">
        <v>35</v>
      </c>
      <c r="M37" s="1916" t="s">
        <v>35</v>
      </c>
      <c r="N37" s="1912" t="s">
        <v>35</v>
      </c>
      <c r="O37" s="1912" t="s">
        <v>35</v>
      </c>
      <c r="P37" s="1912" t="s">
        <v>35</v>
      </c>
      <c r="Q37" s="2600" t="s">
        <v>35</v>
      </c>
      <c r="R37" s="1038"/>
      <c r="S37" s="1038"/>
      <c r="T37" s="1038"/>
      <c r="U37" s="1038"/>
      <c r="V37" s="1038"/>
      <c r="W37" s="1038"/>
      <c r="X37" s="1038"/>
      <c r="Y37" s="1038"/>
      <c r="Z37" s="1038"/>
      <c r="AA37" s="1038"/>
      <c r="AB37" s="1038"/>
      <c r="AC37" s="1038"/>
      <c r="AD37" s="1038"/>
      <c r="AE37" s="1038"/>
      <c r="AF37" s="1038"/>
      <c r="AG37" s="1038"/>
      <c r="AH37" s="1038"/>
      <c r="AI37" s="1038"/>
      <c r="AJ37" s="1038"/>
      <c r="AK37" s="1038"/>
      <c r="AL37" s="1038"/>
      <c r="AM37" s="1038"/>
      <c r="AN37" s="1038"/>
      <c r="AO37" s="1038"/>
      <c r="AP37" s="1038"/>
      <c r="AQ37" s="1038"/>
      <c r="AR37" s="1038"/>
      <c r="AS37" s="1038"/>
      <c r="AT37" s="1038"/>
      <c r="AU37" s="1038"/>
      <c r="AV37" s="1038"/>
      <c r="AW37" s="1038"/>
      <c r="AX37" s="1038"/>
      <c r="AY37" s="1038"/>
      <c r="BA37" s="3056" t="s">
        <v>126</v>
      </c>
      <c r="BB37" s="165" t="s">
        <v>49</v>
      </c>
      <c r="BC37" s="1589" t="s">
        <v>35</v>
      </c>
      <c r="BD37" s="1609" t="s">
        <v>35</v>
      </c>
      <c r="BE37" s="1609" t="s">
        <v>35</v>
      </c>
      <c r="BF37" s="1609" t="s">
        <v>35</v>
      </c>
      <c r="BG37" s="1630" t="s">
        <v>35</v>
      </c>
      <c r="BH37" s="1651" t="s">
        <v>35</v>
      </c>
      <c r="BI37" s="1609" t="s">
        <v>35</v>
      </c>
      <c r="BJ37" s="1609" t="s">
        <v>35</v>
      </c>
      <c r="BK37" s="1609" t="s">
        <v>35</v>
      </c>
      <c r="BL37" s="1630" t="s">
        <v>35</v>
      </c>
      <c r="BM37" s="1651" t="s">
        <v>35</v>
      </c>
      <c r="BN37" s="1609" t="s">
        <v>35</v>
      </c>
      <c r="BO37" s="1609" t="s">
        <v>35</v>
      </c>
      <c r="BP37" s="1609" t="s">
        <v>35</v>
      </c>
      <c r="BQ37" s="2627" t="s">
        <v>35</v>
      </c>
      <c r="BR37" s="2669"/>
      <c r="BS37" s="2669"/>
      <c r="BT37" s="2669"/>
      <c r="BU37" s="2669"/>
      <c r="BV37" s="2669"/>
      <c r="BW37" s="2669"/>
      <c r="BX37" s="2669"/>
      <c r="BY37" s="2477"/>
      <c r="BZ37" s="2477"/>
      <c r="CA37" s="2477"/>
      <c r="CB37" s="2477"/>
      <c r="CC37" s="2477"/>
      <c r="CD37" s="2477"/>
      <c r="CE37" s="2477"/>
      <c r="CF37" s="2477"/>
      <c r="CG37" s="2477"/>
      <c r="CH37" s="2477"/>
      <c r="CI37" s="2477"/>
      <c r="CJ37" s="2477"/>
      <c r="CK37" s="2477"/>
      <c r="CL37" s="2477"/>
      <c r="CM37" s="2477"/>
      <c r="CN37" s="2477"/>
      <c r="CO37" s="2477"/>
      <c r="CP37" s="2477"/>
      <c r="CQ37" s="2477"/>
      <c r="CR37" s="2477"/>
      <c r="CS37" s="2477"/>
      <c r="CT37" s="2477"/>
      <c r="CU37" s="2477"/>
      <c r="CV37" s="2477"/>
      <c r="CW37" s="2477"/>
      <c r="CX37" s="2477"/>
      <c r="CY37" s="2477"/>
      <c r="CZ37" s="2477"/>
      <c r="DA37" s="240"/>
    </row>
    <row r="38" s="761" customFormat="true" ht="15" customHeight="true" x14ac:dyDescent="0.2">
      <c r="A38" s="3206"/>
      <c r="B38" s="1884" t="s">
        <v>48</v>
      </c>
      <c r="C38" s="1911" t="s">
        <v>35</v>
      </c>
      <c r="D38" s="1912" t="s">
        <v>35</v>
      </c>
      <c r="E38" s="1912" t="s">
        <v>35</v>
      </c>
      <c r="F38" s="1912" t="s">
        <v>35</v>
      </c>
      <c r="G38" s="1913" t="s">
        <v>35</v>
      </c>
      <c r="H38" s="1914" t="s">
        <v>35</v>
      </c>
      <c r="I38" s="1912" t="s">
        <v>35</v>
      </c>
      <c r="J38" s="1912" t="s">
        <v>35</v>
      </c>
      <c r="K38" s="1912" t="s">
        <v>35</v>
      </c>
      <c r="L38" s="1915" t="s">
        <v>35</v>
      </c>
      <c r="M38" s="1916" t="s">
        <v>35</v>
      </c>
      <c r="N38" s="1912" t="s">
        <v>35</v>
      </c>
      <c r="O38" s="1912" t="s">
        <v>35</v>
      </c>
      <c r="P38" s="1912" t="s">
        <v>35</v>
      </c>
      <c r="Q38" s="2600" t="s">
        <v>35</v>
      </c>
      <c r="R38" s="1038"/>
      <c r="S38" s="1038"/>
      <c r="T38" s="1038"/>
      <c r="U38" s="1038"/>
      <c r="V38" s="1038"/>
      <c r="W38" s="1038"/>
      <c r="X38" s="1038"/>
      <c r="Y38" s="1038"/>
      <c r="Z38" s="1038"/>
      <c r="AA38" s="1038"/>
      <c r="AB38" s="1038"/>
      <c r="AC38" s="1038"/>
      <c r="AD38" s="1038"/>
      <c r="AE38" s="1038"/>
      <c r="AF38" s="1038"/>
      <c r="AG38" s="1038"/>
      <c r="AH38" s="1038"/>
      <c r="AI38" s="1038"/>
      <c r="AJ38" s="1038"/>
      <c r="AK38" s="1038"/>
      <c r="AL38" s="1038"/>
      <c r="AM38" s="1038"/>
      <c r="AN38" s="1038"/>
      <c r="AO38" s="1038"/>
      <c r="AP38" s="1038"/>
      <c r="AQ38" s="1038"/>
      <c r="AR38" s="1038"/>
      <c r="AS38" s="1038"/>
      <c r="AT38" s="1038"/>
      <c r="AU38" s="1038"/>
      <c r="AV38" s="1038"/>
      <c r="AW38" s="1038"/>
      <c r="AX38" s="1038"/>
      <c r="AY38" s="1038"/>
      <c r="BA38" s="3056"/>
      <c r="BB38" s="165" t="s">
        <v>48</v>
      </c>
      <c r="BC38" s="1589" t="s">
        <v>35</v>
      </c>
      <c r="BD38" s="1609" t="s">
        <v>35</v>
      </c>
      <c r="BE38" s="1609" t="s">
        <v>35</v>
      </c>
      <c r="BF38" s="1609" t="s">
        <v>35</v>
      </c>
      <c r="BG38" s="1630" t="s">
        <v>35</v>
      </c>
      <c r="BH38" s="1651" t="s">
        <v>35</v>
      </c>
      <c r="BI38" s="1609" t="s">
        <v>35</v>
      </c>
      <c r="BJ38" s="1609" t="s">
        <v>35</v>
      </c>
      <c r="BK38" s="1609" t="s">
        <v>35</v>
      </c>
      <c r="BL38" s="1630" t="s">
        <v>35</v>
      </c>
      <c r="BM38" s="1651" t="s">
        <v>35</v>
      </c>
      <c r="BN38" s="1609" t="s">
        <v>35</v>
      </c>
      <c r="BO38" s="1609" t="s">
        <v>35</v>
      </c>
      <c r="BP38" s="1609" t="s">
        <v>35</v>
      </c>
      <c r="BQ38" s="2627" t="s">
        <v>35</v>
      </c>
      <c r="BR38" s="2669"/>
      <c r="BS38" s="2669"/>
      <c r="BT38" s="2669"/>
      <c r="BU38" s="2669"/>
      <c r="BV38" s="2669"/>
      <c r="BW38" s="2669"/>
      <c r="BX38" s="2669"/>
      <c r="BY38" s="2477"/>
      <c r="BZ38" s="2477"/>
      <c r="CA38" s="2477"/>
      <c r="CB38" s="2477"/>
      <c r="CC38" s="2477"/>
      <c r="CD38" s="2477"/>
      <c r="CE38" s="2477"/>
      <c r="CF38" s="2477"/>
      <c r="CG38" s="2477"/>
      <c r="CH38" s="2477"/>
      <c r="CI38" s="2477"/>
      <c r="CJ38" s="2477"/>
      <c r="CK38" s="2477"/>
      <c r="CL38" s="2477"/>
      <c r="CM38" s="2477"/>
      <c r="CN38" s="2477"/>
      <c r="CO38" s="2477"/>
      <c r="CP38" s="2477"/>
      <c r="CQ38" s="2477"/>
      <c r="CR38" s="2477"/>
      <c r="CS38" s="2477"/>
      <c r="CT38" s="2477"/>
      <c r="CU38" s="2477"/>
      <c r="CV38" s="2477"/>
      <c r="CW38" s="2477"/>
      <c r="CX38" s="2477"/>
      <c r="CY38" s="2477"/>
      <c r="CZ38" s="2477"/>
      <c r="DA38" s="240"/>
    </row>
    <row r="39" s="130" customFormat="true" ht="15" customHeight="true" x14ac:dyDescent="0.2">
      <c r="A39" s="3057" t="s">
        <v>123</v>
      </c>
      <c r="B39" s="290" t="s">
        <v>49</v>
      </c>
      <c r="C39" s="1509" t="s">
        <v>35</v>
      </c>
      <c r="D39" s="1523" t="s">
        <v>35</v>
      </c>
      <c r="E39" s="1523" t="s">
        <v>35</v>
      </c>
      <c r="F39" s="1523" t="s">
        <v>35</v>
      </c>
      <c r="G39" s="1537" t="s">
        <v>35</v>
      </c>
      <c r="H39" s="1551" t="s">
        <v>35</v>
      </c>
      <c r="I39" s="1523" t="s">
        <v>35</v>
      </c>
      <c r="J39" s="1523" t="s">
        <v>35</v>
      </c>
      <c r="K39" s="1523" t="s">
        <v>35</v>
      </c>
      <c r="L39" s="1565" t="s">
        <v>35</v>
      </c>
      <c r="M39" s="1577" t="s">
        <v>35</v>
      </c>
      <c r="N39" s="1523" t="s">
        <v>35</v>
      </c>
      <c r="O39" s="1523" t="s">
        <v>35</v>
      </c>
      <c r="P39" s="1523" t="s">
        <v>35</v>
      </c>
      <c r="Q39" s="1565" t="s">
        <v>35</v>
      </c>
      <c r="R39" s="2617"/>
      <c r="S39" s="2617"/>
      <c r="T39" s="2617"/>
      <c r="U39" s="2617"/>
      <c r="V39" s="2617"/>
      <c r="W39" s="2617"/>
      <c r="X39" s="2617"/>
      <c r="Y39" s="2466"/>
      <c r="Z39" s="2466"/>
      <c r="AA39" s="2466"/>
      <c r="AB39" s="2466"/>
      <c r="AC39" s="2466"/>
      <c r="AD39" s="2466"/>
      <c r="AE39" s="2466"/>
      <c r="AF39" s="2466"/>
      <c r="AG39" s="2466"/>
      <c r="AH39" s="2466"/>
      <c r="AI39" s="2466"/>
      <c r="AJ39" s="2466"/>
      <c r="AK39" s="2466"/>
      <c r="AL39" s="2466"/>
      <c r="AM39" s="2466"/>
      <c r="AN39" s="2466"/>
      <c r="AO39" s="2466"/>
      <c r="AP39" s="2466"/>
      <c r="AQ39" s="2466"/>
      <c r="AR39" s="2466"/>
      <c r="AS39" s="2466"/>
      <c r="AT39" s="2466"/>
      <c r="AU39" s="2466"/>
      <c r="AV39" s="2466"/>
      <c r="AW39" s="2466"/>
      <c r="AX39" s="2466"/>
      <c r="AY39" s="2466"/>
      <c r="AZ39" s="239"/>
      <c r="BA39" s="3056" t="s">
        <v>123</v>
      </c>
      <c r="BB39" s="165" t="s">
        <v>49</v>
      </c>
      <c r="BC39" s="1589" t="s">
        <v>35</v>
      </c>
      <c r="BD39" s="1609" t="s">
        <v>35</v>
      </c>
      <c r="BE39" s="1609" t="s">
        <v>35</v>
      </c>
      <c r="BF39" s="1609" t="s">
        <v>35</v>
      </c>
      <c r="BG39" s="1630" t="s">
        <v>35</v>
      </c>
      <c r="BH39" s="1651" t="s">
        <v>35</v>
      </c>
      <c r="BI39" s="1609" t="s">
        <v>35</v>
      </c>
      <c r="BJ39" s="1609" t="s">
        <v>35</v>
      </c>
      <c r="BK39" s="1609" t="s">
        <v>35</v>
      </c>
      <c r="BL39" s="1630" t="s">
        <v>35</v>
      </c>
      <c r="BM39" s="1651" t="s">
        <v>35</v>
      </c>
      <c r="BN39" s="1609" t="s">
        <v>35</v>
      </c>
      <c r="BO39" s="1609" t="s">
        <v>35</v>
      </c>
      <c r="BP39" s="1609" t="s">
        <v>35</v>
      </c>
      <c r="BQ39" s="2627" t="s">
        <v>35</v>
      </c>
      <c r="BR39" s="2669"/>
      <c r="BS39" s="2669"/>
      <c r="BT39" s="2669"/>
      <c r="BU39" s="2669"/>
      <c r="BV39" s="2669"/>
      <c r="BW39" s="2669"/>
      <c r="BX39" s="2669"/>
      <c r="BY39" s="2477"/>
      <c r="BZ39" s="2477"/>
      <c r="CA39" s="2477"/>
      <c r="CB39" s="2477"/>
      <c r="CC39" s="2477"/>
      <c r="CD39" s="2477"/>
      <c r="CE39" s="2477"/>
      <c r="CF39" s="2477"/>
      <c r="CG39" s="2477"/>
      <c r="CH39" s="2477"/>
      <c r="CI39" s="2477"/>
      <c r="CJ39" s="2477"/>
      <c r="CK39" s="2477"/>
      <c r="CL39" s="2477"/>
      <c r="CM39" s="2477"/>
      <c r="CN39" s="2477"/>
      <c r="CO39" s="2477"/>
      <c r="CP39" s="2477"/>
      <c r="CQ39" s="2477"/>
      <c r="CR39" s="2477"/>
      <c r="CS39" s="2477"/>
      <c r="CT39" s="2477"/>
      <c r="CU39" s="2477"/>
      <c r="CV39" s="2477"/>
      <c r="CW39" s="2477"/>
      <c r="CX39" s="2477"/>
      <c r="CY39" s="2477"/>
      <c r="CZ39" s="2477"/>
      <c r="DA39" s="239"/>
    </row>
    <row r="40" s="130" customFormat="true" ht="15" customHeight="true" x14ac:dyDescent="0.2">
      <c r="A40" s="3057"/>
      <c r="B40" s="290" t="s">
        <v>48</v>
      </c>
      <c r="C40" s="1509" t="s">
        <v>35</v>
      </c>
      <c r="D40" s="1523" t="s">
        <v>35</v>
      </c>
      <c r="E40" s="1523" t="s">
        <v>35</v>
      </c>
      <c r="F40" s="1523" t="s">
        <v>35</v>
      </c>
      <c r="G40" s="1537" t="s">
        <v>35</v>
      </c>
      <c r="H40" s="1551" t="s">
        <v>35</v>
      </c>
      <c r="I40" s="1523" t="s">
        <v>35</v>
      </c>
      <c r="J40" s="1523" t="s">
        <v>35</v>
      </c>
      <c r="K40" s="1523" t="s">
        <v>35</v>
      </c>
      <c r="L40" s="1565" t="s">
        <v>35</v>
      </c>
      <c r="M40" s="1577" t="s">
        <v>35</v>
      </c>
      <c r="N40" s="1523" t="s">
        <v>35</v>
      </c>
      <c r="O40" s="1523" t="s">
        <v>35</v>
      </c>
      <c r="P40" s="1523" t="s">
        <v>35</v>
      </c>
      <c r="Q40" s="1565" t="s">
        <v>35</v>
      </c>
      <c r="R40" s="2617"/>
      <c r="S40" s="2617"/>
      <c r="T40" s="2617"/>
      <c r="U40" s="2617"/>
      <c r="V40" s="2617"/>
      <c r="W40" s="2617"/>
      <c r="X40" s="2617"/>
      <c r="Y40" s="2466"/>
      <c r="Z40" s="2466"/>
      <c r="AA40" s="2466"/>
      <c r="AB40" s="2466"/>
      <c r="AC40" s="2466"/>
      <c r="AD40" s="2466"/>
      <c r="AE40" s="2466"/>
      <c r="AF40" s="2466"/>
      <c r="AG40" s="2466"/>
      <c r="AH40" s="2466"/>
      <c r="AI40" s="2466"/>
      <c r="AJ40" s="2466"/>
      <c r="AK40" s="2466"/>
      <c r="AL40" s="2466"/>
      <c r="AM40" s="2466"/>
      <c r="AN40" s="2466"/>
      <c r="AO40" s="2466"/>
      <c r="AP40" s="2466"/>
      <c r="AQ40" s="2466"/>
      <c r="AR40" s="2466"/>
      <c r="AS40" s="2466"/>
      <c r="AT40" s="2466"/>
      <c r="AU40" s="2466"/>
      <c r="AV40" s="2466"/>
      <c r="AW40" s="2466"/>
      <c r="AX40" s="2466"/>
      <c r="AY40" s="2466"/>
      <c r="AZ40" s="239"/>
      <c r="BA40" s="3056"/>
      <c r="BB40" s="165" t="s">
        <v>48</v>
      </c>
      <c r="BC40" s="1589" t="s">
        <v>35</v>
      </c>
      <c r="BD40" s="1609" t="s">
        <v>35</v>
      </c>
      <c r="BE40" s="1609" t="s">
        <v>35</v>
      </c>
      <c r="BF40" s="1609" t="s">
        <v>35</v>
      </c>
      <c r="BG40" s="1630" t="s">
        <v>35</v>
      </c>
      <c r="BH40" s="1651" t="s">
        <v>35</v>
      </c>
      <c r="BI40" s="1609" t="s">
        <v>35</v>
      </c>
      <c r="BJ40" s="1609" t="s">
        <v>35</v>
      </c>
      <c r="BK40" s="1609" t="s">
        <v>35</v>
      </c>
      <c r="BL40" s="1630" t="s">
        <v>35</v>
      </c>
      <c r="BM40" s="1651" t="s">
        <v>35</v>
      </c>
      <c r="BN40" s="1609" t="s">
        <v>35</v>
      </c>
      <c r="BO40" s="1609" t="s">
        <v>35</v>
      </c>
      <c r="BP40" s="1609" t="s">
        <v>35</v>
      </c>
      <c r="BQ40" s="2627" t="s">
        <v>35</v>
      </c>
      <c r="BR40" s="2669"/>
      <c r="BS40" s="2669"/>
      <c r="BT40" s="2669"/>
      <c r="BU40" s="2669"/>
      <c r="BV40" s="2669"/>
      <c r="BW40" s="2669"/>
      <c r="BX40" s="2669"/>
      <c r="BY40" s="2477"/>
      <c r="BZ40" s="2477"/>
      <c r="CA40" s="2477"/>
      <c r="CB40" s="2477"/>
      <c r="CC40" s="2477"/>
      <c r="CD40" s="2477"/>
      <c r="CE40" s="2477"/>
      <c r="CF40" s="2477"/>
      <c r="CG40" s="2477"/>
      <c r="CH40" s="2477"/>
      <c r="CI40" s="2477"/>
      <c r="CJ40" s="2477"/>
      <c r="CK40" s="2477"/>
      <c r="CL40" s="2477"/>
      <c r="CM40" s="2477"/>
      <c r="CN40" s="2477"/>
      <c r="CO40" s="2477"/>
      <c r="CP40" s="2477"/>
      <c r="CQ40" s="2477"/>
      <c r="CR40" s="2477"/>
      <c r="CS40" s="2477"/>
      <c r="CT40" s="2477"/>
      <c r="CU40" s="2477"/>
      <c r="CV40" s="2477"/>
      <c r="CW40" s="2477"/>
      <c r="CX40" s="2477"/>
      <c r="CY40" s="2477"/>
      <c r="CZ40" s="2477"/>
      <c r="DA40" s="239"/>
    </row>
    <row r="41" s="761" customFormat="true" ht="15" customHeight="true" x14ac:dyDescent="0.2">
      <c r="A41" s="3206" t="s">
        <v>56</v>
      </c>
      <c r="B41" s="1884" t="s">
        <v>49</v>
      </c>
      <c r="C41" s="1791">
        <v>14.874469038136636</v>
      </c>
      <c r="D41" s="1792">
        <v>11.121397915672308</v>
      </c>
      <c r="E41" s="1792">
        <v>10.343523305883707</v>
      </c>
      <c r="F41" s="1792">
        <v>5.7715372137707703</v>
      </c>
      <c r="G41" s="1793">
        <v>2.2461279272448667</v>
      </c>
      <c r="H41" s="1794">
        <v>4.5524182308163841</v>
      </c>
      <c r="I41" s="1792">
        <v>2.8065084680682544</v>
      </c>
      <c r="J41" s="1792">
        <v>1.7048713493641288</v>
      </c>
      <c r="K41" s="1792">
        <v>1.3387512254017513</v>
      </c>
      <c r="L41" s="1795">
        <v>0.70844826023999929</v>
      </c>
      <c r="M41" s="1796">
        <v>14.416240026535007</v>
      </c>
      <c r="N41" s="1792">
        <v>13.07178085428586</v>
      </c>
      <c r="O41" s="1792">
        <v>12.477094657104635</v>
      </c>
      <c r="P41" s="1792">
        <v>10.697683408488045</v>
      </c>
      <c r="Q41" s="2598">
        <v>11.139575090596146</v>
      </c>
      <c r="R41" s="1038"/>
      <c r="S41" s="1038"/>
      <c r="T41" s="1038"/>
      <c r="U41" s="1038"/>
      <c r="V41" s="1038"/>
      <c r="W41" s="1038"/>
      <c r="X41" s="1038"/>
      <c r="Y41" s="1038"/>
      <c r="Z41" s="1038"/>
      <c r="AA41" s="1038"/>
      <c r="AB41" s="1038"/>
      <c r="AC41" s="1038"/>
      <c r="AD41" s="1038"/>
      <c r="AE41" s="1038"/>
      <c r="AF41" s="1038"/>
      <c r="AG41" s="1038"/>
      <c r="AH41" s="1038"/>
      <c r="AI41" s="1038"/>
      <c r="AJ41" s="1038"/>
      <c r="AK41" s="1038"/>
      <c r="AL41" s="1038"/>
      <c r="AM41" s="1038"/>
      <c r="AN41" s="1038"/>
      <c r="AO41" s="1038"/>
      <c r="AP41" s="1038"/>
      <c r="AQ41" s="1038"/>
      <c r="AR41" s="1038"/>
      <c r="AS41" s="1038"/>
      <c r="AT41" s="1038"/>
      <c r="AU41" s="1038"/>
      <c r="AV41" s="1038"/>
      <c r="AW41" s="1038"/>
      <c r="AX41" s="1038"/>
      <c r="AY41" s="1038"/>
      <c r="BA41" s="3056" t="s">
        <v>56</v>
      </c>
      <c r="BB41" s="165" t="s">
        <v>49</v>
      </c>
      <c r="BC41" s="1589" t="s">
        <v>35</v>
      </c>
      <c r="BD41" s="1609" t="s">
        <v>35</v>
      </c>
      <c r="BE41" s="1609" t="s">
        <v>35</v>
      </c>
      <c r="BF41" s="1609" t="s">
        <v>35</v>
      </c>
      <c r="BG41" s="1630" t="s">
        <v>35</v>
      </c>
      <c r="BH41" s="1651" t="s">
        <v>35</v>
      </c>
      <c r="BI41" s="1609" t="s">
        <v>35</v>
      </c>
      <c r="BJ41" s="1609" t="s">
        <v>35</v>
      </c>
      <c r="BK41" s="1609" t="s">
        <v>35</v>
      </c>
      <c r="BL41" s="1630" t="s">
        <v>35</v>
      </c>
      <c r="BM41" s="1651" t="s">
        <v>35</v>
      </c>
      <c r="BN41" s="1609" t="s">
        <v>35</v>
      </c>
      <c r="BO41" s="1609" t="s">
        <v>35</v>
      </c>
      <c r="BP41" s="1609" t="s">
        <v>35</v>
      </c>
      <c r="BQ41" s="2627" t="s">
        <v>35</v>
      </c>
      <c r="BR41" s="2669"/>
      <c r="BS41" s="2669"/>
      <c r="BT41" s="2669"/>
      <c r="BU41" s="2669"/>
      <c r="BV41" s="2669"/>
      <c r="BW41" s="2669"/>
      <c r="BX41" s="2669"/>
      <c r="BY41" s="2477"/>
      <c r="BZ41" s="2477"/>
      <c r="CA41" s="2477"/>
      <c r="CB41" s="2477"/>
      <c r="CC41" s="2477"/>
      <c r="CD41" s="2477"/>
      <c r="CE41" s="2477"/>
      <c r="CF41" s="2477"/>
      <c r="CG41" s="2477"/>
      <c r="CH41" s="2477"/>
      <c r="CI41" s="2477"/>
      <c r="CJ41" s="2477"/>
      <c r="CK41" s="2477"/>
      <c r="CL41" s="2477"/>
      <c r="CM41" s="2477"/>
      <c r="CN41" s="2477"/>
      <c r="CO41" s="2477"/>
      <c r="CP41" s="2477"/>
      <c r="CQ41" s="2477"/>
      <c r="CR41" s="2477"/>
      <c r="CS41" s="2477"/>
      <c r="CT41" s="2477"/>
      <c r="CU41" s="2477"/>
      <c r="CV41" s="2477"/>
      <c r="CW41" s="2477"/>
      <c r="CX41" s="2477"/>
      <c r="CY41" s="2477"/>
      <c r="CZ41" s="2477"/>
      <c r="DA41" s="240"/>
    </row>
    <row r="42" s="761" customFormat="true" ht="15" customHeight="true" x14ac:dyDescent="0.2">
      <c r="A42" s="3206"/>
      <c r="B42" s="1884" t="s">
        <v>48</v>
      </c>
      <c r="C42" s="1791">
        <v>85.125530961863362</v>
      </c>
      <c r="D42" s="1792">
        <v>88.878602084327696</v>
      </c>
      <c r="E42" s="1792">
        <v>89.656476694116293</v>
      </c>
      <c r="F42" s="1792">
        <v>94.22846278622923</v>
      </c>
      <c r="G42" s="1793">
        <v>97.753872072755129</v>
      </c>
      <c r="H42" s="1794">
        <v>95.447581769183614</v>
      </c>
      <c r="I42" s="1792">
        <v>97.193491531931741</v>
      </c>
      <c r="J42" s="1792">
        <v>98.29512865063586</v>
      </c>
      <c r="K42" s="1792">
        <v>98.661248774598249</v>
      </c>
      <c r="L42" s="1795">
        <v>99.291551739759996</v>
      </c>
      <c r="M42" s="1796">
        <v>85.583759973464993</v>
      </c>
      <c r="N42" s="1792">
        <v>86.928219145714138</v>
      </c>
      <c r="O42" s="1792">
        <v>87.522905342895356</v>
      </c>
      <c r="P42" s="1792">
        <v>89.302316591511953</v>
      </c>
      <c r="Q42" s="2598">
        <v>88.860424909403861</v>
      </c>
      <c r="R42" s="1038"/>
      <c r="S42" s="1038"/>
      <c r="T42" s="1038"/>
      <c r="U42" s="1038"/>
      <c r="V42" s="1038"/>
      <c r="W42" s="1038"/>
      <c r="X42" s="1038"/>
      <c r="Y42" s="1038"/>
      <c r="Z42" s="1038"/>
      <c r="AA42" s="1038"/>
      <c r="AB42" s="1038"/>
      <c r="AC42" s="1038"/>
      <c r="AD42" s="1038"/>
      <c r="AE42" s="1038"/>
      <c r="AF42" s="1038"/>
      <c r="AG42" s="1038"/>
      <c r="AH42" s="1038"/>
      <c r="AI42" s="1038"/>
      <c r="AJ42" s="1038"/>
      <c r="AK42" s="1038"/>
      <c r="AL42" s="1038"/>
      <c r="AM42" s="1038"/>
      <c r="AN42" s="1038"/>
      <c r="AO42" s="1038"/>
      <c r="AP42" s="1038"/>
      <c r="AQ42" s="1038"/>
      <c r="AR42" s="1038"/>
      <c r="AS42" s="1038"/>
      <c r="AT42" s="1038"/>
      <c r="AU42" s="1038"/>
      <c r="AV42" s="1038"/>
      <c r="AW42" s="1038"/>
      <c r="AX42" s="1038"/>
      <c r="AY42" s="1038"/>
      <c r="BA42" s="3056"/>
      <c r="BB42" s="165" t="s">
        <v>48</v>
      </c>
      <c r="BC42" s="1589" t="s">
        <v>35</v>
      </c>
      <c r="BD42" s="1609" t="s">
        <v>35</v>
      </c>
      <c r="BE42" s="1609" t="s">
        <v>35</v>
      </c>
      <c r="BF42" s="1609" t="s">
        <v>35</v>
      </c>
      <c r="BG42" s="1630" t="s">
        <v>35</v>
      </c>
      <c r="BH42" s="1651" t="s">
        <v>35</v>
      </c>
      <c r="BI42" s="1609" t="s">
        <v>35</v>
      </c>
      <c r="BJ42" s="1609" t="s">
        <v>35</v>
      </c>
      <c r="BK42" s="1609" t="s">
        <v>35</v>
      </c>
      <c r="BL42" s="1630" t="s">
        <v>35</v>
      </c>
      <c r="BM42" s="1651" t="s">
        <v>35</v>
      </c>
      <c r="BN42" s="1609" t="s">
        <v>35</v>
      </c>
      <c r="BO42" s="1609" t="s">
        <v>35</v>
      </c>
      <c r="BP42" s="1609" t="s">
        <v>35</v>
      </c>
      <c r="BQ42" s="2627" t="s">
        <v>35</v>
      </c>
      <c r="BR42" s="2669"/>
      <c r="BS42" s="2669"/>
      <c r="BT42" s="2669"/>
      <c r="BU42" s="2669"/>
      <c r="BV42" s="2669"/>
      <c r="BW42" s="2669"/>
      <c r="BX42" s="2669"/>
      <c r="BY42" s="2477"/>
      <c r="BZ42" s="2477"/>
      <c r="CA42" s="2477"/>
      <c r="CB42" s="2477"/>
      <c r="CC42" s="2477"/>
      <c r="CD42" s="2477"/>
      <c r="CE42" s="2477"/>
      <c r="CF42" s="2477"/>
      <c r="CG42" s="2477"/>
      <c r="CH42" s="2477"/>
      <c r="CI42" s="2477"/>
      <c r="CJ42" s="2477"/>
      <c r="CK42" s="2477"/>
      <c r="CL42" s="2477"/>
      <c r="CM42" s="2477"/>
      <c r="CN42" s="2477"/>
      <c r="CO42" s="2477"/>
      <c r="CP42" s="2477"/>
      <c r="CQ42" s="2477"/>
      <c r="CR42" s="2477"/>
      <c r="CS42" s="2477"/>
      <c r="CT42" s="2477"/>
      <c r="CU42" s="2477"/>
      <c r="CV42" s="2477"/>
      <c r="CW42" s="2477"/>
      <c r="CX42" s="2477"/>
      <c r="CY42" s="2477"/>
      <c r="CZ42" s="2477"/>
      <c r="DA42" s="240"/>
    </row>
    <row r="43" s="761" customFormat="true" ht="15" customHeight="true" x14ac:dyDescent="0.2">
      <c r="A43" s="3206" t="s">
        <v>53</v>
      </c>
      <c r="B43" s="1884" t="s">
        <v>49</v>
      </c>
      <c r="C43" s="1511" t="s">
        <v>35</v>
      </c>
      <c r="D43" s="1525" t="s">
        <v>35</v>
      </c>
      <c r="E43" s="1525" t="s">
        <v>35</v>
      </c>
      <c r="F43" s="1525" t="s">
        <v>35</v>
      </c>
      <c r="G43" s="1539" t="s">
        <v>35</v>
      </c>
      <c r="H43" s="1553" t="s">
        <v>35</v>
      </c>
      <c r="I43" s="1525" t="s">
        <v>35</v>
      </c>
      <c r="J43" s="1525" t="s">
        <v>35</v>
      </c>
      <c r="K43" s="1525" t="s">
        <v>35</v>
      </c>
      <c r="L43" s="1567" t="s">
        <v>35</v>
      </c>
      <c r="M43" s="1511" t="s">
        <v>35</v>
      </c>
      <c r="N43" s="1525" t="s">
        <v>35</v>
      </c>
      <c r="O43" s="1525" t="s">
        <v>35</v>
      </c>
      <c r="P43" s="1525" t="s">
        <v>35</v>
      </c>
      <c r="Q43" s="1567" t="s">
        <v>35</v>
      </c>
      <c r="R43" s="1038"/>
      <c r="S43" s="1038"/>
      <c r="T43" s="1038"/>
      <c r="U43" s="1038"/>
      <c r="V43" s="1038"/>
      <c r="W43" s="1038"/>
      <c r="X43" s="1038"/>
      <c r="Y43" s="1038"/>
      <c r="Z43" s="1038"/>
      <c r="AA43" s="1038"/>
      <c r="AB43" s="1038"/>
      <c r="AC43" s="1038"/>
      <c r="AD43" s="1038"/>
      <c r="AE43" s="1038"/>
      <c r="AF43" s="1038"/>
      <c r="AG43" s="1038"/>
      <c r="AH43" s="1038"/>
      <c r="AI43" s="1038"/>
      <c r="AJ43" s="1038"/>
      <c r="AK43" s="1038"/>
      <c r="AL43" s="1038"/>
      <c r="AM43" s="1038"/>
      <c r="AN43" s="1038"/>
      <c r="AO43" s="1038"/>
      <c r="AP43" s="1038"/>
      <c r="AQ43" s="1038"/>
      <c r="AR43" s="1038"/>
      <c r="AS43" s="1038"/>
      <c r="AT43" s="1038"/>
      <c r="AU43" s="1038"/>
      <c r="AV43" s="1038"/>
      <c r="AW43" s="1038"/>
      <c r="AX43" s="1038"/>
      <c r="AY43" s="1038"/>
      <c r="BA43" s="3056" t="s">
        <v>53</v>
      </c>
      <c r="BB43" s="165" t="s">
        <v>49</v>
      </c>
      <c r="BC43" s="1589" t="s">
        <v>35</v>
      </c>
      <c r="BD43" s="1609" t="s">
        <v>35</v>
      </c>
      <c r="BE43" s="1609" t="s">
        <v>35</v>
      </c>
      <c r="BF43" s="1609" t="s">
        <v>35</v>
      </c>
      <c r="BG43" s="1630" t="s">
        <v>35</v>
      </c>
      <c r="BH43" s="1651" t="s">
        <v>35</v>
      </c>
      <c r="BI43" s="1609" t="s">
        <v>35</v>
      </c>
      <c r="BJ43" s="1609" t="s">
        <v>35</v>
      </c>
      <c r="BK43" s="1609" t="s">
        <v>35</v>
      </c>
      <c r="BL43" s="1630" t="s">
        <v>35</v>
      </c>
      <c r="BM43" s="1651" t="s">
        <v>35</v>
      </c>
      <c r="BN43" s="1609" t="s">
        <v>35</v>
      </c>
      <c r="BO43" s="1609" t="s">
        <v>35</v>
      </c>
      <c r="BP43" s="1609" t="s">
        <v>35</v>
      </c>
      <c r="BQ43" s="2627" t="s">
        <v>35</v>
      </c>
      <c r="BR43" s="2669"/>
      <c r="BS43" s="2669"/>
      <c r="BT43" s="2669"/>
      <c r="BU43" s="2669"/>
      <c r="BV43" s="2669"/>
      <c r="BW43" s="2669"/>
      <c r="BX43" s="2669"/>
      <c r="BY43" s="2477"/>
      <c r="BZ43" s="2477"/>
      <c r="CA43" s="2477"/>
      <c r="CB43" s="2477"/>
      <c r="CC43" s="2477"/>
      <c r="CD43" s="2477"/>
      <c r="CE43" s="2477"/>
      <c r="CF43" s="2477"/>
      <c r="CG43" s="2477"/>
      <c r="CH43" s="2477"/>
      <c r="CI43" s="2477"/>
      <c r="CJ43" s="2477"/>
      <c r="CK43" s="2477"/>
      <c r="CL43" s="2477"/>
      <c r="CM43" s="2477"/>
      <c r="CN43" s="2477"/>
      <c r="CO43" s="2477"/>
      <c r="CP43" s="2477"/>
      <c r="CQ43" s="2477"/>
      <c r="CR43" s="2477"/>
      <c r="CS43" s="2477"/>
      <c r="CT43" s="2477"/>
      <c r="CU43" s="2477"/>
      <c r="CV43" s="2477"/>
      <c r="CW43" s="2477"/>
      <c r="CX43" s="2477"/>
      <c r="CY43" s="2477"/>
      <c r="CZ43" s="2477"/>
      <c r="DA43" s="240"/>
    </row>
    <row r="44" s="761" customFormat="true" ht="15" customHeight="true" x14ac:dyDescent="0.2">
      <c r="A44" s="3206"/>
      <c r="B44" s="1884" t="s">
        <v>48</v>
      </c>
      <c r="C44" s="1511" t="s">
        <v>35</v>
      </c>
      <c r="D44" s="1525" t="s">
        <v>35</v>
      </c>
      <c r="E44" s="1525" t="s">
        <v>35</v>
      </c>
      <c r="F44" s="1525" t="s">
        <v>35</v>
      </c>
      <c r="G44" s="1539" t="s">
        <v>35</v>
      </c>
      <c r="H44" s="1553" t="s">
        <v>35</v>
      </c>
      <c r="I44" s="1525" t="s">
        <v>35</v>
      </c>
      <c r="J44" s="1525" t="s">
        <v>35</v>
      </c>
      <c r="K44" s="1525" t="s">
        <v>35</v>
      </c>
      <c r="L44" s="1567" t="s">
        <v>35</v>
      </c>
      <c r="M44" s="1511" t="s">
        <v>35</v>
      </c>
      <c r="N44" s="1525" t="s">
        <v>35</v>
      </c>
      <c r="O44" s="1525" t="s">
        <v>35</v>
      </c>
      <c r="P44" s="1525" t="s">
        <v>35</v>
      </c>
      <c r="Q44" s="1567" t="s">
        <v>35</v>
      </c>
      <c r="R44" s="1038"/>
      <c r="S44" s="1038"/>
      <c r="T44" s="1038"/>
      <c r="U44" s="1038"/>
      <c r="V44" s="1038"/>
      <c r="W44" s="1038"/>
      <c r="X44" s="1038"/>
      <c r="Y44" s="1038"/>
      <c r="Z44" s="1038"/>
      <c r="AA44" s="1038"/>
      <c r="AB44" s="1038"/>
      <c r="AC44" s="1038"/>
      <c r="AD44" s="1038"/>
      <c r="AE44" s="1038"/>
      <c r="AF44" s="1038"/>
      <c r="AG44" s="1038"/>
      <c r="AH44" s="1038"/>
      <c r="AI44" s="1038"/>
      <c r="AJ44" s="1038"/>
      <c r="AK44" s="1038"/>
      <c r="AL44" s="1038"/>
      <c r="AM44" s="1038"/>
      <c r="AN44" s="1038"/>
      <c r="AO44" s="1038"/>
      <c r="AP44" s="1038"/>
      <c r="AQ44" s="1038"/>
      <c r="AR44" s="1038"/>
      <c r="AS44" s="1038"/>
      <c r="AT44" s="1038"/>
      <c r="AU44" s="1038"/>
      <c r="AV44" s="1038"/>
      <c r="AW44" s="1038"/>
      <c r="AX44" s="1038"/>
      <c r="AY44" s="1038"/>
      <c r="BA44" s="3056"/>
      <c r="BB44" s="165" t="s">
        <v>48</v>
      </c>
      <c r="BC44" s="1589" t="s">
        <v>35</v>
      </c>
      <c r="BD44" s="1609" t="s">
        <v>35</v>
      </c>
      <c r="BE44" s="1609" t="s">
        <v>35</v>
      </c>
      <c r="BF44" s="1609" t="s">
        <v>35</v>
      </c>
      <c r="BG44" s="1630" t="s">
        <v>35</v>
      </c>
      <c r="BH44" s="1651" t="s">
        <v>35</v>
      </c>
      <c r="BI44" s="1609" t="s">
        <v>35</v>
      </c>
      <c r="BJ44" s="1609" t="s">
        <v>35</v>
      </c>
      <c r="BK44" s="1609" t="s">
        <v>35</v>
      </c>
      <c r="BL44" s="1630" t="s">
        <v>35</v>
      </c>
      <c r="BM44" s="1651" t="s">
        <v>35</v>
      </c>
      <c r="BN44" s="1609" t="s">
        <v>35</v>
      </c>
      <c r="BO44" s="1609" t="s">
        <v>35</v>
      </c>
      <c r="BP44" s="1609" t="s">
        <v>35</v>
      </c>
      <c r="BQ44" s="2627" t="s">
        <v>35</v>
      </c>
      <c r="BR44" s="2669"/>
      <c r="BS44" s="2669"/>
      <c r="BT44" s="2669"/>
      <c r="BU44" s="2669"/>
      <c r="BV44" s="2669"/>
      <c r="BW44" s="2669"/>
      <c r="BX44" s="2669"/>
      <c r="BY44" s="2477"/>
      <c r="BZ44" s="2477"/>
      <c r="CA44" s="2477"/>
      <c r="CB44" s="2477"/>
      <c r="CC44" s="2477"/>
      <c r="CD44" s="2477"/>
      <c r="CE44" s="2477"/>
      <c r="CF44" s="2477"/>
      <c r="CG44" s="2477"/>
      <c r="CH44" s="2477"/>
      <c r="CI44" s="2477"/>
      <c r="CJ44" s="2477"/>
      <c r="CK44" s="2477"/>
      <c r="CL44" s="2477"/>
      <c r="CM44" s="2477"/>
      <c r="CN44" s="2477"/>
      <c r="CO44" s="2477"/>
      <c r="CP44" s="2477"/>
      <c r="CQ44" s="2477"/>
      <c r="CR44" s="2477"/>
      <c r="CS44" s="2477"/>
      <c r="CT44" s="2477"/>
      <c r="CU44" s="2477"/>
      <c r="CV44" s="2477"/>
      <c r="CW44" s="2477"/>
      <c r="CX44" s="2477"/>
      <c r="CY44" s="2477"/>
      <c r="CZ44" s="2477"/>
      <c r="DA44" s="240"/>
    </row>
    <row r="45" s="761" customFormat="true" ht="15" customHeight="true" x14ac:dyDescent="0.2">
      <c r="A45" s="3206" t="s">
        <v>52</v>
      </c>
      <c r="B45" s="1884" t="s">
        <v>49</v>
      </c>
      <c r="C45" s="1511" t="s">
        <v>35</v>
      </c>
      <c r="D45" s="1525" t="s">
        <v>35</v>
      </c>
      <c r="E45" s="1525" t="s">
        <v>35</v>
      </c>
      <c r="F45" s="1525" t="s">
        <v>35</v>
      </c>
      <c r="G45" s="1539" t="s">
        <v>35</v>
      </c>
      <c r="H45" s="1553" t="s">
        <v>35</v>
      </c>
      <c r="I45" s="1525" t="s">
        <v>35</v>
      </c>
      <c r="J45" s="1525" t="s">
        <v>35</v>
      </c>
      <c r="K45" s="1525" t="s">
        <v>35</v>
      </c>
      <c r="L45" s="1567" t="s">
        <v>35</v>
      </c>
      <c r="M45" s="1511" t="s">
        <v>35</v>
      </c>
      <c r="N45" s="1525" t="s">
        <v>35</v>
      </c>
      <c r="O45" s="1525" t="s">
        <v>35</v>
      </c>
      <c r="P45" s="1525" t="s">
        <v>35</v>
      </c>
      <c r="Q45" s="1567" t="s">
        <v>35</v>
      </c>
      <c r="R45" s="1038"/>
      <c r="S45" s="1038"/>
      <c r="T45" s="1038"/>
      <c r="U45" s="1038"/>
      <c r="V45" s="1038"/>
      <c r="W45" s="1038"/>
      <c r="X45" s="1038"/>
      <c r="Y45" s="1038"/>
      <c r="Z45" s="1038"/>
      <c r="AA45" s="1038"/>
      <c r="AB45" s="1038"/>
      <c r="AC45" s="1038"/>
      <c r="AD45" s="1038"/>
      <c r="AE45" s="1038"/>
      <c r="AF45" s="1038"/>
      <c r="AG45" s="1038"/>
      <c r="AH45" s="1038"/>
      <c r="AI45" s="1038"/>
      <c r="AJ45" s="1038"/>
      <c r="AK45" s="1038"/>
      <c r="AL45" s="1038"/>
      <c r="AM45" s="1038"/>
      <c r="AN45" s="1038"/>
      <c r="AO45" s="1038"/>
      <c r="AP45" s="1038"/>
      <c r="AQ45" s="1038"/>
      <c r="AR45" s="1038"/>
      <c r="AS45" s="1038"/>
      <c r="AT45" s="1038"/>
      <c r="AU45" s="1038"/>
      <c r="AV45" s="1038"/>
      <c r="AW45" s="1038"/>
      <c r="AX45" s="1038"/>
      <c r="AY45" s="1038"/>
      <c r="BA45" s="3056" t="s">
        <v>52</v>
      </c>
      <c r="BB45" s="165" t="s">
        <v>49</v>
      </c>
      <c r="BC45" s="1589" t="s">
        <v>35</v>
      </c>
      <c r="BD45" s="1609" t="s">
        <v>35</v>
      </c>
      <c r="BE45" s="1609" t="s">
        <v>35</v>
      </c>
      <c r="BF45" s="1609" t="s">
        <v>35</v>
      </c>
      <c r="BG45" s="1630" t="s">
        <v>35</v>
      </c>
      <c r="BH45" s="1651" t="s">
        <v>35</v>
      </c>
      <c r="BI45" s="1609" t="s">
        <v>35</v>
      </c>
      <c r="BJ45" s="1609" t="s">
        <v>35</v>
      </c>
      <c r="BK45" s="1609" t="s">
        <v>35</v>
      </c>
      <c r="BL45" s="1630" t="s">
        <v>35</v>
      </c>
      <c r="BM45" s="1651" t="s">
        <v>35</v>
      </c>
      <c r="BN45" s="1609" t="s">
        <v>35</v>
      </c>
      <c r="BO45" s="1609" t="s">
        <v>35</v>
      </c>
      <c r="BP45" s="1609" t="s">
        <v>35</v>
      </c>
      <c r="BQ45" s="2627" t="s">
        <v>35</v>
      </c>
      <c r="BR45" s="2669"/>
      <c r="BS45" s="2669"/>
      <c r="BT45" s="2669"/>
      <c r="BU45" s="2669"/>
      <c r="BV45" s="2669"/>
      <c r="BW45" s="2669"/>
      <c r="BX45" s="2669"/>
      <c r="BY45" s="2477"/>
      <c r="BZ45" s="2477"/>
      <c r="CA45" s="2477"/>
      <c r="CB45" s="2477"/>
      <c r="CC45" s="2477"/>
      <c r="CD45" s="2477"/>
      <c r="CE45" s="2477"/>
      <c r="CF45" s="2477"/>
      <c r="CG45" s="2477"/>
      <c r="CH45" s="2477"/>
      <c r="CI45" s="2477"/>
      <c r="CJ45" s="2477"/>
      <c r="CK45" s="2477"/>
      <c r="CL45" s="2477"/>
      <c r="CM45" s="2477"/>
      <c r="CN45" s="2477"/>
      <c r="CO45" s="2477"/>
      <c r="CP45" s="2477"/>
      <c r="CQ45" s="2477"/>
      <c r="CR45" s="2477"/>
      <c r="CS45" s="2477"/>
      <c r="CT45" s="2477"/>
      <c r="CU45" s="2477"/>
      <c r="CV45" s="2477"/>
      <c r="CW45" s="2477"/>
      <c r="CX45" s="2477"/>
      <c r="CY45" s="2477"/>
      <c r="CZ45" s="2477"/>
      <c r="DA45" s="240"/>
    </row>
    <row r="46" s="761" customFormat="true" ht="15" customHeight="true" x14ac:dyDescent="0.2">
      <c r="A46" s="3206"/>
      <c r="B46" s="1884" t="s">
        <v>48</v>
      </c>
      <c r="C46" s="1511" t="s">
        <v>35</v>
      </c>
      <c r="D46" s="1525" t="s">
        <v>35</v>
      </c>
      <c r="E46" s="1525" t="s">
        <v>35</v>
      </c>
      <c r="F46" s="1525" t="s">
        <v>35</v>
      </c>
      <c r="G46" s="1539" t="s">
        <v>35</v>
      </c>
      <c r="H46" s="1553" t="s">
        <v>35</v>
      </c>
      <c r="I46" s="1525" t="s">
        <v>35</v>
      </c>
      <c r="J46" s="1525" t="s">
        <v>35</v>
      </c>
      <c r="K46" s="1525" t="s">
        <v>35</v>
      </c>
      <c r="L46" s="1567" t="s">
        <v>35</v>
      </c>
      <c r="M46" s="1511" t="s">
        <v>35</v>
      </c>
      <c r="N46" s="1525" t="s">
        <v>35</v>
      </c>
      <c r="O46" s="1525" t="s">
        <v>35</v>
      </c>
      <c r="P46" s="1525" t="s">
        <v>35</v>
      </c>
      <c r="Q46" s="1567" t="s">
        <v>35</v>
      </c>
      <c r="R46" s="1038"/>
      <c r="S46" s="1038"/>
      <c r="T46" s="1038"/>
      <c r="U46" s="1038"/>
      <c r="V46" s="1038"/>
      <c r="W46" s="1038"/>
      <c r="X46" s="1038"/>
      <c r="Y46" s="1038"/>
      <c r="Z46" s="1038"/>
      <c r="AA46" s="1038"/>
      <c r="AB46" s="1038"/>
      <c r="AC46" s="1038"/>
      <c r="AD46" s="1038"/>
      <c r="AE46" s="1038"/>
      <c r="AF46" s="1038"/>
      <c r="AG46" s="1038"/>
      <c r="AH46" s="1038"/>
      <c r="AI46" s="1038"/>
      <c r="AJ46" s="1038"/>
      <c r="AK46" s="1038"/>
      <c r="AL46" s="1038"/>
      <c r="AM46" s="1038"/>
      <c r="AN46" s="1038"/>
      <c r="AO46" s="1038"/>
      <c r="AP46" s="1038"/>
      <c r="AQ46" s="1038"/>
      <c r="AR46" s="1038"/>
      <c r="AS46" s="1038"/>
      <c r="AT46" s="1038"/>
      <c r="AU46" s="1038"/>
      <c r="AV46" s="1038"/>
      <c r="AW46" s="1038"/>
      <c r="AX46" s="1038"/>
      <c r="AY46" s="1038"/>
      <c r="BA46" s="3056"/>
      <c r="BB46" s="165" t="s">
        <v>48</v>
      </c>
      <c r="BC46" s="1589" t="s">
        <v>35</v>
      </c>
      <c r="BD46" s="1609" t="s">
        <v>35</v>
      </c>
      <c r="BE46" s="1609" t="s">
        <v>35</v>
      </c>
      <c r="BF46" s="1609" t="s">
        <v>35</v>
      </c>
      <c r="BG46" s="1630" t="s">
        <v>35</v>
      </c>
      <c r="BH46" s="1651" t="s">
        <v>35</v>
      </c>
      <c r="BI46" s="1609" t="s">
        <v>35</v>
      </c>
      <c r="BJ46" s="1609" t="s">
        <v>35</v>
      </c>
      <c r="BK46" s="1609" t="s">
        <v>35</v>
      </c>
      <c r="BL46" s="1630" t="s">
        <v>35</v>
      </c>
      <c r="BM46" s="1651" t="s">
        <v>35</v>
      </c>
      <c r="BN46" s="1609" t="s">
        <v>35</v>
      </c>
      <c r="BO46" s="1609" t="s">
        <v>35</v>
      </c>
      <c r="BP46" s="1609" t="s">
        <v>35</v>
      </c>
      <c r="BQ46" s="2627" t="s">
        <v>35</v>
      </c>
      <c r="BR46" s="2669"/>
      <c r="BS46" s="2669"/>
      <c r="BT46" s="2669"/>
      <c r="BU46" s="2669"/>
      <c r="BV46" s="2669"/>
      <c r="BW46" s="2669"/>
      <c r="BX46" s="2669"/>
      <c r="BY46" s="2477"/>
      <c r="BZ46" s="2477"/>
      <c r="CA46" s="2477"/>
      <c r="CB46" s="2477"/>
      <c r="CC46" s="2477"/>
      <c r="CD46" s="2477"/>
      <c r="CE46" s="2477"/>
      <c r="CF46" s="2477"/>
      <c r="CG46" s="2477"/>
      <c r="CH46" s="2477"/>
      <c r="CI46" s="2477"/>
      <c r="CJ46" s="2477"/>
      <c r="CK46" s="2477"/>
      <c r="CL46" s="2477"/>
      <c r="CM46" s="2477"/>
      <c r="CN46" s="2477"/>
      <c r="CO46" s="2477"/>
      <c r="CP46" s="2477"/>
      <c r="CQ46" s="2477"/>
      <c r="CR46" s="2477"/>
      <c r="CS46" s="2477"/>
      <c r="CT46" s="2477"/>
      <c r="CU46" s="2477"/>
      <c r="CV46" s="2477"/>
      <c r="CW46" s="2477"/>
      <c r="CX46" s="2477"/>
      <c r="CY46" s="2477"/>
      <c r="CZ46" s="2477"/>
      <c r="DA46" s="240"/>
    </row>
    <row r="47" s="130" customFormat="true" ht="15" customHeight="true" x14ac:dyDescent="0.2">
      <c r="A47" s="3057" t="s">
        <v>102</v>
      </c>
      <c r="B47" s="291" t="s">
        <v>101</v>
      </c>
      <c r="C47" s="1509" t="s">
        <v>35</v>
      </c>
      <c r="D47" s="1523" t="s">
        <v>35</v>
      </c>
      <c r="E47" s="1523" t="s">
        <v>35</v>
      </c>
      <c r="F47" s="1523" t="s">
        <v>35</v>
      </c>
      <c r="G47" s="1537" t="s">
        <v>35</v>
      </c>
      <c r="H47" s="1551" t="s">
        <v>35</v>
      </c>
      <c r="I47" s="1523" t="s">
        <v>35</v>
      </c>
      <c r="J47" s="1523" t="s">
        <v>35</v>
      </c>
      <c r="K47" s="1523" t="s">
        <v>35</v>
      </c>
      <c r="L47" s="1565" t="s">
        <v>35</v>
      </c>
      <c r="M47" s="1577" t="s">
        <v>35</v>
      </c>
      <c r="N47" s="1523" t="s">
        <v>35</v>
      </c>
      <c r="O47" s="1523" t="s">
        <v>35</v>
      </c>
      <c r="P47" s="1523" t="s">
        <v>35</v>
      </c>
      <c r="Q47" s="1565" t="s">
        <v>35</v>
      </c>
      <c r="R47" s="2617"/>
      <c r="S47" s="2617"/>
      <c r="T47" s="2617"/>
      <c r="U47" s="2617"/>
      <c r="V47" s="2617"/>
      <c r="W47" s="2617"/>
      <c r="X47" s="2617"/>
      <c r="Y47" s="2466"/>
      <c r="Z47" s="2466"/>
      <c r="AA47" s="2466"/>
      <c r="AB47" s="2466"/>
      <c r="AC47" s="2466"/>
      <c r="AD47" s="2466"/>
      <c r="AE47" s="2466"/>
      <c r="AF47" s="2466"/>
      <c r="AG47" s="2466"/>
      <c r="AH47" s="2466"/>
      <c r="AI47" s="2466"/>
      <c r="AJ47" s="2466"/>
      <c r="AK47" s="2466"/>
      <c r="AL47" s="2466"/>
      <c r="AM47" s="2466"/>
      <c r="AN47" s="2466"/>
      <c r="AO47" s="2466"/>
      <c r="AP47" s="2466"/>
      <c r="AQ47" s="2466"/>
      <c r="AR47" s="2466"/>
      <c r="AS47" s="2466"/>
      <c r="AT47" s="2466"/>
      <c r="AU47" s="2466"/>
      <c r="AV47" s="2466"/>
      <c r="AW47" s="2466"/>
      <c r="AX47" s="2466"/>
      <c r="AY47" s="2466"/>
      <c r="AZ47" s="239"/>
      <c r="BA47" s="3056" t="s">
        <v>102</v>
      </c>
      <c r="BB47" s="165" t="s">
        <v>101</v>
      </c>
      <c r="BC47" s="1589" t="s">
        <v>35</v>
      </c>
      <c r="BD47" s="1609" t="s">
        <v>35</v>
      </c>
      <c r="BE47" s="1609" t="s">
        <v>35</v>
      </c>
      <c r="BF47" s="1609" t="s">
        <v>35</v>
      </c>
      <c r="BG47" s="1630" t="s">
        <v>35</v>
      </c>
      <c r="BH47" s="1651" t="s">
        <v>35</v>
      </c>
      <c r="BI47" s="1609" t="s">
        <v>35</v>
      </c>
      <c r="BJ47" s="1609" t="s">
        <v>35</v>
      </c>
      <c r="BK47" s="1609" t="s">
        <v>35</v>
      </c>
      <c r="BL47" s="1630" t="s">
        <v>35</v>
      </c>
      <c r="BM47" s="1651" t="s">
        <v>35</v>
      </c>
      <c r="BN47" s="1609" t="s">
        <v>35</v>
      </c>
      <c r="BO47" s="1609" t="s">
        <v>35</v>
      </c>
      <c r="BP47" s="1609" t="s">
        <v>35</v>
      </c>
      <c r="BQ47" s="2627" t="s">
        <v>35</v>
      </c>
      <c r="BR47" s="2669"/>
      <c r="BS47" s="2669"/>
      <c r="BT47" s="2669"/>
      <c r="BU47" s="2669"/>
      <c r="BV47" s="2669"/>
      <c r="BW47" s="2669"/>
      <c r="BX47" s="2669"/>
      <c r="BY47" s="2477"/>
      <c r="BZ47" s="2477"/>
      <c r="CA47" s="2477"/>
      <c r="CB47" s="2477"/>
      <c r="CC47" s="2477"/>
      <c r="CD47" s="2477"/>
      <c r="CE47" s="2477"/>
      <c r="CF47" s="2477"/>
      <c r="CG47" s="2477"/>
      <c r="CH47" s="2477"/>
      <c r="CI47" s="2477"/>
      <c r="CJ47" s="2477"/>
      <c r="CK47" s="2477"/>
      <c r="CL47" s="2477"/>
      <c r="CM47" s="2477"/>
      <c r="CN47" s="2477"/>
      <c r="CO47" s="2477"/>
      <c r="CP47" s="2477"/>
      <c r="CQ47" s="2477"/>
      <c r="CR47" s="2477"/>
      <c r="CS47" s="2477"/>
      <c r="CT47" s="2477"/>
      <c r="CU47" s="2477"/>
      <c r="CV47" s="2477"/>
      <c r="CW47" s="2477"/>
      <c r="CX47" s="2477"/>
      <c r="CY47" s="2477"/>
      <c r="CZ47" s="2477"/>
      <c r="DA47" s="239"/>
    </row>
    <row r="48" s="130" customFormat="true" ht="15" customHeight="true" x14ac:dyDescent="0.2">
      <c r="A48" s="3057"/>
      <c r="B48" s="291" t="s">
        <v>100</v>
      </c>
      <c r="C48" s="1509" t="s">
        <v>35</v>
      </c>
      <c r="D48" s="1523" t="s">
        <v>35</v>
      </c>
      <c r="E48" s="1523" t="s">
        <v>35</v>
      </c>
      <c r="F48" s="1523" t="s">
        <v>35</v>
      </c>
      <c r="G48" s="1537" t="s">
        <v>35</v>
      </c>
      <c r="H48" s="1551" t="s">
        <v>35</v>
      </c>
      <c r="I48" s="1523" t="s">
        <v>35</v>
      </c>
      <c r="J48" s="1523" t="s">
        <v>35</v>
      </c>
      <c r="K48" s="1523" t="s">
        <v>35</v>
      </c>
      <c r="L48" s="1565" t="s">
        <v>35</v>
      </c>
      <c r="M48" s="1577" t="s">
        <v>35</v>
      </c>
      <c r="N48" s="1523" t="s">
        <v>35</v>
      </c>
      <c r="O48" s="1523" t="s">
        <v>35</v>
      </c>
      <c r="P48" s="1523" t="s">
        <v>35</v>
      </c>
      <c r="Q48" s="1565" t="s">
        <v>35</v>
      </c>
      <c r="R48" s="2617"/>
      <c r="S48" s="2617"/>
      <c r="T48" s="2617"/>
      <c r="U48" s="2617"/>
      <c r="V48" s="2617"/>
      <c r="W48" s="2617"/>
      <c r="X48" s="2617"/>
      <c r="Y48" s="2466"/>
      <c r="Z48" s="2466"/>
      <c r="AA48" s="2466"/>
      <c r="AB48" s="2466"/>
      <c r="AC48" s="2466"/>
      <c r="AD48" s="2466"/>
      <c r="AE48" s="2466"/>
      <c r="AF48" s="2466"/>
      <c r="AG48" s="2466"/>
      <c r="AH48" s="2466"/>
      <c r="AI48" s="2466"/>
      <c r="AJ48" s="2466"/>
      <c r="AK48" s="2466"/>
      <c r="AL48" s="2466"/>
      <c r="AM48" s="2466"/>
      <c r="AN48" s="2466"/>
      <c r="AO48" s="2466"/>
      <c r="AP48" s="2466"/>
      <c r="AQ48" s="2466"/>
      <c r="AR48" s="2466"/>
      <c r="AS48" s="2466"/>
      <c r="AT48" s="2466"/>
      <c r="AU48" s="2466"/>
      <c r="AV48" s="2466"/>
      <c r="AW48" s="2466"/>
      <c r="AX48" s="2466"/>
      <c r="AY48" s="2466"/>
      <c r="AZ48" s="239"/>
      <c r="BA48" s="3056"/>
      <c r="BB48" s="165" t="s">
        <v>100</v>
      </c>
      <c r="BC48" s="1589" t="s">
        <v>35</v>
      </c>
      <c r="BD48" s="1609" t="s">
        <v>35</v>
      </c>
      <c r="BE48" s="1609" t="s">
        <v>35</v>
      </c>
      <c r="BF48" s="1609" t="s">
        <v>35</v>
      </c>
      <c r="BG48" s="1630" t="s">
        <v>35</v>
      </c>
      <c r="BH48" s="1651" t="s">
        <v>35</v>
      </c>
      <c r="BI48" s="1609" t="s">
        <v>35</v>
      </c>
      <c r="BJ48" s="1609" t="s">
        <v>35</v>
      </c>
      <c r="BK48" s="1609" t="s">
        <v>35</v>
      </c>
      <c r="BL48" s="1630" t="s">
        <v>35</v>
      </c>
      <c r="BM48" s="1651" t="s">
        <v>35</v>
      </c>
      <c r="BN48" s="1609" t="s">
        <v>35</v>
      </c>
      <c r="BO48" s="1609" t="s">
        <v>35</v>
      </c>
      <c r="BP48" s="1609" t="s">
        <v>35</v>
      </c>
      <c r="BQ48" s="2627" t="s">
        <v>35</v>
      </c>
      <c r="BR48" s="2669"/>
      <c r="BS48" s="2669"/>
      <c r="BT48" s="2669"/>
      <c r="BU48" s="2669"/>
      <c r="BV48" s="2669"/>
      <c r="BW48" s="2669"/>
      <c r="BX48" s="2669"/>
      <c r="BY48" s="2477"/>
      <c r="BZ48" s="2477"/>
      <c r="CA48" s="2477"/>
      <c r="CB48" s="2477"/>
      <c r="CC48" s="2477"/>
      <c r="CD48" s="2477"/>
      <c r="CE48" s="2477"/>
      <c r="CF48" s="2477"/>
      <c r="CG48" s="2477"/>
      <c r="CH48" s="2477"/>
      <c r="CI48" s="2477"/>
      <c r="CJ48" s="2477"/>
      <c r="CK48" s="2477"/>
      <c r="CL48" s="2477"/>
      <c r="CM48" s="2477"/>
      <c r="CN48" s="2477"/>
      <c r="CO48" s="2477"/>
      <c r="CP48" s="2477"/>
      <c r="CQ48" s="2477"/>
      <c r="CR48" s="2477"/>
      <c r="CS48" s="2477"/>
      <c r="CT48" s="2477"/>
      <c r="CU48" s="2477"/>
      <c r="CV48" s="2477"/>
      <c r="CW48" s="2477"/>
      <c r="CX48" s="2477"/>
      <c r="CY48" s="2477"/>
      <c r="CZ48" s="2477"/>
      <c r="DA48" s="239"/>
    </row>
    <row r="49" s="130" customFormat="true" ht="15" customHeight="true" x14ac:dyDescent="0.2">
      <c r="A49" s="3057"/>
      <c r="B49" s="291" t="s">
        <v>68</v>
      </c>
      <c r="C49" s="1509" t="s">
        <v>35</v>
      </c>
      <c r="D49" s="1523" t="s">
        <v>35</v>
      </c>
      <c r="E49" s="1523" t="s">
        <v>35</v>
      </c>
      <c r="F49" s="1523" t="s">
        <v>35</v>
      </c>
      <c r="G49" s="1537" t="s">
        <v>35</v>
      </c>
      <c r="H49" s="1551" t="s">
        <v>35</v>
      </c>
      <c r="I49" s="1523" t="s">
        <v>35</v>
      </c>
      <c r="J49" s="1523" t="s">
        <v>35</v>
      </c>
      <c r="K49" s="1523" t="s">
        <v>35</v>
      </c>
      <c r="L49" s="1565" t="s">
        <v>35</v>
      </c>
      <c r="M49" s="1577" t="s">
        <v>35</v>
      </c>
      <c r="N49" s="1523" t="s">
        <v>35</v>
      </c>
      <c r="O49" s="1523" t="s">
        <v>35</v>
      </c>
      <c r="P49" s="1523" t="s">
        <v>35</v>
      </c>
      <c r="Q49" s="1565" t="s">
        <v>35</v>
      </c>
      <c r="R49" s="2617"/>
      <c r="S49" s="2617"/>
      <c r="T49" s="2617"/>
      <c r="U49" s="2617"/>
      <c r="V49" s="2617"/>
      <c r="W49" s="2617"/>
      <c r="X49" s="2617"/>
      <c r="Y49" s="2466"/>
      <c r="Z49" s="2466"/>
      <c r="AA49" s="2466"/>
      <c r="AB49" s="2466"/>
      <c r="AC49" s="2466"/>
      <c r="AD49" s="2466"/>
      <c r="AE49" s="2466"/>
      <c r="AF49" s="2466"/>
      <c r="AG49" s="2466"/>
      <c r="AH49" s="2466"/>
      <c r="AI49" s="2466"/>
      <c r="AJ49" s="2466"/>
      <c r="AK49" s="2466"/>
      <c r="AL49" s="2466"/>
      <c r="AM49" s="2466"/>
      <c r="AN49" s="2466"/>
      <c r="AO49" s="2466"/>
      <c r="AP49" s="2466"/>
      <c r="AQ49" s="2466"/>
      <c r="AR49" s="2466"/>
      <c r="AS49" s="2466"/>
      <c r="AT49" s="2466"/>
      <c r="AU49" s="2466"/>
      <c r="AV49" s="2466"/>
      <c r="AW49" s="2466"/>
      <c r="AX49" s="2466"/>
      <c r="AY49" s="2466"/>
      <c r="AZ49" s="239"/>
      <c r="BA49" s="3056"/>
      <c r="BB49" s="165" t="s">
        <v>68</v>
      </c>
      <c r="BC49" s="1589" t="s">
        <v>35</v>
      </c>
      <c r="BD49" s="1609" t="s">
        <v>35</v>
      </c>
      <c r="BE49" s="1609" t="s">
        <v>35</v>
      </c>
      <c r="BF49" s="1609" t="s">
        <v>35</v>
      </c>
      <c r="BG49" s="1630" t="s">
        <v>35</v>
      </c>
      <c r="BH49" s="1651" t="s">
        <v>35</v>
      </c>
      <c r="BI49" s="1609" t="s">
        <v>35</v>
      </c>
      <c r="BJ49" s="1609" t="s">
        <v>35</v>
      </c>
      <c r="BK49" s="1609" t="s">
        <v>35</v>
      </c>
      <c r="BL49" s="1630" t="s">
        <v>35</v>
      </c>
      <c r="BM49" s="1651" t="s">
        <v>35</v>
      </c>
      <c r="BN49" s="1609" t="s">
        <v>35</v>
      </c>
      <c r="BO49" s="1609" t="s">
        <v>35</v>
      </c>
      <c r="BP49" s="1609" t="s">
        <v>35</v>
      </c>
      <c r="BQ49" s="2627" t="s">
        <v>35</v>
      </c>
      <c r="BR49" s="2669"/>
      <c r="BS49" s="2669"/>
      <c r="BT49" s="2669"/>
      <c r="BU49" s="2669"/>
      <c r="BV49" s="2669"/>
      <c r="BW49" s="2669"/>
      <c r="BX49" s="2669"/>
      <c r="BY49" s="2477"/>
      <c r="BZ49" s="2477"/>
      <c r="CA49" s="2477"/>
      <c r="CB49" s="2477"/>
      <c r="CC49" s="2477"/>
      <c r="CD49" s="2477"/>
      <c r="CE49" s="2477"/>
      <c r="CF49" s="2477"/>
      <c r="CG49" s="2477"/>
      <c r="CH49" s="2477"/>
      <c r="CI49" s="2477"/>
      <c r="CJ49" s="2477"/>
      <c r="CK49" s="2477"/>
      <c r="CL49" s="2477"/>
      <c r="CM49" s="2477"/>
      <c r="CN49" s="2477"/>
      <c r="CO49" s="2477"/>
      <c r="CP49" s="2477"/>
      <c r="CQ49" s="2477"/>
      <c r="CR49" s="2477"/>
      <c r="CS49" s="2477"/>
      <c r="CT49" s="2477"/>
      <c r="CU49" s="2477"/>
      <c r="CV49" s="2477"/>
      <c r="CW49" s="2477"/>
      <c r="CX49" s="2477"/>
      <c r="CY49" s="2477"/>
      <c r="CZ49" s="2477"/>
      <c r="DA49" s="239"/>
    </row>
    <row r="50" s="130" customFormat="true" ht="15" customHeight="true" x14ac:dyDescent="0.2">
      <c r="A50" s="3057" t="s">
        <v>103</v>
      </c>
      <c r="B50" s="291" t="s">
        <v>101</v>
      </c>
      <c r="C50" s="1509" t="s">
        <v>35</v>
      </c>
      <c r="D50" s="1523" t="s">
        <v>35</v>
      </c>
      <c r="E50" s="1523" t="s">
        <v>35</v>
      </c>
      <c r="F50" s="1523" t="s">
        <v>35</v>
      </c>
      <c r="G50" s="1537" t="s">
        <v>35</v>
      </c>
      <c r="H50" s="1551" t="s">
        <v>35</v>
      </c>
      <c r="I50" s="1523" t="s">
        <v>35</v>
      </c>
      <c r="J50" s="1523" t="s">
        <v>35</v>
      </c>
      <c r="K50" s="1523" t="s">
        <v>35</v>
      </c>
      <c r="L50" s="1565" t="s">
        <v>35</v>
      </c>
      <c r="M50" s="1577" t="s">
        <v>35</v>
      </c>
      <c r="N50" s="1523" t="s">
        <v>35</v>
      </c>
      <c r="O50" s="1523" t="s">
        <v>35</v>
      </c>
      <c r="P50" s="1523" t="s">
        <v>35</v>
      </c>
      <c r="Q50" s="1565" t="s">
        <v>35</v>
      </c>
      <c r="R50" s="2617"/>
      <c r="S50" s="2617"/>
      <c r="T50" s="2617"/>
      <c r="U50" s="2617"/>
      <c r="V50" s="2617"/>
      <c r="W50" s="2617"/>
      <c r="X50" s="2617"/>
      <c r="Y50" s="2466"/>
      <c r="Z50" s="2466"/>
      <c r="AA50" s="2466"/>
      <c r="AB50" s="2466"/>
      <c r="AC50" s="2466"/>
      <c r="AD50" s="2466"/>
      <c r="AE50" s="2466"/>
      <c r="AF50" s="2466"/>
      <c r="AG50" s="2466"/>
      <c r="AH50" s="2466"/>
      <c r="AI50" s="2466"/>
      <c r="AJ50" s="2466"/>
      <c r="AK50" s="2466"/>
      <c r="AL50" s="2466"/>
      <c r="AM50" s="2466"/>
      <c r="AN50" s="2466"/>
      <c r="AO50" s="2466"/>
      <c r="AP50" s="2466"/>
      <c r="AQ50" s="2466"/>
      <c r="AR50" s="2466"/>
      <c r="AS50" s="2466"/>
      <c r="AT50" s="2466"/>
      <c r="AU50" s="2466"/>
      <c r="AV50" s="2466"/>
      <c r="AW50" s="2466"/>
      <c r="AX50" s="2466"/>
      <c r="AY50" s="2466"/>
      <c r="AZ50" s="239"/>
      <c r="BA50" s="3056" t="s">
        <v>103</v>
      </c>
      <c r="BB50" s="165" t="s">
        <v>101</v>
      </c>
      <c r="BC50" s="1589" t="s">
        <v>35</v>
      </c>
      <c r="BD50" s="1609" t="s">
        <v>35</v>
      </c>
      <c r="BE50" s="1609" t="s">
        <v>35</v>
      </c>
      <c r="BF50" s="1609" t="s">
        <v>35</v>
      </c>
      <c r="BG50" s="1630" t="s">
        <v>35</v>
      </c>
      <c r="BH50" s="1651" t="s">
        <v>35</v>
      </c>
      <c r="BI50" s="1609" t="s">
        <v>35</v>
      </c>
      <c r="BJ50" s="1609" t="s">
        <v>35</v>
      </c>
      <c r="BK50" s="1609" t="s">
        <v>35</v>
      </c>
      <c r="BL50" s="1630" t="s">
        <v>35</v>
      </c>
      <c r="BM50" s="1651" t="s">
        <v>35</v>
      </c>
      <c r="BN50" s="1609" t="s">
        <v>35</v>
      </c>
      <c r="BO50" s="1609" t="s">
        <v>35</v>
      </c>
      <c r="BP50" s="1609" t="s">
        <v>35</v>
      </c>
      <c r="BQ50" s="2627" t="s">
        <v>35</v>
      </c>
      <c r="BR50" s="2669"/>
      <c r="BS50" s="2669"/>
      <c r="BT50" s="2669"/>
      <c r="BU50" s="2669"/>
      <c r="BV50" s="2669"/>
      <c r="BW50" s="2669"/>
      <c r="BX50" s="2669"/>
      <c r="BY50" s="2477"/>
      <c r="BZ50" s="2477"/>
      <c r="CA50" s="2477"/>
      <c r="CB50" s="2477"/>
      <c r="CC50" s="2477"/>
      <c r="CD50" s="2477"/>
      <c r="CE50" s="2477"/>
      <c r="CF50" s="2477"/>
      <c r="CG50" s="2477"/>
      <c r="CH50" s="2477"/>
      <c r="CI50" s="2477"/>
      <c r="CJ50" s="2477"/>
      <c r="CK50" s="2477"/>
      <c r="CL50" s="2477"/>
      <c r="CM50" s="2477"/>
      <c r="CN50" s="2477"/>
      <c r="CO50" s="2477"/>
      <c r="CP50" s="2477"/>
      <c r="CQ50" s="2477"/>
      <c r="CR50" s="2477"/>
      <c r="CS50" s="2477"/>
      <c r="CT50" s="2477"/>
      <c r="CU50" s="2477"/>
      <c r="CV50" s="2477"/>
      <c r="CW50" s="2477"/>
      <c r="CX50" s="2477"/>
      <c r="CY50" s="2477"/>
      <c r="CZ50" s="2477"/>
      <c r="DA50" s="239"/>
    </row>
    <row r="51" s="130" customFormat="true" ht="15" customHeight="true" x14ac:dyDescent="0.2">
      <c r="A51" s="3057"/>
      <c r="B51" s="291" t="s">
        <v>100</v>
      </c>
      <c r="C51" s="1509" t="s">
        <v>35</v>
      </c>
      <c r="D51" s="1523" t="s">
        <v>35</v>
      </c>
      <c r="E51" s="1523" t="s">
        <v>35</v>
      </c>
      <c r="F51" s="1523" t="s">
        <v>35</v>
      </c>
      <c r="G51" s="1537" t="s">
        <v>35</v>
      </c>
      <c r="H51" s="1551" t="s">
        <v>35</v>
      </c>
      <c r="I51" s="1523" t="s">
        <v>35</v>
      </c>
      <c r="J51" s="1523" t="s">
        <v>35</v>
      </c>
      <c r="K51" s="1523" t="s">
        <v>35</v>
      </c>
      <c r="L51" s="1565" t="s">
        <v>35</v>
      </c>
      <c r="M51" s="1577" t="s">
        <v>35</v>
      </c>
      <c r="N51" s="1523" t="s">
        <v>35</v>
      </c>
      <c r="O51" s="1523" t="s">
        <v>35</v>
      </c>
      <c r="P51" s="1523" t="s">
        <v>35</v>
      </c>
      <c r="Q51" s="1565" t="s">
        <v>35</v>
      </c>
      <c r="R51" s="2617"/>
      <c r="S51" s="2617"/>
      <c r="T51" s="2617"/>
      <c r="U51" s="2617"/>
      <c r="V51" s="2617"/>
      <c r="W51" s="2617"/>
      <c r="X51" s="2617"/>
      <c r="Y51" s="2466"/>
      <c r="Z51" s="2466"/>
      <c r="AA51" s="2466"/>
      <c r="AB51" s="2466"/>
      <c r="AC51" s="2466"/>
      <c r="AD51" s="2466"/>
      <c r="AE51" s="2466"/>
      <c r="AF51" s="2466"/>
      <c r="AG51" s="2466"/>
      <c r="AH51" s="2466"/>
      <c r="AI51" s="2466"/>
      <c r="AJ51" s="2466"/>
      <c r="AK51" s="2466"/>
      <c r="AL51" s="2466"/>
      <c r="AM51" s="2466"/>
      <c r="AN51" s="2466"/>
      <c r="AO51" s="2466"/>
      <c r="AP51" s="2466"/>
      <c r="AQ51" s="2466"/>
      <c r="AR51" s="2466"/>
      <c r="AS51" s="2466"/>
      <c r="AT51" s="2466"/>
      <c r="AU51" s="2466"/>
      <c r="AV51" s="2466"/>
      <c r="AW51" s="2466"/>
      <c r="AX51" s="2466"/>
      <c r="AY51" s="2466"/>
      <c r="AZ51" s="239"/>
      <c r="BA51" s="3056"/>
      <c r="BB51" s="165" t="s">
        <v>100</v>
      </c>
      <c r="BC51" s="1589" t="s">
        <v>35</v>
      </c>
      <c r="BD51" s="1609" t="s">
        <v>35</v>
      </c>
      <c r="BE51" s="1609" t="s">
        <v>35</v>
      </c>
      <c r="BF51" s="1609" t="s">
        <v>35</v>
      </c>
      <c r="BG51" s="1630" t="s">
        <v>35</v>
      </c>
      <c r="BH51" s="1651" t="s">
        <v>35</v>
      </c>
      <c r="BI51" s="1609" t="s">
        <v>35</v>
      </c>
      <c r="BJ51" s="1609" t="s">
        <v>35</v>
      </c>
      <c r="BK51" s="1609" t="s">
        <v>35</v>
      </c>
      <c r="BL51" s="1630" t="s">
        <v>35</v>
      </c>
      <c r="BM51" s="1651" t="s">
        <v>35</v>
      </c>
      <c r="BN51" s="1609" t="s">
        <v>35</v>
      </c>
      <c r="BO51" s="1609" t="s">
        <v>35</v>
      </c>
      <c r="BP51" s="1609" t="s">
        <v>35</v>
      </c>
      <c r="BQ51" s="2627" t="s">
        <v>35</v>
      </c>
      <c r="BR51" s="2669"/>
      <c r="BS51" s="2669"/>
      <c r="BT51" s="2669"/>
      <c r="BU51" s="2669"/>
      <c r="BV51" s="2669"/>
      <c r="BW51" s="2669"/>
      <c r="BX51" s="2669"/>
      <c r="BY51" s="2477"/>
      <c r="BZ51" s="2477"/>
      <c r="CA51" s="2477"/>
      <c r="CB51" s="2477"/>
      <c r="CC51" s="2477"/>
      <c r="CD51" s="2477"/>
      <c r="CE51" s="2477"/>
      <c r="CF51" s="2477"/>
      <c r="CG51" s="2477"/>
      <c r="CH51" s="2477"/>
      <c r="CI51" s="2477"/>
      <c r="CJ51" s="2477"/>
      <c r="CK51" s="2477"/>
      <c r="CL51" s="2477"/>
      <c r="CM51" s="2477"/>
      <c r="CN51" s="2477"/>
      <c r="CO51" s="2477"/>
      <c r="CP51" s="2477"/>
      <c r="CQ51" s="2477"/>
      <c r="CR51" s="2477"/>
      <c r="CS51" s="2477"/>
      <c r="CT51" s="2477"/>
      <c r="CU51" s="2477"/>
      <c r="CV51" s="2477"/>
      <c r="CW51" s="2477"/>
      <c r="CX51" s="2477"/>
      <c r="CY51" s="2477"/>
      <c r="CZ51" s="2477"/>
      <c r="DA51" s="239"/>
    </row>
    <row r="52" s="130" customFormat="true" ht="15" customHeight="true" x14ac:dyDescent="0.2">
      <c r="A52" s="3057"/>
      <c r="B52" s="291" t="s">
        <v>68</v>
      </c>
      <c r="C52" s="1509" t="s">
        <v>35</v>
      </c>
      <c r="D52" s="1523" t="s">
        <v>35</v>
      </c>
      <c r="E52" s="1523" t="s">
        <v>35</v>
      </c>
      <c r="F52" s="1523" t="s">
        <v>35</v>
      </c>
      <c r="G52" s="1537" t="s">
        <v>35</v>
      </c>
      <c r="H52" s="1551" t="s">
        <v>35</v>
      </c>
      <c r="I52" s="1523" t="s">
        <v>35</v>
      </c>
      <c r="J52" s="1523" t="s">
        <v>35</v>
      </c>
      <c r="K52" s="1523" t="s">
        <v>35</v>
      </c>
      <c r="L52" s="1565" t="s">
        <v>35</v>
      </c>
      <c r="M52" s="1577" t="s">
        <v>35</v>
      </c>
      <c r="N52" s="1523" t="s">
        <v>35</v>
      </c>
      <c r="O52" s="1523" t="s">
        <v>35</v>
      </c>
      <c r="P52" s="1523" t="s">
        <v>35</v>
      </c>
      <c r="Q52" s="1565" t="s">
        <v>35</v>
      </c>
      <c r="R52" s="2617"/>
      <c r="S52" s="2617"/>
      <c r="T52" s="2617"/>
      <c r="U52" s="2617"/>
      <c r="V52" s="2617"/>
      <c r="W52" s="2617"/>
      <c r="X52" s="2617"/>
      <c r="Y52" s="2466"/>
      <c r="Z52" s="2466"/>
      <c r="AA52" s="2466"/>
      <c r="AB52" s="2466"/>
      <c r="AC52" s="2466"/>
      <c r="AD52" s="2466"/>
      <c r="AE52" s="2466"/>
      <c r="AF52" s="2466"/>
      <c r="AG52" s="2466"/>
      <c r="AH52" s="2466"/>
      <c r="AI52" s="2466"/>
      <c r="AJ52" s="2466"/>
      <c r="AK52" s="2466"/>
      <c r="AL52" s="2466"/>
      <c r="AM52" s="2466"/>
      <c r="AN52" s="2466"/>
      <c r="AO52" s="2466"/>
      <c r="AP52" s="2466"/>
      <c r="AQ52" s="2466"/>
      <c r="AR52" s="2466"/>
      <c r="AS52" s="2466"/>
      <c r="AT52" s="2466"/>
      <c r="AU52" s="2466"/>
      <c r="AV52" s="2466"/>
      <c r="AW52" s="2466"/>
      <c r="AX52" s="2466"/>
      <c r="AY52" s="2466"/>
      <c r="AZ52" s="239"/>
      <c r="BA52" s="3056"/>
      <c r="BB52" s="165" t="s">
        <v>68</v>
      </c>
      <c r="BC52" s="1589" t="s">
        <v>35</v>
      </c>
      <c r="BD52" s="1609" t="s">
        <v>35</v>
      </c>
      <c r="BE52" s="1609" t="s">
        <v>35</v>
      </c>
      <c r="BF52" s="1609" t="s">
        <v>35</v>
      </c>
      <c r="BG52" s="1630" t="s">
        <v>35</v>
      </c>
      <c r="BH52" s="1651" t="s">
        <v>35</v>
      </c>
      <c r="BI52" s="1609" t="s">
        <v>35</v>
      </c>
      <c r="BJ52" s="1609" t="s">
        <v>35</v>
      </c>
      <c r="BK52" s="1609" t="s">
        <v>35</v>
      </c>
      <c r="BL52" s="1630" t="s">
        <v>35</v>
      </c>
      <c r="BM52" s="1651" t="s">
        <v>35</v>
      </c>
      <c r="BN52" s="1609" t="s">
        <v>35</v>
      </c>
      <c r="BO52" s="1609" t="s">
        <v>35</v>
      </c>
      <c r="BP52" s="1609" t="s">
        <v>35</v>
      </c>
      <c r="BQ52" s="2627" t="s">
        <v>35</v>
      </c>
      <c r="BR52" s="2669"/>
      <c r="BS52" s="2669"/>
      <c r="BT52" s="2669"/>
      <c r="BU52" s="2669"/>
      <c r="BV52" s="2669"/>
      <c r="BW52" s="2669"/>
      <c r="BX52" s="2669"/>
      <c r="BY52" s="2477"/>
      <c r="BZ52" s="2477"/>
      <c r="CA52" s="2477"/>
      <c r="CB52" s="2477"/>
      <c r="CC52" s="2477"/>
      <c r="CD52" s="2477"/>
      <c r="CE52" s="2477"/>
      <c r="CF52" s="2477"/>
      <c r="CG52" s="2477"/>
      <c r="CH52" s="2477"/>
      <c r="CI52" s="2477"/>
      <c r="CJ52" s="2477"/>
      <c r="CK52" s="2477"/>
      <c r="CL52" s="2477"/>
      <c r="CM52" s="2477"/>
      <c r="CN52" s="2477"/>
      <c r="CO52" s="2477"/>
      <c r="CP52" s="2477"/>
      <c r="CQ52" s="2477"/>
      <c r="CR52" s="2477"/>
      <c r="CS52" s="2477"/>
      <c r="CT52" s="2477"/>
      <c r="CU52" s="2477"/>
      <c r="CV52" s="2477"/>
      <c r="CW52" s="2477"/>
      <c r="CX52" s="2477"/>
      <c r="CY52" s="2477"/>
      <c r="CZ52" s="2477"/>
      <c r="DA52" s="239"/>
    </row>
    <row r="53" s="130" customFormat="true" ht="15" customHeight="true" x14ac:dyDescent="0.2">
      <c r="A53" s="3057" t="s">
        <v>106</v>
      </c>
      <c r="B53" s="291" t="s">
        <v>101</v>
      </c>
      <c r="C53" s="1509" t="s">
        <v>35</v>
      </c>
      <c r="D53" s="1523" t="s">
        <v>35</v>
      </c>
      <c r="E53" s="1523" t="s">
        <v>35</v>
      </c>
      <c r="F53" s="1523" t="s">
        <v>35</v>
      </c>
      <c r="G53" s="1537" t="s">
        <v>35</v>
      </c>
      <c r="H53" s="1551" t="s">
        <v>35</v>
      </c>
      <c r="I53" s="1523" t="s">
        <v>35</v>
      </c>
      <c r="J53" s="1523" t="s">
        <v>35</v>
      </c>
      <c r="K53" s="1523" t="s">
        <v>35</v>
      </c>
      <c r="L53" s="1565" t="s">
        <v>35</v>
      </c>
      <c r="M53" s="1577" t="s">
        <v>35</v>
      </c>
      <c r="N53" s="1523" t="s">
        <v>35</v>
      </c>
      <c r="O53" s="1523" t="s">
        <v>35</v>
      </c>
      <c r="P53" s="1523" t="s">
        <v>35</v>
      </c>
      <c r="Q53" s="1565" t="s">
        <v>35</v>
      </c>
      <c r="R53" s="2617"/>
      <c r="S53" s="2617"/>
      <c r="T53" s="2617"/>
      <c r="U53" s="2617"/>
      <c r="V53" s="2617"/>
      <c r="W53" s="2617"/>
      <c r="X53" s="2617"/>
      <c r="Y53" s="2466"/>
      <c r="Z53" s="2466"/>
      <c r="AA53" s="2466"/>
      <c r="AB53" s="2466"/>
      <c r="AC53" s="2466"/>
      <c r="AD53" s="2466"/>
      <c r="AE53" s="2466"/>
      <c r="AF53" s="2466"/>
      <c r="AG53" s="2466"/>
      <c r="AH53" s="2466"/>
      <c r="AI53" s="2466"/>
      <c r="AJ53" s="2466"/>
      <c r="AK53" s="2466"/>
      <c r="AL53" s="2466"/>
      <c r="AM53" s="2466"/>
      <c r="AN53" s="2466"/>
      <c r="AO53" s="2466"/>
      <c r="AP53" s="2466"/>
      <c r="AQ53" s="2466"/>
      <c r="AR53" s="2466"/>
      <c r="AS53" s="2466"/>
      <c r="AT53" s="2466"/>
      <c r="AU53" s="2466"/>
      <c r="AV53" s="2466"/>
      <c r="AW53" s="2466"/>
      <c r="AX53" s="2466"/>
      <c r="AY53" s="2466"/>
      <c r="AZ53" s="239"/>
      <c r="BA53" s="3056" t="s">
        <v>106</v>
      </c>
      <c r="BB53" s="165" t="s">
        <v>101</v>
      </c>
      <c r="BC53" s="1589" t="s">
        <v>35</v>
      </c>
      <c r="BD53" s="1609" t="s">
        <v>35</v>
      </c>
      <c r="BE53" s="1609" t="s">
        <v>35</v>
      </c>
      <c r="BF53" s="1609" t="s">
        <v>35</v>
      </c>
      <c r="BG53" s="1630" t="s">
        <v>35</v>
      </c>
      <c r="BH53" s="1651" t="s">
        <v>35</v>
      </c>
      <c r="BI53" s="1609" t="s">
        <v>35</v>
      </c>
      <c r="BJ53" s="1609" t="s">
        <v>35</v>
      </c>
      <c r="BK53" s="1609" t="s">
        <v>35</v>
      </c>
      <c r="BL53" s="1630" t="s">
        <v>35</v>
      </c>
      <c r="BM53" s="1651" t="s">
        <v>35</v>
      </c>
      <c r="BN53" s="1609" t="s">
        <v>35</v>
      </c>
      <c r="BO53" s="1609" t="s">
        <v>35</v>
      </c>
      <c r="BP53" s="1609" t="s">
        <v>35</v>
      </c>
      <c r="BQ53" s="2627" t="s">
        <v>35</v>
      </c>
      <c r="BR53" s="2669"/>
      <c r="BS53" s="2669"/>
      <c r="BT53" s="2669"/>
      <c r="BU53" s="2669"/>
      <c r="BV53" s="2669"/>
      <c r="BW53" s="2669"/>
      <c r="BX53" s="2669"/>
      <c r="BY53" s="2477"/>
      <c r="BZ53" s="2477"/>
      <c r="CA53" s="2477"/>
      <c r="CB53" s="2477"/>
      <c r="CC53" s="2477"/>
      <c r="CD53" s="2477"/>
      <c r="CE53" s="2477"/>
      <c r="CF53" s="2477"/>
      <c r="CG53" s="2477"/>
      <c r="CH53" s="2477"/>
      <c r="CI53" s="2477"/>
      <c r="CJ53" s="2477"/>
      <c r="CK53" s="2477"/>
      <c r="CL53" s="2477"/>
      <c r="CM53" s="2477"/>
      <c r="CN53" s="2477"/>
      <c r="CO53" s="2477"/>
      <c r="CP53" s="2477"/>
      <c r="CQ53" s="2477"/>
      <c r="CR53" s="2477"/>
      <c r="CS53" s="2477"/>
      <c r="CT53" s="2477"/>
      <c r="CU53" s="2477"/>
      <c r="CV53" s="2477"/>
      <c r="CW53" s="2477"/>
      <c r="CX53" s="2477"/>
      <c r="CY53" s="2477"/>
      <c r="CZ53" s="2477"/>
      <c r="DA53" s="239"/>
    </row>
    <row r="54" s="130" customFormat="true" ht="15" customHeight="true" x14ac:dyDescent="0.2">
      <c r="A54" s="3057"/>
      <c r="B54" s="291" t="s">
        <v>100</v>
      </c>
      <c r="C54" s="1509" t="s">
        <v>35</v>
      </c>
      <c r="D54" s="1523" t="s">
        <v>35</v>
      </c>
      <c r="E54" s="1523" t="s">
        <v>35</v>
      </c>
      <c r="F54" s="1523" t="s">
        <v>35</v>
      </c>
      <c r="G54" s="1537" t="s">
        <v>35</v>
      </c>
      <c r="H54" s="1551" t="s">
        <v>35</v>
      </c>
      <c r="I54" s="1523" t="s">
        <v>35</v>
      </c>
      <c r="J54" s="1523" t="s">
        <v>35</v>
      </c>
      <c r="K54" s="1523" t="s">
        <v>35</v>
      </c>
      <c r="L54" s="1565" t="s">
        <v>35</v>
      </c>
      <c r="M54" s="1577" t="s">
        <v>35</v>
      </c>
      <c r="N54" s="1523" t="s">
        <v>35</v>
      </c>
      <c r="O54" s="1523" t="s">
        <v>35</v>
      </c>
      <c r="P54" s="1523" t="s">
        <v>35</v>
      </c>
      <c r="Q54" s="1565" t="s">
        <v>35</v>
      </c>
      <c r="R54" s="2617"/>
      <c r="S54" s="2617"/>
      <c r="T54" s="2617"/>
      <c r="U54" s="2617"/>
      <c r="V54" s="2617"/>
      <c r="W54" s="2617"/>
      <c r="X54" s="2617"/>
      <c r="Y54" s="2466"/>
      <c r="Z54" s="2466"/>
      <c r="AA54" s="2466"/>
      <c r="AB54" s="2466"/>
      <c r="AC54" s="2466"/>
      <c r="AD54" s="2466"/>
      <c r="AE54" s="2466"/>
      <c r="AF54" s="2466"/>
      <c r="AG54" s="2466"/>
      <c r="AH54" s="2466"/>
      <c r="AI54" s="2466"/>
      <c r="AJ54" s="2466"/>
      <c r="AK54" s="2466"/>
      <c r="AL54" s="2466"/>
      <c r="AM54" s="2466"/>
      <c r="AN54" s="2466"/>
      <c r="AO54" s="2466"/>
      <c r="AP54" s="2466"/>
      <c r="AQ54" s="2466"/>
      <c r="AR54" s="2466"/>
      <c r="AS54" s="2466"/>
      <c r="AT54" s="2466"/>
      <c r="AU54" s="2466"/>
      <c r="AV54" s="2466"/>
      <c r="AW54" s="2466"/>
      <c r="AX54" s="2466"/>
      <c r="AY54" s="2466"/>
      <c r="AZ54" s="239"/>
      <c r="BA54" s="3056"/>
      <c r="BB54" s="165" t="s">
        <v>100</v>
      </c>
      <c r="BC54" s="1589" t="s">
        <v>35</v>
      </c>
      <c r="BD54" s="1609" t="s">
        <v>35</v>
      </c>
      <c r="BE54" s="1609" t="s">
        <v>35</v>
      </c>
      <c r="BF54" s="1609" t="s">
        <v>35</v>
      </c>
      <c r="BG54" s="1630" t="s">
        <v>35</v>
      </c>
      <c r="BH54" s="1651" t="s">
        <v>35</v>
      </c>
      <c r="BI54" s="1609" t="s">
        <v>35</v>
      </c>
      <c r="BJ54" s="1609" t="s">
        <v>35</v>
      </c>
      <c r="BK54" s="1609" t="s">
        <v>35</v>
      </c>
      <c r="BL54" s="1630" t="s">
        <v>35</v>
      </c>
      <c r="BM54" s="1651" t="s">
        <v>35</v>
      </c>
      <c r="BN54" s="1609" t="s">
        <v>35</v>
      </c>
      <c r="BO54" s="1609" t="s">
        <v>35</v>
      </c>
      <c r="BP54" s="1609" t="s">
        <v>35</v>
      </c>
      <c r="BQ54" s="2627" t="s">
        <v>35</v>
      </c>
      <c r="BR54" s="2669"/>
      <c r="BS54" s="2669"/>
      <c r="BT54" s="2669"/>
      <c r="BU54" s="2669"/>
      <c r="BV54" s="2669"/>
      <c r="BW54" s="2669"/>
      <c r="BX54" s="2669"/>
      <c r="BY54" s="2477"/>
      <c r="BZ54" s="2477"/>
      <c r="CA54" s="2477"/>
      <c r="CB54" s="2477"/>
      <c r="CC54" s="2477"/>
      <c r="CD54" s="2477"/>
      <c r="CE54" s="2477"/>
      <c r="CF54" s="2477"/>
      <c r="CG54" s="2477"/>
      <c r="CH54" s="2477"/>
      <c r="CI54" s="2477"/>
      <c r="CJ54" s="2477"/>
      <c r="CK54" s="2477"/>
      <c r="CL54" s="2477"/>
      <c r="CM54" s="2477"/>
      <c r="CN54" s="2477"/>
      <c r="CO54" s="2477"/>
      <c r="CP54" s="2477"/>
      <c r="CQ54" s="2477"/>
      <c r="CR54" s="2477"/>
      <c r="CS54" s="2477"/>
      <c r="CT54" s="2477"/>
      <c r="CU54" s="2477"/>
      <c r="CV54" s="2477"/>
      <c r="CW54" s="2477"/>
      <c r="CX54" s="2477"/>
      <c r="CY54" s="2477"/>
      <c r="CZ54" s="2477"/>
      <c r="DA54" s="239"/>
    </row>
    <row r="55" s="130" customFormat="true" ht="15" customHeight="true" x14ac:dyDescent="0.2">
      <c r="A55" s="3079"/>
      <c r="B55" s="292" t="s">
        <v>68</v>
      </c>
      <c r="C55" s="1512" t="s">
        <v>35</v>
      </c>
      <c r="D55" s="1526" t="s">
        <v>35</v>
      </c>
      <c r="E55" s="1526" t="s">
        <v>35</v>
      </c>
      <c r="F55" s="1526" t="s">
        <v>35</v>
      </c>
      <c r="G55" s="1540" t="s">
        <v>35</v>
      </c>
      <c r="H55" s="1554" t="s">
        <v>35</v>
      </c>
      <c r="I55" s="1526" t="s">
        <v>35</v>
      </c>
      <c r="J55" s="1526" t="s">
        <v>35</v>
      </c>
      <c r="K55" s="1526" t="s">
        <v>35</v>
      </c>
      <c r="L55" s="1568" t="s">
        <v>35</v>
      </c>
      <c r="M55" s="1579" t="s">
        <v>35</v>
      </c>
      <c r="N55" s="1526" t="s">
        <v>35</v>
      </c>
      <c r="O55" s="1526" t="s">
        <v>35</v>
      </c>
      <c r="P55" s="1526" t="s">
        <v>35</v>
      </c>
      <c r="Q55" s="1568" t="s">
        <v>35</v>
      </c>
      <c r="R55" s="2467"/>
      <c r="S55" s="2467"/>
      <c r="T55" s="2467"/>
      <c r="U55" s="2467"/>
      <c r="V55" s="2467"/>
      <c r="W55" s="2467"/>
      <c r="X55" s="2467"/>
      <c r="Y55" s="2467"/>
      <c r="Z55" s="2467"/>
      <c r="AA55" s="2467"/>
      <c r="AB55" s="2467"/>
      <c r="AC55" s="2467"/>
      <c r="AD55" s="2467"/>
      <c r="AE55" s="2467"/>
      <c r="AF55" s="2467"/>
      <c r="AG55" s="2467"/>
      <c r="AH55" s="2467"/>
      <c r="AI55" s="2467"/>
      <c r="AJ55" s="2467"/>
      <c r="AK55" s="2467"/>
      <c r="AL55" s="2467"/>
      <c r="AM55" s="2467"/>
      <c r="AN55" s="2467"/>
      <c r="AO55" s="2467"/>
      <c r="AP55" s="2467"/>
      <c r="AQ55" s="2467"/>
      <c r="AR55" s="2467"/>
      <c r="AS55" s="2467"/>
      <c r="AT55" s="2467"/>
      <c r="AU55" s="2467"/>
      <c r="AV55" s="2467"/>
      <c r="AW55" s="2467"/>
      <c r="AX55" s="2467"/>
      <c r="AY55" s="2467"/>
      <c r="AZ55" s="239"/>
      <c r="BA55" s="3080"/>
      <c r="BB55" s="166" t="s">
        <v>68</v>
      </c>
      <c r="BC55" s="1590" t="s">
        <v>35</v>
      </c>
      <c r="BD55" s="1610" t="s">
        <v>35</v>
      </c>
      <c r="BE55" s="1610" t="s">
        <v>35</v>
      </c>
      <c r="BF55" s="1610" t="s">
        <v>35</v>
      </c>
      <c r="BG55" s="1631" t="s">
        <v>35</v>
      </c>
      <c r="BH55" s="1652" t="s">
        <v>35</v>
      </c>
      <c r="BI55" s="1610" t="s">
        <v>35</v>
      </c>
      <c r="BJ55" s="1610" t="s">
        <v>35</v>
      </c>
      <c r="BK55" s="1610" t="s">
        <v>35</v>
      </c>
      <c r="BL55" s="1631" t="s">
        <v>35</v>
      </c>
      <c r="BM55" s="1652" t="s">
        <v>35</v>
      </c>
      <c r="BN55" s="1610" t="s">
        <v>35</v>
      </c>
      <c r="BO55" s="1610" t="s">
        <v>35</v>
      </c>
      <c r="BP55" s="1610" t="s">
        <v>35</v>
      </c>
      <c r="BQ55" s="1667" t="s">
        <v>35</v>
      </c>
      <c r="BR55" s="2670"/>
      <c r="BS55" s="2670"/>
      <c r="BT55" s="2670"/>
      <c r="BU55" s="2670"/>
      <c r="BV55" s="2670"/>
      <c r="BW55" s="2670"/>
      <c r="BX55" s="2670"/>
      <c r="BY55" s="2670"/>
      <c r="BZ55" s="2478"/>
      <c r="CA55" s="2478"/>
      <c r="CB55" s="2478"/>
      <c r="CC55" s="2478"/>
      <c r="CD55" s="2478"/>
      <c r="CE55" s="2478"/>
      <c r="CF55" s="2478"/>
      <c r="CG55" s="2478"/>
      <c r="CH55" s="2478"/>
      <c r="CI55" s="2478"/>
      <c r="CJ55" s="2478"/>
      <c r="CK55" s="2478"/>
      <c r="CL55" s="2478"/>
      <c r="CM55" s="2478"/>
      <c r="CN55" s="2478"/>
      <c r="CO55" s="2478"/>
      <c r="CP55" s="2478"/>
      <c r="CQ55" s="2478"/>
      <c r="CR55" s="2478"/>
      <c r="CS55" s="2478"/>
      <c r="CT55" s="2478"/>
      <c r="CU55" s="2478"/>
      <c r="CV55" s="2478"/>
      <c r="CW55" s="2478"/>
      <c r="CX55" s="2478"/>
      <c r="CY55" s="2478"/>
      <c r="CZ55" s="2478"/>
      <c r="DA55" s="239"/>
    </row>
    <row r="56" s="761" customFormat="true" ht="15" customHeight="true" x14ac:dyDescent="0.2">
      <c r="A56" s="132"/>
      <c r="B56" s="204"/>
      <c r="C56" s="3082" t="s">
        <v>115</v>
      </c>
      <c r="D56" s="3083"/>
      <c r="E56" s="3083"/>
      <c r="F56" s="3083"/>
      <c r="G56" s="3084"/>
      <c r="H56" s="3207" t="s">
        <v>38</v>
      </c>
      <c r="I56" s="3202"/>
      <c r="J56" s="3202"/>
      <c r="K56" s="3202"/>
      <c r="L56" s="3208"/>
      <c r="M56" s="3201" t="s">
        <v>37</v>
      </c>
      <c r="N56" s="3202"/>
      <c r="O56" s="3202"/>
      <c r="P56" s="3202"/>
      <c r="Q56" s="3203"/>
      <c r="R56" s="450"/>
      <c r="S56" s="450"/>
      <c r="T56" s="450"/>
      <c r="U56" s="450"/>
      <c r="V56" s="450"/>
      <c r="W56" s="450"/>
      <c r="X56" s="1038"/>
      <c r="Y56" s="1038"/>
      <c r="Z56" s="1038"/>
      <c r="AA56" s="1038"/>
      <c r="AB56" s="1038"/>
      <c r="AC56" s="1038"/>
      <c r="AD56" s="1038"/>
      <c r="AE56" s="1038"/>
      <c r="AF56" s="1038"/>
      <c r="AG56" s="1038"/>
      <c r="AH56" s="1038"/>
      <c r="AI56" s="1038"/>
      <c r="AJ56" s="1038"/>
      <c r="AK56" s="1038"/>
      <c r="AL56" s="1038"/>
      <c r="AM56" s="1038"/>
      <c r="AN56" s="1038"/>
      <c r="AO56" s="1038"/>
      <c r="AP56" s="1038"/>
      <c r="AQ56" s="1038"/>
      <c r="AR56" s="1038"/>
      <c r="AS56" s="1038"/>
      <c r="AT56" s="1038"/>
      <c r="AU56" s="1038"/>
      <c r="AV56" s="1038"/>
      <c r="AW56" s="1038"/>
      <c r="AX56" s="1038"/>
      <c r="AY56" s="1038"/>
      <c r="BA56" s="241" t="s">
        <v>131</v>
      </c>
      <c r="BB56" s="115" t="s">
        <v>96</v>
      </c>
      <c r="BC56" s="3103" t="s">
        <v>115</v>
      </c>
      <c r="BD56" s="3104"/>
      <c r="BE56" s="3104"/>
      <c r="BF56" s="3104"/>
      <c r="BG56" s="3105"/>
      <c r="BH56" s="3106" t="s">
        <v>38</v>
      </c>
      <c r="BI56" s="3104"/>
      <c r="BJ56" s="3104"/>
      <c r="BK56" s="3104"/>
      <c r="BL56" s="3105"/>
      <c r="BM56" s="3106" t="s">
        <v>37</v>
      </c>
      <c r="BN56" s="3104"/>
      <c r="BO56" s="3104"/>
      <c r="BP56" s="3104"/>
      <c r="BQ56" s="3107"/>
      <c r="BR56" s="2671"/>
      <c r="BS56" s="2672"/>
      <c r="BT56" s="2672"/>
      <c r="BU56" s="2672"/>
      <c r="BV56" s="2672"/>
      <c r="BW56" s="2672"/>
      <c r="BX56" s="2672"/>
      <c r="BY56" s="2673"/>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c r="DA56" s="240"/>
    </row>
    <row r="57" s="761" customFormat="true" ht="12.75" x14ac:dyDescent="0.2">
      <c r="A57" s="205" t="s">
        <v>69</v>
      </c>
      <c r="B57" s="278"/>
      <c r="C57" s="407" t="s">
        <v>0</v>
      </c>
      <c r="D57" s="408" t="s">
        <v>1</v>
      </c>
      <c r="E57" s="408" t="s">
        <v>2</v>
      </c>
      <c r="F57" s="408" t="s">
        <v>3</v>
      </c>
      <c r="G57" s="409" t="s">
        <v>4</v>
      </c>
      <c r="H57" s="1731" t="s">
        <v>0</v>
      </c>
      <c r="I57" s="1695" t="s">
        <v>1</v>
      </c>
      <c r="J57" s="1695" t="s">
        <v>2</v>
      </c>
      <c r="K57" s="1695" t="s">
        <v>3</v>
      </c>
      <c r="L57" s="1696" t="s">
        <v>4</v>
      </c>
      <c r="M57" s="1721" t="s">
        <v>0</v>
      </c>
      <c r="N57" s="1695" t="s">
        <v>1</v>
      </c>
      <c r="O57" s="1695" t="s">
        <v>2</v>
      </c>
      <c r="P57" s="1695" t="s">
        <v>3</v>
      </c>
      <c r="Q57" s="1697" t="s">
        <v>4</v>
      </c>
      <c r="R57" s="1038"/>
      <c r="S57" s="1038"/>
      <c r="T57" s="1038"/>
      <c r="U57" s="1038"/>
      <c r="V57" s="1038"/>
      <c r="W57" s="1038"/>
      <c r="X57" s="1038"/>
      <c r="Y57" s="1038"/>
      <c r="Z57" s="1038"/>
      <c r="AA57" s="1038"/>
      <c r="AB57" s="1038"/>
      <c r="AC57" s="1038"/>
      <c r="AD57" s="1038"/>
      <c r="AE57" s="1038"/>
      <c r="AF57" s="1038"/>
      <c r="AG57" s="1038"/>
      <c r="AH57" s="1038"/>
      <c r="AI57" s="1038"/>
      <c r="AJ57" s="1038"/>
      <c r="AK57" s="1038"/>
      <c r="AL57" s="1038"/>
      <c r="AM57" s="1038"/>
      <c r="AN57" s="1038"/>
      <c r="AO57" s="1038"/>
      <c r="AP57" s="1038"/>
      <c r="AQ57" s="1038"/>
      <c r="AR57" s="1038"/>
      <c r="AS57" s="1038"/>
      <c r="AT57" s="1038"/>
      <c r="AU57" s="1038"/>
      <c r="AV57" s="1038"/>
      <c r="AW57" s="1038"/>
      <c r="AX57" s="1038"/>
      <c r="AY57" s="1038"/>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2628" t="s">
        <v>4</v>
      </c>
      <c r="BR57" s="2674"/>
      <c r="BS57" s="2674"/>
      <c r="BT57" s="2674"/>
      <c r="BU57" s="2674"/>
      <c r="BV57" s="2674"/>
      <c r="BW57" s="2674"/>
      <c r="BX57" s="2674"/>
      <c r="BY57" s="2479"/>
      <c r="BZ57" s="2479"/>
      <c r="CA57" s="2479"/>
      <c r="CB57" s="2479"/>
      <c r="CC57" s="2479"/>
      <c r="CD57" s="2479"/>
      <c r="CE57" s="2479"/>
      <c r="CF57" s="2479"/>
      <c r="CG57" s="2479"/>
      <c r="CH57" s="2479"/>
      <c r="CI57" s="2479"/>
      <c r="CJ57" s="2479"/>
      <c r="CK57" s="2479"/>
      <c r="CL57" s="2479"/>
      <c r="CM57" s="2479"/>
      <c r="CN57" s="2479"/>
      <c r="CO57" s="2479"/>
      <c r="CP57" s="2479"/>
      <c r="CQ57" s="2479"/>
      <c r="CR57" s="2479"/>
      <c r="CS57" s="2479"/>
      <c r="CT57" s="2479"/>
      <c r="CU57" s="2479"/>
      <c r="CV57" s="2479"/>
      <c r="CW57" s="2479"/>
      <c r="CX57" s="2479"/>
      <c r="CY57" s="2479"/>
      <c r="CZ57" s="2479"/>
      <c r="DA57" s="240"/>
    </row>
    <row r="58" s="761" customFormat="true" ht="15" customHeight="true" x14ac:dyDescent="0.2">
      <c r="A58" s="3204" t="s">
        <v>242</v>
      </c>
      <c r="B58" s="1885" t="s">
        <v>243</v>
      </c>
      <c r="C58" s="1803">
        <v>0.59683649260503413</v>
      </c>
      <c r="D58" s="1804">
        <v>0.46105176531094533</v>
      </c>
      <c r="E58" s="1804">
        <v>1.1403479126887375</v>
      </c>
      <c r="F58" s="1804">
        <v>11.971881611414288</v>
      </c>
      <c r="G58" s="1805">
        <v>61.919051541006809</v>
      </c>
      <c r="H58" s="1806">
        <v>5.8409344747135075</v>
      </c>
      <c r="I58" s="1804">
        <v>21.189695118895507</v>
      </c>
      <c r="J58" s="1804">
        <v>30.120344966046236</v>
      </c>
      <c r="K58" s="1804">
        <v>59.699485983430833</v>
      </c>
      <c r="L58" s="1807">
        <v>85.842413915792889</v>
      </c>
      <c r="M58" s="1808">
        <v>0.43884786061178083</v>
      </c>
      <c r="N58" s="1804">
        <v>0.27583706138439329</v>
      </c>
      <c r="O58" s="1804">
        <v>0.39298947516084409</v>
      </c>
      <c r="P58" s="1804">
        <v>0</v>
      </c>
      <c r="Q58" s="2601">
        <v>13.152584625286629</v>
      </c>
      <c r="R58" s="1038"/>
      <c r="S58" s="1038"/>
      <c r="T58" s="1038"/>
      <c r="U58" s="1038"/>
      <c r="V58" s="1038"/>
      <c r="W58" s="1038"/>
      <c r="X58" s="1038"/>
      <c r="Y58" s="1038"/>
      <c r="Z58" s="1038"/>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BA58" s="266"/>
      <c r="BB58" s="167"/>
      <c r="BC58" s="489"/>
      <c r="BD58" s="439"/>
      <c r="BE58" s="439"/>
      <c r="BF58" s="439"/>
      <c r="BG58" s="490"/>
      <c r="BH58" s="498"/>
      <c r="BI58" s="439"/>
      <c r="BJ58" s="439"/>
      <c r="BK58" s="439"/>
      <c r="BL58" s="490"/>
      <c r="BM58" s="498"/>
      <c r="BN58" s="439"/>
      <c r="BO58" s="439"/>
      <c r="BP58" s="439"/>
      <c r="BQ58" s="2629"/>
      <c r="BR58" s="2675"/>
      <c r="BS58" s="2675"/>
      <c r="BT58" s="2675"/>
      <c r="BU58" s="2675"/>
      <c r="BV58" s="2675"/>
      <c r="BW58" s="2675"/>
      <c r="BX58" s="2675"/>
      <c r="BY58" s="2480"/>
      <c r="BZ58" s="2480"/>
      <c r="CA58" s="2480"/>
      <c r="CB58" s="2480"/>
      <c r="CC58" s="2480"/>
      <c r="CD58" s="2480"/>
      <c r="CE58" s="2480"/>
      <c r="CF58" s="2480"/>
      <c r="CG58" s="2480"/>
      <c r="CH58" s="2480"/>
      <c r="CI58" s="2480"/>
      <c r="CJ58" s="2480"/>
      <c r="CK58" s="2480"/>
      <c r="CL58" s="2480"/>
      <c r="CM58" s="2480"/>
      <c r="CN58" s="2480"/>
      <c r="CO58" s="2480"/>
      <c r="CP58" s="2480"/>
      <c r="CQ58" s="2480"/>
      <c r="CR58" s="2480"/>
      <c r="CS58" s="2480"/>
      <c r="CT58" s="2480"/>
      <c r="CU58" s="2480"/>
      <c r="CV58" s="2480"/>
      <c r="CW58" s="2480"/>
      <c r="CX58" s="2480"/>
      <c r="CY58" s="2480"/>
      <c r="CZ58" s="2480"/>
      <c r="DA58" s="240"/>
    </row>
    <row r="59" s="761" customFormat="true" ht="15" customHeight="true" x14ac:dyDescent="0.2">
      <c r="A59" s="3205"/>
      <c r="B59" s="1886" t="s">
        <v>244</v>
      </c>
      <c r="C59" s="1809">
        <v>2.6446726087164731</v>
      </c>
      <c r="D59" s="1810">
        <v>3.5727120588233707</v>
      </c>
      <c r="E59" s="1810">
        <v>10.175093771420682</v>
      </c>
      <c r="F59" s="1810">
        <v>35.595650526775088</v>
      </c>
      <c r="G59" s="1811">
        <v>25.695110930505155</v>
      </c>
      <c r="H59" s="1812">
        <v>31.316699884059506</v>
      </c>
      <c r="I59" s="1810">
        <v>54.995456108071686</v>
      </c>
      <c r="J59" s="1810">
        <v>49.297154946640987</v>
      </c>
      <c r="K59" s="1810">
        <v>30.964162026387783</v>
      </c>
      <c r="L59" s="1813">
        <v>10.689600293144858</v>
      </c>
      <c r="M59" s="1814">
        <v>2.0415499858693944</v>
      </c>
      <c r="N59" s="1810">
        <v>1.7319099619989113</v>
      </c>
      <c r="O59" s="1810">
        <v>3.1928840549915969</v>
      </c>
      <c r="P59" s="1810">
        <v>5.4429675159803548</v>
      </c>
      <c r="Q59" s="2602">
        <v>11.440798773345456</v>
      </c>
      <c r="R59" s="1038"/>
      <c r="S59" s="1038"/>
      <c r="T59" s="1038"/>
      <c r="U59" s="1038"/>
      <c r="V59" s="1038"/>
      <c r="W59" s="1038"/>
      <c r="X59" s="1038"/>
      <c r="Y59" s="1038"/>
      <c r="Z59" s="1038"/>
      <c r="AA59" s="1038"/>
      <c r="AB59" s="1038"/>
      <c r="AC59" s="1038"/>
      <c r="AD59" s="1038"/>
      <c r="AE59" s="1038"/>
      <c r="AF59" s="1038"/>
      <c r="AG59" s="1038"/>
      <c r="AH59" s="1038"/>
      <c r="AI59" s="1038"/>
      <c r="AJ59" s="1038"/>
      <c r="AK59" s="1038"/>
      <c r="AL59" s="1038"/>
      <c r="AM59" s="1038"/>
      <c r="AN59" s="1038"/>
      <c r="AO59" s="1038"/>
      <c r="AP59" s="1038"/>
      <c r="AQ59" s="1038"/>
      <c r="AR59" s="1038"/>
      <c r="AS59" s="1038"/>
      <c r="AT59" s="1038"/>
      <c r="AU59" s="1038"/>
      <c r="AV59" s="1038"/>
      <c r="AW59" s="1038"/>
      <c r="AX59" s="1038"/>
      <c r="AY59" s="1038"/>
      <c r="BA59" s="267"/>
      <c r="BB59" s="168"/>
      <c r="BC59" s="491"/>
      <c r="BD59" s="441"/>
      <c r="BE59" s="441"/>
      <c r="BF59" s="441"/>
      <c r="BG59" s="492"/>
      <c r="BH59" s="499"/>
      <c r="BI59" s="441"/>
      <c r="BJ59" s="441"/>
      <c r="BK59" s="441"/>
      <c r="BL59" s="492"/>
      <c r="BM59" s="499"/>
      <c r="BN59" s="441"/>
      <c r="BO59" s="441"/>
      <c r="BP59" s="441"/>
      <c r="BQ59" s="2630"/>
      <c r="BR59" s="2676"/>
      <c r="BS59" s="2676"/>
      <c r="BT59" s="2676"/>
      <c r="BU59" s="2676"/>
      <c r="BV59" s="2676"/>
      <c r="BW59" s="2676"/>
      <c r="BX59" s="2676"/>
      <c r="BY59" s="2481"/>
      <c r="BZ59" s="2481"/>
      <c r="CA59" s="2481"/>
      <c r="CB59" s="2481"/>
      <c r="CC59" s="2481"/>
      <c r="CD59" s="2481"/>
      <c r="CE59" s="2481"/>
      <c r="CF59" s="2481"/>
      <c r="CG59" s="2481"/>
      <c r="CH59" s="2481"/>
      <c r="CI59" s="2481"/>
      <c r="CJ59" s="2481"/>
      <c r="CK59" s="2481"/>
      <c r="CL59" s="2481"/>
      <c r="CM59" s="2481"/>
      <c r="CN59" s="2481"/>
      <c r="CO59" s="2481"/>
      <c r="CP59" s="2481"/>
      <c r="CQ59" s="2481"/>
      <c r="CR59" s="2481"/>
      <c r="CS59" s="2481"/>
      <c r="CT59" s="2481"/>
      <c r="CU59" s="2481"/>
      <c r="CV59" s="2481"/>
      <c r="CW59" s="2481"/>
      <c r="CX59" s="2481"/>
      <c r="CY59" s="2481"/>
      <c r="CZ59" s="2481"/>
      <c r="DA59" s="240"/>
    </row>
    <row r="60" s="761" customFormat="true" ht="15" customHeight="true" x14ac:dyDescent="0.2">
      <c r="A60" s="3205"/>
      <c r="B60" s="1886" t="s">
        <v>245</v>
      </c>
      <c r="C60" s="1809">
        <v>19.135577332807173</v>
      </c>
      <c r="D60" s="1810">
        <v>21.058969466561589</v>
      </c>
      <c r="E60" s="1810">
        <v>20.519931651209156</v>
      </c>
      <c r="F60" s="1810">
        <v>12.897188320704641</v>
      </c>
      <c r="G60" s="1811">
        <v>4.1173892273779824</v>
      </c>
      <c r="H60" s="1812">
        <v>10.706376878453502</v>
      </c>
      <c r="I60" s="1810">
        <v>3.0697785221633316</v>
      </c>
      <c r="J60" s="1810">
        <v>1.9356949703653485</v>
      </c>
      <c r="K60" s="1810">
        <v>1.5993053036597686</v>
      </c>
      <c r="L60" s="1813">
        <v>0.90404436487464046</v>
      </c>
      <c r="M60" s="1814">
        <v>18.335017471954895</v>
      </c>
      <c r="N60" s="1810">
        <v>22.721670792698333</v>
      </c>
      <c r="O60" s="1810">
        <v>20.743295381200952</v>
      </c>
      <c r="P60" s="1810">
        <v>22.351084619032861</v>
      </c>
      <c r="Q60" s="2602">
        <v>25.513499873797929</v>
      </c>
      <c r="R60" s="1038"/>
      <c r="S60" s="1038"/>
      <c r="T60" s="1038"/>
      <c r="U60" s="1038"/>
      <c r="V60" s="1038"/>
      <c r="W60" s="1038"/>
      <c r="X60" s="1038"/>
      <c r="Y60" s="1038"/>
      <c r="Z60" s="1038"/>
      <c r="AA60" s="1038"/>
      <c r="AB60" s="1038"/>
      <c r="AC60" s="1038"/>
      <c r="AD60" s="1038"/>
      <c r="AE60" s="1038"/>
      <c r="AF60" s="1038"/>
      <c r="AG60" s="1038"/>
      <c r="AH60" s="1038"/>
      <c r="AI60" s="1038"/>
      <c r="AJ60" s="1038"/>
      <c r="AK60" s="1038"/>
      <c r="AL60" s="1038"/>
      <c r="AM60" s="1038"/>
      <c r="AN60" s="1038"/>
      <c r="AO60" s="1038"/>
      <c r="AP60" s="1038"/>
      <c r="AQ60" s="1038"/>
      <c r="AR60" s="1038"/>
      <c r="AS60" s="1038"/>
      <c r="AT60" s="1038"/>
      <c r="AU60" s="1038"/>
      <c r="AV60" s="1038"/>
      <c r="AW60" s="1038"/>
      <c r="AX60" s="1038"/>
      <c r="AY60" s="1038"/>
      <c r="BA60" s="267"/>
      <c r="BB60" s="168"/>
      <c r="BC60" s="491"/>
      <c r="BD60" s="441"/>
      <c r="BE60" s="441"/>
      <c r="BF60" s="441"/>
      <c r="BG60" s="492"/>
      <c r="BH60" s="499"/>
      <c r="BI60" s="441"/>
      <c r="BJ60" s="441"/>
      <c r="BK60" s="441"/>
      <c r="BL60" s="492"/>
      <c r="BM60" s="499"/>
      <c r="BN60" s="441"/>
      <c r="BO60" s="441"/>
      <c r="BP60" s="441"/>
      <c r="BQ60" s="2630"/>
      <c r="BR60" s="2676"/>
      <c r="BS60" s="2676"/>
      <c r="BT60" s="2676"/>
      <c r="BU60" s="2676"/>
      <c r="BV60" s="2676"/>
      <c r="BW60" s="2676"/>
      <c r="BX60" s="2676"/>
      <c r="BY60" s="2481"/>
      <c r="BZ60" s="2481"/>
      <c r="CA60" s="2481"/>
      <c r="CB60" s="2481"/>
      <c r="CC60" s="2481"/>
      <c r="CD60" s="2481"/>
      <c r="CE60" s="2481"/>
      <c r="CF60" s="2481"/>
      <c r="CG60" s="2481"/>
      <c r="CH60" s="2481"/>
      <c r="CI60" s="2481"/>
      <c r="CJ60" s="2481"/>
      <c r="CK60" s="2481"/>
      <c r="CL60" s="2481"/>
      <c r="CM60" s="2481"/>
      <c r="CN60" s="2481"/>
      <c r="CO60" s="2481"/>
      <c r="CP60" s="2481"/>
      <c r="CQ60" s="2481"/>
      <c r="CR60" s="2481"/>
      <c r="CS60" s="2481"/>
      <c r="CT60" s="2481"/>
      <c r="CU60" s="2481"/>
      <c r="CV60" s="2481"/>
      <c r="CW60" s="2481"/>
      <c r="CX60" s="2481"/>
      <c r="CY60" s="2481"/>
      <c r="CZ60" s="2481"/>
      <c r="DA60" s="240"/>
    </row>
    <row r="61" s="761" customFormat="true" ht="15" customHeight="true" x14ac:dyDescent="0.2">
      <c r="A61" s="3205"/>
      <c r="B61" s="1886" t="s">
        <v>246</v>
      </c>
      <c r="C61" s="1809">
        <v>15.30279493971261</v>
      </c>
      <c r="D61" s="1810">
        <v>13.246902596677598</v>
      </c>
      <c r="E61" s="1810">
        <v>21.179886604310543</v>
      </c>
      <c r="F61" s="1810">
        <v>16.838211035110866</v>
      </c>
      <c r="G61" s="1811">
        <v>5.0089445900923462</v>
      </c>
      <c r="H61" s="1812">
        <v>27.292058546154397</v>
      </c>
      <c r="I61" s="1810">
        <v>13.440602723222389</v>
      </c>
      <c r="J61" s="1810">
        <v>6.3369587830286651</v>
      </c>
      <c r="K61" s="1810">
        <v>5.198689805150952</v>
      </c>
      <c r="L61" s="1813">
        <v>1.9623938254046329</v>
      </c>
      <c r="M61" s="1814">
        <v>16.082077896848869</v>
      </c>
      <c r="N61" s="1810">
        <v>13.653297717402799</v>
      </c>
      <c r="O61" s="1810">
        <v>13.789010664001822</v>
      </c>
      <c r="P61" s="1810">
        <v>18.290404995149295</v>
      </c>
      <c r="Q61" s="2602">
        <v>18.22965446192357</v>
      </c>
      <c r="R61" s="1038"/>
      <c r="S61" s="1038"/>
      <c r="T61" s="1038"/>
      <c r="U61" s="1038"/>
      <c r="V61" s="1038"/>
      <c r="W61" s="1038"/>
      <c r="X61" s="1038"/>
      <c r="Y61" s="1038"/>
      <c r="Z61" s="1038"/>
      <c r="AA61" s="1038"/>
      <c r="AB61" s="1038"/>
      <c r="AC61" s="1038"/>
      <c r="AD61" s="1038"/>
      <c r="AE61" s="1038"/>
      <c r="AF61" s="1038"/>
      <c r="AG61" s="1038"/>
      <c r="AH61" s="1038"/>
      <c r="AI61" s="1038"/>
      <c r="AJ61" s="1038"/>
      <c r="AK61" s="1038"/>
      <c r="AL61" s="1038"/>
      <c r="AM61" s="1038"/>
      <c r="AN61" s="1038"/>
      <c r="AO61" s="1038"/>
      <c r="AP61" s="1038"/>
      <c r="AQ61" s="1038"/>
      <c r="AR61" s="1038"/>
      <c r="AS61" s="1038"/>
      <c r="AT61" s="1038"/>
      <c r="AU61" s="1038"/>
      <c r="AV61" s="1038"/>
      <c r="AW61" s="1038"/>
      <c r="AX61" s="1038"/>
      <c r="AY61" s="1038"/>
      <c r="BA61" s="267"/>
      <c r="BB61" s="168"/>
      <c r="BC61" s="491"/>
      <c r="BD61" s="441"/>
      <c r="BE61" s="441"/>
      <c r="BF61" s="441"/>
      <c r="BG61" s="492"/>
      <c r="BH61" s="499"/>
      <c r="BI61" s="441"/>
      <c r="BJ61" s="441"/>
      <c r="BK61" s="441"/>
      <c r="BL61" s="492"/>
      <c r="BM61" s="499"/>
      <c r="BN61" s="441"/>
      <c r="BO61" s="441"/>
      <c r="BP61" s="441"/>
      <c r="BQ61" s="2630"/>
      <c r="BR61" s="2676"/>
      <c r="BS61" s="2676"/>
      <c r="BT61" s="2676"/>
      <c r="BU61" s="2676"/>
      <c r="BV61" s="2676"/>
      <c r="BW61" s="2676"/>
      <c r="BX61" s="2676"/>
      <c r="BY61" s="2481"/>
      <c r="BZ61" s="2481"/>
      <c r="CA61" s="2481"/>
      <c r="CB61" s="2481"/>
      <c r="CC61" s="2481"/>
      <c r="CD61" s="2481"/>
      <c r="CE61" s="2481"/>
      <c r="CF61" s="2481"/>
      <c r="CG61" s="2481"/>
      <c r="CH61" s="2481"/>
      <c r="CI61" s="2481"/>
      <c r="CJ61" s="2481"/>
      <c r="CK61" s="2481"/>
      <c r="CL61" s="2481"/>
      <c r="CM61" s="2481"/>
      <c r="CN61" s="2481"/>
      <c r="CO61" s="2481"/>
      <c r="CP61" s="2481"/>
      <c r="CQ61" s="2481"/>
      <c r="CR61" s="2481"/>
      <c r="CS61" s="2481"/>
      <c r="CT61" s="2481"/>
      <c r="CU61" s="2481"/>
      <c r="CV61" s="2481"/>
      <c r="CW61" s="2481"/>
      <c r="CX61" s="2481"/>
      <c r="CY61" s="2481"/>
      <c r="CZ61" s="2481"/>
      <c r="DA61" s="240"/>
    </row>
    <row r="62" s="761" customFormat="true" ht="15" customHeight="true" x14ac:dyDescent="0.2">
      <c r="A62" s="3205"/>
      <c r="B62" s="1886" t="s">
        <v>247</v>
      </c>
      <c r="C62" s="1809">
        <v>41.694188907551286</v>
      </c>
      <c r="D62" s="1810">
        <v>41.941615223159275</v>
      </c>
      <c r="E62" s="1810">
        <v>28.020812385585085</v>
      </c>
      <c r="F62" s="1810">
        <v>17.279053148354574</v>
      </c>
      <c r="G62" s="1811">
        <v>2.0133880936183721</v>
      </c>
      <c r="H62" s="1812">
        <v>20.861030081388744</v>
      </c>
      <c r="I62" s="1810">
        <v>6.1314057144571947</v>
      </c>
      <c r="J62" s="1810">
        <v>10.698058442798727</v>
      </c>
      <c r="K62" s="1810">
        <v>1.3135570312569393</v>
      </c>
      <c r="L62" s="1813">
        <v>0.35903076885344187</v>
      </c>
      <c r="M62" s="1814">
        <v>42.243629149797925</v>
      </c>
      <c r="N62" s="1810">
        <v>41.970158374818553</v>
      </c>
      <c r="O62" s="1810">
        <v>40.095230524542437</v>
      </c>
      <c r="P62" s="1810">
        <v>31.15730357861932</v>
      </c>
      <c r="Q62" s="2602">
        <v>21.285671018980125</v>
      </c>
      <c r="R62" s="1038"/>
      <c r="S62" s="1038"/>
      <c r="T62" s="1038"/>
      <c r="U62" s="1038"/>
      <c r="V62" s="1038"/>
      <c r="W62" s="1038"/>
      <c r="X62" s="1038"/>
      <c r="Y62" s="1038"/>
      <c r="Z62" s="1038"/>
      <c r="AA62" s="1038"/>
      <c r="AB62" s="1038"/>
      <c r="AC62" s="1038"/>
      <c r="AD62" s="1038"/>
      <c r="AE62" s="1038"/>
      <c r="AF62" s="1038"/>
      <c r="AG62" s="1038"/>
      <c r="AH62" s="1038"/>
      <c r="AI62" s="1038"/>
      <c r="AJ62" s="1038"/>
      <c r="AK62" s="1038"/>
      <c r="AL62" s="1038"/>
      <c r="AM62" s="1038"/>
      <c r="AN62" s="1038"/>
      <c r="AO62" s="1038"/>
      <c r="AP62" s="1038"/>
      <c r="AQ62" s="1038"/>
      <c r="AR62" s="1038"/>
      <c r="AS62" s="1038"/>
      <c r="AT62" s="1038"/>
      <c r="AU62" s="1038"/>
      <c r="AV62" s="1038"/>
      <c r="AW62" s="1038"/>
      <c r="AX62" s="1038"/>
      <c r="AY62" s="1038"/>
      <c r="BA62" s="267"/>
      <c r="BB62" s="168"/>
      <c r="BC62" s="491"/>
      <c r="BD62" s="441"/>
      <c r="BE62" s="441"/>
      <c r="BF62" s="441"/>
      <c r="BG62" s="492"/>
      <c r="BH62" s="499"/>
      <c r="BI62" s="441"/>
      <c r="BJ62" s="441"/>
      <c r="BK62" s="441"/>
      <c r="BL62" s="492"/>
      <c r="BM62" s="499"/>
      <c r="BN62" s="441"/>
      <c r="BO62" s="441"/>
      <c r="BP62" s="441"/>
      <c r="BQ62" s="2630"/>
      <c r="BR62" s="2676"/>
      <c r="BS62" s="2676"/>
      <c r="BT62" s="2676"/>
      <c r="BU62" s="2676"/>
      <c r="BV62" s="2676"/>
      <c r="BW62" s="2676"/>
      <c r="BX62" s="2676"/>
      <c r="BY62" s="2481"/>
      <c r="BZ62" s="2481"/>
      <c r="CA62" s="2481"/>
      <c r="CB62" s="2481"/>
      <c r="CC62" s="2481"/>
      <c r="CD62" s="2481"/>
      <c r="CE62" s="2481"/>
      <c r="CF62" s="2481"/>
      <c r="CG62" s="2481"/>
      <c r="CH62" s="2481"/>
      <c r="CI62" s="2481"/>
      <c r="CJ62" s="2481"/>
      <c r="CK62" s="2481"/>
      <c r="CL62" s="2481"/>
      <c r="CM62" s="2481"/>
      <c r="CN62" s="2481"/>
      <c r="CO62" s="2481"/>
      <c r="CP62" s="2481"/>
      <c r="CQ62" s="2481"/>
      <c r="CR62" s="2481"/>
      <c r="CS62" s="2481"/>
      <c r="CT62" s="2481"/>
      <c r="CU62" s="2481"/>
      <c r="CV62" s="2481"/>
      <c r="CW62" s="2481"/>
      <c r="CX62" s="2481"/>
      <c r="CY62" s="2481"/>
      <c r="CZ62" s="2481"/>
      <c r="DA62" s="240"/>
    </row>
    <row r="63" s="761" customFormat="true" ht="15" customHeight="true" x14ac:dyDescent="0.2">
      <c r="A63" s="3205"/>
      <c r="B63" s="1886" t="s">
        <v>248</v>
      </c>
      <c r="C63" s="1809">
        <v>0.10070065683405942</v>
      </c>
      <c r="D63" s="1810">
        <v>0.10589605201175839</v>
      </c>
      <c r="E63" s="1810">
        <v>0.24940246477836034</v>
      </c>
      <c r="F63" s="1810">
        <v>0</v>
      </c>
      <c r="G63" s="1811">
        <v>0</v>
      </c>
      <c r="H63" s="1812">
        <v>0</v>
      </c>
      <c r="I63" s="1810">
        <v>0</v>
      </c>
      <c r="J63" s="1810">
        <v>0</v>
      </c>
      <c r="K63" s="1810">
        <v>0</v>
      </c>
      <c r="L63" s="1813">
        <v>0</v>
      </c>
      <c r="M63" s="1814">
        <v>0.15062654745107776</v>
      </c>
      <c r="N63" s="1810">
        <v>0</v>
      </c>
      <c r="O63" s="1810">
        <v>0.31456665940019174</v>
      </c>
      <c r="P63" s="1810">
        <v>0.20426015848436724</v>
      </c>
      <c r="Q63" s="2602">
        <v>0</v>
      </c>
      <c r="R63" s="1038"/>
      <c r="S63" s="1038"/>
      <c r="T63" s="1038"/>
      <c r="U63" s="1038"/>
      <c r="V63" s="1038"/>
      <c r="W63" s="1038"/>
      <c r="X63" s="1038"/>
      <c r="Y63" s="1038"/>
      <c r="Z63" s="1038"/>
      <c r="AA63" s="1038"/>
      <c r="AB63" s="1038"/>
      <c r="AC63" s="1038"/>
      <c r="AD63" s="1038"/>
      <c r="AE63" s="1038"/>
      <c r="AF63" s="1038"/>
      <c r="AG63" s="1038"/>
      <c r="AH63" s="1038"/>
      <c r="AI63" s="1038"/>
      <c r="AJ63" s="1038"/>
      <c r="AK63" s="1038"/>
      <c r="AL63" s="1038"/>
      <c r="AM63" s="1038"/>
      <c r="AN63" s="1038"/>
      <c r="AO63" s="1038"/>
      <c r="AP63" s="1038"/>
      <c r="AQ63" s="1038"/>
      <c r="AR63" s="1038"/>
      <c r="AS63" s="1038"/>
      <c r="AT63" s="1038"/>
      <c r="AU63" s="1038"/>
      <c r="AV63" s="1038"/>
      <c r="AW63" s="1038"/>
      <c r="AX63" s="1038"/>
      <c r="AY63" s="1038"/>
      <c r="BA63" s="267"/>
      <c r="BB63" s="168"/>
      <c r="BC63" s="491"/>
      <c r="BD63" s="441"/>
      <c r="BE63" s="441"/>
      <c r="BF63" s="441"/>
      <c r="BG63" s="492"/>
      <c r="BH63" s="499"/>
      <c r="BI63" s="441"/>
      <c r="BJ63" s="441"/>
      <c r="BK63" s="441"/>
      <c r="BL63" s="492"/>
      <c r="BM63" s="499"/>
      <c r="BN63" s="441"/>
      <c r="BO63" s="441"/>
      <c r="BP63" s="441"/>
      <c r="BQ63" s="2630"/>
      <c r="BR63" s="2676"/>
      <c r="BS63" s="2676"/>
      <c r="BT63" s="2676"/>
      <c r="BU63" s="2676"/>
      <c r="BV63" s="2676"/>
      <c r="BW63" s="2676"/>
      <c r="BX63" s="2676"/>
      <c r="BY63" s="2481"/>
      <c r="BZ63" s="2481"/>
      <c r="CA63" s="2481"/>
      <c r="CB63" s="2481"/>
      <c r="CC63" s="2481"/>
      <c r="CD63" s="2481"/>
      <c r="CE63" s="2481"/>
      <c r="CF63" s="2481"/>
      <c r="CG63" s="2481"/>
      <c r="CH63" s="2481"/>
      <c r="CI63" s="2481"/>
      <c r="CJ63" s="2481"/>
      <c r="CK63" s="2481"/>
      <c r="CL63" s="2481"/>
      <c r="CM63" s="2481"/>
      <c r="CN63" s="2481"/>
      <c r="CO63" s="2481"/>
      <c r="CP63" s="2481"/>
      <c r="CQ63" s="2481"/>
      <c r="CR63" s="2481"/>
      <c r="CS63" s="2481"/>
      <c r="CT63" s="2481"/>
      <c r="CU63" s="2481"/>
      <c r="CV63" s="2481"/>
      <c r="CW63" s="2481"/>
      <c r="CX63" s="2481"/>
      <c r="CY63" s="2481"/>
      <c r="CZ63" s="2481"/>
      <c r="DA63" s="240"/>
    </row>
    <row r="64" s="761" customFormat="true" ht="15" customHeight="true" x14ac:dyDescent="0.2">
      <c r="A64" s="3205"/>
      <c r="B64" s="1886" t="s">
        <v>249</v>
      </c>
      <c r="C64" s="1809">
        <v>20.525229061773366</v>
      </c>
      <c r="D64" s="1810">
        <v>19.522130127463278</v>
      </c>
      <c r="E64" s="1810">
        <v>18.714525210007434</v>
      </c>
      <c r="F64" s="1810">
        <v>5.4180153576405399</v>
      </c>
      <c r="G64" s="1811">
        <v>1.2461156173993375</v>
      </c>
      <c r="H64" s="1812">
        <v>3.9829001352303433</v>
      </c>
      <c r="I64" s="1810">
        <v>1.1730618131898911</v>
      </c>
      <c r="J64" s="1810">
        <v>1.6117878911200343</v>
      </c>
      <c r="K64" s="1810">
        <v>1.2247998501137194</v>
      </c>
      <c r="L64" s="1813">
        <v>0.24251683192953594</v>
      </c>
      <c r="M64" s="1814">
        <v>20.708251087466049</v>
      </c>
      <c r="N64" s="1810">
        <v>19.647126091697015</v>
      </c>
      <c r="O64" s="1810">
        <v>21.337276286029898</v>
      </c>
      <c r="P64" s="1810">
        <v>22.553979132733797</v>
      </c>
      <c r="Q64" s="2602">
        <v>10.377791246666291</v>
      </c>
      <c r="R64" s="1038"/>
      <c r="S64" s="1038"/>
      <c r="T64" s="1038"/>
      <c r="U64" s="1038"/>
      <c r="V64" s="1038"/>
      <c r="W64" s="1038"/>
      <c r="X64" s="1038"/>
      <c r="Y64" s="1038"/>
      <c r="Z64" s="1038"/>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BA64" s="267"/>
      <c r="BB64" s="168"/>
      <c r="BC64" s="491"/>
      <c r="BD64" s="441"/>
      <c r="BE64" s="441"/>
      <c r="BF64" s="441"/>
      <c r="BG64" s="492"/>
      <c r="BH64" s="499"/>
      <c r="BI64" s="441"/>
      <c r="BJ64" s="441"/>
      <c r="BK64" s="441"/>
      <c r="BL64" s="492"/>
      <c r="BM64" s="499"/>
      <c r="BN64" s="441"/>
      <c r="BO64" s="441"/>
      <c r="BP64" s="441"/>
      <c r="BQ64" s="2630"/>
      <c r="BR64" s="2676"/>
      <c r="BS64" s="2676"/>
      <c r="BT64" s="2676"/>
      <c r="BU64" s="2676"/>
      <c r="BV64" s="2676"/>
      <c r="BW64" s="2676"/>
      <c r="BX64" s="2676"/>
      <c r="BY64" s="2481"/>
      <c r="BZ64" s="2481"/>
      <c r="CA64" s="2481"/>
      <c r="CB64" s="2481"/>
      <c r="CC64" s="2481"/>
      <c r="CD64" s="2481"/>
      <c r="CE64" s="2481"/>
      <c r="CF64" s="2481"/>
      <c r="CG64" s="2481"/>
      <c r="CH64" s="2481"/>
      <c r="CI64" s="2481"/>
      <c r="CJ64" s="2481"/>
      <c r="CK64" s="2481"/>
      <c r="CL64" s="2481"/>
      <c r="CM64" s="2481"/>
      <c r="CN64" s="2481"/>
      <c r="CO64" s="2481"/>
      <c r="CP64" s="2481"/>
      <c r="CQ64" s="2481"/>
      <c r="CR64" s="2481"/>
      <c r="CS64" s="2481"/>
      <c r="CT64" s="2481"/>
      <c r="CU64" s="2481"/>
      <c r="CV64" s="2481"/>
      <c r="CW64" s="2481"/>
      <c r="CX64" s="2481"/>
      <c r="CY64" s="2481"/>
      <c r="CZ64" s="2481"/>
      <c r="DA64" s="240"/>
    </row>
    <row r="65" s="761" customFormat="true" ht="15" customHeight="true" x14ac:dyDescent="0.2">
      <c r="A65" s="3205"/>
      <c r="B65" s="1886" t="s">
        <v>250</v>
      </c>
      <c r="C65" s="1809">
        <v>0</v>
      </c>
      <c r="D65" s="1810">
        <v>9.0722709992193104E-2</v>
      </c>
      <c r="E65" s="1810">
        <v>0</v>
      </c>
      <c r="F65" s="1810">
        <v>0</v>
      </c>
      <c r="G65" s="1811">
        <v>0</v>
      </c>
      <c r="H65" s="1812">
        <v>0</v>
      </c>
      <c r="I65" s="1810">
        <v>0</v>
      </c>
      <c r="J65" s="1810">
        <v>0</v>
      </c>
      <c r="K65" s="1810">
        <v>0</v>
      </c>
      <c r="L65" s="1813">
        <v>0</v>
      </c>
      <c r="M65" s="1814">
        <v>0</v>
      </c>
      <c r="N65" s="1810">
        <v>0</v>
      </c>
      <c r="O65" s="1810">
        <v>0.13474695467225672</v>
      </c>
      <c r="P65" s="1810">
        <v>0</v>
      </c>
      <c r="Q65" s="2602">
        <v>0</v>
      </c>
      <c r="R65" s="1038"/>
      <c r="S65" s="1038"/>
      <c r="T65" s="1038"/>
      <c r="U65" s="1038"/>
      <c r="V65" s="1038"/>
      <c r="W65" s="1038"/>
      <c r="X65" s="1038"/>
      <c r="Y65" s="1038"/>
      <c r="Z65" s="1038"/>
      <c r="AA65" s="1038"/>
      <c r="AB65" s="1038"/>
      <c r="AC65" s="1038"/>
      <c r="AD65" s="1038"/>
      <c r="AE65" s="1038"/>
      <c r="AF65" s="1038"/>
      <c r="AG65" s="1038"/>
      <c r="AH65" s="1038"/>
      <c r="AI65" s="1038"/>
      <c r="AJ65" s="1038"/>
      <c r="AK65" s="1038"/>
      <c r="AL65" s="1038"/>
      <c r="AM65" s="1038"/>
      <c r="AN65" s="1038"/>
      <c r="AO65" s="1038"/>
      <c r="AP65" s="1038"/>
      <c r="AQ65" s="1038"/>
      <c r="AR65" s="1038"/>
      <c r="AS65" s="1038"/>
      <c r="AT65" s="1038"/>
      <c r="AU65" s="1038"/>
      <c r="AV65" s="1038"/>
      <c r="AW65" s="1038"/>
      <c r="AX65" s="1038"/>
      <c r="AY65" s="1038"/>
      <c r="BA65" s="267"/>
      <c r="BB65" s="168"/>
      <c r="BC65" s="491"/>
      <c r="BD65" s="441"/>
      <c r="BE65" s="441"/>
      <c r="BF65" s="441"/>
      <c r="BG65" s="492"/>
      <c r="BH65" s="499"/>
      <c r="BI65" s="441"/>
      <c r="BJ65" s="441"/>
      <c r="BK65" s="441"/>
      <c r="BL65" s="492"/>
      <c r="BM65" s="499"/>
      <c r="BN65" s="441"/>
      <c r="BO65" s="441"/>
      <c r="BP65" s="441"/>
      <c r="BQ65" s="2630"/>
      <c r="BR65" s="2676"/>
      <c r="BS65" s="2676"/>
      <c r="BT65" s="2676"/>
      <c r="BU65" s="2676"/>
      <c r="BV65" s="2676"/>
      <c r="BW65" s="2676"/>
      <c r="BX65" s="2676"/>
      <c r="BY65" s="2481"/>
      <c r="BZ65" s="2481"/>
      <c r="CA65" s="2481"/>
      <c r="CB65" s="2481"/>
      <c r="CC65" s="2481"/>
      <c r="CD65" s="2481"/>
      <c r="CE65" s="2481"/>
      <c r="CF65" s="2481"/>
      <c r="CG65" s="2481"/>
      <c r="CH65" s="2481"/>
      <c r="CI65" s="2481"/>
      <c r="CJ65" s="2481"/>
      <c r="CK65" s="2481"/>
      <c r="CL65" s="2481"/>
      <c r="CM65" s="2481"/>
      <c r="CN65" s="2481"/>
      <c r="CO65" s="2481"/>
      <c r="CP65" s="2481"/>
      <c r="CQ65" s="2481"/>
      <c r="CR65" s="2481"/>
      <c r="CS65" s="2481"/>
      <c r="CT65" s="2481"/>
      <c r="CU65" s="2481"/>
      <c r="CV65" s="2481"/>
      <c r="CW65" s="2481"/>
      <c r="CX65" s="2481"/>
      <c r="CY65" s="2481"/>
      <c r="CZ65" s="2481"/>
      <c r="DA65" s="240"/>
    </row>
    <row r="66" s="761" customFormat="true" ht="15" customHeight="true" x14ac:dyDescent="0.2">
      <c r="A66" s="1743"/>
      <c r="B66" s="1887"/>
      <c r="C66" s="1809"/>
      <c r="D66" s="1810"/>
      <c r="E66" s="1810"/>
      <c r="F66" s="1810"/>
      <c r="G66" s="1811"/>
      <c r="H66" s="1812"/>
      <c r="I66" s="1810"/>
      <c r="J66" s="1810"/>
      <c r="K66" s="1810"/>
      <c r="L66" s="1813"/>
      <c r="M66" s="1814"/>
      <c r="N66" s="1810"/>
      <c r="O66" s="1810"/>
      <c r="P66" s="1810"/>
      <c r="Q66" s="2602"/>
      <c r="R66" s="1038"/>
      <c r="S66" s="1038"/>
      <c r="T66" s="1038"/>
      <c r="U66" s="1038"/>
      <c r="V66" s="1038"/>
      <c r="W66" s="1038"/>
      <c r="X66" s="1038"/>
      <c r="Y66" s="1038"/>
      <c r="Z66" s="1038"/>
      <c r="AA66" s="1038"/>
      <c r="AB66" s="1038"/>
      <c r="AC66" s="1038"/>
      <c r="AD66" s="1038"/>
      <c r="AE66" s="1038"/>
      <c r="AF66" s="1038"/>
      <c r="AG66" s="1038"/>
      <c r="AH66" s="1038"/>
      <c r="AI66" s="1038"/>
      <c r="AJ66" s="1038"/>
      <c r="AK66" s="1038"/>
      <c r="AL66" s="1038"/>
      <c r="AM66" s="1038"/>
      <c r="AN66" s="1038"/>
      <c r="AO66" s="1038"/>
      <c r="AP66" s="1038"/>
      <c r="AQ66" s="1038"/>
      <c r="AR66" s="1038"/>
      <c r="AS66" s="1038"/>
      <c r="AT66" s="1038"/>
      <c r="AU66" s="1038"/>
      <c r="AV66" s="1038"/>
      <c r="AW66" s="1038"/>
      <c r="AX66" s="1038"/>
      <c r="AY66" s="1038"/>
      <c r="BA66" s="267"/>
      <c r="BB66" s="168"/>
      <c r="BC66" s="491"/>
      <c r="BD66" s="441"/>
      <c r="BE66" s="441"/>
      <c r="BF66" s="441"/>
      <c r="BG66" s="492"/>
      <c r="BH66" s="499"/>
      <c r="BI66" s="441"/>
      <c r="BJ66" s="441"/>
      <c r="BK66" s="441"/>
      <c r="BL66" s="492"/>
      <c r="BM66" s="499"/>
      <c r="BN66" s="441"/>
      <c r="BO66" s="441"/>
      <c r="BP66" s="441"/>
      <c r="BQ66" s="2630"/>
      <c r="BR66" s="2676"/>
      <c r="BS66" s="2676"/>
      <c r="BT66" s="2676"/>
      <c r="BU66" s="2676"/>
      <c r="BV66" s="2676"/>
      <c r="BW66" s="2676"/>
      <c r="BX66" s="2676"/>
      <c r="BY66" s="2481"/>
      <c r="BZ66" s="2481"/>
      <c r="CA66" s="2481"/>
      <c r="CB66" s="2481"/>
      <c r="CC66" s="2481"/>
      <c r="CD66" s="2481"/>
      <c r="CE66" s="2481"/>
      <c r="CF66" s="2481"/>
      <c r="CG66" s="2481"/>
      <c r="CH66" s="2481"/>
      <c r="CI66" s="2481"/>
      <c r="CJ66" s="2481"/>
      <c r="CK66" s="2481"/>
      <c r="CL66" s="2481"/>
      <c r="CM66" s="2481"/>
      <c r="CN66" s="2481"/>
      <c r="CO66" s="2481"/>
      <c r="CP66" s="2481"/>
      <c r="CQ66" s="2481"/>
      <c r="CR66" s="2481"/>
      <c r="CS66" s="2481"/>
      <c r="CT66" s="2481"/>
      <c r="CU66" s="2481"/>
      <c r="CV66" s="2481"/>
      <c r="CW66" s="2481"/>
      <c r="CX66" s="2481"/>
      <c r="CY66" s="2481"/>
      <c r="CZ66" s="2481"/>
      <c r="DA66" s="240"/>
    </row>
    <row r="67" s="761" customFormat="true" ht="15" customHeight="true" x14ac:dyDescent="0.2">
      <c r="A67" s="1743"/>
      <c r="B67" s="1887"/>
      <c r="C67" s="1809"/>
      <c r="D67" s="1810"/>
      <c r="E67" s="1810"/>
      <c r="F67" s="1810"/>
      <c r="G67" s="1811"/>
      <c r="H67" s="1812"/>
      <c r="I67" s="1810"/>
      <c r="J67" s="1810"/>
      <c r="K67" s="1810"/>
      <c r="L67" s="1813"/>
      <c r="M67" s="1814"/>
      <c r="N67" s="1810"/>
      <c r="O67" s="1810"/>
      <c r="P67" s="1810"/>
      <c r="Q67" s="2602"/>
      <c r="R67" s="1038"/>
      <c r="S67" s="1038"/>
      <c r="T67" s="1038"/>
      <c r="U67" s="1038"/>
      <c r="V67" s="1038"/>
      <c r="W67" s="1038"/>
      <c r="X67" s="1038"/>
      <c r="Y67" s="1038"/>
      <c r="Z67" s="1038"/>
      <c r="AA67" s="1038"/>
      <c r="AB67" s="1038"/>
      <c r="AC67" s="1038"/>
      <c r="AD67" s="1038"/>
      <c r="AE67" s="1038"/>
      <c r="AF67" s="1038"/>
      <c r="AG67" s="1038"/>
      <c r="AH67" s="1038"/>
      <c r="AI67" s="1038"/>
      <c r="AJ67" s="1038"/>
      <c r="AK67" s="1038"/>
      <c r="AL67" s="1038"/>
      <c r="AM67" s="1038"/>
      <c r="AN67" s="1038"/>
      <c r="AO67" s="1038"/>
      <c r="AP67" s="1038"/>
      <c r="AQ67" s="1038"/>
      <c r="AR67" s="1038"/>
      <c r="AS67" s="1038"/>
      <c r="AT67" s="1038"/>
      <c r="AU67" s="1038"/>
      <c r="AV67" s="1038"/>
      <c r="AW67" s="1038"/>
      <c r="AX67" s="1038"/>
      <c r="AY67" s="1038"/>
      <c r="BA67" s="267"/>
      <c r="BB67" s="168"/>
      <c r="BC67" s="491"/>
      <c r="BD67" s="441"/>
      <c r="BE67" s="441"/>
      <c r="BF67" s="441"/>
      <c r="BG67" s="492"/>
      <c r="BH67" s="499"/>
      <c r="BI67" s="441"/>
      <c r="BJ67" s="441"/>
      <c r="BK67" s="441"/>
      <c r="BL67" s="492"/>
      <c r="BM67" s="499"/>
      <c r="BN67" s="441"/>
      <c r="BO67" s="441"/>
      <c r="BP67" s="441"/>
      <c r="BQ67" s="2630"/>
      <c r="BR67" s="2676"/>
      <c r="BS67" s="2676"/>
      <c r="BT67" s="2676"/>
      <c r="BU67" s="2676"/>
      <c r="BV67" s="2676"/>
      <c r="BW67" s="2676"/>
      <c r="BX67" s="2676"/>
      <c r="BY67" s="2481"/>
      <c r="BZ67" s="2481"/>
      <c r="CA67" s="2481"/>
      <c r="CB67" s="2481"/>
      <c r="CC67" s="2481"/>
      <c r="CD67" s="2481"/>
      <c r="CE67" s="2481"/>
      <c r="CF67" s="2481"/>
      <c r="CG67" s="2481"/>
      <c r="CH67" s="2481"/>
      <c r="CI67" s="2481"/>
      <c r="CJ67" s="2481"/>
      <c r="CK67" s="2481"/>
      <c r="CL67" s="2481"/>
      <c r="CM67" s="2481"/>
      <c r="CN67" s="2481"/>
      <c r="CO67" s="2481"/>
      <c r="CP67" s="2481"/>
      <c r="CQ67" s="2481"/>
      <c r="CR67" s="2481"/>
      <c r="CS67" s="2481"/>
      <c r="CT67" s="2481"/>
      <c r="CU67" s="2481"/>
      <c r="CV67" s="2481"/>
      <c r="CW67" s="2481"/>
      <c r="CX67" s="2481"/>
      <c r="CY67" s="2481"/>
      <c r="CZ67" s="2481"/>
      <c r="DA67" s="240"/>
    </row>
    <row r="68" s="761" customFormat="true" ht="15" customHeight="true" x14ac:dyDescent="0.2">
      <c r="A68" s="1743"/>
      <c r="B68" s="1887"/>
      <c r="C68" s="1809"/>
      <c r="D68" s="1810"/>
      <c r="E68" s="1810"/>
      <c r="F68" s="1810"/>
      <c r="G68" s="1811"/>
      <c r="H68" s="1812"/>
      <c r="I68" s="1810"/>
      <c r="J68" s="1810"/>
      <c r="K68" s="1810"/>
      <c r="L68" s="1813"/>
      <c r="M68" s="1814"/>
      <c r="N68" s="1810"/>
      <c r="O68" s="1810"/>
      <c r="P68" s="1810"/>
      <c r="Q68" s="2602"/>
      <c r="R68" s="1038"/>
      <c r="S68" s="1038"/>
      <c r="T68" s="1038"/>
      <c r="U68" s="1038"/>
      <c r="V68" s="1038"/>
      <c r="W68" s="1038"/>
      <c r="X68" s="1038"/>
      <c r="Y68" s="1038"/>
      <c r="Z68" s="1038"/>
      <c r="AA68" s="1038"/>
      <c r="AB68" s="1038"/>
      <c r="AC68" s="1038"/>
      <c r="AD68" s="1038"/>
      <c r="AE68" s="1038"/>
      <c r="AF68" s="1038"/>
      <c r="AG68" s="1038"/>
      <c r="AH68" s="1038"/>
      <c r="AI68" s="1038"/>
      <c r="AJ68" s="1038"/>
      <c r="AK68" s="1038"/>
      <c r="AL68" s="1038"/>
      <c r="AM68" s="1038"/>
      <c r="AN68" s="1038"/>
      <c r="AO68" s="1038"/>
      <c r="AP68" s="1038"/>
      <c r="AQ68" s="1038"/>
      <c r="AR68" s="1038"/>
      <c r="AS68" s="1038"/>
      <c r="AT68" s="1038"/>
      <c r="AU68" s="1038"/>
      <c r="AV68" s="1038"/>
      <c r="AW68" s="1038"/>
      <c r="AX68" s="1038"/>
      <c r="AY68" s="1038"/>
      <c r="BA68" s="267"/>
      <c r="BB68" s="168"/>
      <c r="BC68" s="491"/>
      <c r="BD68" s="441"/>
      <c r="BE68" s="441"/>
      <c r="BF68" s="441"/>
      <c r="BG68" s="492"/>
      <c r="BH68" s="499"/>
      <c r="BI68" s="441"/>
      <c r="BJ68" s="441"/>
      <c r="BK68" s="441"/>
      <c r="BL68" s="492"/>
      <c r="BM68" s="499"/>
      <c r="BN68" s="441"/>
      <c r="BO68" s="441"/>
      <c r="BP68" s="441"/>
      <c r="BQ68" s="2630"/>
      <c r="BR68" s="2676"/>
      <c r="BS68" s="2676"/>
      <c r="BT68" s="2676"/>
      <c r="BU68" s="2676"/>
      <c r="BV68" s="2676"/>
      <c r="BW68" s="2676"/>
      <c r="BX68" s="2676"/>
      <c r="BY68" s="2481"/>
      <c r="BZ68" s="2481"/>
      <c r="CA68" s="2481"/>
      <c r="CB68" s="2481"/>
      <c r="CC68" s="2481"/>
      <c r="CD68" s="2481"/>
      <c r="CE68" s="2481"/>
      <c r="CF68" s="2481"/>
      <c r="CG68" s="2481"/>
      <c r="CH68" s="2481"/>
      <c r="CI68" s="2481"/>
      <c r="CJ68" s="2481"/>
      <c r="CK68" s="2481"/>
      <c r="CL68" s="2481"/>
      <c r="CM68" s="2481"/>
      <c r="CN68" s="2481"/>
      <c r="CO68" s="2481"/>
      <c r="CP68" s="2481"/>
      <c r="CQ68" s="2481"/>
      <c r="CR68" s="2481"/>
      <c r="CS68" s="2481"/>
      <c r="CT68" s="2481"/>
      <c r="CU68" s="2481"/>
      <c r="CV68" s="2481"/>
      <c r="CW68" s="2481"/>
      <c r="CX68" s="2481"/>
      <c r="CY68" s="2481"/>
      <c r="CZ68" s="2481"/>
      <c r="DA68" s="240"/>
    </row>
    <row r="69" s="761" customFormat="true" ht="15" customHeight="true" x14ac:dyDescent="0.2">
      <c r="A69" s="1743"/>
      <c r="B69" s="1887"/>
      <c r="C69" s="1809"/>
      <c r="D69" s="1810"/>
      <c r="E69" s="1810"/>
      <c r="F69" s="1810"/>
      <c r="G69" s="1811"/>
      <c r="H69" s="1812"/>
      <c r="I69" s="1810"/>
      <c r="J69" s="1810"/>
      <c r="K69" s="1810"/>
      <c r="L69" s="1813"/>
      <c r="M69" s="1814"/>
      <c r="N69" s="1810"/>
      <c r="O69" s="1810"/>
      <c r="P69" s="1810"/>
      <c r="Q69" s="2602"/>
      <c r="R69" s="1038"/>
      <c r="S69" s="1038"/>
      <c r="T69" s="1038"/>
      <c r="U69" s="1038"/>
      <c r="V69" s="1038"/>
      <c r="W69" s="1038"/>
      <c r="X69" s="1038"/>
      <c r="Y69" s="1038"/>
      <c r="Z69" s="1038"/>
      <c r="AA69" s="1038"/>
      <c r="AB69" s="1038"/>
      <c r="AC69" s="1038"/>
      <c r="AD69" s="1038"/>
      <c r="AE69" s="1038"/>
      <c r="AF69" s="1038"/>
      <c r="AG69" s="1038"/>
      <c r="AH69" s="1038"/>
      <c r="AI69" s="1038"/>
      <c r="AJ69" s="1038"/>
      <c r="AK69" s="1038"/>
      <c r="AL69" s="1038"/>
      <c r="AM69" s="1038"/>
      <c r="AN69" s="1038"/>
      <c r="AO69" s="1038"/>
      <c r="AP69" s="1038"/>
      <c r="AQ69" s="1038"/>
      <c r="AR69" s="1038"/>
      <c r="AS69" s="1038"/>
      <c r="AT69" s="1038"/>
      <c r="AU69" s="1038"/>
      <c r="AV69" s="1038"/>
      <c r="AW69" s="1038"/>
      <c r="AX69" s="1038"/>
      <c r="AY69" s="1038"/>
      <c r="BA69" s="267"/>
      <c r="BB69" s="168"/>
      <c r="BC69" s="491"/>
      <c r="BD69" s="441"/>
      <c r="BE69" s="441"/>
      <c r="BF69" s="441"/>
      <c r="BG69" s="492"/>
      <c r="BH69" s="499"/>
      <c r="BI69" s="441"/>
      <c r="BJ69" s="441"/>
      <c r="BK69" s="441"/>
      <c r="BL69" s="492"/>
      <c r="BM69" s="499"/>
      <c r="BN69" s="441"/>
      <c r="BO69" s="441"/>
      <c r="BP69" s="441"/>
      <c r="BQ69" s="2630"/>
      <c r="BR69" s="2676"/>
      <c r="BS69" s="2676"/>
      <c r="BT69" s="2676"/>
      <c r="BU69" s="2676"/>
      <c r="BV69" s="2676"/>
      <c r="BW69" s="2676"/>
      <c r="BX69" s="2676"/>
      <c r="BY69" s="2481"/>
      <c r="BZ69" s="2481"/>
      <c r="CA69" s="2481"/>
      <c r="CB69" s="2481"/>
      <c r="CC69" s="2481"/>
      <c r="CD69" s="2481"/>
      <c r="CE69" s="2481"/>
      <c r="CF69" s="2481"/>
      <c r="CG69" s="2481"/>
      <c r="CH69" s="2481"/>
      <c r="CI69" s="2481"/>
      <c r="CJ69" s="2481"/>
      <c r="CK69" s="2481"/>
      <c r="CL69" s="2481"/>
      <c r="CM69" s="2481"/>
      <c r="CN69" s="2481"/>
      <c r="CO69" s="2481"/>
      <c r="CP69" s="2481"/>
      <c r="CQ69" s="2481"/>
      <c r="CR69" s="2481"/>
      <c r="CS69" s="2481"/>
      <c r="CT69" s="2481"/>
      <c r="CU69" s="2481"/>
      <c r="CV69" s="2481"/>
      <c r="CW69" s="2481"/>
      <c r="CX69" s="2481"/>
      <c r="CY69" s="2481"/>
      <c r="CZ69" s="2481"/>
      <c r="DA69" s="240"/>
    </row>
    <row r="70" s="761" customFormat="true" ht="15" customHeight="true" x14ac:dyDescent="0.2">
      <c r="A70" s="1743"/>
      <c r="B70" s="1887"/>
      <c r="C70" s="1809"/>
      <c r="D70" s="1810"/>
      <c r="E70" s="1810"/>
      <c r="F70" s="1810"/>
      <c r="G70" s="1811"/>
      <c r="H70" s="1812"/>
      <c r="I70" s="1810"/>
      <c r="J70" s="1810"/>
      <c r="K70" s="1810"/>
      <c r="L70" s="1813"/>
      <c r="M70" s="1814"/>
      <c r="N70" s="1810"/>
      <c r="O70" s="1810"/>
      <c r="P70" s="1810"/>
      <c r="Q70" s="2602"/>
      <c r="R70" s="1038"/>
      <c r="S70" s="1038"/>
      <c r="T70" s="1038"/>
      <c r="U70" s="1038"/>
      <c r="V70" s="1038"/>
      <c r="W70" s="1038"/>
      <c r="X70" s="1038"/>
      <c r="Y70" s="1038"/>
      <c r="Z70" s="1038"/>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BA70" s="267"/>
      <c r="BB70" s="168"/>
      <c r="BC70" s="491"/>
      <c r="BD70" s="441"/>
      <c r="BE70" s="441"/>
      <c r="BF70" s="441"/>
      <c r="BG70" s="492"/>
      <c r="BH70" s="499"/>
      <c r="BI70" s="441"/>
      <c r="BJ70" s="441"/>
      <c r="BK70" s="441"/>
      <c r="BL70" s="492"/>
      <c r="BM70" s="499"/>
      <c r="BN70" s="441"/>
      <c r="BO70" s="441"/>
      <c r="BP70" s="441"/>
      <c r="BQ70" s="2630"/>
      <c r="BR70" s="2676"/>
      <c r="BS70" s="2676"/>
      <c r="BT70" s="2676"/>
      <c r="BU70" s="2676"/>
      <c r="BV70" s="2676"/>
      <c r="BW70" s="2676"/>
      <c r="BX70" s="2676"/>
      <c r="BY70" s="2481"/>
      <c r="BZ70" s="2481"/>
      <c r="CA70" s="2481"/>
      <c r="CB70" s="2481"/>
      <c r="CC70" s="2481"/>
      <c r="CD70" s="2481"/>
      <c r="CE70" s="2481"/>
      <c r="CF70" s="2481"/>
      <c r="CG70" s="2481"/>
      <c r="CH70" s="2481"/>
      <c r="CI70" s="2481"/>
      <c r="CJ70" s="2481"/>
      <c r="CK70" s="2481"/>
      <c r="CL70" s="2481"/>
      <c r="CM70" s="2481"/>
      <c r="CN70" s="2481"/>
      <c r="CO70" s="2481"/>
      <c r="CP70" s="2481"/>
      <c r="CQ70" s="2481"/>
      <c r="CR70" s="2481"/>
      <c r="CS70" s="2481"/>
      <c r="CT70" s="2481"/>
      <c r="CU70" s="2481"/>
      <c r="CV70" s="2481"/>
      <c r="CW70" s="2481"/>
      <c r="CX70" s="2481"/>
      <c r="CY70" s="2481"/>
      <c r="CZ70" s="2481"/>
      <c r="DA70" s="240"/>
    </row>
    <row r="71" s="761" customFormat="true" ht="15" customHeight="true" x14ac:dyDescent="0.2">
      <c r="A71" s="1743"/>
      <c r="B71" s="1887"/>
      <c r="C71" s="1809"/>
      <c r="D71" s="1810"/>
      <c r="E71" s="1810"/>
      <c r="F71" s="1810"/>
      <c r="G71" s="1811"/>
      <c r="H71" s="1812"/>
      <c r="I71" s="1810"/>
      <c r="J71" s="1810"/>
      <c r="K71" s="1810"/>
      <c r="L71" s="1813"/>
      <c r="M71" s="1814"/>
      <c r="N71" s="1810"/>
      <c r="O71" s="1810"/>
      <c r="P71" s="1810"/>
      <c r="Q71" s="2602"/>
      <c r="R71" s="1038"/>
      <c r="S71" s="1038"/>
      <c r="T71" s="1038"/>
      <c r="U71" s="1038"/>
      <c r="V71" s="1038"/>
      <c r="W71" s="1038"/>
      <c r="X71" s="1038"/>
      <c r="Y71" s="1038"/>
      <c r="Z71" s="1038"/>
      <c r="AA71" s="1038"/>
      <c r="AB71" s="1038"/>
      <c r="AC71" s="1038"/>
      <c r="AD71" s="1038"/>
      <c r="AE71" s="1038"/>
      <c r="AF71" s="1038"/>
      <c r="AG71" s="1038"/>
      <c r="AH71" s="1038"/>
      <c r="AI71" s="1038"/>
      <c r="AJ71" s="1038"/>
      <c r="AK71" s="1038"/>
      <c r="AL71" s="1038"/>
      <c r="AM71" s="1038"/>
      <c r="AN71" s="1038"/>
      <c r="AO71" s="1038"/>
      <c r="AP71" s="1038"/>
      <c r="AQ71" s="1038"/>
      <c r="AR71" s="1038"/>
      <c r="AS71" s="1038"/>
      <c r="AT71" s="1038"/>
      <c r="AU71" s="1038"/>
      <c r="AV71" s="1038"/>
      <c r="AW71" s="1038"/>
      <c r="AX71" s="1038"/>
      <c r="AY71" s="1038"/>
      <c r="BA71" s="267"/>
      <c r="BB71" s="168"/>
      <c r="BC71" s="491"/>
      <c r="BD71" s="441"/>
      <c r="BE71" s="441"/>
      <c r="BF71" s="441"/>
      <c r="BG71" s="492"/>
      <c r="BH71" s="499"/>
      <c r="BI71" s="441"/>
      <c r="BJ71" s="441"/>
      <c r="BK71" s="441"/>
      <c r="BL71" s="492"/>
      <c r="BM71" s="499"/>
      <c r="BN71" s="441"/>
      <c r="BO71" s="441"/>
      <c r="BP71" s="441"/>
      <c r="BQ71" s="2630"/>
      <c r="BR71" s="2676"/>
      <c r="BS71" s="2676"/>
      <c r="BT71" s="2676"/>
      <c r="BU71" s="2676"/>
      <c r="BV71" s="2676"/>
      <c r="BW71" s="2676"/>
      <c r="BX71" s="2676"/>
      <c r="BY71" s="2481"/>
      <c r="BZ71" s="2481"/>
      <c r="CA71" s="2481"/>
      <c r="CB71" s="2481"/>
      <c r="CC71" s="2481"/>
      <c r="CD71" s="2481"/>
      <c r="CE71" s="2481"/>
      <c r="CF71" s="2481"/>
      <c r="CG71" s="2481"/>
      <c r="CH71" s="2481"/>
      <c r="CI71" s="2481"/>
      <c r="CJ71" s="2481"/>
      <c r="CK71" s="2481"/>
      <c r="CL71" s="2481"/>
      <c r="CM71" s="2481"/>
      <c r="CN71" s="2481"/>
      <c r="CO71" s="2481"/>
      <c r="CP71" s="2481"/>
      <c r="CQ71" s="2481"/>
      <c r="CR71" s="2481"/>
      <c r="CS71" s="2481"/>
      <c r="CT71" s="2481"/>
      <c r="CU71" s="2481"/>
      <c r="CV71" s="2481"/>
      <c r="CW71" s="2481"/>
      <c r="CX71" s="2481"/>
      <c r="CY71" s="2481"/>
      <c r="CZ71" s="2481"/>
      <c r="DA71" s="240"/>
    </row>
    <row r="72" s="761" customFormat="true" ht="15" customHeight="true" x14ac:dyDescent="0.2">
      <c r="A72" s="1743"/>
      <c r="B72" s="1887"/>
      <c r="C72" s="1809"/>
      <c r="D72" s="1810"/>
      <c r="E72" s="1810"/>
      <c r="F72" s="1810"/>
      <c r="G72" s="1811"/>
      <c r="H72" s="1812"/>
      <c r="I72" s="1810"/>
      <c r="J72" s="1810"/>
      <c r="K72" s="1810"/>
      <c r="L72" s="1813"/>
      <c r="M72" s="1814"/>
      <c r="N72" s="1810"/>
      <c r="O72" s="1810"/>
      <c r="P72" s="1810"/>
      <c r="Q72" s="2602"/>
      <c r="R72" s="1038"/>
      <c r="S72" s="1038"/>
      <c r="T72" s="1038"/>
      <c r="U72" s="1038"/>
      <c r="V72" s="1038"/>
      <c r="W72" s="1038"/>
      <c r="X72" s="1038"/>
      <c r="Y72" s="1038"/>
      <c r="Z72" s="1038"/>
      <c r="AA72" s="1038"/>
      <c r="AB72" s="1038"/>
      <c r="AC72" s="1038"/>
      <c r="AD72" s="1038"/>
      <c r="AE72" s="1038"/>
      <c r="AF72" s="1038"/>
      <c r="AG72" s="1038"/>
      <c r="AH72" s="1038"/>
      <c r="AI72" s="1038"/>
      <c r="AJ72" s="1038"/>
      <c r="AK72" s="1038"/>
      <c r="AL72" s="1038"/>
      <c r="AM72" s="1038"/>
      <c r="AN72" s="1038"/>
      <c r="AO72" s="1038"/>
      <c r="AP72" s="1038"/>
      <c r="AQ72" s="1038"/>
      <c r="AR72" s="1038"/>
      <c r="AS72" s="1038"/>
      <c r="AT72" s="1038"/>
      <c r="AU72" s="1038"/>
      <c r="AV72" s="1038"/>
      <c r="AW72" s="1038"/>
      <c r="AX72" s="1038"/>
      <c r="AY72" s="1038"/>
      <c r="BA72" s="267"/>
      <c r="BB72" s="168"/>
      <c r="BC72" s="491"/>
      <c r="BD72" s="441"/>
      <c r="BE72" s="441"/>
      <c r="BF72" s="441"/>
      <c r="BG72" s="492"/>
      <c r="BH72" s="499"/>
      <c r="BI72" s="441"/>
      <c r="BJ72" s="441"/>
      <c r="BK72" s="441"/>
      <c r="BL72" s="492"/>
      <c r="BM72" s="499"/>
      <c r="BN72" s="441"/>
      <c r="BO72" s="441"/>
      <c r="BP72" s="441"/>
      <c r="BQ72" s="2630"/>
      <c r="BR72" s="2676"/>
      <c r="BS72" s="2676"/>
      <c r="BT72" s="2676"/>
      <c r="BU72" s="2676"/>
      <c r="BV72" s="2676"/>
      <c r="BW72" s="2676"/>
      <c r="BX72" s="2676"/>
      <c r="BY72" s="2481"/>
      <c r="BZ72" s="2481"/>
      <c r="CA72" s="2481"/>
      <c r="CB72" s="2481"/>
      <c r="CC72" s="2481"/>
      <c r="CD72" s="2481"/>
      <c r="CE72" s="2481"/>
      <c r="CF72" s="2481"/>
      <c r="CG72" s="2481"/>
      <c r="CH72" s="2481"/>
      <c r="CI72" s="2481"/>
      <c r="CJ72" s="2481"/>
      <c r="CK72" s="2481"/>
      <c r="CL72" s="2481"/>
      <c r="CM72" s="2481"/>
      <c r="CN72" s="2481"/>
      <c r="CO72" s="2481"/>
      <c r="CP72" s="2481"/>
      <c r="CQ72" s="2481"/>
      <c r="CR72" s="2481"/>
      <c r="CS72" s="2481"/>
      <c r="CT72" s="2481"/>
      <c r="CU72" s="2481"/>
      <c r="CV72" s="2481"/>
      <c r="CW72" s="2481"/>
      <c r="CX72" s="2481"/>
      <c r="CY72" s="2481"/>
      <c r="CZ72" s="2481"/>
      <c r="DA72" s="240"/>
    </row>
    <row r="73" s="761" customFormat="true" ht="15" customHeight="true" x14ac:dyDescent="0.2">
      <c r="A73" s="1743"/>
      <c r="B73" s="1887"/>
      <c r="C73" s="1809"/>
      <c r="D73" s="1810"/>
      <c r="E73" s="1810"/>
      <c r="F73" s="1810"/>
      <c r="G73" s="1811"/>
      <c r="H73" s="1812"/>
      <c r="I73" s="1810"/>
      <c r="J73" s="1810"/>
      <c r="K73" s="1810"/>
      <c r="L73" s="1813"/>
      <c r="M73" s="1814"/>
      <c r="N73" s="1810"/>
      <c r="O73" s="1810"/>
      <c r="P73" s="1810"/>
      <c r="Q73" s="2602"/>
      <c r="R73" s="1038"/>
      <c r="S73" s="1038"/>
      <c r="T73" s="1038"/>
      <c r="U73" s="1038"/>
      <c r="V73" s="1038"/>
      <c r="W73" s="1038"/>
      <c r="X73" s="1038"/>
      <c r="Y73" s="1038"/>
      <c r="Z73" s="1038"/>
      <c r="AA73" s="1038"/>
      <c r="AB73" s="1038"/>
      <c r="AC73" s="1038"/>
      <c r="AD73" s="1038"/>
      <c r="AE73" s="1038"/>
      <c r="AF73" s="1038"/>
      <c r="AG73" s="1038"/>
      <c r="AH73" s="1038"/>
      <c r="AI73" s="1038"/>
      <c r="AJ73" s="1038"/>
      <c r="AK73" s="1038"/>
      <c r="AL73" s="1038"/>
      <c r="AM73" s="1038"/>
      <c r="AN73" s="1038"/>
      <c r="AO73" s="1038"/>
      <c r="AP73" s="1038"/>
      <c r="AQ73" s="1038"/>
      <c r="AR73" s="1038"/>
      <c r="AS73" s="1038"/>
      <c r="AT73" s="1038"/>
      <c r="AU73" s="1038"/>
      <c r="AV73" s="1038"/>
      <c r="AW73" s="1038"/>
      <c r="AX73" s="1038"/>
      <c r="AY73" s="1038"/>
      <c r="BA73" s="267"/>
      <c r="BB73" s="168"/>
      <c r="BC73" s="491"/>
      <c r="BD73" s="441"/>
      <c r="BE73" s="441"/>
      <c r="BF73" s="441"/>
      <c r="BG73" s="492"/>
      <c r="BH73" s="499"/>
      <c r="BI73" s="441"/>
      <c r="BJ73" s="441"/>
      <c r="BK73" s="441"/>
      <c r="BL73" s="492"/>
      <c r="BM73" s="499"/>
      <c r="BN73" s="441"/>
      <c r="BO73" s="441"/>
      <c r="BP73" s="441"/>
      <c r="BQ73" s="2630"/>
      <c r="BR73" s="2676"/>
      <c r="BS73" s="2676"/>
      <c r="BT73" s="2676"/>
      <c r="BU73" s="2676"/>
      <c r="BV73" s="2676"/>
      <c r="BW73" s="2676"/>
      <c r="BX73" s="2676"/>
      <c r="BY73" s="2481"/>
      <c r="BZ73" s="2481"/>
      <c r="CA73" s="2481"/>
      <c r="CB73" s="2481"/>
      <c r="CC73" s="2481"/>
      <c r="CD73" s="2481"/>
      <c r="CE73" s="2481"/>
      <c r="CF73" s="2481"/>
      <c r="CG73" s="2481"/>
      <c r="CH73" s="2481"/>
      <c r="CI73" s="2481"/>
      <c r="CJ73" s="2481"/>
      <c r="CK73" s="2481"/>
      <c r="CL73" s="2481"/>
      <c r="CM73" s="2481"/>
      <c r="CN73" s="2481"/>
      <c r="CO73" s="2481"/>
      <c r="CP73" s="2481"/>
      <c r="CQ73" s="2481"/>
      <c r="CR73" s="2481"/>
      <c r="CS73" s="2481"/>
      <c r="CT73" s="2481"/>
      <c r="CU73" s="2481"/>
      <c r="CV73" s="2481"/>
      <c r="CW73" s="2481"/>
      <c r="CX73" s="2481"/>
      <c r="CY73" s="2481"/>
      <c r="CZ73" s="2481"/>
      <c r="DA73" s="240"/>
    </row>
    <row r="74" s="761" customFormat="true" ht="15" customHeight="true" x14ac:dyDescent="0.2">
      <c r="A74" s="1743"/>
      <c r="B74" s="1887"/>
      <c r="C74" s="1809"/>
      <c r="D74" s="1810"/>
      <c r="E74" s="1810"/>
      <c r="F74" s="1810"/>
      <c r="G74" s="1811"/>
      <c r="H74" s="1812"/>
      <c r="I74" s="1810"/>
      <c r="J74" s="1810"/>
      <c r="K74" s="1810"/>
      <c r="L74" s="1813"/>
      <c r="M74" s="1814"/>
      <c r="N74" s="1810"/>
      <c r="O74" s="1810"/>
      <c r="P74" s="1810"/>
      <c r="Q74" s="2602"/>
      <c r="R74" s="1038"/>
      <c r="S74" s="1038"/>
      <c r="T74" s="1038"/>
      <c r="U74" s="1038"/>
      <c r="V74" s="1038"/>
      <c r="W74" s="1038"/>
      <c r="X74" s="1038"/>
      <c r="Y74" s="1038"/>
      <c r="Z74" s="1038"/>
      <c r="AA74" s="1038"/>
      <c r="AB74" s="1038"/>
      <c r="AC74" s="1038"/>
      <c r="AD74" s="1038"/>
      <c r="AE74" s="1038"/>
      <c r="AF74" s="1038"/>
      <c r="AG74" s="1038"/>
      <c r="AH74" s="1038"/>
      <c r="AI74" s="1038"/>
      <c r="AJ74" s="1038"/>
      <c r="AK74" s="1038"/>
      <c r="AL74" s="1038"/>
      <c r="AM74" s="1038"/>
      <c r="AN74" s="1038"/>
      <c r="AO74" s="1038"/>
      <c r="AP74" s="1038"/>
      <c r="AQ74" s="1038"/>
      <c r="AR74" s="1038"/>
      <c r="AS74" s="1038"/>
      <c r="AT74" s="1038"/>
      <c r="AU74" s="1038"/>
      <c r="AV74" s="1038"/>
      <c r="AW74" s="1038"/>
      <c r="AX74" s="1038"/>
      <c r="AY74" s="1038"/>
      <c r="BA74" s="267"/>
      <c r="BB74" s="168"/>
      <c r="BC74" s="491"/>
      <c r="BD74" s="441"/>
      <c r="BE74" s="441"/>
      <c r="BF74" s="441"/>
      <c r="BG74" s="492"/>
      <c r="BH74" s="499"/>
      <c r="BI74" s="441"/>
      <c r="BJ74" s="441"/>
      <c r="BK74" s="441"/>
      <c r="BL74" s="492"/>
      <c r="BM74" s="499"/>
      <c r="BN74" s="441"/>
      <c r="BO74" s="441"/>
      <c r="BP74" s="441"/>
      <c r="BQ74" s="2630"/>
      <c r="BR74" s="2676"/>
      <c r="BS74" s="2676"/>
      <c r="BT74" s="2676"/>
      <c r="BU74" s="2676"/>
      <c r="BV74" s="2676"/>
      <c r="BW74" s="2676"/>
      <c r="BX74" s="2676"/>
      <c r="BY74" s="2481"/>
      <c r="BZ74" s="2481"/>
      <c r="CA74" s="2481"/>
      <c r="CB74" s="2481"/>
      <c r="CC74" s="2481"/>
      <c r="CD74" s="2481"/>
      <c r="CE74" s="2481"/>
      <c r="CF74" s="2481"/>
      <c r="CG74" s="2481"/>
      <c r="CH74" s="2481"/>
      <c r="CI74" s="2481"/>
      <c r="CJ74" s="2481"/>
      <c r="CK74" s="2481"/>
      <c r="CL74" s="2481"/>
      <c r="CM74" s="2481"/>
      <c r="CN74" s="2481"/>
      <c r="CO74" s="2481"/>
      <c r="CP74" s="2481"/>
      <c r="CQ74" s="2481"/>
      <c r="CR74" s="2481"/>
      <c r="CS74" s="2481"/>
      <c r="CT74" s="2481"/>
      <c r="CU74" s="2481"/>
      <c r="CV74" s="2481"/>
      <c r="CW74" s="2481"/>
      <c r="CX74" s="2481"/>
      <c r="CY74" s="2481"/>
      <c r="CZ74" s="2481"/>
      <c r="DA74" s="240"/>
    </row>
    <row r="75" s="761" customFormat="true" ht="15" customHeight="true" x14ac:dyDescent="0.2">
      <c r="A75" s="1743"/>
      <c r="B75" s="1887"/>
      <c r="C75" s="1809"/>
      <c r="D75" s="1810"/>
      <c r="E75" s="1810"/>
      <c r="F75" s="1810"/>
      <c r="G75" s="1811"/>
      <c r="H75" s="1812"/>
      <c r="I75" s="1810"/>
      <c r="J75" s="1810"/>
      <c r="K75" s="1810"/>
      <c r="L75" s="1813"/>
      <c r="M75" s="1814"/>
      <c r="N75" s="1810"/>
      <c r="O75" s="1810"/>
      <c r="P75" s="1810"/>
      <c r="Q75" s="2602"/>
      <c r="R75" s="1038"/>
      <c r="S75" s="1038"/>
      <c r="T75" s="1038"/>
      <c r="U75" s="1038"/>
      <c r="V75" s="1038"/>
      <c r="W75" s="1038"/>
      <c r="X75" s="1038"/>
      <c r="Y75" s="1038"/>
      <c r="Z75" s="1038"/>
      <c r="AA75" s="1038"/>
      <c r="AB75" s="1038"/>
      <c r="AC75" s="1038"/>
      <c r="AD75" s="1038"/>
      <c r="AE75" s="1038"/>
      <c r="AF75" s="1038"/>
      <c r="AG75" s="1038"/>
      <c r="AH75" s="1038"/>
      <c r="AI75" s="1038"/>
      <c r="AJ75" s="1038"/>
      <c r="AK75" s="1038"/>
      <c r="AL75" s="1038"/>
      <c r="AM75" s="1038"/>
      <c r="AN75" s="1038"/>
      <c r="AO75" s="1038"/>
      <c r="AP75" s="1038"/>
      <c r="AQ75" s="1038"/>
      <c r="AR75" s="1038"/>
      <c r="AS75" s="1038"/>
      <c r="AT75" s="1038"/>
      <c r="AU75" s="1038"/>
      <c r="AV75" s="1038"/>
      <c r="AW75" s="1038"/>
      <c r="AX75" s="1038"/>
      <c r="AY75" s="1038"/>
      <c r="BA75" s="267"/>
      <c r="BB75" s="168"/>
      <c r="BC75" s="491"/>
      <c r="BD75" s="441"/>
      <c r="BE75" s="441"/>
      <c r="BF75" s="441"/>
      <c r="BG75" s="492"/>
      <c r="BH75" s="499"/>
      <c r="BI75" s="441"/>
      <c r="BJ75" s="441"/>
      <c r="BK75" s="441"/>
      <c r="BL75" s="492"/>
      <c r="BM75" s="499"/>
      <c r="BN75" s="441"/>
      <c r="BO75" s="441"/>
      <c r="BP75" s="441"/>
      <c r="BQ75" s="2630"/>
      <c r="BR75" s="2676"/>
      <c r="BS75" s="2676"/>
      <c r="BT75" s="2676"/>
      <c r="BU75" s="2676"/>
      <c r="BV75" s="2676"/>
      <c r="BW75" s="2676"/>
      <c r="BX75" s="2676"/>
      <c r="BY75" s="2481"/>
      <c r="BZ75" s="2481"/>
      <c r="CA75" s="2481"/>
      <c r="CB75" s="2481"/>
      <c r="CC75" s="2481"/>
      <c r="CD75" s="2481"/>
      <c r="CE75" s="2481"/>
      <c r="CF75" s="2481"/>
      <c r="CG75" s="2481"/>
      <c r="CH75" s="2481"/>
      <c r="CI75" s="2481"/>
      <c r="CJ75" s="2481"/>
      <c r="CK75" s="2481"/>
      <c r="CL75" s="2481"/>
      <c r="CM75" s="2481"/>
      <c r="CN75" s="2481"/>
      <c r="CO75" s="2481"/>
      <c r="CP75" s="2481"/>
      <c r="CQ75" s="2481"/>
      <c r="CR75" s="2481"/>
      <c r="CS75" s="2481"/>
      <c r="CT75" s="2481"/>
      <c r="CU75" s="2481"/>
      <c r="CV75" s="2481"/>
      <c r="CW75" s="2481"/>
      <c r="CX75" s="2481"/>
      <c r="CY75" s="2481"/>
      <c r="CZ75" s="2481"/>
      <c r="DA75" s="240"/>
    </row>
    <row r="76" s="761" customFormat="true" ht="15" customHeight="true" x14ac:dyDescent="0.2">
      <c r="A76" s="1743"/>
      <c r="B76" s="1887"/>
      <c r="C76" s="1809"/>
      <c r="D76" s="1810"/>
      <c r="E76" s="1810"/>
      <c r="F76" s="1810"/>
      <c r="G76" s="1811"/>
      <c r="H76" s="1812"/>
      <c r="I76" s="1810"/>
      <c r="J76" s="1810"/>
      <c r="K76" s="1810"/>
      <c r="L76" s="1813"/>
      <c r="M76" s="1814"/>
      <c r="N76" s="1810"/>
      <c r="O76" s="1810"/>
      <c r="P76" s="1810"/>
      <c r="Q76" s="2602"/>
      <c r="R76" s="1038"/>
      <c r="S76" s="1038"/>
      <c r="T76" s="1038"/>
      <c r="U76" s="1038"/>
      <c r="V76" s="1038"/>
      <c r="W76" s="1038"/>
      <c r="X76" s="1038"/>
      <c r="Y76" s="1038"/>
      <c r="Z76" s="1038"/>
      <c r="AA76" s="1038"/>
      <c r="AB76" s="1038"/>
      <c r="AC76" s="1038"/>
      <c r="AD76" s="1038"/>
      <c r="AE76" s="1038"/>
      <c r="AF76" s="1038"/>
      <c r="AG76" s="1038"/>
      <c r="AH76" s="1038"/>
      <c r="AI76" s="1038"/>
      <c r="AJ76" s="1038"/>
      <c r="AK76" s="1038"/>
      <c r="AL76" s="1038"/>
      <c r="AM76" s="1038"/>
      <c r="AN76" s="1038"/>
      <c r="AO76" s="1038"/>
      <c r="AP76" s="1038"/>
      <c r="AQ76" s="1038"/>
      <c r="AR76" s="1038"/>
      <c r="AS76" s="1038"/>
      <c r="AT76" s="1038"/>
      <c r="AU76" s="1038"/>
      <c r="AV76" s="1038"/>
      <c r="AW76" s="1038"/>
      <c r="AX76" s="1038"/>
      <c r="AY76" s="1038"/>
      <c r="BA76" s="267"/>
      <c r="BB76" s="168"/>
      <c r="BC76" s="491"/>
      <c r="BD76" s="441"/>
      <c r="BE76" s="441"/>
      <c r="BF76" s="441"/>
      <c r="BG76" s="492"/>
      <c r="BH76" s="499"/>
      <c r="BI76" s="441"/>
      <c r="BJ76" s="441"/>
      <c r="BK76" s="441"/>
      <c r="BL76" s="492"/>
      <c r="BM76" s="499"/>
      <c r="BN76" s="441"/>
      <c r="BO76" s="441"/>
      <c r="BP76" s="441"/>
      <c r="BQ76" s="2630"/>
      <c r="BR76" s="2676"/>
      <c r="BS76" s="2676"/>
      <c r="BT76" s="2676"/>
      <c r="BU76" s="2676"/>
      <c r="BV76" s="2676"/>
      <c r="BW76" s="2676"/>
      <c r="BX76" s="2676"/>
      <c r="BY76" s="2481"/>
      <c r="BZ76" s="2481"/>
      <c r="CA76" s="2481"/>
      <c r="CB76" s="2481"/>
      <c r="CC76" s="2481"/>
      <c r="CD76" s="2481"/>
      <c r="CE76" s="2481"/>
      <c r="CF76" s="2481"/>
      <c r="CG76" s="2481"/>
      <c r="CH76" s="2481"/>
      <c r="CI76" s="2481"/>
      <c r="CJ76" s="2481"/>
      <c r="CK76" s="2481"/>
      <c r="CL76" s="2481"/>
      <c r="CM76" s="2481"/>
      <c r="CN76" s="2481"/>
      <c r="CO76" s="2481"/>
      <c r="CP76" s="2481"/>
      <c r="CQ76" s="2481"/>
      <c r="CR76" s="2481"/>
      <c r="CS76" s="2481"/>
      <c r="CT76" s="2481"/>
      <c r="CU76" s="2481"/>
      <c r="CV76" s="2481"/>
      <c r="CW76" s="2481"/>
      <c r="CX76" s="2481"/>
      <c r="CY76" s="2481"/>
      <c r="CZ76" s="2481"/>
      <c r="DA76" s="240"/>
    </row>
    <row r="77" s="761" customFormat="true" ht="15" customHeight="true" x14ac:dyDescent="0.2">
      <c r="A77" s="1744"/>
      <c r="B77" s="1888"/>
      <c r="C77" s="1815"/>
      <c r="D77" s="1816"/>
      <c r="E77" s="1816"/>
      <c r="F77" s="1816"/>
      <c r="G77" s="1817"/>
      <c r="H77" s="1818"/>
      <c r="I77" s="1816"/>
      <c r="J77" s="1816"/>
      <c r="K77" s="1816"/>
      <c r="L77" s="1819"/>
      <c r="M77" s="1820"/>
      <c r="N77" s="1816"/>
      <c r="O77" s="1816"/>
      <c r="P77" s="1816"/>
      <c r="Q77" s="2603"/>
      <c r="R77" s="1038"/>
      <c r="S77" s="1038"/>
      <c r="T77" s="1038"/>
      <c r="U77" s="1038"/>
      <c r="V77" s="1038"/>
      <c r="W77" s="1038"/>
      <c r="X77" s="1038"/>
      <c r="Y77" s="1038"/>
      <c r="Z77" s="1038"/>
      <c r="AA77" s="1038"/>
      <c r="AB77" s="1038"/>
      <c r="AC77" s="1038"/>
      <c r="AD77" s="1038"/>
      <c r="AE77" s="1038"/>
      <c r="AF77" s="1038"/>
      <c r="AG77" s="1038"/>
      <c r="AH77" s="1038"/>
      <c r="AI77" s="1038"/>
      <c r="AJ77" s="1038"/>
      <c r="AK77" s="1038"/>
      <c r="AL77" s="1038"/>
      <c r="AM77" s="1038"/>
      <c r="AN77" s="1038"/>
      <c r="AO77" s="1038"/>
      <c r="AP77" s="1038"/>
      <c r="AQ77" s="1038"/>
      <c r="AR77" s="1038"/>
      <c r="AS77" s="1038"/>
      <c r="AT77" s="1038"/>
      <c r="AU77" s="1038"/>
      <c r="AV77" s="1038"/>
      <c r="AW77" s="1038"/>
      <c r="AX77" s="1038"/>
      <c r="AY77" s="1038"/>
      <c r="BA77" s="267"/>
      <c r="BB77" s="168"/>
      <c r="BC77" s="491"/>
      <c r="BD77" s="441"/>
      <c r="BE77" s="441"/>
      <c r="BF77" s="441"/>
      <c r="BG77" s="492"/>
      <c r="BH77" s="499"/>
      <c r="BI77" s="441"/>
      <c r="BJ77" s="441"/>
      <c r="BK77" s="441"/>
      <c r="BL77" s="492"/>
      <c r="BM77" s="499"/>
      <c r="BN77" s="441"/>
      <c r="BO77" s="441"/>
      <c r="BP77" s="441"/>
      <c r="BQ77" s="2630"/>
      <c r="BR77" s="2676"/>
      <c r="BS77" s="2676"/>
      <c r="BT77" s="2676"/>
      <c r="BU77" s="2676"/>
      <c r="BV77" s="2676"/>
      <c r="BW77" s="2676"/>
      <c r="BX77" s="2676"/>
      <c r="BY77" s="2481"/>
      <c r="BZ77" s="2481"/>
      <c r="CA77" s="2481"/>
      <c r="CB77" s="2481"/>
      <c r="CC77" s="2481"/>
      <c r="CD77" s="2481"/>
      <c r="CE77" s="2481"/>
      <c r="CF77" s="2481"/>
      <c r="CG77" s="2481"/>
      <c r="CH77" s="2481"/>
      <c r="CI77" s="2481"/>
      <c r="CJ77" s="2481"/>
      <c r="CK77" s="2481"/>
      <c r="CL77" s="2481"/>
      <c r="CM77" s="2481"/>
      <c r="CN77" s="2481"/>
      <c r="CO77" s="2481"/>
      <c r="CP77" s="2481"/>
      <c r="CQ77" s="2481"/>
      <c r="CR77" s="2481"/>
      <c r="CS77" s="2481"/>
      <c r="CT77" s="2481"/>
      <c r="CU77" s="2481"/>
      <c r="CV77" s="2481"/>
      <c r="CW77" s="2481"/>
      <c r="CX77" s="2481"/>
      <c r="CY77" s="2481"/>
      <c r="CZ77" s="2481"/>
      <c r="DA77" s="240"/>
    </row>
    <row r="78" s="761" customFormat="true" ht="15" customHeight="true" x14ac:dyDescent="0.2">
      <c r="A78" s="1232"/>
      <c r="B78" s="1258"/>
      <c r="C78" s="1334"/>
      <c r="D78" s="1335"/>
      <c r="E78" s="1335"/>
      <c r="F78" s="1335"/>
      <c r="G78" s="1336"/>
      <c r="H78" s="1337"/>
      <c r="I78" s="1335"/>
      <c r="J78" s="1335"/>
      <c r="K78" s="1335"/>
      <c r="L78" s="1338"/>
      <c r="M78" s="1339"/>
      <c r="N78" s="1335"/>
      <c r="O78" s="1335"/>
      <c r="P78" s="1335"/>
      <c r="Q78" s="1338"/>
      <c r="R78" s="1038"/>
      <c r="S78" s="1038"/>
      <c r="T78" s="1038"/>
      <c r="U78" s="1038"/>
      <c r="V78" s="1038"/>
      <c r="W78" s="1038"/>
      <c r="X78" s="1038"/>
      <c r="Y78" s="1038"/>
      <c r="Z78" s="1038"/>
      <c r="AA78" s="1038"/>
      <c r="AB78" s="1038"/>
      <c r="AC78" s="1038"/>
      <c r="AD78" s="1038"/>
      <c r="AE78" s="1038"/>
      <c r="AF78" s="1038"/>
      <c r="AG78" s="1038"/>
      <c r="AH78" s="1038"/>
      <c r="AI78" s="1038"/>
      <c r="AJ78" s="1038"/>
      <c r="AK78" s="1038"/>
      <c r="AL78" s="1038"/>
      <c r="AM78" s="1038"/>
      <c r="AN78" s="1038"/>
      <c r="AO78" s="1038"/>
      <c r="AP78" s="1038"/>
      <c r="AQ78" s="1038"/>
      <c r="AR78" s="1038"/>
      <c r="AS78" s="1038"/>
      <c r="AT78" s="1038"/>
      <c r="AU78" s="1038"/>
      <c r="AV78" s="1038"/>
      <c r="AW78" s="1038"/>
      <c r="AX78" s="1038"/>
      <c r="AY78" s="1038"/>
      <c r="BA78" s="267"/>
      <c r="BB78" s="168"/>
      <c r="BC78" s="491"/>
      <c r="BD78" s="441"/>
      <c r="BE78" s="441"/>
      <c r="BF78" s="441"/>
      <c r="BG78" s="492"/>
      <c r="BH78" s="499"/>
      <c r="BI78" s="441"/>
      <c r="BJ78" s="441"/>
      <c r="BK78" s="441"/>
      <c r="BL78" s="492"/>
      <c r="BM78" s="499"/>
      <c r="BN78" s="441"/>
      <c r="BO78" s="441"/>
      <c r="BP78" s="441"/>
      <c r="BQ78" s="2630"/>
      <c r="BR78" s="2676"/>
      <c r="BS78" s="2676"/>
      <c r="BT78" s="2676"/>
      <c r="BU78" s="2676"/>
      <c r="BV78" s="2676"/>
      <c r="BW78" s="2676"/>
      <c r="BX78" s="2676"/>
      <c r="BY78" s="2481"/>
      <c r="BZ78" s="2481"/>
      <c r="CA78" s="2481"/>
      <c r="CB78" s="2481"/>
      <c r="CC78" s="2481"/>
      <c r="CD78" s="2481"/>
      <c r="CE78" s="2481"/>
      <c r="CF78" s="2481"/>
      <c r="CG78" s="2481"/>
      <c r="CH78" s="2481"/>
      <c r="CI78" s="2481"/>
      <c r="CJ78" s="2481"/>
      <c r="CK78" s="2481"/>
      <c r="CL78" s="2481"/>
      <c r="CM78" s="2481"/>
      <c r="CN78" s="2481"/>
      <c r="CO78" s="2481"/>
      <c r="CP78" s="2481"/>
      <c r="CQ78" s="2481"/>
      <c r="CR78" s="2481"/>
      <c r="CS78" s="2481"/>
      <c r="CT78" s="2481"/>
      <c r="CU78" s="2481"/>
      <c r="CV78" s="2481"/>
      <c r="CW78" s="2481"/>
      <c r="CX78" s="2481"/>
      <c r="CY78" s="2481"/>
      <c r="CZ78" s="2481"/>
      <c r="DA78" s="240"/>
    </row>
    <row r="79" s="761" customFormat="true" ht="15" customHeight="true" x14ac:dyDescent="0.2">
      <c r="A79" s="1232"/>
      <c r="B79" s="1258"/>
      <c r="C79" s="1334"/>
      <c r="D79" s="1335"/>
      <c r="E79" s="1335"/>
      <c r="F79" s="1335"/>
      <c r="G79" s="1336"/>
      <c r="H79" s="1337"/>
      <c r="I79" s="1335"/>
      <c r="J79" s="1335"/>
      <c r="K79" s="1335"/>
      <c r="L79" s="1338"/>
      <c r="M79" s="1339"/>
      <c r="N79" s="1335"/>
      <c r="O79" s="1335"/>
      <c r="P79" s="1335"/>
      <c r="Q79" s="1338"/>
      <c r="R79" s="1038"/>
      <c r="S79" s="1038"/>
      <c r="T79" s="1038"/>
      <c r="U79" s="1038"/>
      <c r="V79" s="1038"/>
      <c r="W79" s="1038"/>
      <c r="X79" s="1038"/>
      <c r="Y79" s="1038"/>
      <c r="Z79" s="1038"/>
      <c r="AA79" s="1038"/>
      <c r="AB79" s="1038"/>
      <c r="AC79" s="1038"/>
      <c r="AD79" s="1038"/>
      <c r="AE79" s="1038"/>
      <c r="AF79" s="1038"/>
      <c r="AG79" s="1038"/>
      <c r="AH79" s="1038"/>
      <c r="AI79" s="1038"/>
      <c r="AJ79" s="1038"/>
      <c r="AK79" s="1038"/>
      <c r="AL79" s="1038"/>
      <c r="AM79" s="1038"/>
      <c r="AN79" s="1038"/>
      <c r="AO79" s="1038"/>
      <c r="AP79" s="1038"/>
      <c r="AQ79" s="1038"/>
      <c r="AR79" s="1038"/>
      <c r="AS79" s="1038"/>
      <c r="AT79" s="1038"/>
      <c r="AU79" s="1038"/>
      <c r="AV79" s="1038"/>
      <c r="AW79" s="1038"/>
      <c r="AX79" s="1038"/>
      <c r="AY79" s="1038"/>
      <c r="BA79" s="267"/>
      <c r="BB79" s="168"/>
      <c r="BC79" s="491"/>
      <c r="BD79" s="441"/>
      <c r="BE79" s="441"/>
      <c r="BF79" s="441"/>
      <c r="BG79" s="492"/>
      <c r="BH79" s="499"/>
      <c r="BI79" s="441"/>
      <c r="BJ79" s="441"/>
      <c r="BK79" s="441"/>
      <c r="BL79" s="492"/>
      <c r="BM79" s="499"/>
      <c r="BN79" s="441"/>
      <c r="BO79" s="441"/>
      <c r="BP79" s="441"/>
      <c r="BQ79" s="2630"/>
      <c r="BR79" s="2676"/>
      <c r="BS79" s="2676"/>
      <c r="BT79" s="2676"/>
      <c r="BU79" s="2676"/>
      <c r="BV79" s="2676"/>
      <c r="BW79" s="2676"/>
      <c r="BX79" s="2676"/>
      <c r="BY79" s="2481"/>
      <c r="BZ79" s="2481"/>
      <c r="CA79" s="2481"/>
      <c r="CB79" s="2481"/>
      <c r="CC79" s="2481"/>
      <c r="CD79" s="2481"/>
      <c r="CE79" s="2481"/>
      <c r="CF79" s="2481"/>
      <c r="CG79" s="2481"/>
      <c r="CH79" s="2481"/>
      <c r="CI79" s="2481"/>
      <c r="CJ79" s="2481"/>
      <c r="CK79" s="2481"/>
      <c r="CL79" s="2481"/>
      <c r="CM79" s="2481"/>
      <c r="CN79" s="2481"/>
      <c r="CO79" s="2481"/>
      <c r="CP79" s="2481"/>
      <c r="CQ79" s="2481"/>
      <c r="CR79" s="2481"/>
      <c r="CS79" s="2481"/>
      <c r="CT79" s="2481"/>
      <c r="CU79" s="2481"/>
      <c r="CV79" s="2481"/>
      <c r="CW79" s="2481"/>
      <c r="CX79" s="2481"/>
      <c r="CY79" s="2481"/>
      <c r="CZ79" s="2481"/>
      <c r="DA79" s="240"/>
    </row>
    <row r="80" s="761" customFormat="true" ht="15" customHeight="true" x14ac:dyDescent="0.2">
      <c r="A80" s="1232"/>
      <c r="B80" s="1258"/>
      <c r="C80" s="1334"/>
      <c r="D80" s="1335"/>
      <c r="E80" s="1335"/>
      <c r="F80" s="1335"/>
      <c r="G80" s="1336"/>
      <c r="H80" s="1337"/>
      <c r="I80" s="1335"/>
      <c r="J80" s="1335"/>
      <c r="K80" s="1335"/>
      <c r="L80" s="1338"/>
      <c r="M80" s="1339"/>
      <c r="N80" s="1335"/>
      <c r="O80" s="1335"/>
      <c r="P80" s="1335"/>
      <c r="Q80" s="1338"/>
      <c r="R80" s="1038"/>
      <c r="S80" s="1038"/>
      <c r="T80" s="1038"/>
      <c r="U80" s="1038"/>
      <c r="V80" s="1038"/>
      <c r="W80" s="1038"/>
      <c r="X80" s="1038"/>
      <c r="Y80" s="1038"/>
      <c r="Z80" s="1038"/>
      <c r="AA80" s="1038"/>
      <c r="AB80" s="1038"/>
      <c r="AC80" s="1038"/>
      <c r="AD80" s="1038"/>
      <c r="AE80" s="1038"/>
      <c r="AF80" s="1038"/>
      <c r="AG80" s="1038"/>
      <c r="AH80" s="1038"/>
      <c r="AI80" s="1038"/>
      <c r="AJ80" s="1038"/>
      <c r="AK80" s="1038"/>
      <c r="AL80" s="1038"/>
      <c r="AM80" s="1038"/>
      <c r="AN80" s="1038"/>
      <c r="AO80" s="1038"/>
      <c r="AP80" s="1038"/>
      <c r="AQ80" s="1038"/>
      <c r="AR80" s="1038"/>
      <c r="AS80" s="1038"/>
      <c r="AT80" s="1038"/>
      <c r="AU80" s="1038"/>
      <c r="AV80" s="1038"/>
      <c r="AW80" s="1038"/>
      <c r="AX80" s="1038"/>
      <c r="AY80" s="1038"/>
      <c r="BA80" s="267"/>
      <c r="BB80" s="168"/>
      <c r="BC80" s="491"/>
      <c r="BD80" s="441"/>
      <c r="BE80" s="441"/>
      <c r="BF80" s="441"/>
      <c r="BG80" s="492"/>
      <c r="BH80" s="499"/>
      <c r="BI80" s="441"/>
      <c r="BJ80" s="441"/>
      <c r="BK80" s="441"/>
      <c r="BL80" s="492"/>
      <c r="BM80" s="499"/>
      <c r="BN80" s="441"/>
      <c r="BO80" s="441"/>
      <c r="BP80" s="441"/>
      <c r="BQ80" s="2630"/>
      <c r="BR80" s="2676"/>
      <c r="BS80" s="2676"/>
      <c r="BT80" s="2676"/>
      <c r="BU80" s="2676"/>
      <c r="BV80" s="2676"/>
      <c r="BW80" s="2676"/>
      <c r="BX80" s="2676"/>
      <c r="BY80" s="2481"/>
      <c r="BZ80" s="2481"/>
      <c r="CA80" s="2481"/>
      <c r="CB80" s="2481"/>
      <c r="CC80" s="2481"/>
      <c r="CD80" s="2481"/>
      <c r="CE80" s="2481"/>
      <c r="CF80" s="2481"/>
      <c r="CG80" s="2481"/>
      <c r="CH80" s="2481"/>
      <c r="CI80" s="2481"/>
      <c r="CJ80" s="2481"/>
      <c r="CK80" s="2481"/>
      <c r="CL80" s="2481"/>
      <c r="CM80" s="2481"/>
      <c r="CN80" s="2481"/>
      <c r="CO80" s="2481"/>
      <c r="CP80" s="2481"/>
      <c r="CQ80" s="2481"/>
      <c r="CR80" s="2481"/>
      <c r="CS80" s="2481"/>
      <c r="CT80" s="2481"/>
      <c r="CU80" s="2481"/>
      <c r="CV80" s="2481"/>
      <c r="CW80" s="2481"/>
      <c r="CX80" s="2481"/>
      <c r="CY80" s="2481"/>
      <c r="CZ80" s="2481"/>
      <c r="DA80" s="240"/>
    </row>
    <row r="81" s="761" customFormat="true" ht="15" customHeight="true" x14ac:dyDescent="0.2">
      <c r="A81" s="1232"/>
      <c r="B81" s="1258"/>
      <c r="C81" s="1334"/>
      <c r="D81" s="1335"/>
      <c r="E81" s="1335"/>
      <c r="F81" s="1335"/>
      <c r="G81" s="1336"/>
      <c r="H81" s="1337"/>
      <c r="I81" s="1335"/>
      <c r="J81" s="1335"/>
      <c r="K81" s="1335"/>
      <c r="L81" s="1338"/>
      <c r="M81" s="1339"/>
      <c r="N81" s="1335"/>
      <c r="O81" s="1335"/>
      <c r="P81" s="1335"/>
      <c r="Q81" s="1338"/>
      <c r="R81" s="1038"/>
      <c r="S81" s="1038"/>
      <c r="T81" s="1038"/>
      <c r="U81" s="1038"/>
      <c r="V81" s="1038"/>
      <c r="W81" s="1038"/>
      <c r="X81" s="1038"/>
      <c r="Y81" s="1038"/>
      <c r="Z81" s="1038"/>
      <c r="AA81" s="1038"/>
      <c r="AB81" s="1038"/>
      <c r="AC81" s="1038"/>
      <c r="AD81" s="1038"/>
      <c r="AE81" s="1038"/>
      <c r="AF81" s="1038"/>
      <c r="AG81" s="1038"/>
      <c r="AH81" s="1038"/>
      <c r="AI81" s="1038"/>
      <c r="AJ81" s="1038"/>
      <c r="AK81" s="1038"/>
      <c r="AL81" s="1038"/>
      <c r="AM81" s="1038"/>
      <c r="AN81" s="1038"/>
      <c r="AO81" s="1038"/>
      <c r="AP81" s="1038"/>
      <c r="AQ81" s="1038"/>
      <c r="AR81" s="1038"/>
      <c r="AS81" s="1038"/>
      <c r="AT81" s="1038"/>
      <c r="AU81" s="1038"/>
      <c r="AV81" s="1038"/>
      <c r="AW81" s="1038"/>
      <c r="AX81" s="1038"/>
      <c r="AY81" s="1038"/>
      <c r="BA81" s="267"/>
      <c r="BB81" s="168"/>
      <c r="BC81" s="491"/>
      <c r="BD81" s="441"/>
      <c r="BE81" s="441"/>
      <c r="BF81" s="441"/>
      <c r="BG81" s="492"/>
      <c r="BH81" s="499"/>
      <c r="BI81" s="441"/>
      <c r="BJ81" s="441"/>
      <c r="BK81" s="441"/>
      <c r="BL81" s="492"/>
      <c r="BM81" s="499"/>
      <c r="BN81" s="441"/>
      <c r="BO81" s="441"/>
      <c r="BP81" s="441"/>
      <c r="BQ81" s="2630"/>
      <c r="BR81" s="2676"/>
      <c r="BS81" s="2676"/>
      <c r="BT81" s="2676"/>
      <c r="BU81" s="2676"/>
      <c r="BV81" s="2676"/>
      <c r="BW81" s="2676"/>
      <c r="BX81" s="2676"/>
      <c r="BY81" s="2481"/>
      <c r="BZ81" s="2481"/>
      <c r="CA81" s="2481"/>
      <c r="CB81" s="2481"/>
      <c r="CC81" s="2481"/>
      <c r="CD81" s="2481"/>
      <c r="CE81" s="2481"/>
      <c r="CF81" s="2481"/>
      <c r="CG81" s="2481"/>
      <c r="CH81" s="2481"/>
      <c r="CI81" s="2481"/>
      <c r="CJ81" s="2481"/>
      <c r="CK81" s="2481"/>
      <c r="CL81" s="2481"/>
      <c r="CM81" s="2481"/>
      <c r="CN81" s="2481"/>
      <c r="CO81" s="2481"/>
      <c r="CP81" s="2481"/>
      <c r="CQ81" s="2481"/>
      <c r="CR81" s="2481"/>
      <c r="CS81" s="2481"/>
      <c r="CT81" s="2481"/>
      <c r="CU81" s="2481"/>
      <c r="CV81" s="2481"/>
      <c r="CW81" s="2481"/>
      <c r="CX81" s="2481"/>
      <c r="CY81" s="2481"/>
      <c r="CZ81" s="2481"/>
      <c r="DA81" s="240"/>
    </row>
    <row r="82" s="761" customFormat="true" ht="15" customHeight="true" x14ac:dyDescent="0.2">
      <c r="A82" s="1232"/>
      <c r="B82" s="1258"/>
      <c r="C82" s="1334"/>
      <c r="D82" s="1335"/>
      <c r="E82" s="1335"/>
      <c r="F82" s="1335"/>
      <c r="G82" s="1336"/>
      <c r="H82" s="1337"/>
      <c r="I82" s="1335"/>
      <c r="J82" s="1335"/>
      <c r="K82" s="1335"/>
      <c r="L82" s="1338"/>
      <c r="M82" s="1339"/>
      <c r="N82" s="1335"/>
      <c r="O82" s="1335"/>
      <c r="P82" s="1335"/>
      <c r="Q82" s="1338"/>
      <c r="R82" s="1038"/>
      <c r="S82" s="1038"/>
      <c r="T82" s="1038"/>
      <c r="U82" s="1038"/>
      <c r="V82" s="1038"/>
      <c r="W82" s="1038"/>
      <c r="X82" s="1038"/>
      <c r="Y82" s="1038"/>
      <c r="Z82" s="1038"/>
      <c r="AA82" s="1038"/>
      <c r="AB82" s="1038"/>
      <c r="AC82" s="1038"/>
      <c r="AD82" s="1038"/>
      <c r="AE82" s="1038"/>
      <c r="AF82" s="1038"/>
      <c r="AG82" s="1038"/>
      <c r="AH82" s="1038"/>
      <c r="AI82" s="1038"/>
      <c r="AJ82" s="1038"/>
      <c r="AK82" s="1038"/>
      <c r="AL82" s="1038"/>
      <c r="AM82" s="1038"/>
      <c r="AN82" s="1038"/>
      <c r="AO82" s="1038"/>
      <c r="AP82" s="1038"/>
      <c r="AQ82" s="1038"/>
      <c r="AR82" s="1038"/>
      <c r="AS82" s="1038"/>
      <c r="AT82" s="1038"/>
      <c r="AU82" s="1038"/>
      <c r="AV82" s="1038"/>
      <c r="AW82" s="1038"/>
      <c r="AX82" s="1038"/>
      <c r="AY82" s="1038"/>
      <c r="BA82" s="267"/>
      <c r="BB82" s="168"/>
      <c r="BC82" s="491"/>
      <c r="BD82" s="441"/>
      <c r="BE82" s="441"/>
      <c r="BF82" s="441"/>
      <c r="BG82" s="492"/>
      <c r="BH82" s="499"/>
      <c r="BI82" s="441"/>
      <c r="BJ82" s="441"/>
      <c r="BK82" s="441"/>
      <c r="BL82" s="492"/>
      <c r="BM82" s="499"/>
      <c r="BN82" s="441"/>
      <c r="BO82" s="441"/>
      <c r="BP82" s="441"/>
      <c r="BQ82" s="2630"/>
      <c r="BR82" s="2676"/>
      <c r="BS82" s="2676"/>
      <c r="BT82" s="2676"/>
      <c r="BU82" s="2676"/>
      <c r="BV82" s="2676"/>
      <c r="BW82" s="2676"/>
      <c r="BX82" s="2676"/>
      <c r="BY82" s="2481"/>
      <c r="BZ82" s="2481"/>
      <c r="CA82" s="2481"/>
      <c r="CB82" s="2481"/>
      <c r="CC82" s="2481"/>
      <c r="CD82" s="2481"/>
      <c r="CE82" s="2481"/>
      <c r="CF82" s="2481"/>
      <c r="CG82" s="2481"/>
      <c r="CH82" s="2481"/>
      <c r="CI82" s="2481"/>
      <c r="CJ82" s="2481"/>
      <c r="CK82" s="2481"/>
      <c r="CL82" s="2481"/>
      <c r="CM82" s="2481"/>
      <c r="CN82" s="2481"/>
      <c r="CO82" s="2481"/>
      <c r="CP82" s="2481"/>
      <c r="CQ82" s="2481"/>
      <c r="CR82" s="2481"/>
      <c r="CS82" s="2481"/>
      <c r="CT82" s="2481"/>
      <c r="CU82" s="2481"/>
      <c r="CV82" s="2481"/>
      <c r="CW82" s="2481"/>
      <c r="CX82" s="2481"/>
      <c r="CY82" s="2481"/>
      <c r="CZ82" s="2481"/>
      <c r="DA82" s="240"/>
    </row>
    <row r="83" s="761" customFormat="true" ht="15" customHeight="true" x14ac:dyDescent="0.2">
      <c r="A83" s="1232"/>
      <c r="B83" s="1258"/>
      <c r="C83" s="1334"/>
      <c r="D83" s="1335"/>
      <c r="E83" s="1335"/>
      <c r="F83" s="1335"/>
      <c r="G83" s="1336"/>
      <c r="H83" s="1337"/>
      <c r="I83" s="1335"/>
      <c r="J83" s="1335"/>
      <c r="K83" s="1335"/>
      <c r="L83" s="1338"/>
      <c r="M83" s="1339"/>
      <c r="N83" s="1335"/>
      <c r="O83" s="1335"/>
      <c r="P83" s="1335"/>
      <c r="Q83" s="1338"/>
      <c r="R83" s="1038"/>
      <c r="S83" s="1038"/>
      <c r="T83" s="1038"/>
      <c r="U83" s="1038"/>
      <c r="V83" s="1038"/>
      <c r="W83" s="1038"/>
      <c r="X83" s="1038"/>
      <c r="Y83" s="1038"/>
      <c r="Z83" s="1038"/>
      <c r="AA83" s="1038"/>
      <c r="AB83" s="1038"/>
      <c r="AC83" s="1038"/>
      <c r="AD83" s="1038"/>
      <c r="AE83" s="1038"/>
      <c r="AF83" s="1038"/>
      <c r="AG83" s="1038"/>
      <c r="AH83" s="1038"/>
      <c r="AI83" s="1038"/>
      <c r="AJ83" s="1038"/>
      <c r="AK83" s="1038"/>
      <c r="AL83" s="1038"/>
      <c r="AM83" s="1038"/>
      <c r="AN83" s="1038"/>
      <c r="AO83" s="1038"/>
      <c r="AP83" s="1038"/>
      <c r="AQ83" s="1038"/>
      <c r="AR83" s="1038"/>
      <c r="AS83" s="1038"/>
      <c r="AT83" s="1038"/>
      <c r="AU83" s="1038"/>
      <c r="AV83" s="1038"/>
      <c r="AW83" s="1038"/>
      <c r="AX83" s="1038"/>
      <c r="AY83" s="1038"/>
      <c r="BA83" s="267"/>
      <c r="BB83" s="168"/>
      <c r="BC83" s="491"/>
      <c r="BD83" s="441"/>
      <c r="BE83" s="441"/>
      <c r="BF83" s="441"/>
      <c r="BG83" s="492"/>
      <c r="BH83" s="499"/>
      <c r="BI83" s="441"/>
      <c r="BJ83" s="441"/>
      <c r="BK83" s="441"/>
      <c r="BL83" s="492"/>
      <c r="BM83" s="499"/>
      <c r="BN83" s="441"/>
      <c r="BO83" s="441"/>
      <c r="BP83" s="441"/>
      <c r="BQ83" s="2630"/>
      <c r="BR83" s="2676"/>
      <c r="BS83" s="2676"/>
      <c r="BT83" s="2676"/>
      <c r="BU83" s="2676"/>
      <c r="BV83" s="2676"/>
      <c r="BW83" s="2676"/>
      <c r="BX83" s="2676"/>
      <c r="BY83" s="2481"/>
      <c r="BZ83" s="2481"/>
      <c r="CA83" s="2481"/>
      <c r="CB83" s="2481"/>
      <c r="CC83" s="2481"/>
      <c r="CD83" s="2481"/>
      <c r="CE83" s="2481"/>
      <c r="CF83" s="2481"/>
      <c r="CG83" s="2481"/>
      <c r="CH83" s="2481"/>
      <c r="CI83" s="2481"/>
      <c r="CJ83" s="2481"/>
      <c r="CK83" s="2481"/>
      <c r="CL83" s="2481"/>
      <c r="CM83" s="2481"/>
      <c r="CN83" s="2481"/>
      <c r="CO83" s="2481"/>
      <c r="CP83" s="2481"/>
      <c r="CQ83" s="2481"/>
      <c r="CR83" s="2481"/>
      <c r="CS83" s="2481"/>
      <c r="CT83" s="2481"/>
      <c r="CU83" s="2481"/>
      <c r="CV83" s="2481"/>
      <c r="CW83" s="2481"/>
      <c r="CX83" s="2481"/>
      <c r="CY83" s="2481"/>
      <c r="CZ83" s="2481"/>
      <c r="DA83" s="240"/>
    </row>
    <row r="84" s="761" customFormat="true" ht="15" customHeight="true" x14ac:dyDescent="0.2">
      <c r="A84" s="1232"/>
      <c r="B84" s="1258"/>
      <c r="C84" s="1334"/>
      <c r="D84" s="1335"/>
      <c r="E84" s="1335"/>
      <c r="F84" s="1335"/>
      <c r="G84" s="1336"/>
      <c r="H84" s="1337"/>
      <c r="I84" s="1335"/>
      <c r="J84" s="1335"/>
      <c r="K84" s="1335"/>
      <c r="L84" s="1338"/>
      <c r="M84" s="1339"/>
      <c r="N84" s="1335"/>
      <c r="O84" s="1335"/>
      <c r="P84" s="1335"/>
      <c r="Q84" s="1338"/>
      <c r="R84" s="1038"/>
      <c r="S84" s="1038"/>
      <c r="T84" s="1038"/>
      <c r="U84" s="1038"/>
      <c r="V84" s="1038"/>
      <c r="W84" s="1038"/>
      <c r="X84" s="1038"/>
      <c r="Y84" s="1038"/>
      <c r="Z84" s="1038"/>
      <c r="AA84" s="1038"/>
      <c r="AB84" s="1038"/>
      <c r="AC84" s="1038"/>
      <c r="AD84" s="1038"/>
      <c r="AE84" s="1038"/>
      <c r="AF84" s="1038"/>
      <c r="AG84" s="1038"/>
      <c r="AH84" s="1038"/>
      <c r="AI84" s="1038"/>
      <c r="AJ84" s="1038"/>
      <c r="AK84" s="1038"/>
      <c r="AL84" s="1038"/>
      <c r="AM84" s="1038"/>
      <c r="AN84" s="1038"/>
      <c r="AO84" s="1038"/>
      <c r="AP84" s="1038"/>
      <c r="AQ84" s="1038"/>
      <c r="AR84" s="1038"/>
      <c r="AS84" s="1038"/>
      <c r="AT84" s="1038"/>
      <c r="AU84" s="1038"/>
      <c r="AV84" s="1038"/>
      <c r="AW84" s="1038"/>
      <c r="AX84" s="1038"/>
      <c r="AY84" s="1038"/>
      <c r="BA84" s="267"/>
      <c r="BB84" s="168"/>
      <c r="BC84" s="491"/>
      <c r="BD84" s="441"/>
      <c r="BE84" s="441"/>
      <c r="BF84" s="441"/>
      <c r="BG84" s="492"/>
      <c r="BH84" s="499"/>
      <c r="BI84" s="441"/>
      <c r="BJ84" s="441"/>
      <c r="BK84" s="441"/>
      <c r="BL84" s="492"/>
      <c r="BM84" s="499"/>
      <c r="BN84" s="441"/>
      <c r="BO84" s="441"/>
      <c r="BP84" s="441"/>
      <c r="BQ84" s="2630"/>
      <c r="BR84" s="2676"/>
      <c r="BS84" s="2676"/>
      <c r="BT84" s="2676"/>
      <c r="BU84" s="2676"/>
      <c r="BV84" s="2676"/>
      <c r="BW84" s="2676"/>
      <c r="BX84" s="2676"/>
      <c r="BY84" s="2481"/>
      <c r="BZ84" s="2481"/>
      <c r="CA84" s="2481"/>
      <c r="CB84" s="2481"/>
      <c r="CC84" s="2481"/>
      <c r="CD84" s="2481"/>
      <c r="CE84" s="2481"/>
      <c r="CF84" s="2481"/>
      <c r="CG84" s="2481"/>
      <c r="CH84" s="2481"/>
      <c r="CI84" s="2481"/>
      <c r="CJ84" s="2481"/>
      <c r="CK84" s="2481"/>
      <c r="CL84" s="2481"/>
      <c r="CM84" s="2481"/>
      <c r="CN84" s="2481"/>
      <c r="CO84" s="2481"/>
      <c r="CP84" s="2481"/>
      <c r="CQ84" s="2481"/>
      <c r="CR84" s="2481"/>
      <c r="CS84" s="2481"/>
      <c r="CT84" s="2481"/>
      <c r="CU84" s="2481"/>
      <c r="CV84" s="2481"/>
      <c r="CW84" s="2481"/>
      <c r="CX84" s="2481"/>
      <c r="CY84" s="2481"/>
      <c r="CZ84" s="2481"/>
      <c r="DA84" s="240"/>
    </row>
    <row r="85" s="761" customFormat="true" ht="15" customHeight="true" x14ac:dyDescent="0.2">
      <c r="A85" s="1232"/>
      <c r="B85" s="1258"/>
      <c r="C85" s="1334"/>
      <c r="D85" s="1335"/>
      <c r="E85" s="1335"/>
      <c r="F85" s="1335"/>
      <c r="G85" s="1336"/>
      <c r="H85" s="1337"/>
      <c r="I85" s="1335"/>
      <c r="J85" s="1335"/>
      <c r="K85" s="1335"/>
      <c r="L85" s="1338"/>
      <c r="M85" s="1339"/>
      <c r="N85" s="1335"/>
      <c r="O85" s="1335"/>
      <c r="P85" s="1335"/>
      <c r="Q85" s="1338"/>
      <c r="R85" s="1038"/>
      <c r="S85" s="1038"/>
      <c r="T85" s="1038"/>
      <c r="U85" s="1038"/>
      <c r="V85" s="1038"/>
      <c r="W85" s="1038"/>
      <c r="X85" s="1038"/>
      <c r="Y85" s="1038"/>
      <c r="Z85" s="1038"/>
      <c r="AA85" s="1038"/>
      <c r="AB85" s="1038"/>
      <c r="AC85" s="1038"/>
      <c r="AD85" s="1038"/>
      <c r="AE85" s="1038"/>
      <c r="AF85" s="1038"/>
      <c r="AG85" s="1038"/>
      <c r="AH85" s="1038"/>
      <c r="AI85" s="1038"/>
      <c r="AJ85" s="1038"/>
      <c r="AK85" s="1038"/>
      <c r="AL85" s="1038"/>
      <c r="AM85" s="1038"/>
      <c r="AN85" s="1038"/>
      <c r="AO85" s="1038"/>
      <c r="AP85" s="1038"/>
      <c r="AQ85" s="1038"/>
      <c r="AR85" s="1038"/>
      <c r="AS85" s="1038"/>
      <c r="AT85" s="1038"/>
      <c r="AU85" s="1038"/>
      <c r="AV85" s="1038"/>
      <c r="AW85" s="1038"/>
      <c r="AX85" s="1038"/>
      <c r="AY85" s="1038"/>
      <c r="BA85" s="267"/>
      <c r="BB85" s="168"/>
      <c r="BC85" s="491"/>
      <c r="BD85" s="441"/>
      <c r="BE85" s="441"/>
      <c r="BF85" s="441"/>
      <c r="BG85" s="492"/>
      <c r="BH85" s="499"/>
      <c r="BI85" s="441"/>
      <c r="BJ85" s="441"/>
      <c r="BK85" s="441"/>
      <c r="BL85" s="492"/>
      <c r="BM85" s="499"/>
      <c r="BN85" s="441"/>
      <c r="BO85" s="441"/>
      <c r="BP85" s="441"/>
      <c r="BQ85" s="2630"/>
      <c r="BR85" s="2676"/>
      <c r="BS85" s="2676"/>
      <c r="BT85" s="2676"/>
      <c r="BU85" s="2676"/>
      <c r="BV85" s="2676"/>
      <c r="BW85" s="2676"/>
      <c r="BX85" s="2676"/>
      <c r="BY85" s="2481"/>
      <c r="BZ85" s="2481"/>
      <c r="CA85" s="2481"/>
      <c r="CB85" s="2481"/>
      <c r="CC85" s="2481"/>
      <c r="CD85" s="2481"/>
      <c r="CE85" s="2481"/>
      <c r="CF85" s="2481"/>
      <c r="CG85" s="2481"/>
      <c r="CH85" s="2481"/>
      <c r="CI85" s="2481"/>
      <c r="CJ85" s="2481"/>
      <c r="CK85" s="2481"/>
      <c r="CL85" s="2481"/>
      <c r="CM85" s="2481"/>
      <c r="CN85" s="2481"/>
      <c r="CO85" s="2481"/>
      <c r="CP85" s="2481"/>
      <c r="CQ85" s="2481"/>
      <c r="CR85" s="2481"/>
      <c r="CS85" s="2481"/>
      <c r="CT85" s="2481"/>
      <c r="CU85" s="2481"/>
      <c r="CV85" s="2481"/>
      <c r="CW85" s="2481"/>
      <c r="CX85" s="2481"/>
      <c r="CY85" s="2481"/>
      <c r="CZ85" s="2481"/>
      <c r="DA85" s="240"/>
    </row>
    <row r="86" s="761" customFormat="true" ht="15" customHeight="true" x14ac:dyDescent="0.2">
      <c r="A86" s="1232"/>
      <c r="B86" s="1258"/>
      <c r="C86" s="1334"/>
      <c r="D86" s="1335"/>
      <c r="E86" s="1335"/>
      <c r="F86" s="1335"/>
      <c r="G86" s="1336"/>
      <c r="H86" s="1337"/>
      <c r="I86" s="1335"/>
      <c r="J86" s="1335"/>
      <c r="K86" s="1335"/>
      <c r="L86" s="1338"/>
      <c r="M86" s="1339"/>
      <c r="N86" s="1335"/>
      <c r="O86" s="1335"/>
      <c r="P86" s="1335"/>
      <c r="Q86" s="1338"/>
      <c r="R86" s="1038"/>
      <c r="S86" s="1038"/>
      <c r="T86" s="1038"/>
      <c r="U86" s="1038"/>
      <c r="V86" s="1038"/>
      <c r="W86" s="1038"/>
      <c r="X86" s="1038"/>
      <c r="Y86" s="1038"/>
      <c r="Z86" s="1038"/>
      <c r="AA86" s="1038"/>
      <c r="AB86" s="1038"/>
      <c r="AC86" s="1038"/>
      <c r="AD86" s="1038"/>
      <c r="AE86" s="1038"/>
      <c r="AF86" s="1038"/>
      <c r="AG86" s="1038"/>
      <c r="AH86" s="1038"/>
      <c r="AI86" s="1038"/>
      <c r="AJ86" s="1038"/>
      <c r="AK86" s="1038"/>
      <c r="AL86" s="1038"/>
      <c r="AM86" s="1038"/>
      <c r="AN86" s="1038"/>
      <c r="AO86" s="1038"/>
      <c r="AP86" s="1038"/>
      <c r="AQ86" s="1038"/>
      <c r="AR86" s="1038"/>
      <c r="AS86" s="1038"/>
      <c r="AT86" s="1038"/>
      <c r="AU86" s="1038"/>
      <c r="AV86" s="1038"/>
      <c r="AW86" s="1038"/>
      <c r="AX86" s="1038"/>
      <c r="AY86" s="1038"/>
      <c r="BA86" s="267"/>
      <c r="BB86" s="168"/>
      <c r="BC86" s="491"/>
      <c r="BD86" s="441"/>
      <c r="BE86" s="441"/>
      <c r="BF86" s="441"/>
      <c r="BG86" s="492"/>
      <c r="BH86" s="499"/>
      <c r="BI86" s="441"/>
      <c r="BJ86" s="441"/>
      <c r="BK86" s="441"/>
      <c r="BL86" s="492"/>
      <c r="BM86" s="499"/>
      <c r="BN86" s="441"/>
      <c r="BO86" s="441"/>
      <c r="BP86" s="441"/>
      <c r="BQ86" s="2630"/>
      <c r="BR86" s="2676"/>
      <c r="BS86" s="2676"/>
      <c r="BT86" s="2676"/>
      <c r="BU86" s="2676"/>
      <c r="BV86" s="2676"/>
      <c r="BW86" s="2676"/>
      <c r="BX86" s="2676"/>
      <c r="BY86" s="2481"/>
      <c r="BZ86" s="2481"/>
      <c r="CA86" s="2481"/>
      <c r="CB86" s="2481"/>
      <c r="CC86" s="2481"/>
      <c r="CD86" s="2481"/>
      <c r="CE86" s="2481"/>
      <c r="CF86" s="2481"/>
      <c r="CG86" s="2481"/>
      <c r="CH86" s="2481"/>
      <c r="CI86" s="2481"/>
      <c r="CJ86" s="2481"/>
      <c r="CK86" s="2481"/>
      <c r="CL86" s="2481"/>
      <c r="CM86" s="2481"/>
      <c r="CN86" s="2481"/>
      <c r="CO86" s="2481"/>
      <c r="CP86" s="2481"/>
      <c r="CQ86" s="2481"/>
      <c r="CR86" s="2481"/>
      <c r="CS86" s="2481"/>
      <c r="CT86" s="2481"/>
      <c r="CU86" s="2481"/>
      <c r="CV86" s="2481"/>
      <c r="CW86" s="2481"/>
      <c r="CX86" s="2481"/>
      <c r="CY86" s="2481"/>
      <c r="CZ86" s="2481"/>
      <c r="DA86" s="240"/>
    </row>
    <row r="87" s="761" customFormat="true" ht="15" customHeight="true" x14ac:dyDescent="0.2">
      <c r="A87" s="1232"/>
      <c r="B87" s="1258"/>
      <c r="C87" s="1334"/>
      <c r="D87" s="1335"/>
      <c r="E87" s="1335"/>
      <c r="F87" s="1335"/>
      <c r="G87" s="1336"/>
      <c r="H87" s="1337"/>
      <c r="I87" s="1335"/>
      <c r="J87" s="1335"/>
      <c r="K87" s="1335"/>
      <c r="L87" s="1338"/>
      <c r="M87" s="1339"/>
      <c r="N87" s="1335"/>
      <c r="O87" s="1335"/>
      <c r="P87" s="1335"/>
      <c r="Q87" s="1338"/>
      <c r="R87" s="1038"/>
      <c r="S87" s="1038"/>
      <c r="T87" s="1038"/>
      <c r="U87" s="1038"/>
      <c r="V87" s="1038"/>
      <c r="W87" s="1038"/>
      <c r="X87" s="1038"/>
      <c r="Y87" s="1038"/>
      <c r="Z87" s="1038"/>
      <c r="AA87" s="1038"/>
      <c r="AB87" s="1038"/>
      <c r="AC87" s="1038"/>
      <c r="AD87" s="1038"/>
      <c r="AE87" s="1038"/>
      <c r="AF87" s="1038"/>
      <c r="AG87" s="1038"/>
      <c r="AH87" s="1038"/>
      <c r="AI87" s="1038"/>
      <c r="AJ87" s="1038"/>
      <c r="AK87" s="1038"/>
      <c r="AL87" s="1038"/>
      <c r="AM87" s="1038"/>
      <c r="AN87" s="1038"/>
      <c r="AO87" s="1038"/>
      <c r="AP87" s="1038"/>
      <c r="AQ87" s="1038"/>
      <c r="AR87" s="1038"/>
      <c r="AS87" s="1038"/>
      <c r="AT87" s="1038"/>
      <c r="AU87" s="1038"/>
      <c r="AV87" s="1038"/>
      <c r="AW87" s="1038"/>
      <c r="AX87" s="1038"/>
      <c r="AY87" s="1038"/>
      <c r="BA87" s="267"/>
      <c r="BB87" s="168"/>
      <c r="BC87" s="491"/>
      <c r="BD87" s="441"/>
      <c r="BE87" s="441"/>
      <c r="BF87" s="441"/>
      <c r="BG87" s="492"/>
      <c r="BH87" s="499"/>
      <c r="BI87" s="441"/>
      <c r="BJ87" s="441"/>
      <c r="BK87" s="441"/>
      <c r="BL87" s="492"/>
      <c r="BM87" s="499"/>
      <c r="BN87" s="441"/>
      <c r="BO87" s="441"/>
      <c r="BP87" s="441"/>
      <c r="BQ87" s="2630"/>
      <c r="BR87" s="2676"/>
      <c r="BS87" s="2676"/>
      <c r="BT87" s="2676"/>
      <c r="BU87" s="2676"/>
      <c r="BV87" s="2676"/>
      <c r="BW87" s="2676"/>
      <c r="BX87" s="2676"/>
      <c r="BY87" s="2481"/>
      <c r="BZ87" s="2481"/>
      <c r="CA87" s="2481"/>
      <c r="CB87" s="2481"/>
      <c r="CC87" s="2481"/>
      <c r="CD87" s="2481"/>
      <c r="CE87" s="2481"/>
      <c r="CF87" s="2481"/>
      <c r="CG87" s="2481"/>
      <c r="CH87" s="2481"/>
      <c r="CI87" s="2481"/>
      <c r="CJ87" s="2481"/>
      <c r="CK87" s="2481"/>
      <c r="CL87" s="2481"/>
      <c r="CM87" s="2481"/>
      <c r="CN87" s="2481"/>
      <c r="CO87" s="2481"/>
      <c r="CP87" s="2481"/>
      <c r="CQ87" s="2481"/>
      <c r="CR87" s="2481"/>
      <c r="CS87" s="2481"/>
      <c r="CT87" s="2481"/>
      <c r="CU87" s="2481"/>
      <c r="CV87" s="2481"/>
      <c r="CW87" s="2481"/>
      <c r="CX87" s="2481"/>
      <c r="CY87" s="2481"/>
      <c r="CZ87" s="2481"/>
      <c r="DA87" s="240"/>
    </row>
    <row r="88" s="761" customFormat="true" ht="15" customHeight="true" x14ac:dyDescent="0.2">
      <c r="A88" s="1232"/>
      <c r="B88" s="1258"/>
      <c r="C88" s="1334"/>
      <c r="D88" s="1335"/>
      <c r="E88" s="1335"/>
      <c r="F88" s="1335"/>
      <c r="G88" s="1336"/>
      <c r="H88" s="1337"/>
      <c r="I88" s="1335"/>
      <c r="J88" s="1335"/>
      <c r="K88" s="1335"/>
      <c r="L88" s="1338"/>
      <c r="M88" s="1339"/>
      <c r="N88" s="1335"/>
      <c r="O88" s="1335"/>
      <c r="P88" s="1335"/>
      <c r="Q88" s="1338"/>
      <c r="R88" s="1038"/>
      <c r="S88" s="1038"/>
      <c r="T88" s="1038"/>
      <c r="U88" s="1038"/>
      <c r="V88" s="1038"/>
      <c r="W88" s="1038"/>
      <c r="X88" s="1038"/>
      <c r="Y88" s="1038"/>
      <c r="Z88" s="1038"/>
      <c r="AA88" s="1038"/>
      <c r="AB88" s="1038"/>
      <c r="AC88" s="1038"/>
      <c r="AD88" s="1038"/>
      <c r="AE88" s="1038"/>
      <c r="AF88" s="1038"/>
      <c r="AG88" s="1038"/>
      <c r="AH88" s="1038"/>
      <c r="AI88" s="1038"/>
      <c r="AJ88" s="1038"/>
      <c r="AK88" s="1038"/>
      <c r="AL88" s="1038"/>
      <c r="AM88" s="1038"/>
      <c r="AN88" s="1038"/>
      <c r="AO88" s="1038"/>
      <c r="AP88" s="1038"/>
      <c r="AQ88" s="1038"/>
      <c r="AR88" s="1038"/>
      <c r="AS88" s="1038"/>
      <c r="AT88" s="1038"/>
      <c r="AU88" s="1038"/>
      <c r="AV88" s="1038"/>
      <c r="AW88" s="1038"/>
      <c r="AX88" s="1038"/>
      <c r="AY88" s="1038"/>
      <c r="BA88" s="267"/>
      <c r="BB88" s="168"/>
      <c r="BC88" s="491"/>
      <c r="BD88" s="441"/>
      <c r="BE88" s="441"/>
      <c r="BF88" s="441"/>
      <c r="BG88" s="492"/>
      <c r="BH88" s="499"/>
      <c r="BI88" s="441"/>
      <c r="BJ88" s="441"/>
      <c r="BK88" s="441"/>
      <c r="BL88" s="492"/>
      <c r="BM88" s="499"/>
      <c r="BN88" s="441"/>
      <c r="BO88" s="441"/>
      <c r="BP88" s="441"/>
      <c r="BQ88" s="2630"/>
      <c r="BR88" s="2676"/>
      <c r="BS88" s="2676"/>
      <c r="BT88" s="2676"/>
      <c r="BU88" s="2676"/>
      <c r="BV88" s="2676"/>
      <c r="BW88" s="2676"/>
      <c r="BX88" s="2676"/>
      <c r="BY88" s="2481"/>
      <c r="BZ88" s="2481"/>
      <c r="CA88" s="2481"/>
      <c r="CB88" s="2481"/>
      <c r="CC88" s="2481"/>
      <c r="CD88" s="2481"/>
      <c r="CE88" s="2481"/>
      <c r="CF88" s="2481"/>
      <c r="CG88" s="2481"/>
      <c r="CH88" s="2481"/>
      <c r="CI88" s="2481"/>
      <c r="CJ88" s="2481"/>
      <c r="CK88" s="2481"/>
      <c r="CL88" s="2481"/>
      <c r="CM88" s="2481"/>
      <c r="CN88" s="2481"/>
      <c r="CO88" s="2481"/>
      <c r="CP88" s="2481"/>
      <c r="CQ88" s="2481"/>
      <c r="CR88" s="2481"/>
      <c r="CS88" s="2481"/>
      <c r="CT88" s="2481"/>
      <c r="CU88" s="2481"/>
      <c r="CV88" s="2481"/>
      <c r="CW88" s="2481"/>
      <c r="CX88" s="2481"/>
      <c r="CY88" s="2481"/>
      <c r="CZ88" s="2481"/>
      <c r="DA88" s="240"/>
    </row>
    <row r="89" s="761" customFormat="true" ht="15" customHeight="true" x14ac:dyDescent="0.2">
      <c r="A89" s="1232"/>
      <c r="B89" s="1258"/>
      <c r="C89" s="1334"/>
      <c r="D89" s="1335"/>
      <c r="E89" s="1335"/>
      <c r="F89" s="1335"/>
      <c r="G89" s="1336"/>
      <c r="H89" s="1337"/>
      <c r="I89" s="1335"/>
      <c r="J89" s="1335"/>
      <c r="K89" s="1335"/>
      <c r="L89" s="1338"/>
      <c r="M89" s="1339"/>
      <c r="N89" s="1335"/>
      <c r="O89" s="1335"/>
      <c r="P89" s="1335"/>
      <c r="Q89" s="1338"/>
      <c r="R89" s="1038"/>
      <c r="S89" s="1038"/>
      <c r="T89" s="1038"/>
      <c r="U89" s="1038"/>
      <c r="V89" s="1038"/>
      <c r="W89" s="1038"/>
      <c r="X89" s="1038"/>
      <c r="Y89" s="1038"/>
      <c r="Z89" s="1038"/>
      <c r="AA89" s="1038"/>
      <c r="AB89" s="1038"/>
      <c r="AC89" s="1038"/>
      <c r="AD89" s="1038"/>
      <c r="AE89" s="1038"/>
      <c r="AF89" s="1038"/>
      <c r="AG89" s="1038"/>
      <c r="AH89" s="1038"/>
      <c r="AI89" s="1038"/>
      <c r="AJ89" s="1038"/>
      <c r="AK89" s="1038"/>
      <c r="AL89" s="1038"/>
      <c r="AM89" s="1038"/>
      <c r="AN89" s="1038"/>
      <c r="AO89" s="1038"/>
      <c r="AP89" s="1038"/>
      <c r="AQ89" s="1038"/>
      <c r="AR89" s="1038"/>
      <c r="AS89" s="1038"/>
      <c r="AT89" s="1038"/>
      <c r="AU89" s="1038"/>
      <c r="AV89" s="1038"/>
      <c r="AW89" s="1038"/>
      <c r="AX89" s="1038"/>
      <c r="AY89" s="1038"/>
      <c r="BA89" s="267"/>
      <c r="BB89" s="168"/>
      <c r="BC89" s="491"/>
      <c r="BD89" s="441"/>
      <c r="BE89" s="441"/>
      <c r="BF89" s="441"/>
      <c r="BG89" s="492"/>
      <c r="BH89" s="499"/>
      <c r="BI89" s="441"/>
      <c r="BJ89" s="441"/>
      <c r="BK89" s="441"/>
      <c r="BL89" s="492"/>
      <c r="BM89" s="499"/>
      <c r="BN89" s="441"/>
      <c r="BO89" s="441"/>
      <c r="BP89" s="441"/>
      <c r="BQ89" s="2630"/>
      <c r="BR89" s="2676"/>
      <c r="BS89" s="2676"/>
      <c r="BT89" s="2676"/>
      <c r="BU89" s="2676"/>
      <c r="BV89" s="2676"/>
      <c r="BW89" s="2676"/>
      <c r="BX89" s="2676"/>
      <c r="BY89" s="2481"/>
      <c r="BZ89" s="2481"/>
      <c r="CA89" s="2481"/>
      <c r="CB89" s="2481"/>
      <c r="CC89" s="2481"/>
      <c r="CD89" s="2481"/>
      <c r="CE89" s="2481"/>
      <c r="CF89" s="2481"/>
      <c r="CG89" s="2481"/>
      <c r="CH89" s="2481"/>
      <c r="CI89" s="2481"/>
      <c r="CJ89" s="2481"/>
      <c r="CK89" s="2481"/>
      <c r="CL89" s="2481"/>
      <c r="CM89" s="2481"/>
      <c r="CN89" s="2481"/>
      <c r="CO89" s="2481"/>
      <c r="CP89" s="2481"/>
      <c r="CQ89" s="2481"/>
      <c r="CR89" s="2481"/>
      <c r="CS89" s="2481"/>
      <c r="CT89" s="2481"/>
      <c r="CU89" s="2481"/>
      <c r="CV89" s="2481"/>
      <c r="CW89" s="2481"/>
      <c r="CX89" s="2481"/>
      <c r="CY89" s="2481"/>
      <c r="CZ89" s="2481"/>
      <c r="DA89" s="240"/>
    </row>
    <row r="90" s="761" customFormat="true" ht="15" customHeight="true" x14ac:dyDescent="0.2">
      <c r="A90" s="1233"/>
      <c r="B90" s="1259"/>
      <c r="C90" s="1340"/>
      <c r="D90" s="1341"/>
      <c r="E90" s="1341"/>
      <c r="F90" s="1341"/>
      <c r="G90" s="1342"/>
      <c r="H90" s="1343"/>
      <c r="I90" s="1341"/>
      <c r="J90" s="1341"/>
      <c r="K90" s="1341"/>
      <c r="L90" s="1344"/>
      <c r="M90" s="1345"/>
      <c r="N90" s="1341"/>
      <c r="O90" s="1341"/>
      <c r="P90" s="1341"/>
      <c r="Q90" s="1344"/>
      <c r="R90" s="1038"/>
      <c r="S90" s="1038"/>
      <c r="T90" s="1038"/>
      <c r="U90" s="1038"/>
      <c r="V90" s="1038"/>
      <c r="W90" s="1038"/>
      <c r="X90" s="1038"/>
      <c r="Y90" s="1038"/>
      <c r="Z90" s="1038"/>
      <c r="AA90" s="1038"/>
      <c r="AB90" s="1038"/>
      <c r="AC90" s="1038"/>
      <c r="AD90" s="1038"/>
      <c r="AE90" s="1038"/>
      <c r="AF90" s="1038"/>
      <c r="AG90" s="1038"/>
      <c r="AH90" s="1038"/>
      <c r="AI90" s="1038"/>
      <c r="AJ90" s="1038"/>
      <c r="AK90" s="1038"/>
      <c r="AL90" s="1038"/>
      <c r="AM90" s="1038"/>
      <c r="AN90" s="1038"/>
      <c r="AO90" s="1038"/>
      <c r="AP90" s="1038"/>
      <c r="AQ90" s="1038"/>
      <c r="AR90" s="1038"/>
      <c r="AS90" s="1038"/>
      <c r="AT90" s="1038"/>
      <c r="AU90" s="1038"/>
      <c r="AV90" s="1038"/>
      <c r="AW90" s="1038"/>
      <c r="AX90" s="1038"/>
      <c r="AY90" s="1038"/>
      <c r="BA90" s="267"/>
      <c r="BB90" s="168"/>
      <c r="BC90" s="491"/>
      <c r="BD90" s="441"/>
      <c r="BE90" s="441"/>
      <c r="BF90" s="441"/>
      <c r="BG90" s="492"/>
      <c r="BH90" s="499"/>
      <c r="BI90" s="441"/>
      <c r="BJ90" s="441"/>
      <c r="BK90" s="441"/>
      <c r="BL90" s="492"/>
      <c r="BM90" s="499"/>
      <c r="BN90" s="441"/>
      <c r="BO90" s="441"/>
      <c r="BP90" s="441"/>
      <c r="BQ90" s="2630"/>
      <c r="BR90" s="2676"/>
      <c r="BS90" s="2676"/>
      <c r="BT90" s="2676"/>
      <c r="BU90" s="2676"/>
      <c r="BV90" s="2676"/>
      <c r="BW90" s="2676"/>
      <c r="BX90" s="2676"/>
      <c r="BY90" s="2481"/>
      <c r="BZ90" s="2481"/>
      <c r="CA90" s="2481"/>
      <c r="CB90" s="2481"/>
      <c r="CC90" s="2481"/>
      <c r="CD90" s="2481"/>
      <c r="CE90" s="2481"/>
      <c r="CF90" s="2481"/>
      <c r="CG90" s="2481"/>
      <c r="CH90" s="2481"/>
      <c r="CI90" s="2481"/>
      <c r="CJ90" s="2481"/>
      <c r="CK90" s="2481"/>
      <c r="CL90" s="2481"/>
      <c r="CM90" s="2481"/>
      <c r="CN90" s="2481"/>
      <c r="CO90" s="2481"/>
      <c r="CP90" s="2481"/>
      <c r="CQ90" s="2481"/>
      <c r="CR90" s="2481"/>
      <c r="CS90" s="2481"/>
      <c r="CT90" s="2481"/>
      <c r="CU90" s="2481"/>
      <c r="CV90" s="2481"/>
      <c r="CW90" s="2481"/>
      <c r="CX90" s="2481"/>
      <c r="CY90" s="2481"/>
      <c r="CZ90" s="2481"/>
      <c r="DA90" s="240"/>
    </row>
    <row r="91" s="761" customFormat="true" ht="15" customHeight="true" x14ac:dyDescent="0.2">
      <c r="A91" s="1136"/>
      <c r="B91" s="1260"/>
      <c r="C91" s="1346"/>
      <c r="D91" s="1305"/>
      <c r="E91" s="1305"/>
      <c r="F91" s="1305"/>
      <c r="G91" s="1306"/>
      <c r="H91" s="1347"/>
      <c r="I91" s="1305"/>
      <c r="J91" s="1305"/>
      <c r="K91" s="1305"/>
      <c r="L91" s="1348"/>
      <c r="M91" s="1346"/>
      <c r="N91" s="1305"/>
      <c r="O91" s="1305"/>
      <c r="P91" s="1305"/>
      <c r="Q91" s="1348"/>
      <c r="R91" s="1038"/>
      <c r="S91" s="1038"/>
      <c r="T91" s="1038"/>
      <c r="U91" s="1038"/>
      <c r="V91" s="1038"/>
      <c r="W91" s="1038"/>
      <c r="X91" s="1038"/>
      <c r="Y91" s="1038"/>
      <c r="Z91" s="1038"/>
      <c r="AA91" s="1038"/>
      <c r="AB91" s="1038"/>
      <c r="AC91" s="1038"/>
      <c r="AD91" s="1038"/>
      <c r="AE91" s="1038"/>
      <c r="AF91" s="1038"/>
      <c r="AG91" s="1038"/>
      <c r="AH91" s="1038"/>
      <c r="AI91" s="1038"/>
      <c r="AJ91" s="1038"/>
      <c r="AK91" s="1038"/>
      <c r="AL91" s="1038"/>
      <c r="AM91" s="1038"/>
      <c r="AN91" s="1038"/>
      <c r="AO91" s="1038"/>
      <c r="AP91" s="1038"/>
      <c r="AQ91" s="1038"/>
      <c r="AR91" s="1038"/>
      <c r="AS91" s="1038"/>
      <c r="AT91" s="1038"/>
      <c r="AU91" s="1038"/>
      <c r="AV91" s="1038"/>
      <c r="AW91" s="1038"/>
      <c r="AX91" s="1038"/>
      <c r="AY91" s="1038"/>
      <c r="BA91" s="267"/>
      <c r="BB91" s="168"/>
      <c r="BC91" s="491"/>
      <c r="BD91" s="441"/>
      <c r="BE91" s="441"/>
      <c r="BF91" s="441"/>
      <c r="BG91" s="492"/>
      <c r="BH91" s="499"/>
      <c r="BI91" s="441"/>
      <c r="BJ91" s="441"/>
      <c r="BK91" s="441"/>
      <c r="BL91" s="492"/>
      <c r="BM91" s="499"/>
      <c r="BN91" s="441"/>
      <c r="BO91" s="441"/>
      <c r="BP91" s="441"/>
      <c r="BQ91" s="2630"/>
      <c r="BR91" s="2676"/>
      <c r="BS91" s="2676"/>
      <c r="BT91" s="2676"/>
      <c r="BU91" s="2676"/>
      <c r="BV91" s="2676"/>
      <c r="BW91" s="2676"/>
      <c r="BX91" s="2676"/>
      <c r="BY91" s="2481"/>
      <c r="BZ91" s="2481"/>
      <c r="CA91" s="2481"/>
      <c r="CB91" s="2481"/>
      <c r="CC91" s="2481"/>
      <c r="CD91" s="2481"/>
      <c r="CE91" s="2481"/>
      <c r="CF91" s="2481"/>
      <c r="CG91" s="2481"/>
      <c r="CH91" s="2481"/>
      <c r="CI91" s="2481"/>
      <c r="CJ91" s="2481"/>
      <c r="CK91" s="2481"/>
      <c r="CL91" s="2481"/>
      <c r="CM91" s="2481"/>
      <c r="CN91" s="2481"/>
      <c r="CO91" s="2481"/>
      <c r="CP91" s="2481"/>
      <c r="CQ91" s="2481"/>
      <c r="CR91" s="2481"/>
      <c r="CS91" s="2481"/>
      <c r="CT91" s="2481"/>
      <c r="CU91" s="2481"/>
      <c r="CV91" s="2481"/>
      <c r="CW91" s="2481"/>
      <c r="CX91" s="2481"/>
      <c r="CY91" s="2481"/>
      <c r="CZ91" s="2481"/>
      <c r="DA91" s="240"/>
    </row>
    <row r="92" s="761" customFormat="true" ht="15" customHeight="true" x14ac:dyDescent="0.2">
      <c r="A92" s="1136"/>
      <c r="B92" s="1260"/>
      <c r="C92" s="1346"/>
      <c r="D92" s="1305"/>
      <c r="E92" s="1305"/>
      <c r="F92" s="1305"/>
      <c r="G92" s="1306"/>
      <c r="H92" s="1347"/>
      <c r="I92" s="1305"/>
      <c r="J92" s="1305"/>
      <c r="K92" s="1305"/>
      <c r="L92" s="1348"/>
      <c r="M92" s="1346"/>
      <c r="N92" s="1305"/>
      <c r="O92" s="1305"/>
      <c r="P92" s="1305"/>
      <c r="Q92" s="1348"/>
      <c r="R92" s="1038"/>
      <c r="S92" s="1038"/>
      <c r="T92" s="1038"/>
      <c r="U92" s="1038"/>
      <c r="V92" s="1038"/>
      <c r="W92" s="1038"/>
      <c r="X92" s="1038"/>
      <c r="Y92" s="1038"/>
      <c r="Z92" s="1038"/>
      <c r="AA92" s="1038"/>
      <c r="AB92" s="1038"/>
      <c r="AC92" s="1038"/>
      <c r="AD92" s="1038"/>
      <c r="AE92" s="1038"/>
      <c r="AF92" s="1038"/>
      <c r="AG92" s="1038"/>
      <c r="AH92" s="1038"/>
      <c r="AI92" s="1038"/>
      <c r="AJ92" s="1038"/>
      <c r="AK92" s="1038"/>
      <c r="AL92" s="1038"/>
      <c r="AM92" s="1038"/>
      <c r="AN92" s="1038"/>
      <c r="AO92" s="1038"/>
      <c r="AP92" s="1038"/>
      <c r="AQ92" s="1038"/>
      <c r="AR92" s="1038"/>
      <c r="AS92" s="1038"/>
      <c r="AT92" s="1038"/>
      <c r="AU92" s="1038"/>
      <c r="AV92" s="1038"/>
      <c r="AW92" s="1038"/>
      <c r="AX92" s="1038"/>
      <c r="AY92" s="1038"/>
      <c r="BA92" s="267"/>
      <c r="BB92" s="168"/>
      <c r="BC92" s="491"/>
      <c r="BD92" s="441"/>
      <c r="BE92" s="441"/>
      <c r="BF92" s="441"/>
      <c r="BG92" s="492"/>
      <c r="BH92" s="499"/>
      <c r="BI92" s="441"/>
      <c r="BJ92" s="441"/>
      <c r="BK92" s="441"/>
      <c r="BL92" s="492"/>
      <c r="BM92" s="499"/>
      <c r="BN92" s="441"/>
      <c r="BO92" s="441"/>
      <c r="BP92" s="441"/>
      <c r="BQ92" s="2630"/>
      <c r="BR92" s="2676"/>
      <c r="BS92" s="2676"/>
      <c r="BT92" s="2676"/>
      <c r="BU92" s="2676"/>
      <c r="BV92" s="2676"/>
      <c r="BW92" s="2676"/>
      <c r="BX92" s="2676"/>
      <c r="BY92" s="2481"/>
      <c r="BZ92" s="2481"/>
      <c r="CA92" s="2481"/>
      <c r="CB92" s="2481"/>
      <c r="CC92" s="2481"/>
      <c r="CD92" s="2481"/>
      <c r="CE92" s="2481"/>
      <c r="CF92" s="2481"/>
      <c r="CG92" s="2481"/>
      <c r="CH92" s="2481"/>
      <c r="CI92" s="2481"/>
      <c r="CJ92" s="2481"/>
      <c r="CK92" s="2481"/>
      <c r="CL92" s="2481"/>
      <c r="CM92" s="2481"/>
      <c r="CN92" s="2481"/>
      <c r="CO92" s="2481"/>
      <c r="CP92" s="2481"/>
      <c r="CQ92" s="2481"/>
      <c r="CR92" s="2481"/>
      <c r="CS92" s="2481"/>
      <c r="CT92" s="2481"/>
      <c r="CU92" s="2481"/>
      <c r="CV92" s="2481"/>
      <c r="CW92" s="2481"/>
      <c r="CX92" s="2481"/>
      <c r="CY92" s="2481"/>
      <c r="CZ92" s="2481"/>
      <c r="DA92" s="240"/>
    </row>
    <row r="93" s="761" customFormat="true" ht="15" customHeight="true" x14ac:dyDescent="0.2">
      <c r="A93" s="1234"/>
      <c r="B93" s="1261"/>
      <c r="C93" s="1142"/>
      <c r="D93" s="1143"/>
      <c r="E93" s="1143"/>
      <c r="F93" s="1143"/>
      <c r="G93" s="1212"/>
      <c r="H93" s="1198"/>
      <c r="I93" s="1143"/>
      <c r="J93" s="1143"/>
      <c r="K93" s="1143"/>
      <c r="L93" s="1167"/>
      <c r="M93" s="1142"/>
      <c r="N93" s="1143"/>
      <c r="O93" s="1143"/>
      <c r="P93" s="1143"/>
      <c r="Q93" s="1167"/>
      <c r="R93" s="1038"/>
      <c r="S93" s="1038"/>
      <c r="T93" s="1038"/>
      <c r="U93" s="1038"/>
      <c r="V93" s="1038"/>
      <c r="W93" s="1038"/>
      <c r="X93" s="1038"/>
      <c r="Y93" s="1038"/>
      <c r="Z93" s="1038"/>
      <c r="AA93" s="1038"/>
      <c r="AB93" s="1038"/>
      <c r="AC93" s="1038"/>
      <c r="AD93" s="1038"/>
      <c r="AE93" s="1038"/>
      <c r="AF93" s="1038"/>
      <c r="AG93" s="1038"/>
      <c r="AH93" s="1038"/>
      <c r="AI93" s="1038"/>
      <c r="AJ93" s="1038"/>
      <c r="AK93" s="1038"/>
      <c r="AL93" s="1038"/>
      <c r="AM93" s="1038"/>
      <c r="AN93" s="1038"/>
      <c r="AO93" s="1038"/>
      <c r="AP93" s="1038"/>
      <c r="AQ93" s="1038"/>
      <c r="AR93" s="1038"/>
      <c r="AS93" s="1038"/>
      <c r="AT93" s="1038"/>
      <c r="AU93" s="1038"/>
      <c r="AV93" s="1038"/>
      <c r="AW93" s="1038"/>
      <c r="AX93" s="1038"/>
      <c r="AY93" s="1038"/>
      <c r="BA93" s="267"/>
      <c r="BB93" s="168"/>
      <c r="BC93" s="491"/>
      <c r="BD93" s="441"/>
      <c r="BE93" s="441"/>
      <c r="BF93" s="441"/>
      <c r="BG93" s="492"/>
      <c r="BH93" s="499"/>
      <c r="BI93" s="441"/>
      <c r="BJ93" s="441"/>
      <c r="BK93" s="441"/>
      <c r="BL93" s="492"/>
      <c r="BM93" s="499"/>
      <c r="BN93" s="441"/>
      <c r="BO93" s="441"/>
      <c r="BP93" s="441"/>
      <c r="BQ93" s="2630"/>
      <c r="BR93" s="2676"/>
      <c r="BS93" s="2676"/>
      <c r="BT93" s="2676"/>
      <c r="BU93" s="2676"/>
      <c r="BV93" s="2676"/>
      <c r="BW93" s="2676"/>
      <c r="BX93" s="2676"/>
      <c r="BY93" s="2481"/>
      <c r="BZ93" s="2481"/>
      <c r="CA93" s="2481"/>
      <c r="CB93" s="2481"/>
      <c r="CC93" s="2481"/>
      <c r="CD93" s="2481"/>
      <c r="CE93" s="2481"/>
      <c r="CF93" s="2481"/>
      <c r="CG93" s="2481"/>
      <c r="CH93" s="2481"/>
      <c r="CI93" s="2481"/>
      <c r="CJ93" s="2481"/>
      <c r="CK93" s="2481"/>
      <c r="CL93" s="2481"/>
      <c r="CM93" s="2481"/>
      <c r="CN93" s="2481"/>
      <c r="CO93" s="2481"/>
      <c r="CP93" s="2481"/>
      <c r="CQ93" s="2481"/>
      <c r="CR93" s="2481"/>
      <c r="CS93" s="2481"/>
      <c r="CT93" s="2481"/>
      <c r="CU93" s="2481"/>
      <c r="CV93" s="2481"/>
      <c r="CW93" s="2481"/>
      <c r="CX93" s="2481"/>
      <c r="CY93" s="2481"/>
      <c r="CZ93" s="2481"/>
      <c r="DA93" s="240"/>
    </row>
    <row r="94" s="761" customFormat="true" ht="15" customHeight="true" x14ac:dyDescent="0.2">
      <c r="A94" s="1473"/>
      <c r="B94" s="1261"/>
      <c r="C94" s="1142"/>
      <c r="D94" s="1144"/>
      <c r="E94" s="1144"/>
      <c r="F94" s="1144"/>
      <c r="G94" s="1213"/>
      <c r="H94" s="1198"/>
      <c r="I94" s="1144"/>
      <c r="J94" s="1144"/>
      <c r="K94" s="1144"/>
      <c r="L94" s="1168"/>
      <c r="M94" s="1142"/>
      <c r="N94" s="1144"/>
      <c r="O94" s="1144"/>
      <c r="P94" s="1144"/>
      <c r="Q94" s="1168"/>
      <c r="R94" s="1038"/>
      <c r="S94" s="1038"/>
      <c r="T94" s="1038"/>
      <c r="U94" s="1038"/>
      <c r="V94" s="1038"/>
      <c r="W94" s="1038"/>
      <c r="X94" s="1038"/>
      <c r="Y94" s="1038"/>
      <c r="Z94" s="1038"/>
      <c r="AA94" s="1038"/>
      <c r="AB94" s="1038"/>
      <c r="AC94" s="1038"/>
      <c r="AD94" s="1038"/>
      <c r="AE94" s="1038"/>
      <c r="AF94" s="1038"/>
      <c r="AG94" s="1038"/>
      <c r="AH94" s="1038"/>
      <c r="AI94" s="1038"/>
      <c r="AJ94" s="1038"/>
      <c r="AK94" s="1038"/>
      <c r="AL94" s="1038"/>
      <c r="AM94" s="1038"/>
      <c r="AN94" s="1038"/>
      <c r="AO94" s="1038"/>
      <c r="AP94" s="1038"/>
      <c r="AQ94" s="1038"/>
      <c r="AR94" s="1038"/>
      <c r="AS94" s="1038"/>
      <c r="AT94" s="1038"/>
      <c r="AU94" s="1038"/>
      <c r="AV94" s="1038"/>
      <c r="AW94" s="1038"/>
      <c r="AX94" s="1038"/>
      <c r="AY94" s="1038"/>
      <c r="BA94" s="267"/>
      <c r="BB94" s="168"/>
      <c r="BC94" s="491"/>
      <c r="BD94" s="441"/>
      <c r="BE94" s="441"/>
      <c r="BF94" s="441"/>
      <c r="BG94" s="492"/>
      <c r="BH94" s="499"/>
      <c r="BI94" s="441"/>
      <c r="BJ94" s="441"/>
      <c r="BK94" s="441"/>
      <c r="BL94" s="492"/>
      <c r="BM94" s="499"/>
      <c r="BN94" s="441"/>
      <c r="BO94" s="441"/>
      <c r="BP94" s="441"/>
      <c r="BQ94" s="2630"/>
      <c r="BR94" s="2676"/>
      <c r="BS94" s="2676"/>
      <c r="BT94" s="2676"/>
      <c r="BU94" s="2676"/>
      <c r="BV94" s="2676"/>
      <c r="BW94" s="2676"/>
      <c r="BX94" s="2676"/>
      <c r="BY94" s="2481"/>
      <c r="BZ94" s="2481"/>
      <c r="CA94" s="2481"/>
      <c r="CB94" s="2481"/>
      <c r="CC94" s="2481"/>
      <c r="CD94" s="2481"/>
      <c r="CE94" s="2481"/>
      <c r="CF94" s="2481"/>
      <c r="CG94" s="2481"/>
      <c r="CH94" s="2481"/>
      <c r="CI94" s="2481"/>
      <c r="CJ94" s="2481"/>
      <c r="CK94" s="2481"/>
      <c r="CL94" s="2481"/>
      <c r="CM94" s="2481"/>
      <c r="CN94" s="2481"/>
      <c r="CO94" s="2481"/>
      <c r="CP94" s="2481"/>
      <c r="CQ94" s="2481"/>
      <c r="CR94" s="2481"/>
      <c r="CS94" s="2481"/>
      <c r="CT94" s="2481"/>
      <c r="CU94" s="2481"/>
      <c r="CV94" s="2481"/>
      <c r="CW94" s="2481"/>
      <c r="CX94" s="2481"/>
      <c r="CY94" s="2481"/>
      <c r="CZ94" s="2481"/>
      <c r="DA94" s="240"/>
    </row>
    <row r="95" s="761" customFormat="true" ht="15" customHeight="true" x14ac:dyDescent="0.2">
      <c r="A95" s="1234"/>
      <c r="B95" s="1262"/>
      <c r="C95" s="1349"/>
      <c r="D95" s="1350"/>
      <c r="E95" s="1350"/>
      <c r="F95" s="1350"/>
      <c r="G95" s="1351"/>
      <c r="H95" s="1352"/>
      <c r="I95" s="1350"/>
      <c r="J95" s="1350"/>
      <c r="K95" s="1350"/>
      <c r="L95" s="1353"/>
      <c r="M95" s="1349"/>
      <c r="N95" s="1350"/>
      <c r="O95" s="1350"/>
      <c r="P95" s="1350"/>
      <c r="Q95" s="1353"/>
      <c r="R95" s="1038"/>
      <c r="S95" s="1038"/>
      <c r="T95" s="1038"/>
      <c r="U95" s="1038"/>
      <c r="V95" s="1038"/>
      <c r="W95" s="1038"/>
      <c r="X95" s="1038"/>
      <c r="Y95" s="1038"/>
      <c r="Z95" s="1038"/>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BA95" s="267"/>
      <c r="BB95" s="168"/>
      <c r="BC95" s="491"/>
      <c r="BD95" s="441"/>
      <c r="BE95" s="441"/>
      <c r="BF95" s="441"/>
      <c r="BG95" s="492"/>
      <c r="BH95" s="499"/>
      <c r="BI95" s="441"/>
      <c r="BJ95" s="441"/>
      <c r="BK95" s="441"/>
      <c r="BL95" s="492"/>
      <c r="BM95" s="499"/>
      <c r="BN95" s="441"/>
      <c r="BO95" s="441"/>
      <c r="BP95" s="441"/>
      <c r="BQ95" s="2630"/>
      <c r="BR95" s="2676"/>
      <c r="BS95" s="2676"/>
      <c r="BT95" s="2676"/>
      <c r="BU95" s="2676"/>
      <c r="BV95" s="2676"/>
      <c r="BW95" s="2676"/>
      <c r="BX95" s="2676"/>
      <c r="BY95" s="2481"/>
      <c r="BZ95" s="2481"/>
      <c r="CA95" s="2481"/>
      <c r="CB95" s="2481"/>
      <c r="CC95" s="2481"/>
      <c r="CD95" s="2481"/>
      <c r="CE95" s="2481"/>
      <c r="CF95" s="2481"/>
      <c r="CG95" s="2481"/>
      <c r="CH95" s="2481"/>
      <c r="CI95" s="2481"/>
      <c r="CJ95" s="2481"/>
      <c r="CK95" s="2481"/>
      <c r="CL95" s="2481"/>
      <c r="CM95" s="2481"/>
      <c r="CN95" s="2481"/>
      <c r="CO95" s="2481"/>
      <c r="CP95" s="2481"/>
      <c r="CQ95" s="2481"/>
      <c r="CR95" s="2481"/>
      <c r="CS95" s="2481"/>
      <c r="CT95" s="2481"/>
      <c r="CU95" s="2481"/>
      <c r="CV95" s="2481"/>
      <c r="CW95" s="2481"/>
      <c r="CX95" s="2481"/>
      <c r="CY95" s="2481"/>
      <c r="CZ95" s="2481"/>
      <c r="DA95" s="240"/>
    </row>
    <row r="96" s="131" customFormat="true" ht="15" customHeight="true" x14ac:dyDescent="0.2">
      <c r="A96" s="1473"/>
      <c r="B96" s="1262"/>
      <c r="C96" s="1349"/>
      <c r="D96" s="1350"/>
      <c r="E96" s="1350"/>
      <c r="F96" s="1350"/>
      <c r="G96" s="1351"/>
      <c r="H96" s="1352"/>
      <c r="I96" s="1350"/>
      <c r="J96" s="1350"/>
      <c r="K96" s="1350"/>
      <c r="L96" s="1353"/>
      <c r="M96" s="1349"/>
      <c r="N96" s="1350"/>
      <c r="O96" s="1350"/>
      <c r="P96" s="1350"/>
      <c r="Q96" s="1353"/>
      <c r="R96" s="1038"/>
      <c r="S96" s="1038"/>
      <c r="T96" s="1038"/>
      <c r="U96" s="1038"/>
      <c r="V96" s="1038"/>
      <c r="W96" s="1038"/>
      <c r="X96" s="1038"/>
      <c r="Y96" s="1038"/>
      <c r="Z96" s="1038"/>
      <c r="AA96" s="1038"/>
      <c r="AB96" s="1038"/>
      <c r="AC96" s="1038"/>
      <c r="AD96" s="1038"/>
      <c r="AE96" s="1038"/>
      <c r="AF96" s="1038"/>
      <c r="AG96" s="1038"/>
      <c r="AH96" s="1038"/>
      <c r="AI96" s="1038"/>
      <c r="AJ96" s="1038"/>
      <c r="AK96" s="1038"/>
      <c r="AL96" s="1038"/>
      <c r="AM96" s="1038"/>
      <c r="AN96" s="1038"/>
      <c r="AO96" s="1038"/>
      <c r="AP96" s="1038"/>
      <c r="AQ96" s="1038"/>
      <c r="AR96" s="1038"/>
      <c r="AS96" s="1038"/>
      <c r="AT96" s="1038"/>
      <c r="AU96" s="1038"/>
      <c r="AV96" s="1038"/>
      <c r="AW96" s="1038"/>
      <c r="AX96" s="1038"/>
      <c r="AY96" s="1038"/>
      <c r="BA96" s="267"/>
      <c r="BB96" s="168"/>
      <c r="BC96" s="491"/>
      <c r="BD96" s="441"/>
      <c r="BE96" s="441"/>
      <c r="BF96" s="441"/>
      <c r="BG96" s="492"/>
      <c r="BH96" s="499"/>
      <c r="BI96" s="441"/>
      <c r="BJ96" s="441"/>
      <c r="BK96" s="441"/>
      <c r="BL96" s="492"/>
      <c r="BM96" s="499"/>
      <c r="BN96" s="441"/>
      <c r="BO96" s="441"/>
      <c r="BP96" s="441"/>
      <c r="BQ96" s="2630"/>
      <c r="BR96" s="2676"/>
      <c r="BS96" s="2676"/>
      <c r="BT96" s="2676"/>
      <c r="BU96" s="2676"/>
      <c r="BV96" s="2676"/>
      <c r="BW96" s="2676"/>
      <c r="BX96" s="2676"/>
      <c r="BY96" s="2481"/>
      <c r="BZ96" s="2481"/>
      <c r="CA96" s="2481"/>
      <c r="CB96" s="2481"/>
      <c r="CC96" s="2481"/>
      <c r="CD96" s="2481"/>
      <c r="CE96" s="2481"/>
      <c r="CF96" s="2481"/>
      <c r="CG96" s="2481"/>
      <c r="CH96" s="2481"/>
      <c r="CI96" s="2481"/>
      <c r="CJ96" s="2481"/>
      <c r="CK96" s="2481"/>
      <c r="CL96" s="2481"/>
      <c r="CM96" s="2481"/>
      <c r="CN96" s="2481"/>
      <c r="CO96" s="2481"/>
      <c r="CP96" s="2481"/>
      <c r="CQ96" s="2481"/>
      <c r="CR96" s="2481"/>
      <c r="CS96" s="2481"/>
      <c r="CT96" s="2481"/>
      <c r="CU96" s="2481"/>
      <c r="CV96" s="2481"/>
      <c r="CW96" s="2481"/>
      <c r="CX96" s="2481"/>
      <c r="CY96" s="2481"/>
      <c r="CZ96" s="2481"/>
      <c r="DA96" s="240"/>
    </row>
    <row r="97" s="131" customFormat="true" ht="15" customHeight="true" x14ac:dyDescent="0.2">
      <c r="A97" s="1234"/>
      <c r="B97" s="1262"/>
      <c r="C97" s="1349"/>
      <c r="D97" s="1350"/>
      <c r="E97" s="1350"/>
      <c r="F97" s="1350"/>
      <c r="G97" s="1351"/>
      <c r="H97" s="1352"/>
      <c r="I97" s="1350"/>
      <c r="J97" s="1350"/>
      <c r="K97" s="1350"/>
      <c r="L97" s="1353"/>
      <c r="M97" s="1349"/>
      <c r="N97" s="1350"/>
      <c r="O97" s="1350"/>
      <c r="P97" s="1350"/>
      <c r="Q97" s="1353"/>
      <c r="R97" s="1038"/>
      <c r="S97" s="1038"/>
      <c r="T97" s="1038"/>
      <c r="U97" s="1038"/>
      <c r="V97" s="1038"/>
      <c r="W97" s="1038"/>
      <c r="X97" s="1038"/>
      <c r="Y97" s="1038"/>
      <c r="Z97" s="1038"/>
      <c r="AA97" s="1038"/>
      <c r="AB97" s="1038"/>
      <c r="AC97" s="1038"/>
      <c r="AD97" s="1038"/>
      <c r="AE97" s="1038"/>
      <c r="AF97" s="1038"/>
      <c r="AG97" s="1038"/>
      <c r="AH97" s="1038"/>
      <c r="AI97" s="1038"/>
      <c r="AJ97" s="1038"/>
      <c r="AK97" s="1038"/>
      <c r="AL97" s="1038"/>
      <c r="AM97" s="1038"/>
      <c r="AN97" s="1038"/>
      <c r="AO97" s="1038"/>
      <c r="AP97" s="1038"/>
      <c r="AQ97" s="1038"/>
      <c r="AR97" s="1038"/>
      <c r="AS97" s="1038"/>
      <c r="AT97" s="1038"/>
      <c r="AU97" s="1038"/>
      <c r="AV97" s="1038"/>
      <c r="AW97" s="1038"/>
      <c r="AX97" s="1038"/>
      <c r="AY97" s="1038"/>
      <c r="BA97" s="267"/>
      <c r="BB97" s="168"/>
      <c r="BC97" s="491"/>
      <c r="BD97" s="441"/>
      <c r="BE97" s="441"/>
      <c r="BF97" s="441"/>
      <c r="BG97" s="492"/>
      <c r="BH97" s="499"/>
      <c r="BI97" s="441"/>
      <c r="BJ97" s="441"/>
      <c r="BK97" s="441"/>
      <c r="BL97" s="492"/>
      <c r="BM97" s="499"/>
      <c r="BN97" s="441"/>
      <c r="BO97" s="441"/>
      <c r="BP97" s="441"/>
      <c r="BQ97" s="2630"/>
      <c r="BR97" s="2676"/>
      <c r="BS97" s="2676"/>
      <c r="BT97" s="2676"/>
      <c r="BU97" s="2676"/>
      <c r="BV97" s="2676"/>
      <c r="BW97" s="2676"/>
      <c r="BX97" s="2676"/>
      <c r="BY97" s="2481"/>
      <c r="BZ97" s="2481"/>
      <c r="CA97" s="2481"/>
      <c r="CB97" s="2481"/>
      <c r="CC97" s="2481"/>
      <c r="CD97" s="2481"/>
      <c r="CE97" s="2481"/>
      <c r="CF97" s="2481"/>
      <c r="CG97" s="2481"/>
      <c r="CH97" s="2481"/>
      <c r="CI97" s="2481"/>
      <c r="CJ97" s="2481"/>
      <c r="CK97" s="2481"/>
      <c r="CL97" s="2481"/>
      <c r="CM97" s="2481"/>
      <c r="CN97" s="2481"/>
      <c r="CO97" s="2481"/>
      <c r="CP97" s="2481"/>
      <c r="CQ97" s="2481"/>
      <c r="CR97" s="2481"/>
      <c r="CS97" s="2481"/>
      <c r="CT97" s="2481"/>
      <c r="CU97" s="2481"/>
      <c r="CV97" s="2481"/>
      <c r="CW97" s="2481"/>
      <c r="CX97" s="2481"/>
      <c r="CY97" s="2481"/>
      <c r="CZ97" s="2481"/>
      <c r="DA97" s="240"/>
    </row>
    <row r="98" s="131" customFormat="true" ht="15" customHeight="true" x14ac:dyDescent="0.2">
      <c r="A98" s="1473"/>
      <c r="B98" s="1262"/>
      <c r="C98" s="1349"/>
      <c r="D98" s="1350"/>
      <c r="E98" s="1350"/>
      <c r="F98" s="1350"/>
      <c r="G98" s="1351"/>
      <c r="H98" s="1352"/>
      <c r="I98" s="1350"/>
      <c r="J98" s="1350"/>
      <c r="K98" s="1350"/>
      <c r="L98" s="1353"/>
      <c r="M98" s="1349"/>
      <c r="N98" s="1350"/>
      <c r="O98" s="1350"/>
      <c r="P98" s="1350"/>
      <c r="Q98" s="1353"/>
      <c r="R98" s="1038"/>
      <c r="S98" s="1038"/>
      <c r="T98" s="1038"/>
      <c r="U98" s="1038"/>
      <c r="V98" s="1038"/>
      <c r="W98" s="1038"/>
      <c r="X98" s="1038"/>
      <c r="Y98" s="1038"/>
      <c r="Z98" s="1038"/>
      <c r="AA98" s="1038"/>
      <c r="AB98" s="1038"/>
      <c r="AC98" s="1038"/>
      <c r="AD98" s="1038"/>
      <c r="AE98" s="1038"/>
      <c r="AF98" s="1038"/>
      <c r="AG98" s="1038"/>
      <c r="AH98" s="1038"/>
      <c r="AI98" s="1038"/>
      <c r="AJ98" s="1038"/>
      <c r="AK98" s="1038"/>
      <c r="AL98" s="1038"/>
      <c r="AM98" s="1038"/>
      <c r="AN98" s="1038"/>
      <c r="AO98" s="1038"/>
      <c r="AP98" s="1038"/>
      <c r="AQ98" s="1038"/>
      <c r="AR98" s="1038"/>
      <c r="AS98" s="1038"/>
      <c r="AT98" s="1038"/>
      <c r="AU98" s="1038"/>
      <c r="AV98" s="1038"/>
      <c r="AW98" s="1038"/>
      <c r="AX98" s="1038"/>
      <c r="AY98" s="1038"/>
      <c r="BA98" s="267"/>
      <c r="BB98" s="168"/>
      <c r="BC98" s="491"/>
      <c r="BD98" s="441"/>
      <c r="BE98" s="441"/>
      <c r="BF98" s="441"/>
      <c r="BG98" s="492"/>
      <c r="BH98" s="499"/>
      <c r="BI98" s="441"/>
      <c r="BJ98" s="441"/>
      <c r="BK98" s="441"/>
      <c r="BL98" s="492"/>
      <c r="BM98" s="499"/>
      <c r="BN98" s="441"/>
      <c r="BO98" s="441"/>
      <c r="BP98" s="441"/>
      <c r="BQ98" s="2630"/>
      <c r="BR98" s="2676"/>
      <c r="BS98" s="2676"/>
      <c r="BT98" s="2676"/>
      <c r="BU98" s="2676"/>
      <c r="BV98" s="2676"/>
      <c r="BW98" s="2676"/>
      <c r="BX98" s="2676"/>
      <c r="BY98" s="2481"/>
      <c r="BZ98" s="2481"/>
      <c r="CA98" s="2481"/>
      <c r="CB98" s="2481"/>
      <c r="CC98" s="2481"/>
      <c r="CD98" s="2481"/>
      <c r="CE98" s="2481"/>
      <c r="CF98" s="2481"/>
      <c r="CG98" s="2481"/>
      <c r="CH98" s="2481"/>
      <c r="CI98" s="2481"/>
      <c r="CJ98" s="2481"/>
      <c r="CK98" s="2481"/>
      <c r="CL98" s="2481"/>
      <c r="CM98" s="2481"/>
      <c r="CN98" s="2481"/>
      <c r="CO98" s="2481"/>
      <c r="CP98" s="2481"/>
      <c r="CQ98" s="2481"/>
      <c r="CR98" s="2481"/>
      <c r="CS98" s="2481"/>
      <c r="CT98" s="2481"/>
      <c r="CU98" s="2481"/>
      <c r="CV98" s="2481"/>
      <c r="CW98" s="2481"/>
      <c r="CX98" s="2481"/>
      <c r="CY98" s="2481"/>
      <c r="CZ98" s="2481"/>
      <c r="DA98" s="240"/>
    </row>
    <row r="99" s="131" customFormat="true" ht="15" customHeight="true" x14ac:dyDescent="0.2">
      <c r="A99" s="1473"/>
      <c r="B99" s="1262"/>
      <c r="C99" s="1349"/>
      <c r="D99" s="1350"/>
      <c r="E99" s="1350"/>
      <c r="F99" s="1350"/>
      <c r="G99" s="1351"/>
      <c r="H99" s="1352"/>
      <c r="I99" s="1350"/>
      <c r="J99" s="1350"/>
      <c r="K99" s="1350"/>
      <c r="L99" s="1353"/>
      <c r="M99" s="1349"/>
      <c r="N99" s="1350"/>
      <c r="O99" s="1350"/>
      <c r="P99" s="1350"/>
      <c r="Q99" s="1353"/>
      <c r="R99" s="1038"/>
      <c r="S99" s="1038"/>
      <c r="T99" s="1038"/>
      <c r="U99" s="1038"/>
      <c r="V99" s="1038"/>
      <c r="W99" s="1038"/>
      <c r="X99" s="1038"/>
      <c r="Y99" s="1038"/>
      <c r="Z99" s="1038"/>
      <c r="AA99" s="1038"/>
      <c r="AB99" s="1038"/>
      <c r="AC99" s="1038"/>
      <c r="AD99" s="1038"/>
      <c r="AE99" s="1038"/>
      <c r="AF99" s="1038"/>
      <c r="AG99" s="1038"/>
      <c r="AH99" s="1038"/>
      <c r="AI99" s="1038"/>
      <c r="AJ99" s="1038"/>
      <c r="AK99" s="1038"/>
      <c r="AL99" s="1038"/>
      <c r="AM99" s="1038"/>
      <c r="AN99" s="1038"/>
      <c r="AO99" s="1038"/>
      <c r="AP99" s="1038"/>
      <c r="AQ99" s="1038"/>
      <c r="AR99" s="1038"/>
      <c r="AS99" s="1038"/>
      <c r="AT99" s="1038"/>
      <c r="AU99" s="1038"/>
      <c r="AV99" s="1038"/>
      <c r="AW99" s="1038"/>
      <c r="AX99" s="1038"/>
      <c r="AY99" s="1038"/>
      <c r="BA99" s="267"/>
      <c r="BB99" s="168"/>
      <c r="BC99" s="491"/>
      <c r="BD99" s="441"/>
      <c r="BE99" s="441"/>
      <c r="BF99" s="441"/>
      <c r="BG99" s="492"/>
      <c r="BH99" s="499"/>
      <c r="BI99" s="441"/>
      <c r="BJ99" s="441"/>
      <c r="BK99" s="441"/>
      <c r="BL99" s="492"/>
      <c r="BM99" s="499"/>
      <c r="BN99" s="441"/>
      <c r="BO99" s="441"/>
      <c r="BP99" s="441"/>
      <c r="BQ99" s="2630"/>
      <c r="BR99" s="2676"/>
      <c r="BS99" s="2676"/>
      <c r="BT99" s="2676"/>
      <c r="BU99" s="2676"/>
      <c r="BV99" s="2676"/>
      <c r="BW99" s="2676"/>
      <c r="BX99" s="2676"/>
      <c r="BY99" s="2481"/>
      <c r="BZ99" s="2481"/>
      <c r="CA99" s="2481"/>
      <c r="CB99" s="2481"/>
      <c r="CC99" s="2481"/>
      <c r="CD99" s="2481"/>
      <c r="CE99" s="2481"/>
      <c r="CF99" s="2481"/>
      <c r="CG99" s="2481"/>
      <c r="CH99" s="2481"/>
      <c r="CI99" s="2481"/>
      <c r="CJ99" s="2481"/>
      <c r="CK99" s="2481"/>
      <c r="CL99" s="2481"/>
      <c r="CM99" s="2481"/>
      <c r="CN99" s="2481"/>
      <c r="CO99" s="2481"/>
      <c r="CP99" s="2481"/>
      <c r="CQ99" s="2481"/>
      <c r="CR99" s="2481"/>
      <c r="CS99" s="2481"/>
      <c r="CT99" s="2481"/>
      <c r="CU99" s="2481"/>
      <c r="CV99" s="2481"/>
      <c r="CW99" s="2481"/>
      <c r="CX99" s="2481"/>
      <c r="CY99" s="2481"/>
      <c r="CZ99" s="2481"/>
      <c r="DA99" s="240"/>
    </row>
    <row r="100" s="131" customFormat="true" ht="15" customHeight="true" x14ac:dyDescent="0.2">
      <c r="A100" s="1473"/>
      <c r="B100" s="1262"/>
      <c r="C100" s="1349"/>
      <c r="D100" s="1350"/>
      <c r="E100" s="1350"/>
      <c r="F100" s="1350"/>
      <c r="G100" s="1351"/>
      <c r="H100" s="1352"/>
      <c r="I100" s="1350"/>
      <c r="J100" s="1350"/>
      <c r="K100" s="1350"/>
      <c r="L100" s="1353"/>
      <c r="M100" s="1349"/>
      <c r="N100" s="1350"/>
      <c r="O100" s="1350"/>
      <c r="P100" s="1350"/>
      <c r="Q100" s="1353"/>
      <c r="R100" s="1038"/>
      <c r="S100" s="1038"/>
      <c r="T100" s="1038"/>
      <c r="U100" s="1038"/>
      <c r="V100" s="1038"/>
      <c r="W100" s="1038"/>
      <c r="X100" s="1038"/>
      <c r="Y100" s="1038"/>
      <c r="Z100" s="1038"/>
      <c r="AA100" s="1038"/>
      <c r="AB100" s="1038"/>
      <c r="AC100" s="1038"/>
      <c r="AD100" s="1038"/>
      <c r="AE100" s="1038"/>
      <c r="AF100" s="1038"/>
      <c r="AG100" s="1038"/>
      <c r="AH100" s="1038"/>
      <c r="AI100" s="1038"/>
      <c r="AJ100" s="1038"/>
      <c r="AK100" s="1038"/>
      <c r="AL100" s="1038"/>
      <c r="AM100" s="1038"/>
      <c r="AN100" s="1038"/>
      <c r="AO100" s="1038"/>
      <c r="AP100" s="1038"/>
      <c r="AQ100" s="1038"/>
      <c r="AR100" s="1038"/>
      <c r="AS100" s="1038"/>
      <c r="AT100" s="1038"/>
      <c r="AU100" s="1038"/>
      <c r="AV100" s="1038"/>
      <c r="AW100" s="1038"/>
      <c r="AX100" s="1038"/>
      <c r="AY100" s="1038"/>
      <c r="BA100" s="267"/>
      <c r="BB100" s="168"/>
      <c r="BC100" s="491"/>
      <c r="BD100" s="441"/>
      <c r="BE100" s="441"/>
      <c r="BF100" s="441"/>
      <c r="BG100" s="492"/>
      <c r="BH100" s="499"/>
      <c r="BI100" s="441"/>
      <c r="BJ100" s="441"/>
      <c r="BK100" s="441"/>
      <c r="BL100" s="492"/>
      <c r="BM100" s="499"/>
      <c r="BN100" s="441"/>
      <c r="BO100" s="441"/>
      <c r="BP100" s="441"/>
      <c r="BQ100" s="2630"/>
      <c r="BR100" s="2676"/>
      <c r="BS100" s="2676"/>
      <c r="BT100" s="2676"/>
      <c r="BU100" s="2676"/>
      <c r="BV100" s="2676"/>
      <c r="BW100" s="2676"/>
      <c r="BX100" s="2676"/>
      <c r="BY100" s="2481"/>
      <c r="BZ100" s="2481"/>
      <c r="CA100" s="2481"/>
      <c r="CB100" s="2481"/>
      <c r="CC100" s="2481"/>
      <c r="CD100" s="2481"/>
      <c r="CE100" s="2481"/>
      <c r="CF100" s="2481"/>
      <c r="CG100" s="2481"/>
      <c r="CH100" s="2481"/>
      <c r="CI100" s="2481"/>
      <c r="CJ100" s="2481"/>
      <c r="CK100" s="2481"/>
      <c r="CL100" s="2481"/>
      <c r="CM100" s="2481"/>
      <c r="CN100" s="2481"/>
      <c r="CO100" s="2481"/>
      <c r="CP100" s="2481"/>
      <c r="CQ100" s="2481"/>
      <c r="CR100" s="2481"/>
      <c r="CS100" s="2481"/>
      <c r="CT100" s="2481"/>
      <c r="CU100" s="2481"/>
      <c r="CV100" s="2481"/>
      <c r="CW100" s="2481"/>
      <c r="CX100" s="2481"/>
      <c r="CY100" s="2481"/>
      <c r="CZ100" s="2481"/>
      <c r="DA100" s="240"/>
    </row>
    <row r="101" s="131" customFormat="true" ht="15" customHeight="true" x14ac:dyDescent="0.2">
      <c r="A101" s="1234"/>
      <c r="B101" s="1262"/>
      <c r="C101" s="1349"/>
      <c r="D101" s="1350"/>
      <c r="E101" s="1350"/>
      <c r="F101" s="1350"/>
      <c r="G101" s="1351"/>
      <c r="H101" s="1352"/>
      <c r="I101" s="1350"/>
      <c r="J101" s="1350"/>
      <c r="K101" s="1350"/>
      <c r="L101" s="1353"/>
      <c r="M101" s="1349"/>
      <c r="N101" s="1350"/>
      <c r="O101" s="1350"/>
      <c r="P101" s="1350"/>
      <c r="Q101" s="1353"/>
      <c r="R101" s="1038"/>
      <c r="S101" s="1038"/>
      <c r="T101" s="1038"/>
      <c r="U101" s="1038"/>
      <c r="V101" s="1038"/>
      <c r="W101" s="1038"/>
      <c r="X101" s="1038"/>
      <c r="Y101" s="1038"/>
      <c r="Z101" s="1038"/>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BA101" s="267"/>
      <c r="BB101" s="168"/>
      <c r="BC101" s="491"/>
      <c r="BD101" s="441"/>
      <c r="BE101" s="441"/>
      <c r="BF101" s="441"/>
      <c r="BG101" s="492"/>
      <c r="BH101" s="499"/>
      <c r="BI101" s="441"/>
      <c r="BJ101" s="441"/>
      <c r="BK101" s="441"/>
      <c r="BL101" s="492"/>
      <c r="BM101" s="499"/>
      <c r="BN101" s="441"/>
      <c r="BO101" s="441"/>
      <c r="BP101" s="441"/>
      <c r="BQ101" s="2630"/>
      <c r="BR101" s="2676"/>
      <c r="BS101" s="2676"/>
      <c r="BT101" s="2676"/>
      <c r="BU101" s="2676"/>
      <c r="BV101" s="2676"/>
      <c r="BW101" s="2676"/>
      <c r="BX101" s="2676"/>
      <c r="BY101" s="2481"/>
      <c r="BZ101" s="2481"/>
      <c r="CA101" s="2481"/>
      <c r="CB101" s="2481"/>
      <c r="CC101" s="2481"/>
      <c r="CD101" s="2481"/>
      <c r="CE101" s="2481"/>
      <c r="CF101" s="2481"/>
      <c r="CG101" s="2481"/>
      <c r="CH101" s="2481"/>
      <c r="CI101" s="2481"/>
      <c r="CJ101" s="2481"/>
      <c r="CK101" s="2481"/>
      <c r="CL101" s="2481"/>
      <c r="CM101" s="2481"/>
      <c r="CN101" s="2481"/>
      <c r="CO101" s="2481"/>
      <c r="CP101" s="2481"/>
      <c r="CQ101" s="2481"/>
      <c r="CR101" s="2481"/>
      <c r="CS101" s="2481"/>
      <c r="CT101" s="2481"/>
      <c r="CU101" s="2481"/>
      <c r="CV101" s="2481"/>
      <c r="CW101" s="2481"/>
      <c r="CX101" s="2481"/>
      <c r="CY101" s="2481"/>
      <c r="CZ101" s="2481"/>
      <c r="DA101" s="240"/>
    </row>
    <row r="102" s="131" customFormat="true" ht="15" customHeight="true" x14ac:dyDescent="0.2">
      <c r="A102" s="1473"/>
      <c r="B102" s="1262"/>
      <c r="C102" s="1349"/>
      <c r="D102" s="1350"/>
      <c r="E102" s="1350"/>
      <c r="F102" s="1350"/>
      <c r="G102" s="1351"/>
      <c r="H102" s="1352"/>
      <c r="I102" s="1350"/>
      <c r="J102" s="1350"/>
      <c r="K102" s="1350"/>
      <c r="L102" s="1353"/>
      <c r="M102" s="1349"/>
      <c r="N102" s="1350"/>
      <c r="O102" s="1350"/>
      <c r="P102" s="1350"/>
      <c r="Q102" s="1353"/>
      <c r="R102" s="1038"/>
      <c r="S102" s="1038"/>
      <c r="T102" s="1038"/>
      <c r="U102" s="1038"/>
      <c r="V102" s="1038"/>
      <c r="W102" s="1038"/>
      <c r="X102" s="1038"/>
      <c r="Y102" s="1038"/>
      <c r="Z102" s="1038"/>
      <c r="AA102" s="1038"/>
      <c r="AB102" s="1038"/>
      <c r="AC102" s="1038"/>
      <c r="AD102" s="1038"/>
      <c r="AE102" s="1038"/>
      <c r="AF102" s="1038"/>
      <c r="AG102" s="1038"/>
      <c r="AH102" s="1038"/>
      <c r="AI102" s="1038"/>
      <c r="AJ102" s="1038"/>
      <c r="AK102" s="1038"/>
      <c r="AL102" s="1038"/>
      <c r="AM102" s="1038"/>
      <c r="AN102" s="1038"/>
      <c r="AO102" s="1038"/>
      <c r="AP102" s="1038"/>
      <c r="AQ102" s="1038"/>
      <c r="AR102" s="1038"/>
      <c r="AS102" s="1038"/>
      <c r="AT102" s="1038"/>
      <c r="AU102" s="1038"/>
      <c r="AV102" s="1038"/>
      <c r="AW102" s="1038"/>
      <c r="AX102" s="1038"/>
      <c r="AY102" s="1038"/>
      <c r="BA102" s="267"/>
      <c r="BB102" s="168"/>
      <c r="BC102" s="491"/>
      <c r="BD102" s="441"/>
      <c r="BE102" s="441"/>
      <c r="BF102" s="441"/>
      <c r="BG102" s="492"/>
      <c r="BH102" s="499"/>
      <c r="BI102" s="441"/>
      <c r="BJ102" s="441"/>
      <c r="BK102" s="441"/>
      <c r="BL102" s="492"/>
      <c r="BM102" s="499"/>
      <c r="BN102" s="441"/>
      <c r="BO102" s="441"/>
      <c r="BP102" s="441"/>
      <c r="BQ102" s="2630"/>
      <c r="BR102" s="2676"/>
      <c r="BS102" s="2676"/>
      <c r="BT102" s="2676"/>
      <c r="BU102" s="2676"/>
      <c r="BV102" s="2676"/>
      <c r="BW102" s="2676"/>
      <c r="BX102" s="2676"/>
      <c r="BY102" s="2481"/>
      <c r="BZ102" s="2481"/>
      <c r="CA102" s="2481"/>
      <c r="CB102" s="2481"/>
      <c r="CC102" s="2481"/>
      <c r="CD102" s="2481"/>
      <c r="CE102" s="2481"/>
      <c r="CF102" s="2481"/>
      <c r="CG102" s="2481"/>
      <c r="CH102" s="2481"/>
      <c r="CI102" s="2481"/>
      <c r="CJ102" s="2481"/>
      <c r="CK102" s="2481"/>
      <c r="CL102" s="2481"/>
      <c r="CM102" s="2481"/>
      <c r="CN102" s="2481"/>
      <c r="CO102" s="2481"/>
      <c r="CP102" s="2481"/>
      <c r="CQ102" s="2481"/>
      <c r="CR102" s="2481"/>
      <c r="CS102" s="2481"/>
      <c r="CT102" s="2481"/>
      <c r="CU102" s="2481"/>
      <c r="CV102" s="2481"/>
      <c r="CW102" s="2481"/>
      <c r="CX102" s="2481"/>
      <c r="CY102" s="2481"/>
      <c r="CZ102" s="2481"/>
      <c r="DA102" s="240"/>
    </row>
    <row r="103" s="131" customFormat="true" ht="15" customHeight="true" x14ac:dyDescent="0.2">
      <c r="A103" s="1473"/>
      <c r="B103" s="1262"/>
      <c r="C103" s="1349"/>
      <c r="D103" s="1350"/>
      <c r="E103" s="1350"/>
      <c r="F103" s="1350"/>
      <c r="G103" s="1351"/>
      <c r="H103" s="1352"/>
      <c r="I103" s="1350"/>
      <c r="J103" s="1350"/>
      <c r="K103" s="1350"/>
      <c r="L103" s="1353"/>
      <c r="M103" s="1349"/>
      <c r="N103" s="1350"/>
      <c r="O103" s="1350"/>
      <c r="P103" s="1350"/>
      <c r="Q103" s="1353"/>
      <c r="R103" s="1038"/>
      <c r="S103" s="1038"/>
      <c r="T103" s="1038"/>
      <c r="U103" s="1038"/>
      <c r="V103" s="1038"/>
      <c r="W103" s="1038"/>
      <c r="X103" s="1038"/>
      <c r="Y103" s="1038"/>
      <c r="Z103" s="1038"/>
      <c r="AA103" s="1038"/>
      <c r="AB103" s="1038"/>
      <c r="AC103" s="1038"/>
      <c r="AD103" s="1038"/>
      <c r="AE103" s="1038"/>
      <c r="AF103" s="1038"/>
      <c r="AG103" s="1038"/>
      <c r="AH103" s="1038"/>
      <c r="AI103" s="1038"/>
      <c r="AJ103" s="1038"/>
      <c r="AK103" s="1038"/>
      <c r="AL103" s="1038"/>
      <c r="AM103" s="1038"/>
      <c r="AN103" s="1038"/>
      <c r="AO103" s="1038"/>
      <c r="AP103" s="1038"/>
      <c r="AQ103" s="1038"/>
      <c r="AR103" s="1038"/>
      <c r="AS103" s="1038"/>
      <c r="AT103" s="1038"/>
      <c r="AU103" s="1038"/>
      <c r="AV103" s="1038"/>
      <c r="AW103" s="1038"/>
      <c r="AX103" s="1038"/>
      <c r="AY103" s="1038"/>
      <c r="BA103" s="267"/>
      <c r="BB103" s="168"/>
      <c r="BC103" s="491"/>
      <c r="BD103" s="441"/>
      <c r="BE103" s="441"/>
      <c r="BF103" s="441"/>
      <c r="BG103" s="492"/>
      <c r="BH103" s="499"/>
      <c r="BI103" s="441"/>
      <c r="BJ103" s="441"/>
      <c r="BK103" s="441"/>
      <c r="BL103" s="492"/>
      <c r="BM103" s="499"/>
      <c r="BN103" s="441"/>
      <c r="BO103" s="441"/>
      <c r="BP103" s="441"/>
      <c r="BQ103" s="2630"/>
      <c r="BR103" s="2676"/>
      <c r="BS103" s="2676"/>
      <c r="BT103" s="2676"/>
      <c r="BU103" s="2676"/>
      <c r="BV103" s="2676"/>
      <c r="BW103" s="2676"/>
      <c r="BX103" s="2676"/>
      <c r="BY103" s="2481"/>
      <c r="BZ103" s="2481"/>
      <c r="CA103" s="2481"/>
      <c r="CB103" s="2481"/>
      <c r="CC103" s="2481"/>
      <c r="CD103" s="2481"/>
      <c r="CE103" s="2481"/>
      <c r="CF103" s="2481"/>
      <c r="CG103" s="2481"/>
      <c r="CH103" s="2481"/>
      <c r="CI103" s="2481"/>
      <c r="CJ103" s="2481"/>
      <c r="CK103" s="2481"/>
      <c r="CL103" s="2481"/>
      <c r="CM103" s="2481"/>
      <c r="CN103" s="2481"/>
      <c r="CO103" s="2481"/>
      <c r="CP103" s="2481"/>
      <c r="CQ103" s="2481"/>
      <c r="CR103" s="2481"/>
      <c r="CS103" s="2481"/>
      <c r="CT103" s="2481"/>
      <c r="CU103" s="2481"/>
      <c r="CV103" s="2481"/>
      <c r="CW103" s="2481"/>
      <c r="CX103" s="2481"/>
      <c r="CY103" s="2481"/>
      <c r="CZ103" s="2481"/>
      <c r="DA103" s="240"/>
    </row>
    <row r="104" s="131" customFormat="true" ht="15" customHeight="true" x14ac:dyDescent="0.2">
      <c r="A104" s="1473"/>
      <c r="B104" s="1262"/>
      <c r="C104" s="1349"/>
      <c r="D104" s="1350"/>
      <c r="E104" s="1350"/>
      <c r="F104" s="1350"/>
      <c r="G104" s="1351"/>
      <c r="H104" s="1352"/>
      <c r="I104" s="1350"/>
      <c r="J104" s="1350"/>
      <c r="K104" s="1350"/>
      <c r="L104" s="1353"/>
      <c r="M104" s="1349"/>
      <c r="N104" s="1350"/>
      <c r="O104" s="1350"/>
      <c r="P104" s="1350"/>
      <c r="Q104" s="1353"/>
      <c r="R104" s="1038"/>
      <c r="S104" s="1038"/>
      <c r="T104" s="1038"/>
      <c r="U104" s="1038"/>
      <c r="V104" s="1038"/>
      <c r="W104" s="1038"/>
      <c r="X104" s="1038"/>
      <c r="Y104" s="1038"/>
      <c r="Z104" s="1038"/>
      <c r="AA104" s="1038"/>
      <c r="AB104" s="1038"/>
      <c r="AC104" s="1038"/>
      <c r="AD104" s="1038"/>
      <c r="AE104" s="1038"/>
      <c r="AF104" s="1038"/>
      <c r="AG104" s="1038"/>
      <c r="AH104" s="1038"/>
      <c r="AI104" s="1038"/>
      <c r="AJ104" s="1038"/>
      <c r="AK104" s="1038"/>
      <c r="AL104" s="1038"/>
      <c r="AM104" s="1038"/>
      <c r="AN104" s="1038"/>
      <c r="AO104" s="1038"/>
      <c r="AP104" s="1038"/>
      <c r="AQ104" s="1038"/>
      <c r="AR104" s="1038"/>
      <c r="AS104" s="1038"/>
      <c r="AT104" s="1038"/>
      <c r="AU104" s="1038"/>
      <c r="AV104" s="1038"/>
      <c r="AW104" s="1038"/>
      <c r="AX104" s="1038"/>
      <c r="AY104" s="1038"/>
      <c r="BA104" s="267"/>
      <c r="BB104" s="168"/>
      <c r="BC104" s="491"/>
      <c r="BD104" s="441"/>
      <c r="BE104" s="441"/>
      <c r="BF104" s="441"/>
      <c r="BG104" s="492"/>
      <c r="BH104" s="499"/>
      <c r="BI104" s="441"/>
      <c r="BJ104" s="441"/>
      <c r="BK104" s="441"/>
      <c r="BL104" s="492"/>
      <c r="BM104" s="499"/>
      <c r="BN104" s="441"/>
      <c r="BO104" s="441"/>
      <c r="BP104" s="441"/>
      <c r="BQ104" s="2630"/>
      <c r="BR104" s="2676"/>
      <c r="BS104" s="2676"/>
      <c r="BT104" s="2676"/>
      <c r="BU104" s="2676"/>
      <c r="BV104" s="2676"/>
      <c r="BW104" s="2676"/>
      <c r="BX104" s="2676"/>
      <c r="BY104" s="2481"/>
      <c r="BZ104" s="2481"/>
      <c r="CA104" s="2481"/>
      <c r="CB104" s="2481"/>
      <c r="CC104" s="2481"/>
      <c r="CD104" s="2481"/>
      <c r="CE104" s="2481"/>
      <c r="CF104" s="2481"/>
      <c r="CG104" s="2481"/>
      <c r="CH104" s="2481"/>
      <c r="CI104" s="2481"/>
      <c r="CJ104" s="2481"/>
      <c r="CK104" s="2481"/>
      <c r="CL104" s="2481"/>
      <c r="CM104" s="2481"/>
      <c r="CN104" s="2481"/>
      <c r="CO104" s="2481"/>
      <c r="CP104" s="2481"/>
      <c r="CQ104" s="2481"/>
      <c r="CR104" s="2481"/>
      <c r="CS104" s="2481"/>
      <c r="CT104" s="2481"/>
      <c r="CU104" s="2481"/>
      <c r="CV104" s="2481"/>
      <c r="CW104" s="2481"/>
      <c r="CX104" s="2481"/>
      <c r="CY104" s="2481"/>
      <c r="CZ104" s="2481"/>
      <c r="DA104" s="240"/>
    </row>
    <row r="105" s="131" customFormat="true" ht="15" customHeight="true" x14ac:dyDescent="0.2">
      <c r="A105" s="1256"/>
      <c r="B105" s="1263"/>
      <c r="C105" s="1354"/>
      <c r="D105" s="1355"/>
      <c r="E105" s="1355"/>
      <c r="F105" s="1355"/>
      <c r="G105" s="1356"/>
      <c r="H105" s="1357"/>
      <c r="I105" s="1355"/>
      <c r="J105" s="1355"/>
      <c r="K105" s="1355"/>
      <c r="L105" s="1358"/>
      <c r="M105" s="1354"/>
      <c r="N105" s="1355"/>
      <c r="O105" s="1355"/>
      <c r="P105" s="1355"/>
      <c r="Q105" s="1358"/>
      <c r="R105" s="1038"/>
      <c r="S105" s="1038"/>
      <c r="T105" s="1038"/>
      <c r="U105" s="1038"/>
      <c r="V105" s="1038"/>
      <c r="W105" s="1038"/>
      <c r="X105" s="1038"/>
      <c r="Y105" s="1038"/>
      <c r="Z105" s="1038"/>
      <c r="AA105" s="1038"/>
      <c r="AB105" s="1038"/>
      <c r="AC105" s="1038"/>
      <c r="AD105" s="1038"/>
      <c r="AE105" s="1038"/>
      <c r="AF105" s="1038"/>
      <c r="AG105" s="1038"/>
      <c r="AH105" s="1038"/>
      <c r="AI105" s="1038"/>
      <c r="AJ105" s="1038"/>
      <c r="AK105" s="1038"/>
      <c r="AL105" s="1038"/>
      <c r="AM105" s="1038"/>
      <c r="AN105" s="1038"/>
      <c r="AO105" s="1038"/>
      <c r="AP105" s="1038"/>
      <c r="AQ105" s="1038"/>
      <c r="AR105" s="1038"/>
      <c r="AS105" s="1038"/>
      <c r="AT105" s="1038"/>
      <c r="AU105" s="1038"/>
      <c r="AV105" s="1038"/>
      <c r="AW105" s="1038"/>
      <c r="AX105" s="1038"/>
      <c r="AY105" s="1038"/>
      <c r="BA105" s="267"/>
      <c r="BB105" s="168"/>
      <c r="BC105" s="493"/>
      <c r="BD105" s="494"/>
      <c r="BE105" s="494"/>
      <c r="BF105" s="494"/>
      <c r="BG105" s="495"/>
      <c r="BH105" s="500"/>
      <c r="BI105" s="494"/>
      <c r="BJ105" s="494"/>
      <c r="BK105" s="494"/>
      <c r="BL105" s="495"/>
      <c r="BM105" s="500"/>
      <c r="BN105" s="494"/>
      <c r="BO105" s="494"/>
      <c r="BP105" s="494"/>
      <c r="BQ105" s="2631"/>
      <c r="BR105" s="2676"/>
      <c r="BS105" s="2676"/>
      <c r="BT105" s="2676"/>
      <c r="BU105" s="2676"/>
      <c r="BV105" s="2676"/>
      <c r="BW105" s="2676"/>
      <c r="BX105" s="2676"/>
      <c r="BY105" s="2481"/>
      <c r="BZ105" s="2481"/>
      <c r="CA105" s="2481"/>
      <c r="CB105" s="2481"/>
      <c r="CC105" s="2481"/>
      <c r="CD105" s="2481"/>
      <c r="CE105" s="2481"/>
      <c r="CF105" s="2481"/>
      <c r="CG105" s="2481"/>
      <c r="CH105" s="2481"/>
      <c r="CI105" s="2481"/>
      <c r="CJ105" s="2481"/>
      <c r="CK105" s="2481"/>
      <c r="CL105" s="2481"/>
      <c r="CM105" s="2481"/>
      <c r="CN105" s="2481"/>
      <c r="CO105" s="2481"/>
      <c r="CP105" s="2481"/>
      <c r="CQ105" s="2481"/>
      <c r="CR105" s="2481"/>
      <c r="CS105" s="2481"/>
      <c r="CT105" s="2481"/>
      <c r="CU105" s="2481"/>
      <c r="CV105" s="2481"/>
      <c r="CW105" s="2481"/>
      <c r="CX105" s="2481"/>
      <c r="CY105" s="2481"/>
      <c r="CZ105" s="2481"/>
      <c r="DA105" s="240"/>
    </row>
    <row r="106" s="131" customFormat="true" ht="250.15" customHeight="true" x14ac:dyDescent="0.2">
      <c r="A106" s="762"/>
      <c r="B106" s="1068"/>
      <c r="C106" s="1069"/>
      <c r="D106" s="1069"/>
      <c r="E106" s="1069"/>
      <c r="F106" s="1069"/>
      <c r="G106" s="1069"/>
      <c r="H106" s="1069"/>
      <c r="I106" s="1069"/>
      <c r="J106" s="1069"/>
      <c r="K106" s="1069"/>
      <c r="L106" s="1069"/>
      <c r="M106" s="1069"/>
      <c r="N106" s="1069"/>
      <c r="O106" s="1069"/>
      <c r="P106" s="1069"/>
      <c r="Q106" s="1069"/>
      <c r="R106" s="240"/>
      <c r="S106" s="240"/>
      <c r="T106" s="240"/>
      <c r="U106" s="240"/>
      <c r="V106" s="240"/>
      <c r="W106" s="240"/>
      <c r="X106" s="240"/>
      <c r="Y106" s="240"/>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BA106" s="436"/>
      <c r="BB106" s="437"/>
      <c r="BC106" s="437"/>
      <c r="BD106" s="437"/>
      <c r="BE106" s="437"/>
      <c r="BF106" s="437"/>
      <c r="BG106" s="437"/>
      <c r="BH106" s="437"/>
      <c r="BI106" s="437"/>
      <c r="BJ106" s="437"/>
      <c r="BK106" s="437"/>
      <c r="BL106" s="437"/>
      <c r="BM106" s="437"/>
      <c r="BN106" s="437"/>
      <c r="BO106" s="437"/>
      <c r="BP106" s="437"/>
      <c r="BQ106" s="436"/>
      <c r="BR106" s="239"/>
      <c r="BS106" s="239"/>
      <c r="BT106" s="239"/>
      <c r="BU106" s="239"/>
      <c r="BV106" s="239"/>
      <c r="BW106" s="239"/>
      <c r="BX106" s="239"/>
      <c r="BY106" s="239"/>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c r="DA106" s="240"/>
    </row>
    <row r="107" s="111" customFormat="true" ht="18" customHeight="true" x14ac:dyDescent="0.2">
      <c r="A107" s="762"/>
      <c r="B107" s="112"/>
      <c r="C107" s="410"/>
      <c r="D107" s="410"/>
      <c r="E107" s="410"/>
      <c r="F107" s="410"/>
      <c r="G107" s="410"/>
      <c r="H107" s="410"/>
      <c r="I107" s="410"/>
      <c r="J107" s="410"/>
      <c r="K107" s="410"/>
      <c r="L107" s="410"/>
      <c r="M107" s="410"/>
      <c r="N107" s="410"/>
      <c r="O107" s="410"/>
      <c r="P107" s="410"/>
      <c r="Q107" s="410"/>
      <c r="R107" s="235"/>
      <c r="S107" s="235"/>
      <c r="T107" s="235"/>
      <c r="U107" s="235"/>
      <c r="V107" s="235"/>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BB107" s="134"/>
      <c r="BR107" s="235"/>
      <c r="BS107" s="235"/>
      <c r="BT107" s="235"/>
      <c r="BU107" s="235"/>
      <c r="BV107" s="235"/>
      <c r="BW107" s="235"/>
      <c r="BX107" s="235"/>
      <c r="BY107" s="235"/>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c r="DA107" s="235"/>
    </row>
    <row r="108" s="111" customFormat="true" ht="22.5" customHeight="true" x14ac:dyDescent="0.35">
      <c r="A108" s="3008" t="str">
        <f>A1026</f>
        <v>Zambia</v>
      </c>
      <c r="B108" s="3009"/>
      <c r="C108" s="113"/>
      <c r="D108" s="113"/>
      <c r="E108" s="113"/>
      <c r="F108" s="113"/>
      <c r="G108" s="113"/>
      <c r="H108" s="113"/>
      <c r="I108" s="113"/>
      <c r="J108" s="113"/>
      <c r="K108" s="113"/>
      <c r="L108" s="113"/>
      <c r="M108" s="113"/>
      <c r="N108" s="113"/>
      <c r="O108" s="113"/>
      <c r="P108" s="113"/>
      <c r="Q108" s="113"/>
      <c r="R108" s="235"/>
      <c r="S108" s="235"/>
      <c r="T108" s="235"/>
      <c r="U108" s="235"/>
      <c r="V108" s="235"/>
      <c r="W108" s="235"/>
      <c r="X108" s="235"/>
      <c r="Y108" s="235"/>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BB108" s="134"/>
      <c r="BR108" s="235"/>
      <c r="BS108" s="235"/>
      <c r="BT108" s="235"/>
      <c r="BU108" s="235"/>
      <c r="BV108" s="235"/>
      <c r="BW108" s="235"/>
      <c r="BX108" s="235"/>
      <c r="BY108" s="235"/>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c r="DA108" s="235"/>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235"/>
      <c r="S109" s="235"/>
      <c r="T109" s="235"/>
      <c r="U109" s="235"/>
      <c r="V109" s="235"/>
      <c r="W109" s="235"/>
      <c r="X109" s="235"/>
      <c r="Y109" s="235"/>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BB109" s="134"/>
      <c r="BR109" s="235"/>
      <c r="BS109" s="235"/>
      <c r="BT109" s="235"/>
      <c r="BU109" s="235"/>
      <c r="BV109" s="235"/>
      <c r="BW109" s="235"/>
      <c r="BX109" s="235"/>
      <c r="BY109" s="235"/>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c r="DA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235"/>
      <c r="S110" s="235"/>
      <c r="T110" s="235"/>
      <c r="U110" s="235"/>
      <c r="V110" s="235"/>
      <c r="W110" s="235"/>
      <c r="X110" s="235"/>
      <c r="Y110" s="235"/>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BB110" s="134"/>
      <c r="BR110" s="235"/>
      <c r="BS110" s="235"/>
      <c r="BT110" s="235"/>
      <c r="BU110" s="235"/>
      <c r="BV110" s="235"/>
      <c r="BW110" s="235"/>
      <c r="BX110" s="235"/>
      <c r="BY110" s="235"/>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c r="DA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235"/>
      <c r="S111" s="235"/>
      <c r="T111" s="235"/>
      <c r="U111" s="235"/>
      <c r="V111" s="235"/>
      <c r="W111" s="235"/>
      <c r="X111" s="235"/>
      <c r="Y111" s="235"/>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BB111" s="134"/>
      <c r="BR111" s="235"/>
      <c r="BS111" s="235"/>
      <c r="BT111" s="235"/>
      <c r="BU111" s="235"/>
      <c r="BV111" s="235"/>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c r="DA111" s="235"/>
    </row>
    <row r="112" s="111" customFormat="true" ht="15" customHeight="true" x14ac:dyDescent="0.2">
      <c r="A112" s="840" t="s">
        <v>98</v>
      </c>
      <c r="B112" s="248"/>
      <c r="C112" s="113"/>
      <c r="D112" s="113"/>
      <c r="E112" s="113"/>
      <c r="F112" s="113"/>
      <c r="G112" s="113"/>
      <c r="H112" s="113"/>
      <c r="I112" s="113"/>
      <c r="J112" s="113"/>
      <c r="K112" s="113"/>
      <c r="L112" s="113"/>
      <c r="M112" s="113"/>
      <c r="N112" s="113"/>
      <c r="O112" s="113"/>
      <c r="P112" s="113"/>
      <c r="Q112" s="113"/>
      <c r="R112" s="235"/>
      <c r="S112" s="235"/>
      <c r="T112" s="235"/>
      <c r="U112" s="235"/>
      <c r="V112" s="235"/>
      <c r="W112" s="235"/>
      <c r="X112" s="235"/>
      <c r="Y112" s="235"/>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BB112" s="134"/>
      <c r="BR112" s="235"/>
      <c r="BS112" s="235"/>
      <c r="BT112" s="235"/>
      <c r="BU112" s="235"/>
      <c r="BV112" s="235"/>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c r="DA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235"/>
      <c r="S113" s="235"/>
      <c r="T113" s="235"/>
      <c r="U113" s="235"/>
      <c r="V113" s="235"/>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BB113" s="134"/>
      <c r="BR113" s="235"/>
      <c r="BS113" s="235"/>
      <c r="BT113" s="235"/>
      <c r="BU113" s="235"/>
      <c r="BV113" s="235"/>
      <c r="BW113" s="235"/>
      <c r="BX113" s="235"/>
      <c r="BY113" s="235"/>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c r="DA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235"/>
      <c r="S114" s="235"/>
      <c r="T114" s="235"/>
      <c r="U114" s="235"/>
      <c r="V114" s="235"/>
      <c r="W114" s="235"/>
      <c r="X114" s="235"/>
      <c r="Y114" s="235"/>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BB114" s="134"/>
      <c r="BR114" s="235"/>
      <c r="BS114" s="235"/>
      <c r="BT114" s="235"/>
      <c r="BU114" s="235"/>
      <c r="BV114" s="235"/>
      <c r="BW114" s="235"/>
      <c r="BX114" s="235"/>
      <c r="BY114" s="235"/>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c r="DA114" s="235"/>
    </row>
    <row r="115" s="111" customFormat="true" ht="15" customHeight="true" x14ac:dyDescent="0.2">
      <c r="A115" s="150" t="s">
        <v>136</v>
      </c>
      <c r="B115" s="247" t="str">
        <f>A1025</f>
        <v>WHS03</v>
      </c>
      <c r="C115" s="113"/>
      <c r="D115" s="113"/>
      <c r="E115" s="113"/>
      <c r="F115" s="113"/>
      <c r="G115" s="113"/>
      <c r="H115" s="113"/>
      <c r="I115" s="113"/>
      <c r="J115" s="113"/>
      <c r="K115" s="113"/>
      <c r="L115" s="113"/>
      <c r="M115" s="113"/>
      <c r="N115" s="113"/>
      <c r="O115" s="113"/>
      <c r="P115" s="113"/>
      <c r="Q115" s="113"/>
      <c r="R115" s="235"/>
      <c r="S115" s="235"/>
      <c r="T115" s="235"/>
      <c r="U115" s="235"/>
      <c r="V115" s="235"/>
      <c r="W115" s="235"/>
      <c r="X115" s="235"/>
      <c r="Y115" s="235"/>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BB115" s="134"/>
      <c r="BR115" s="235"/>
      <c r="BS115" s="235"/>
      <c r="BT115" s="235"/>
      <c r="BU115" s="235"/>
      <c r="BV115" s="235"/>
      <c r="BW115" s="235"/>
      <c r="BX115" s="235"/>
      <c r="BY115" s="235"/>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c r="DA115" s="235"/>
    </row>
    <row r="116" s="111" customFormat="true" ht="15" customHeight="true" x14ac:dyDescent="0.2">
      <c r="A116" s="1062" t="str">
        <f>B1030</f>
        <v/>
      </c>
      <c r="B116" s="1063"/>
      <c r="C116" s="113"/>
      <c r="D116" s="113"/>
      <c r="E116" s="113"/>
      <c r="F116" s="113"/>
      <c r="G116" s="113"/>
      <c r="H116" s="113"/>
      <c r="I116" s="113"/>
      <c r="J116" s="113"/>
      <c r="K116" s="113"/>
      <c r="L116" s="113"/>
      <c r="M116" s="113"/>
      <c r="N116" s="113"/>
      <c r="O116" s="113"/>
      <c r="P116" s="113"/>
      <c r="Q116" s="113"/>
      <c r="R116" s="235"/>
      <c r="S116" s="235"/>
      <c r="T116" s="235"/>
      <c r="U116" s="235"/>
      <c r="V116" s="235"/>
      <c r="W116" s="235"/>
      <c r="X116" s="235"/>
      <c r="Y116" s="235"/>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BB116" s="134"/>
      <c r="BR116" s="235"/>
      <c r="BS116" s="235"/>
      <c r="BT116" s="235"/>
      <c r="BU116" s="235"/>
      <c r="BV116" s="235"/>
      <c r="BW116" s="235"/>
      <c r="BX116" s="235"/>
      <c r="BY116" s="235"/>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c r="DA116" s="235"/>
    </row>
    <row r="117" s="111" customFormat="true" ht="15" customHeight="true" x14ac:dyDescent="0.2">
      <c r="A117" s="1062" t="str">
        <f>B1029</f>
        <v/>
      </c>
      <c r="B117" s="1064"/>
      <c r="C117" s="113"/>
      <c r="D117" s="113"/>
      <c r="E117" s="113"/>
      <c r="F117" s="113"/>
      <c r="G117" s="113"/>
      <c r="H117" s="113"/>
      <c r="I117" s="113"/>
      <c r="J117" s="113"/>
      <c r="K117" s="113"/>
      <c r="L117" s="113"/>
      <c r="M117" s="113"/>
      <c r="N117" s="113"/>
      <c r="O117" s="113"/>
      <c r="P117" s="113"/>
      <c r="Q117" s="113"/>
      <c r="R117" s="235"/>
      <c r="S117" s="235"/>
      <c r="T117" s="235"/>
      <c r="U117" s="235"/>
      <c r="V117" s="235"/>
      <c r="W117" s="235"/>
      <c r="X117" s="235"/>
      <c r="Y117" s="235"/>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BB117" s="134"/>
      <c r="BR117" s="235"/>
      <c r="BS117" s="235"/>
      <c r="BT117" s="235"/>
      <c r="BU117" s="235"/>
      <c r="BV117" s="235"/>
      <c r="BW117" s="235"/>
      <c r="BX117" s="235"/>
      <c r="BY117" s="235"/>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c r="DA117" s="235"/>
    </row>
    <row r="118" s="111" customFormat="true" ht="21" customHeight="true" x14ac:dyDescent="0.2">
      <c r="A118" s="1065"/>
      <c r="B118" s="1063"/>
      <c r="C118" s="113"/>
      <c r="D118" s="113"/>
      <c r="E118" s="113"/>
      <c r="F118" s="113"/>
      <c r="G118" s="113"/>
      <c r="H118" s="113"/>
      <c r="I118" s="113"/>
      <c r="J118" s="113"/>
      <c r="K118" s="113"/>
      <c r="L118" s="113"/>
      <c r="M118" s="113"/>
      <c r="N118" s="113"/>
      <c r="O118" s="113"/>
      <c r="P118" s="113"/>
      <c r="Q118" s="113"/>
      <c r="R118" s="235"/>
      <c r="S118" s="235"/>
      <c r="T118" s="235"/>
      <c r="U118" s="235"/>
      <c r="V118" s="235"/>
      <c r="W118" s="235"/>
      <c r="X118" s="235"/>
      <c r="Y118" s="235"/>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BB118" s="134"/>
      <c r="BR118" s="235"/>
      <c r="BS118" s="235"/>
      <c r="BT118" s="235"/>
      <c r="BU118" s="235"/>
      <c r="BV118" s="235"/>
      <c r="BW118" s="235"/>
      <c r="BX118" s="235"/>
      <c r="BY118" s="235"/>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c r="DA118" s="235"/>
    </row>
    <row r="119" s="111" customFormat="true" ht="15" customHeight="true" x14ac:dyDescent="0.2">
      <c r="A119" s="1066"/>
      <c r="B119" s="1067"/>
      <c r="C119" s="113"/>
      <c r="D119" s="113"/>
      <c r="E119" s="113"/>
      <c r="F119" s="113"/>
      <c r="G119" s="113"/>
      <c r="H119" s="113"/>
      <c r="I119" s="113"/>
      <c r="J119" s="113"/>
      <c r="K119" s="113"/>
      <c r="L119" s="113"/>
      <c r="M119" s="113"/>
      <c r="N119" s="113"/>
      <c r="O119" s="113"/>
      <c r="P119" s="113"/>
      <c r="Q119" s="113"/>
      <c r="R119" s="235"/>
      <c r="S119" s="235"/>
      <c r="T119" s="235"/>
      <c r="U119" s="235"/>
      <c r="V119" s="235"/>
      <c r="W119" s="235"/>
      <c r="X119" s="235"/>
      <c r="Y119" s="235"/>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BB119" s="134"/>
      <c r="BR119" s="235"/>
      <c r="BS119" s="235"/>
      <c r="BT119" s="235"/>
      <c r="BU119" s="235"/>
      <c r="BV119" s="235"/>
      <c r="BW119" s="235"/>
      <c r="BX119" s="235"/>
      <c r="BY119" s="235"/>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c r="DA119" s="235"/>
    </row>
    <row r="120" s="761" customFormat="true" ht="15" customHeight="true" x14ac:dyDescent="0.2">
      <c r="A120" s="116" t="s">
        <v>99</v>
      </c>
      <c r="B120" s="231"/>
      <c r="C120" s="3047" t="s">
        <v>115</v>
      </c>
      <c r="D120" s="3048"/>
      <c r="E120" s="3048"/>
      <c r="F120" s="3048"/>
      <c r="G120" s="3049"/>
      <c r="H120" s="3220" t="s">
        <v>38</v>
      </c>
      <c r="I120" s="3221"/>
      <c r="J120" s="3221"/>
      <c r="K120" s="3221"/>
      <c r="L120" s="3222"/>
      <c r="M120" s="3223" t="s">
        <v>37</v>
      </c>
      <c r="N120" s="3224"/>
      <c r="O120" s="3224"/>
      <c r="P120" s="3224"/>
      <c r="Q120" s="3225"/>
      <c r="R120" s="450"/>
      <c r="S120" s="450"/>
      <c r="T120" s="450"/>
      <c r="U120" s="450"/>
      <c r="V120" s="450"/>
      <c r="W120" s="450"/>
      <c r="X120" s="1038"/>
      <c r="Y120" s="1038"/>
      <c r="Z120" s="1038"/>
      <c r="AA120" s="1038"/>
      <c r="AB120" s="1038"/>
      <c r="AC120" s="1038"/>
      <c r="AD120" s="1038"/>
      <c r="AE120" s="1038"/>
      <c r="AF120" s="1038"/>
      <c r="AG120" s="1038"/>
      <c r="AH120" s="1038"/>
      <c r="AI120" s="1038"/>
      <c r="AJ120" s="1038"/>
      <c r="AK120" s="1038"/>
      <c r="AL120" s="1038"/>
      <c r="AM120" s="1038"/>
      <c r="AN120" s="1038"/>
      <c r="AO120" s="1038"/>
      <c r="AP120" s="1038"/>
      <c r="AQ120" s="1038"/>
      <c r="AR120" s="1038"/>
      <c r="AS120" s="1038"/>
      <c r="AT120" s="1038"/>
      <c r="AU120" s="1038"/>
      <c r="AV120" s="1038"/>
      <c r="AW120" s="1038"/>
      <c r="AX120" s="1038"/>
      <c r="AY120" s="1038"/>
      <c r="BA120" s="241" t="s">
        <v>131</v>
      </c>
      <c r="BB120" s="116" t="s">
        <v>99</v>
      </c>
      <c r="BC120" s="3108" t="s">
        <v>115</v>
      </c>
      <c r="BD120" s="3109"/>
      <c r="BE120" s="3109"/>
      <c r="BF120" s="3109"/>
      <c r="BG120" s="3110"/>
      <c r="BH120" s="3111" t="s">
        <v>38</v>
      </c>
      <c r="BI120" s="3109"/>
      <c r="BJ120" s="3109"/>
      <c r="BK120" s="3109"/>
      <c r="BL120" s="3110"/>
      <c r="BM120" s="3111" t="s">
        <v>37</v>
      </c>
      <c r="BN120" s="3109"/>
      <c r="BO120" s="3109"/>
      <c r="BP120" s="3109"/>
      <c r="BQ120" s="3112"/>
      <c r="BR120" s="2677"/>
      <c r="BS120" s="2678"/>
      <c r="BT120" s="2678"/>
      <c r="BU120" s="2678"/>
      <c r="BV120" s="2678"/>
      <c r="BW120" s="2678"/>
      <c r="BX120" s="2678"/>
      <c r="BY120" s="2679"/>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c r="DA120" s="240"/>
    </row>
    <row r="121" s="761" customFormat="true" ht="12.75" x14ac:dyDescent="0.2">
      <c r="A121" s="206" t="s">
        <v>87</v>
      </c>
      <c r="B121" s="279"/>
      <c r="C121" s="411" t="s">
        <v>0</v>
      </c>
      <c r="D121" s="412" t="s">
        <v>1</v>
      </c>
      <c r="E121" s="412" t="s">
        <v>2</v>
      </c>
      <c r="F121" s="412" t="s">
        <v>3</v>
      </c>
      <c r="G121" s="413" t="s">
        <v>4</v>
      </c>
      <c r="H121" s="1732" t="s">
        <v>0</v>
      </c>
      <c r="I121" s="1698" t="s">
        <v>1</v>
      </c>
      <c r="J121" s="1698" t="s">
        <v>2</v>
      </c>
      <c r="K121" s="1698" t="s">
        <v>3</v>
      </c>
      <c r="L121" s="1699" t="s">
        <v>4</v>
      </c>
      <c r="M121" s="1722" t="s">
        <v>0</v>
      </c>
      <c r="N121" s="1698" t="s">
        <v>1</v>
      </c>
      <c r="O121" s="1698" t="s">
        <v>2</v>
      </c>
      <c r="P121" s="1698" t="s">
        <v>3</v>
      </c>
      <c r="Q121" s="1700" t="s">
        <v>4</v>
      </c>
      <c r="R121" s="1038"/>
      <c r="S121" s="1038"/>
      <c r="T121" s="1038"/>
      <c r="U121" s="1038"/>
      <c r="V121" s="1038"/>
      <c r="W121" s="1038"/>
      <c r="X121" s="1038"/>
      <c r="Y121" s="1038"/>
      <c r="Z121" s="1038"/>
      <c r="AA121" s="1038"/>
      <c r="AB121" s="1038"/>
      <c r="AC121" s="1038"/>
      <c r="AD121" s="1038"/>
      <c r="AE121" s="1038"/>
      <c r="AF121" s="1038"/>
      <c r="AG121" s="1038"/>
      <c r="AH121" s="1038"/>
      <c r="AI121" s="1038"/>
      <c r="AJ121" s="1038"/>
      <c r="AK121" s="1038"/>
      <c r="AL121" s="1038"/>
      <c r="AM121" s="1038"/>
      <c r="AN121" s="1038"/>
      <c r="AO121" s="1038"/>
      <c r="AP121" s="1038"/>
      <c r="AQ121" s="1038"/>
      <c r="AR121" s="1038"/>
      <c r="AS121" s="1038"/>
      <c r="AT121" s="1038"/>
      <c r="AU121" s="1038"/>
      <c r="AV121" s="1038"/>
      <c r="AW121" s="1038"/>
      <c r="AX121" s="1038"/>
      <c r="AY121" s="1038"/>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2632" t="s">
        <v>4</v>
      </c>
      <c r="BR121" s="2680"/>
      <c r="BS121" s="2680"/>
      <c r="BT121" s="2680"/>
      <c r="BU121" s="2680"/>
      <c r="BV121" s="2680"/>
      <c r="BW121" s="2680"/>
      <c r="BX121" s="2680"/>
      <c r="BY121" s="2482"/>
      <c r="BZ121" s="2482"/>
      <c r="CA121" s="2482"/>
      <c r="CB121" s="2482"/>
      <c r="CC121" s="2482"/>
      <c r="CD121" s="2482"/>
      <c r="CE121" s="2482"/>
      <c r="CF121" s="2482"/>
      <c r="CG121" s="2482"/>
      <c r="CH121" s="2482"/>
      <c r="CI121" s="2482"/>
      <c r="CJ121" s="2482"/>
      <c r="CK121" s="2482"/>
      <c r="CL121" s="2482"/>
      <c r="CM121" s="2482"/>
      <c r="CN121" s="2482"/>
      <c r="CO121" s="2482"/>
      <c r="CP121" s="2482"/>
      <c r="CQ121" s="2482"/>
      <c r="CR121" s="2482"/>
      <c r="CS121" s="2482"/>
      <c r="CT121" s="2482"/>
      <c r="CU121" s="2482"/>
      <c r="CV121" s="2482"/>
      <c r="CW121" s="2482"/>
      <c r="CX121" s="2482"/>
      <c r="CY121" s="2482"/>
      <c r="CZ121" s="2482"/>
      <c r="DA121" s="240"/>
    </row>
    <row r="122" s="761" customFormat="true" ht="15" customHeight="true" x14ac:dyDescent="0.2">
      <c r="A122" s="3226" t="s">
        <v>18</v>
      </c>
      <c r="B122" s="1889" t="s">
        <v>14</v>
      </c>
      <c r="C122" s="1821">
        <v>39.846020591963345</v>
      </c>
      <c r="D122" s="1822">
        <v>56.766067277082357</v>
      </c>
      <c r="E122" s="1822">
        <v>66.755957959322515</v>
      </c>
      <c r="F122" s="1822">
        <v>75.725274346457439</v>
      </c>
      <c r="G122" s="1823">
        <v>96.590773814506662</v>
      </c>
      <c r="H122" s="1824">
        <v>79.70094325805745</v>
      </c>
      <c r="I122" s="1822">
        <v>88.269698484279076</v>
      </c>
      <c r="J122" s="1822">
        <v>94.629157236106494</v>
      </c>
      <c r="K122" s="1822">
        <v>95.915084912206211</v>
      </c>
      <c r="L122" s="1825">
        <v>98.871526942798511</v>
      </c>
      <c r="M122" s="1826">
        <v>38.909408443006463</v>
      </c>
      <c r="N122" s="1822">
        <v>44.733070453395193</v>
      </c>
      <c r="O122" s="1822">
        <v>63.391256871041335</v>
      </c>
      <c r="P122" s="1822">
        <v>62.605941132422835</v>
      </c>
      <c r="Q122" s="2604">
        <v>66.274918797256944</v>
      </c>
      <c r="R122" s="1038"/>
      <c r="S122" s="1038"/>
      <c r="T122" s="1038"/>
      <c r="U122" s="1038"/>
      <c r="V122" s="1038"/>
      <c r="W122" s="1038"/>
      <c r="X122" s="1038"/>
      <c r="Y122" s="1038"/>
      <c r="Z122" s="1038"/>
      <c r="AA122" s="1038"/>
      <c r="AB122" s="1038"/>
      <c r="AC122" s="1038"/>
      <c r="AD122" s="1038"/>
      <c r="AE122" s="1038"/>
      <c r="AF122" s="1038"/>
      <c r="AG122" s="1038"/>
      <c r="AH122" s="1038"/>
      <c r="AI122" s="1038"/>
      <c r="AJ122" s="1038"/>
      <c r="AK122" s="1038"/>
      <c r="AL122" s="1038"/>
      <c r="AM122" s="1038"/>
      <c r="AN122" s="1038"/>
      <c r="AO122" s="1038"/>
      <c r="AP122" s="1038"/>
      <c r="AQ122" s="1038"/>
      <c r="AR122" s="1038"/>
      <c r="AS122" s="1038"/>
      <c r="AT122" s="1038"/>
      <c r="AU122" s="1038"/>
      <c r="AV122" s="1038"/>
      <c r="AW122" s="1038"/>
      <c r="AX122" s="1038"/>
      <c r="AY122" s="1038"/>
      <c r="BA122" s="3113" t="s">
        <v>18</v>
      </c>
      <c r="BB122" s="169" t="s">
        <v>14</v>
      </c>
      <c r="BC122" s="657">
        <v>134169.43891906738</v>
      </c>
      <c r="BD122" s="673">
        <v>190601.84585952759</v>
      </c>
      <c r="BE122" s="673">
        <v>224777.31596374512</v>
      </c>
      <c r="BF122" s="673">
        <v>254752.3472328186</v>
      </c>
      <c r="BG122" s="689">
        <v>324802.80751800537</v>
      </c>
      <c r="BH122" s="705">
        <v>88186.327659606934</v>
      </c>
      <c r="BI122" s="673">
        <v>97570.233207702637</v>
      </c>
      <c r="BJ122" s="673">
        <v>104775.70122909546</v>
      </c>
      <c r="BK122" s="673">
        <v>106515.33773803711</v>
      </c>
      <c r="BL122" s="689">
        <v>109393.95981216431</v>
      </c>
      <c r="BM122" s="705">
        <v>87722.00553894043</v>
      </c>
      <c r="BN122" s="673">
        <v>100975.88389587402</v>
      </c>
      <c r="BO122" s="673">
        <v>143058.55856323242</v>
      </c>
      <c r="BP122" s="673">
        <v>141254.29187011719</v>
      </c>
      <c r="BQ122" s="2633">
        <v>149651.45597839355</v>
      </c>
      <c r="BR122" s="2681"/>
      <c r="BS122" s="2681"/>
      <c r="BT122" s="2681"/>
      <c r="BU122" s="2681"/>
      <c r="BV122" s="2681"/>
      <c r="BW122" s="2681"/>
      <c r="BX122" s="2681"/>
      <c r="BY122" s="2546"/>
      <c r="BZ122" s="2546"/>
      <c r="CA122" s="2546"/>
      <c r="CB122" s="2546"/>
      <c r="CC122" s="2546"/>
      <c r="CD122" s="2546"/>
      <c r="CE122" s="2546"/>
      <c r="CF122" s="2546"/>
      <c r="CG122" s="2546"/>
      <c r="CH122" s="2546"/>
      <c r="CI122" s="2546"/>
      <c r="CJ122" s="2546"/>
      <c r="CK122" s="2546"/>
      <c r="CL122" s="2546"/>
      <c r="CM122" s="2546"/>
      <c r="CN122" s="2546"/>
      <c r="CO122" s="2546"/>
      <c r="CP122" s="2546"/>
      <c r="CQ122" s="2546"/>
      <c r="CR122" s="2546"/>
      <c r="CS122" s="2546"/>
      <c r="CT122" s="2546"/>
      <c r="CU122" s="2546"/>
      <c r="CV122" s="2546"/>
      <c r="CW122" s="2546"/>
      <c r="CX122" s="2546"/>
      <c r="CY122" s="2546"/>
      <c r="CZ122" s="2483"/>
      <c r="DA122" s="240"/>
    </row>
    <row r="123" s="761" customFormat="true" ht="15" customHeight="true" x14ac:dyDescent="0.2">
      <c r="A123" s="3216"/>
      <c r="B123" s="1890" t="s">
        <v>51</v>
      </c>
      <c r="C123" s="1827">
        <v>60.153979408036648</v>
      </c>
      <c r="D123" s="1828">
        <v>43.233932722917643</v>
      </c>
      <c r="E123" s="1828">
        <v>33.244042040677499</v>
      </c>
      <c r="F123" s="1828">
        <v>24.274725653542561</v>
      </c>
      <c r="G123" s="1829">
        <v>3.409226185493345</v>
      </c>
      <c r="H123" s="1830">
        <v>20.299056741942557</v>
      </c>
      <c r="I123" s="1828">
        <v>11.730301515720924</v>
      </c>
      <c r="J123" s="1828">
        <v>5.3708427638935152</v>
      </c>
      <c r="K123" s="1828">
        <v>4.084915087793779</v>
      </c>
      <c r="L123" s="1831">
        <v>1.1284730572014872</v>
      </c>
      <c r="M123" s="1832">
        <v>61.090591556993537</v>
      </c>
      <c r="N123" s="1828">
        <v>55.266929546604807</v>
      </c>
      <c r="O123" s="1828">
        <v>36.608743128958665</v>
      </c>
      <c r="P123" s="1828">
        <v>37.394058867577165</v>
      </c>
      <c r="Q123" s="2605">
        <v>33.725081202743048</v>
      </c>
      <c r="R123" s="1038"/>
      <c r="S123" s="1038"/>
      <c r="T123" s="1038"/>
      <c r="U123" s="1038"/>
      <c r="V123" s="1038"/>
      <c r="W123" s="1038"/>
      <c r="X123" s="1038"/>
      <c r="Y123" s="1038"/>
      <c r="Z123" s="1038"/>
      <c r="AA123" s="1038"/>
      <c r="AB123" s="1038"/>
      <c r="AC123" s="1038"/>
      <c r="AD123" s="1038"/>
      <c r="AE123" s="1038"/>
      <c r="AF123" s="1038"/>
      <c r="AG123" s="1038"/>
      <c r="AH123" s="1038"/>
      <c r="AI123" s="1038"/>
      <c r="AJ123" s="1038"/>
      <c r="AK123" s="1038"/>
      <c r="AL123" s="1038"/>
      <c r="AM123" s="1038"/>
      <c r="AN123" s="1038"/>
      <c r="AO123" s="1038"/>
      <c r="AP123" s="1038"/>
      <c r="AQ123" s="1038"/>
      <c r="AR123" s="1038"/>
      <c r="AS123" s="1038"/>
      <c r="AT123" s="1038"/>
      <c r="AU123" s="1038"/>
      <c r="AV123" s="1038"/>
      <c r="AW123" s="1038"/>
      <c r="AX123" s="1038"/>
      <c r="AY123" s="1038"/>
      <c r="BA123" s="3114"/>
      <c r="BB123" s="170" t="s">
        <v>51</v>
      </c>
      <c r="BC123" s="658">
        <v>202550.35624694824</v>
      </c>
      <c r="BD123" s="674">
        <v>145165.37389373779</v>
      </c>
      <c r="BE123" s="674">
        <v>111937.67223358154</v>
      </c>
      <c r="BF123" s="674">
        <v>81664.19193649292</v>
      </c>
      <c r="BG123" s="690">
        <v>11464.099445343018</v>
      </c>
      <c r="BH123" s="706">
        <v>22460.201797485352</v>
      </c>
      <c r="BI123" s="674">
        <v>12966.264461517334</v>
      </c>
      <c r="BJ123" s="674">
        <v>5946.7275543212891</v>
      </c>
      <c r="BK123" s="674">
        <v>4536.3678779602051</v>
      </c>
      <c r="BL123" s="690">
        <v>1248.5711517333984</v>
      </c>
      <c r="BM123" s="706">
        <v>137729.90711975098</v>
      </c>
      <c r="BN123" s="674">
        <v>124753.94612121582</v>
      </c>
      <c r="BO123" s="674">
        <v>82616.977188110352</v>
      </c>
      <c r="BP123" s="674">
        <v>84370.128616333008</v>
      </c>
      <c r="BQ123" s="2634">
        <v>76152.601867675781</v>
      </c>
      <c r="BR123" s="2682"/>
      <c r="BS123" s="2682"/>
      <c r="BT123" s="2682"/>
      <c r="BU123" s="2682"/>
      <c r="BV123" s="2682"/>
      <c r="BW123" s="2682"/>
      <c r="BX123" s="2682"/>
      <c r="BY123" s="2547"/>
      <c r="BZ123" s="2547"/>
      <c r="CA123" s="2547"/>
      <c r="CB123" s="2547"/>
      <c r="CC123" s="2547"/>
      <c r="CD123" s="2547"/>
      <c r="CE123" s="2547"/>
      <c r="CF123" s="2547"/>
      <c r="CG123" s="2547"/>
      <c r="CH123" s="2547"/>
      <c r="CI123" s="2547"/>
      <c r="CJ123" s="2547"/>
      <c r="CK123" s="2547"/>
      <c r="CL123" s="2547"/>
      <c r="CM123" s="2547"/>
      <c r="CN123" s="2547"/>
      <c r="CO123" s="2547"/>
      <c r="CP123" s="2547"/>
      <c r="CQ123" s="2547"/>
      <c r="CR123" s="2547"/>
      <c r="CS123" s="2547"/>
      <c r="CT123" s="2547"/>
      <c r="CU123" s="2547"/>
      <c r="CV123" s="2547"/>
      <c r="CW123" s="2547"/>
      <c r="CX123" s="2547"/>
      <c r="CY123" s="2547"/>
      <c r="CZ123" s="2484"/>
      <c r="DA123" s="240"/>
    </row>
    <row r="124" s="761" customFormat="true" ht="15" customHeight="true" x14ac:dyDescent="0.2">
      <c r="A124" s="3216" t="s">
        <v>50</v>
      </c>
      <c r="B124" s="1890" t="s">
        <v>15</v>
      </c>
      <c r="C124" s="1833">
        <f>C122*C129/100</f>
        <v>32.772531855196689</v>
      </c>
      <c r="D124" s="1834">
        <f>D122*D129/100</f>
        <v>48.033105801679312</v>
      </c>
      <c r="E124" s="1834">
        <f t="shared" ref="E124:Q124" si="3">E122*E129/100</f>
        <v>56.156079359494882</v>
      </c>
      <c r="F124" s="1834">
        <f t="shared" si="3"/>
        <v>42.848885257025074</v>
      </c>
      <c r="G124" s="1835">
        <f t="shared" si="3"/>
        <v>67.25713714478735</v>
      </c>
      <c r="H124" s="1836">
        <f t="shared" si="3"/>
        <v>55.718450566378714</v>
      </c>
      <c r="I124" s="1834">
        <f t="shared" si="3"/>
        <v>42.536544171560607</v>
      </c>
      <c r="J124" s="1834">
        <f t="shared" si="3"/>
        <v>28.097983214942175</v>
      </c>
      <c r="K124" s="1834">
        <f t="shared" si="3"/>
        <v>59.464267519689571</v>
      </c>
      <c r="L124" s="1837">
        <f t="shared" si="3"/>
        <v>85.03871334130929</v>
      </c>
      <c r="M124" s="1833">
        <f t="shared" si="3"/>
        <v>31.408758947579155</v>
      </c>
      <c r="N124" s="1834">
        <f t="shared" si="3"/>
        <v>36.291905967647189</v>
      </c>
      <c r="O124" s="1834">
        <f t="shared" si="3"/>
        <v>56.948427581823097</v>
      </c>
      <c r="P124" s="1834">
        <f t="shared" si="3"/>
        <v>53.301838672831927</v>
      </c>
      <c r="Q124" s="1837">
        <f t="shared" si="3"/>
        <v>59.172102978392616</v>
      </c>
      <c r="R124" s="1038"/>
      <c r="S124" s="1038"/>
      <c r="T124" s="1038"/>
      <c r="U124" s="1038"/>
      <c r="V124" s="1038"/>
      <c r="W124" s="1038"/>
      <c r="X124" s="1038"/>
      <c r="Y124" s="1038"/>
      <c r="Z124" s="1038"/>
      <c r="AA124" s="1038"/>
      <c r="AB124" s="1038"/>
      <c r="AC124" s="1038"/>
      <c r="AD124" s="1038"/>
      <c r="AE124" s="1038"/>
      <c r="AF124" s="1038"/>
      <c r="AG124" s="1038"/>
      <c r="AH124" s="1038"/>
      <c r="AI124" s="1038"/>
      <c r="AJ124" s="1038"/>
      <c r="AK124" s="1038"/>
      <c r="AL124" s="1038"/>
      <c r="AM124" s="1038"/>
      <c r="AN124" s="1038"/>
      <c r="AO124" s="1038"/>
      <c r="AP124" s="1038"/>
      <c r="AQ124" s="1038"/>
      <c r="AR124" s="1038"/>
      <c r="AS124" s="1038"/>
      <c r="AT124" s="1038"/>
      <c r="AU124" s="1038"/>
      <c r="AV124" s="1038"/>
      <c r="AW124" s="1038"/>
      <c r="AX124" s="1038"/>
      <c r="AY124" s="1038"/>
      <c r="BA124" s="3114" t="s">
        <v>50</v>
      </c>
      <c r="BB124" s="170" t="s">
        <v>15</v>
      </c>
      <c r="BC124" s="658">
        <v>77396.486831665039</v>
      </c>
      <c r="BD124" s="674">
        <v>113429.65828704834</v>
      </c>
      <c r="BE124" s="674">
        <v>154237.06587219238</v>
      </c>
      <c r="BF124" s="674">
        <v>116631.46332931519</v>
      </c>
      <c r="BG124" s="690">
        <v>205141.57377624512</v>
      </c>
      <c r="BH124" s="706">
        <v>47248.331687927246</v>
      </c>
      <c r="BI124" s="674">
        <v>39893.163303375244</v>
      </c>
      <c r="BJ124" s="674">
        <v>27850.947406768799</v>
      </c>
      <c r="BK124" s="674">
        <v>59565.528198242188</v>
      </c>
      <c r="BL124" s="690">
        <v>90252.818225860596</v>
      </c>
      <c r="BM124" s="706">
        <v>47777.449630737305</v>
      </c>
      <c r="BN124" s="674">
        <v>56174.341232299805</v>
      </c>
      <c r="BO124" s="674">
        <v>93966.697906494141</v>
      </c>
      <c r="BP124" s="674">
        <v>99499.986801147461</v>
      </c>
      <c r="BQ124" s="2634">
        <v>104606.98370361328</v>
      </c>
      <c r="BR124" s="2682"/>
      <c r="BS124" s="2682"/>
      <c r="BT124" s="2682"/>
      <c r="BU124" s="2682"/>
      <c r="BV124" s="2682"/>
      <c r="BW124" s="2682"/>
      <c r="BX124" s="2682"/>
      <c r="BY124" s="2547"/>
      <c r="BZ124" s="2547"/>
      <c r="CA124" s="2547"/>
      <c r="CB124" s="2547"/>
      <c r="CC124" s="2547"/>
      <c r="CD124" s="2547"/>
      <c r="CE124" s="2547"/>
      <c r="CF124" s="2547"/>
      <c r="CG124" s="2547"/>
      <c r="CH124" s="2547"/>
      <c r="CI124" s="2547"/>
      <c r="CJ124" s="2547"/>
      <c r="CK124" s="2547"/>
      <c r="CL124" s="2547"/>
      <c r="CM124" s="2547"/>
      <c r="CN124" s="2547"/>
      <c r="CO124" s="2547"/>
      <c r="CP124" s="2547"/>
      <c r="CQ124" s="2547"/>
      <c r="CR124" s="2547"/>
      <c r="CS124" s="2547"/>
      <c r="CT124" s="2547"/>
      <c r="CU124" s="2547"/>
      <c r="CV124" s="2547"/>
      <c r="CW124" s="2547"/>
      <c r="CX124" s="2547"/>
      <c r="CY124" s="2547"/>
      <c r="CZ124" s="2484"/>
      <c r="DA124" s="240"/>
    </row>
    <row r="125" s="761" customFormat="true" ht="15" customHeight="true" x14ac:dyDescent="0.2">
      <c r="A125" s="3216"/>
      <c r="B125" s="1890" t="s">
        <v>16</v>
      </c>
      <c r="C125" s="1833">
        <f>C122*C128/100</f>
        <v>7.0734887367666541</v>
      </c>
      <c r="D125" s="1834">
        <f>D122*D128/100</f>
        <v>8.7329614754030427</v>
      </c>
      <c r="E125" s="1834">
        <f t="shared" ref="E125:Q125" si="4">E122*E128/100</f>
        <v>10.599878599827631</v>
      </c>
      <c r="F125" s="1834">
        <f t="shared" si="4"/>
        <v>32.876389089432365</v>
      </c>
      <c r="G125" s="1835">
        <f t="shared" si="4"/>
        <v>29.333636669719311</v>
      </c>
      <c r="H125" s="1836">
        <f t="shared" si="4"/>
        <v>23.982492691678729</v>
      </c>
      <c r="I125" s="1834">
        <f t="shared" si="4"/>
        <v>45.733154312718469</v>
      </c>
      <c r="J125" s="1834">
        <f t="shared" si="4"/>
        <v>66.531174021164318</v>
      </c>
      <c r="K125" s="1834">
        <f t="shared" si="4"/>
        <v>36.45081739251664</v>
      </c>
      <c r="L125" s="1837">
        <f t="shared" si="4"/>
        <v>13.832813601489232</v>
      </c>
      <c r="M125" s="1833">
        <f t="shared" si="4"/>
        <v>7.5006494954273046</v>
      </c>
      <c r="N125" s="1834">
        <f t="shared" si="4"/>
        <v>8.4411644857479988</v>
      </c>
      <c r="O125" s="1834">
        <f t="shared" si="4"/>
        <v>6.4428292892182366</v>
      </c>
      <c r="P125" s="1834">
        <f t="shared" si="4"/>
        <v>9.304102459590915</v>
      </c>
      <c r="Q125" s="1837">
        <f t="shared" si="4"/>
        <v>7.1028158188643431</v>
      </c>
      <c r="R125" s="1038"/>
      <c r="S125" s="1038"/>
      <c r="T125" s="1038"/>
      <c r="U125" s="1038"/>
      <c r="V125" s="1038"/>
      <c r="W125" s="1038"/>
      <c r="X125" s="1038"/>
      <c r="Y125" s="1038"/>
      <c r="Z125" s="1038"/>
      <c r="AA125" s="1038"/>
      <c r="AB125" s="1038"/>
      <c r="AC125" s="1038"/>
      <c r="AD125" s="1038"/>
      <c r="AE125" s="1038"/>
      <c r="AF125" s="1038"/>
      <c r="AG125" s="1038"/>
      <c r="AH125" s="1038"/>
      <c r="AI125" s="1038"/>
      <c r="AJ125" s="1038"/>
      <c r="AK125" s="1038"/>
      <c r="AL125" s="1038"/>
      <c r="AM125" s="1038"/>
      <c r="AN125" s="1038"/>
      <c r="AO125" s="1038"/>
      <c r="AP125" s="1038"/>
      <c r="AQ125" s="1038"/>
      <c r="AR125" s="1038"/>
      <c r="AS125" s="1038"/>
      <c r="AT125" s="1038"/>
      <c r="AU125" s="1038"/>
      <c r="AV125" s="1038"/>
      <c r="AW125" s="1038"/>
      <c r="AX125" s="1038"/>
      <c r="AY125" s="1038"/>
      <c r="BA125" s="3114"/>
      <c r="BB125" s="170" t="s">
        <v>16</v>
      </c>
      <c r="BC125" s="658">
        <v>16704.939987182617</v>
      </c>
      <c r="BD125" s="674">
        <v>20622.793788909912</v>
      </c>
      <c r="BE125" s="674">
        <v>29113.395957946777</v>
      </c>
      <c r="BF125" s="674">
        <v>89487.074062347412</v>
      </c>
      <c r="BG125" s="690">
        <v>89470.77806854248</v>
      </c>
      <c r="BH125" s="706">
        <v>20336.760227203369</v>
      </c>
      <c r="BI125" s="674">
        <v>42891.12406539917</v>
      </c>
      <c r="BJ125" s="674">
        <v>65946.235870361328</v>
      </c>
      <c r="BK125" s="674">
        <v>36512.888862609863</v>
      </c>
      <c r="BL125" s="690">
        <v>14680.965438842773</v>
      </c>
      <c r="BM125" s="706">
        <v>11409.616790771484</v>
      </c>
      <c r="BN125" s="674">
        <v>13065.636581420898</v>
      </c>
      <c r="BO125" s="674">
        <v>10630.871109008789</v>
      </c>
      <c r="BP125" s="674">
        <v>17368.22021484375</v>
      </c>
      <c r="BQ125" s="2634">
        <v>12556.662704467773</v>
      </c>
      <c r="BR125" s="2682"/>
      <c r="BS125" s="2682"/>
      <c r="BT125" s="2682"/>
      <c r="BU125" s="2682"/>
      <c r="BV125" s="2682"/>
      <c r="BW125" s="2682"/>
      <c r="BX125" s="2682"/>
      <c r="BY125" s="2547"/>
      <c r="BZ125" s="2547"/>
      <c r="CA125" s="2547"/>
      <c r="CB125" s="2547"/>
      <c r="CC125" s="2547"/>
      <c r="CD125" s="2547"/>
      <c r="CE125" s="2547"/>
      <c r="CF125" s="2547"/>
      <c r="CG125" s="2547"/>
      <c r="CH125" s="2547"/>
      <c r="CI125" s="2547"/>
      <c r="CJ125" s="2547"/>
      <c r="CK125" s="2547"/>
      <c r="CL125" s="2547"/>
      <c r="CM125" s="2547"/>
      <c r="CN125" s="2547"/>
      <c r="CO125" s="2547"/>
      <c r="CP125" s="2547"/>
      <c r="CQ125" s="2547"/>
      <c r="CR125" s="2547"/>
      <c r="CS125" s="2547"/>
      <c r="CT125" s="2547"/>
      <c r="CU125" s="2547"/>
      <c r="CV125" s="2547"/>
      <c r="CW125" s="2547"/>
      <c r="CX125" s="2547"/>
      <c r="CY125" s="2547"/>
      <c r="CZ125" s="2484"/>
      <c r="DA125" s="240"/>
    </row>
    <row r="126" s="761" customFormat="true" ht="15" customHeight="true" x14ac:dyDescent="0.2">
      <c r="A126" s="3216"/>
      <c r="B126" s="1890" t="s">
        <v>22</v>
      </c>
      <c r="C126" s="1833">
        <f>100-C124-C125-C127</f>
        <v>5.4635794123805823</v>
      </c>
      <c r="D126" s="1834">
        <f>100-D124-D125-D127</f>
        <v>5.7001537406828149</v>
      </c>
      <c r="E126" s="1834">
        <f t="shared" ref="E126:Q126" si="5">100-E124-E125-E127</f>
        <v>12.702403770128036</v>
      </c>
      <c r="F126" s="1834">
        <f t="shared" si="5"/>
        <v>20.419055789318659</v>
      </c>
      <c r="G126" s="1835">
        <f t="shared" si="5"/>
        <v>3.3477782078675258</v>
      </c>
      <c r="H126" s="1836">
        <f t="shared" si="5"/>
        <v>6.7396109471231966</v>
      </c>
      <c r="I126" s="1834">
        <f t="shared" si="5"/>
        <v>9.4514729203305361</v>
      </c>
      <c r="J126" s="1834">
        <f t="shared" si="5"/>
        <v>5.3708427638935063</v>
      </c>
      <c r="K126" s="1834">
        <f t="shared" si="5"/>
        <v>3.8979865072466873</v>
      </c>
      <c r="L126" s="1837">
        <f t="shared" si="5"/>
        <v>1.1284730572014787</v>
      </c>
      <c r="M126" s="1833">
        <f t="shared" si="5"/>
        <v>4.809540525944513</v>
      </c>
      <c r="N126" s="1834">
        <f t="shared" si="5"/>
        <v>6.1638214723191851</v>
      </c>
      <c r="O126" s="1834">
        <f t="shared" si="5"/>
        <v>3.7029662881180059</v>
      </c>
      <c r="P126" s="1834">
        <f t="shared" si="5"/>
        <v>14.78101901186767</v>
      </c>
      <c r="Q126" s="1837">
        <f t="shared" si="5"/>
        <v>27.927382982907442</v>
      </c>
      <c r="R126" s="1038"/>
      <c r="S126" s="1038"/>
      <c r="T126" s="1038"/>
      <c r="U126" s="1038"/>
      <c r="V126" s="1038"/>
      <c r="W126" s="1038"/>
      <c r="X126" s="1038"/>
      <c r="Y126" s="1038"/>
      <c r="Z126" s="1038"/>
      <c r="AA126" s="1038"/>
      <c r="AB126" s="1038"/>
      <c r="AC126" s="1038"/>
      <c r="AD126" s="1038"/>
      <c r="AE126" s="1038"/>
      <c r="AF126" s="1038"/>
      <c r="AG126" s="1038"/>
      <c r="AH126" s="1038"/>
      <c r="AI126" s="1038"/>
      <c r="AJ126" s="1038"/>
      <c r="AK126" s="1038"/>
      <c r="AL126" s="1038"/>
      <c r="AM126" s="1038"/>
      <c r="AN126" s="1038"/>
      <c r="AO126" s="1038"/>
      <c r="AP126" s="1038"/>
      <c r="AQ126" s="1038"/>
      <c r="AR126" s="1038"/>
      <c r="AS126" s="1038"/>
      <c r="AT126" s="1038"/>
      <c r="AU126" s="1038"/>
      <c r="AV126" s="1038"/>
      <c r="AW126" s="1038"/>
      <c r="AX126" s="1038"/>
      <c r="AY126" s="1038"/>
      <c r="BA126" s="3114"/>
      <c r="BB126" s="170" t="s">
        <v>22</v>
      </c>
      <c r="BC126" s="658">
        <v>40310.309494018555</v>
      </c>
      <c r="BD126" s="674">
        <v>40364.372215270996</v>
      </c>
      <c r="BE126" s="674">
        <v>51280.651878356934</v>
      </c>
      <c r="BF126" s="674">
        <v>70568.239967346191</v>
      </c>
      <c r="BG126" s="690">
        <v>11276.021656036377</v>
      </c>
      <c r="BH126" s="706">
        <v>10250.559005737305</v>
      </c>
      <c r="BI126" s="674">
        <v>10784.273506164551</v>
      </c>
      <c r="BJ126" s="674">
        <v>5946.7275543212891</v>
      </c>
      <c r="BK126" s="674">
        <v>4348.2900886535645</v>
      </c>
      <c r="BL126" s="690">
        <v>1248.5711517333984</v>
      </c>
      <c r="BM126" s="706">
        <v>26902.964752197266</v>
      </c>
      <c r="BN126" s="674">
        <v>29496.899993896484</v>
      </c>
      <c r="BO126" s="674">
        <v>21012.576400756836</v>
      </c>
      <c r="BP126" s="674">
        <v>38864.023574829102</v>
      </c>
      <c r="BQ126" s="2634">
        <v>64944.709182739258</v>
      </c>
      <c r="BR126" s="2682"/>
      <c r="BS126" s="2682"/>
      <c r="BT126" s="2682"/>
      <c r="BU126" s="2682"/>
      <c r="BV126" s="2682"/>
      <c r="BW126" s="2682"/>
      <c r="BX126" s="2682"/>
      <c r="BY126" s="2547"/>
      <c r="BZ126" s="2547"/>
      <c r="CA126" s="2547"/>
      <c r="CB126" s="2547"/>
      <c r="CC126" s="2547"/>
      <c r="CD126" s="2547"/>
      <c r="CE126" s="2547"/>
      <c r="CF126" s="2547"/>
      <c r="CG126" s="2547"/>
      <c r="CH126" s="2547"/>
      <c r="CI126" s="2547"/>
      <c r="CJ126" s="2547"/>
      <c r="CK126" s="2547"/>
      <c r="CL126" s="2547"/>
      <c r="CM126" s="2547"/>
      <c r="CN126" s="2547"/>
      <c r="CO126" s="2547"/>
      <c r="CP126" s="2547"/>
      <c r="CQ126" s="2547"/>
      <c r="CR126" s="2547"/>
      <c r="CS126" s="2547"/>
      <c r="CT126" s="2547"/>
      <c r="CU126" s="2547"/>
      <c r="CV126" s="2547"/>
      <c r="CW126" s="2547"/>
      <c r="CX126" s="2547"/>
      <c r="CY126" s="2547"/>
      <c r="CZ126" s="2484"/>
      <c r="DA126" s="240"/>
    </row>
    <row r="127" s="761" customFormat="true" ht="15" customHeight="true" x14ac:dyDescent="0.2">
      <c r="A127" s="3216"/>
      <c r="B127" s="1890" t="s">
        <v>19</v>
      </c>
      <c r="C127" s="1827">
        <v>54.690399995656072</v>
      </c>
      <c r="D127" s="1828">
        <v>37.533778982234828</v>
      </c>
      <c r="E127" s="1828">
        <v>20.541638270549448</v>
      </c>
      <c r="F127" s="1828">
        <v>3.8556698642239007</v>
      </c>
      <c r="G127" s="1829">
        <v>6.1447977625812583E-2</v>
      </c>
      <c r="H127" s="1830">
        <v>13.559445794819361</v>
      </c>
      <c r="I127" s="1828">
        <v>2.2788285953903884</v>
      </c>
      <c r="J127" s="1828">
        <v>0</v>
      </c>
      <c r="K127" s="1828">
        <v>0.18692858054710151</v>
      </c>
      <c r="L127" s="1831">
        <v>0</v>
      </c>
      <c r="M127" s="1832">
        <v>56.281051031049024</v>
      </c>
      <c r="N127" s="1828">
        <v>49.103108074285629</v>
      </c>
      <c r="O127" s="1828">
        <v>32.905776840840659</v>
      </c>
      <c r="P127" s="1828">
        <v>22.613039855709488</v>
      </c>
      <c r="Q127" s="2605">
        <v>5.7976982198356</v>
      </c>
      <c r="R127" s="1038"/>
      <c r="S127" s="1038"/>
      <c r="T127" s="1038"/>
      <c r="U127" s="1038"/>
      <c r="V127" s="1038"/>
      <c r="W127" s="1038"/>
      <c r="X127" s="1038"/>
      <c r="Y127" s="1038"/>
      <c r="Z127" s="1038"/>
      <c r="AA127" s="1038"/>
      <c r="AB127" s="1038"/>
      <c r="AC127" s="1038"/>
      <c r="AD127" s="1038"/>
      <c r="AE127" s="1038"/>
      <c r="AF127" s="1038"/>
      <c r="AG127" s="1038"/>
      <c r="AH127" s="1038"/>
      <c r="AI127" s="1038"/>
      <c r="AJ127" s="1038"/>
      <c r="AK127" s="1038"/>
      <c r="AL127" s="1038"/>
      <c r="AM127" s="1038"/>
      <c r="AN127" s="1038"/>
      <c r="AO127" s="1038"/>
      <c r="AP127" s="1038"/>
      <c r="AQ127" s="1038"/>
      <c r="AR127" s="1038"/>
      <c r="AS127" s="1038"/>
      <c r="AT127" s="1038"/>
      <c r="AU127" s="1038"/>
      <c r="AV127" s="1038"/>
      <c r="AW127" s="1038"/>
      <c r="AX127" s="1038"/>
      <c r="AY127" s="1038"/>
      <c r="BA127" s="3114"/>
      <c r="BB127" s="170" t="s">
        <v>19</v>
      </c>
      <c r="BC127" s="658">
        <v>162240.04675292969</v>
      </c>
      <c r="BD127" s="674">
        <v>104801.0016784668</v>
      </c>
      <c r="BE127" s="674">
        <v>60657.020355224609</v>
      </c>
      <c r="BF127" s="674">
        <v>11095.951969146729</v>
      </c>
      <c r="BG127" s="690">
        <v>188.07778930664063</v>
      </c>
      <c r="BH127" s="706">
        <v>12209.642791748047</v>
      </c>
      <c r="BI127" s="674">
        <v>2181.9909553527832</v>
      </c>
      <c r="BJ127" s="674">
        <v>0</v>
      </c>
      <c r="BK127" s="674">
        <v>188.07778930664063</v>
      </c>
      <c r="BL127" s="690">
        <v>0</v>
      </c>
      <c r="BM127" s="706">
        <v>110826.94236755371</v>
      </c>
      <c r="BN127" s="674">
        <v>95257.046127319336</v>
      </c>
      <c r="BO127" s="674">
        <v>61604.400787353516</v>
      </c>
      <c r="BP127" s="674">
        <v>45506.105041503906</v>
      </c>
      <c r="BQ127" s="2634">
        <v>11207.892684936523</v>
      </c>
      <c r="BR127" s="2682"/>
      <c r="BS127" s="2682"/>
      <c r="BT127" s="2682"/>
      <c r="BU127" s="2682"/>
      <c r="BV127" s="2682"/>
      <c r="BW127" s="2682"/>
      <c r="BX127" s="2682"/>
      <c r="BY127" s="2547"/>
      <c r="BZ127" s="2547"/>
      <c r="CA127" s="2547"/>
      <c r="CB127" s="2547"/>
      <c r="CC127" s="2547"/>
      <c r="CD127" s="2547"/>
      <c r="CE127" s="2547"/>
      <c r="CF127" s="2547"/>
      <c r="CG127" s="2547"/>
      <c r="CH127" s="2547"/>
      <c r="CI127" s="2547"/>
      <c r="CJ127" s="2547"/>
      <c r="CK127" s="2547"/>
      <c r="CL127" s="2547"/>
      <c r="CM127" s="2547"/>
      <c r="CN127" s="2547"/>
      <c r="CO127" s="2547"/>
      <c r="CP127" s="2547"/>
      <c r="CQ127" s="2547"/>
      <c r="CR127" s="2547"/>
      <c r="CS127" s="2547"/>
      <c r="CT127" s="2547"/>
      <c r="CU127" s="2547"/>
      <c r="CV127" s="2547"/>
      <c r="CW127" s="2547"/>
      <c r="CX127" s="2547"/>
      <c r="CY127" s="2547"/>
      <c r="CZ127" s="2484"/>
      <c r="DA127" s="240"/>
    </row>
    <row r="128" s="761" customFormat="true" ht="15" customHeight="true" x14ac:dyDescent="0.2">
      <c r="A128" s="3216" t="s">
        <v>186</v>
      </c>
      <c r="B128" s="1890" t="s">
        <v>49</v>
      </c>
      <c r="C128" s="1827">
        <v>17.752058126962183</v>
      </c>
      <c r="D128" s="1828">
        <v>15.384122759070756</v>
      </c>
      <c r="E128" s="1828">
        <v>15.878550655039101</v>
      </c>
      <c r="F128" s="1828">
        <v>43.41534497322079</v>
      </c>
      <c r="G128" s="1829">
        <v>30.368984025380886</v>
      </c>
      <c r="H128" s="1830">
        <v>30.090600827681165</v>
      </c>
      <c r="I128" s="1828">
        <v>51.810706389649205</v>
      </c>
      <c r="J128" s="1828">
        <v>70.307266771027344</v>
      </c>
      <c r="K128" s="1828">
        <v>38.003216517903418</v>
      </c>
      <c r="L128" s="1831">
        <v>13.990694823083006</v>
      </c>
      <c r="M128" s="1832">
        <v>19.27721287876702</v>
      </c>
      <c r="N128" s="1828">
        <v>18.870076210266767</v>
      </c>
      <c r="O128" s="1828">
        <v>10.163592910494062</v>
      </c>
      <c r="P128" s="1828">
        <v>14.861373044310705</v>
      </c>
      <c r="Q128" s="2605">
        <v>10.717200334251215</v>
      </c>
      <c r="R128" s="1038"/>
      <c r="S128" s="1038"/>
      <c r="T128" s="1038"/>
      <c r="U128" s="1038"/>
      <c r="V128" s="1038"/>
      <c r="W128" s="1038"/>
      <c r="X128" s="1038"/>
      <c r="Y128" s="1038"/>
      <c r="Z128" s="1038"/>
      <c r="AA128" s="1038"/>
      <c r="AB128" s="1038"/>
      <c r="AC128" s="1038"/>
      <c r="AD128" s="1038"/>
      <c r="AE128" s="1038"/>
      <c r="AF128" s="1038"/>
      <c r="AG128" s="1038"/>
      <c r="AH128" s="1038"/>
      <c r="AI128" s="1038"/>
      <c r="AJ128" s="1038"/>
      <c r="AK128" s="1038"/>
      <c r="AL128" s="1038"/>
      <c r="AM128" s="1038"/>
      <c r="AN128" s="1038"/>
      <c r="AO128" s="1038"/>
      <c r="AP128" s="1038"/>
      <c r="AQ128" s="1038"/>
      <c r="AR128" s="1038"/>
      <c r="AS128" s="1038"/>
      <c r="AT128" s="1038"/>
      <c r="AU128" s="1038"/>
      <c r="AV128" s="1038"/>
      <c r="AW128" s="1038"/>
      <c r="AX128" s="1038"/>
      <c r="AY128" s="1038"/>
      <c r="BA128" s="3114" t="s">
        <v>109</v>
      </c>
      <c r="BB128" s="170" t="s">
        <v>49</v>
      </c>
      <c r="BC128" s="1592" t="s">
        <v>35</v>
      </c>
      <c r="BD128" s="1612" t="s">
        <v>35</v>
      </c>
      <c r="BE128" s="1612" t="s">
        <v>35</v>
      </c>
      <c r="BF128" s="1612" t="s">
        <v>35</v>
      </c>
      <c r="BG128" s="1633" t="s">
        <v>35</v>
      </c>
      <c r="BH128" s="1654" t="s">
        <v>35</v>
      </c>
      <c r="BI128" s="1612" t="s">
        <v>35</v>
      </c>
      <c r="BJ128" s="1612" t="s">
        <v>35</v>
      </c>
      <c r="BK128" s="1612" t="s">
        <v>35</v>
      </c>
      <c r="BL128" s="1633" t="s">
        <v>35</v>
      </c>
      <c r="BM128" s="1654" t="s">
        <v>35</v>
      </c>
      <c r="BN128" s="1612" t="s">
        <v>35</v>
      </c>
      <c r="BO128" s="1612" t="s">
        <v>35</v>
      </c>
      <c r="BP128" s="1612" t="s">
        <v>35</v>
      </c>
      <c r="BQ128" s="2635" t="s">
        <v>35</v>
      </c>
      <c r="BR128" s="2683"/>
      <c r="BS128" s="2683"/>
      <c r="BT128" s="2683"/>
      <c r="BU128" s="2683"/>
      <c r="BV128" s="2683"/>
      <c r="BW128" s="2683"/>
      <c r="BX128" s="2683"/>
      <c r="BY128" s="2484"/>
      <c r="BZ128" s="2484"/>
      <c r="CA128" s="2484"/>
      <c r="CB128" s="2484"/>
      <c r="CC128" s="2484"/>
      <c r="CD128" s="2484"/>
      <c r="CE128" s="2484"/>
      <c r="CF128" s="2484"/>
      <c r="CG128" s="2484"/>
      <c r="CH128" s="2484"/>
      <c r="CI128" s="2484"/>
      <c r="CJ128" s="2484"/>
      <c r="CK128" s="2484"/>
      <c r="CL128" s="2484"/>
      <c r="CM128" s="2484"/>
      <c r="CN128" s="2484"/>
      <c r="CO128" s="2484"/>
      <c r="CP128" s="2484"/>
      <c r="CQ128" s="2484"/>
      <c r="CR128" s="2484"/>
      <c r="CS128" s="2484"/>
      <c r="CT128" s="2484"/>
      <c r="CU128" s="2484"/>
      <c r="CV128" s="2484"/>
      <c r="CW128" s="2484"/>
      <c r="CX128" s="2484"/>
      <c r="CY128" s="2484"/>
      <c r="CZ128" s="2484"/>
      <c r="DA128" s="240"/>
    </row>
    <row r="129" s="761" customFormat="true" ht="15" customHeight="true" x14ac:dyDescent="0.2">
      <c r="A129" s="3217"/>
      <c r="B129" s="1891" t="s">
        <v>48</v>
      </c>
      <c r="C129" s="1838">
        <v>82.247941873037817</v>
      </c>
      <c r="D129" s="1839">
        <v>84.615877240929237</v>
      </c>
      <c r="E129" s="1839">
        <v>84.121449344960894</v>
      </c>
      <c r="F129" s="1839">
        <v>56.58465502677921</v>
      </c>
      <c r="G129" s="1840">
        <v>69.631015974619118</v>
      </c>
      <c r="H129" s="1841">
        <v>69.909399172318828</v>
      </c>
      <c r="I129" s="1839">
        <v>48.189293610350795</v>
      </c>
      <c r="J129" s="1839">
        <v>29.692733228972656</v>
      </c>
      <c r="K129" s="1839">
        <v>61.996783482096582</v>
      </c>
      <c r="L129" s="1842">
        <v>86.009305176916996</v>
      </c>
      <c r="M129" s="1843">
        <v>80.722787121232969</v>
      </c>
      <c r="N129" s="1839">
        <v>81.129923789733226</v>
      </c>
      <c r="O129" s="1839">
        <v>89.83640708950594</v>
      </c>
      <c r="P129" s="1839">
        <v>85.138626955689304</v>
      </c>
      <c r="Q129" s="2606">
        <v>89.282799665748797</v>
      </c>
      <c r="R129" s="1038"/>
      <c r="S129" s="1038"/>
      <c r="T129" s="1038"/>
      <c r="U129" s="1038"/>
      <c r="V129" s="1038"/>
      <c r="W129" s="1038"/>
      <c r="X129" s="1038"/>
      <c r="Y129" s="1038"/>
      <c r="Z129" s="1038"/>
      <c r="AA129" s="1038"/>
      <c r="AB129" s="1038"/>
      <c r="AC129" s="1038"/>
      <c r="AD129" s="1038"/>
      <c r="AE129" s="1038"/>
      <c r="AF129" s="1038"/>
      <c r="AG129" s="1038"/>
      <c r="AH129" s="1038"/>
      <c r="AI129" s="1038"/>
      <c r="AJ129" s="1038"/>
      <c r="AK129" s="1038"/>
      <c r="AL129" s="1038"/>
      <c r="AM129" s="1038"/>
      <c r="AN129" s="1038"/>
      <c r="AO129" s="1038"/>
      <c r="AP129" s="1038"/>
      <c r="AQ129" s="1038"/>
      <c r="AR129" s="1038"/>
      <c r="AS129" s="1038"/>
      <c r="AT129" s="1038"/>
      <c r="AU129" s="1038"/>
      <c r="AV129" s="1038"/>
      <c r="AW129" s="1038"/>
      <c r="AX129" s="1038"/>
      <c r="AY129" s="1038"/>
      <c r="BA129" s="3115"/>
      <c r="BB129" s="171" t="s">
        <v>48</v>
      </c>
      <c r="BC129" s="1593" t="s">
        <v>35</v>
      </c>
      <c r="BD129" s="1613" t="s">
        <v>35</v>
      </c>
      <c r="BE129" s="1613" t="s">
        <v>35</v>
      </c>
      <c r="BF129" s="1613" t="s">
        <v>35</v>
      </c>
      <c r="BG129" s="1634" t="s">
        <v>35</v>
      </c>
      <c r="BH129" s="1655" t="s">
        <v>35</v>
      </c>
      <c r="BI129" s="1613" t="s">
        <v>35</v>
      </c>
      <c r="BJ129" s="1613" t="s">
        <v>35</v>
      </c>
      <c r="BK129" s="1613" t="s">
        <v>35</v>
      </c>
      <c r="BL129" s="1634" t="s">
        <v>35</v>
      </c>
      <c r="BM129" s="1655" t="s">
        <v>35</v>
      </c>
      <c r="BN129" s="1613" t="s">
        <v>35</v>
      </c>
      <c r="BO129" s="1613" t="s">
        <v>35</v>
      </c>
      <c r="BP129" s="1613" t="s">
        <v>35</v>
      </c>
      <c r="BQ129" s="2636" t="s">
        <v>35</v>
      </c>
      <c r="BR129" s="2684"/>
      <c r="BS129" s="2684"/>
      <c r="BT129" s="2684"/>
      <c r="BU129" s="2684"/>
      <c r="BV129" s="2684"/>
      <c r="BW129" s="2684"/>
      <c r="BX129" s="2684"/>
      <c r="BY129" s="2485"/>
      <c r="BZ129" s="2485"/>
      <c r="CA129" s="2485"/>
      <c r="CB129" s="2485"/>
      <c r="CC129" s="2485"/>
      <c r="CD129" s="2485"/>
      <c r="CE129" s="2485"/>
      <c r="CF129" s="2485"/>
      <c r="CG129" s="2485"/>
      <c r="CH129" s="2485"/>
      <c r="CI129" s="2485"/>
      <c r="CJ129" s="2485"/>
      <c r="CK129" s="2485"/>
      <c r="CL129" s="2485"/>
      <c r="CM129" s="2485"/>
      <c r="CN129" s="2485"/>
      <c r="CO129" s="2485"/>
      <c r="CP129" s="2485"/>
      <c r="CQ129" s="2485"/>
      <c r="CR129" s="2485"/>
      <c r="CS129" s="2485"/>
      <c r="CT129" s="2485"/>
      <c r="CU129" s="2485"/>
      <c r="CV129" s="2485"/>
      <c r="CW129" s="2485"/>
      <c r="CX129" s="2485"/>
      <c r="CY129" s="2485"/>
      <c r="CZ129" s="2485"/>
      <c r="DA129" s="240"/>
    </row>
    <row r="130" s="131" customFormat="true" ht="15" hidden="true" customHeight="true" x14ac:dyDescent="0.2">
      <c r="A130" s="3041" t="s">
        <v>47</v>
      </c>
      <c r="B130" s="282" t="s">
        <v>42</v>
      </c>
      <c r="C130" s="335"/>
      <c r="D130" s="336"/>
      <c r="E130" s="336"/>
      <c r="F130" s="336"/>
      <c r="G130" s="337"/>
      <c r="H130" s="338"/>
      <c r="I130" s="336"/>
      <c r="J130" s="336"/>
      <c r="K130" s="336"/>
      <c r="L130" s="339"/>
      <c r="M130" s="335"/>
      <c r="N130" s="336"/>
      <c r="O130" s="336"/>
      <c r="P130" s="336"/>
      <c r="Q130" s="339"/>
      <c r="R130" s="1038"/>
      <c r="S130" s="1038"/>
      <c r="T130" s="1038"/>
      <c r="U130" s="1038"/>
      <c r="V130" s="1038"/>
      <c r="W130" s="1038"/>
      <c r="X130" s="1038"/>
      <c r="Y130" s="1038"/>
      <c r="Z130" s="1038"/>
      <c r="AA130" s="1038"/>
      <c r="AB130" s="1038"/>
      <c r="AC130" s="1038"/>
      <c r="AD130" s="1038"/>
      <c r="AE130" s="1038"/>
      <c r="AF130" s="1038"/>
      <c r="AG130" s="1038"/>
      <c r="AH130" s="1038"/>
      <c r="AI130" s="1038"/>
      <c r="AJ130" s="1038"/>
      <c r="AK130" s="1038"/>
      <c r="AL130" s="1038"/>
      <c r="AM130" s="1038"/>
      <c r="AN130" s="1038"/>
      <c r="AO130" s="1038"/>
      <c r="AP130" s="1038"/>
      <c r="AQ130" s="1038"/>
      <c r="AR130" s="1038"/>
      <c r="AS130" s="1038"/>
      <c r="AT130" s="1038"/>
      <c r="AU130" s="1038"/>
      <c r="AV130" s="1038"/>
      <c r="AW130" s="1038"/>
      <c r="AX130" s="1038"/>
      <c r="AY130" s="1038"/>
      <c r="BB130" s="133"/>
      <c r="BR130" s="240"/>
      <c r="BS130" s="240"/>
      <c r="BT130" s="240"/>
      <c r="BU130" s="240"/>
      <c r="BV130" s="240"/>
      <c r="BW130" s="240"/>
      <c r="BX130" s="240"/>
      <c r="BY130" s="240"/>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c r="DA130" s="240"/>
    </row>
    <row r="131" s="131" customFormat="true" ht="15" hidden="true" customHeight="true" x14ac:dyDescent="0.2">
      <c r="A131" s="3042"/>
      <c r="B131" s="273" t="s">
        <v>46</v>
      </c>
      <c r="C131" s="340"/>
      <c r="D131" s="341"/>
      <c r="E131" s="341"/>
      <c r="F131" s="341"/>
      <c r="G131" s="342"/>
      <c r="H131" s="343"/>
      <c r="I131" s="341"/>
      <c r="J131" s="341"/>
      <c r="K131" s="341"/>
      <c r="L131" s="344"/>
      <c r="M131" s="340"/>
      <c r="N131" s="341"/>
      <c r="O131" s="341"/>
      <c r="P131" s="341"/>
      <c r="Q131" s="344"/>
      <c r="R131" s="1038"/>
      <c r="S131" s="1038"/>
      <c r="T131" s="1038"/>
      <c r="U131" s="1038"/>
      <c r="V131" s="1038"/>
      <c r="W131" s="1038"/>
      <c r="X131" s="1038"/>
      <c r="Y131" s="1038"/>
      <c r="Z131" s="1038"/>
      <c r="AA131" s="1038"/>
      <c r="AB131" s="1038"/>
      <c r="AC131" s="1038"/>
      <c r="AD131" s="1038"/>
      <c r="AE131" s="1038"/>
      <c r="AF131" s="1038"/>
      <c r="AG131" s="1038"/>
      <c r="AH131" s="1038"/>
      <c r="AI131" s="1038"/>
      <c r="AJ131" s="1038"/>
      <c r="AK131" s="1038"/>
      <c r="AL131" s="1038"/>
      <c r="AM131" s="1038"/>
      <c r="AN131" s="1038"/>
      <c r="AO131" s="1038"/>
      <c r="AP131" s="1038"/>
      <c r="AQ131" s="1038"/>
      <c r="AR131" s="1038"/>
      <c r="AS131" s="1038"/>
      <c r="AT131" s="1038"/>
      <c r="AU131" s="1038"/>
      <c r="AV131" s="1038"/>
      <c r="AW131" s="1038"/>
      <c r="AX131" s="1038"/>
      <c r="AY131" s="1038"/>
      <c r="BB131" s="133"/>
      <c r="BR131" s="240"/>
      <c r="BS131" s="240"/>
      <c r="BT131" s="240"/>
      <c r="BU131" s="240"/>
      <c r="BV131" s="240"/>
      <c r="BW131" s="240"/>
      <c r="BX131" s="240"/>
      <c r="BY131" s="240"/>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c r="DA131" s="240"/>
    </row>
    <row r="132" s="131" customFormat="true" ht="15" hidden="true" customHeight="true" x14ac:dyDescent="0.2">
      <c r="A132" s="3043"/>
      <c r="B132" s="274" t="s">
        <v>46</v>
      </c>
      <c r="C132" s="345"/>
      <c r="D132" s="346"/>
      <c r="E132" s="346"/>
      <c r="F132" s="346"/>
      <c r="G132" s="347"/>
      <c r="H132" s="348"/>
      <c r="I132" s="346"/>
      <c r="J132" s="346"/>
      <c r="K132" s="346"/>
      <c r="L132" s="349"/>
      <c r="M132" s="345"/>
      <c r="N132" s="346"/>
      <c r="O132" s="346"/>
      <c r="P132" s="346"/>
      <c r="Q132" s="349"/>
      <c r="R132" s="1038"/>
      <c r="S132" s="1038"/>
      <c r="T132" s="1038"/>
      <c r="U132" s="1038"/>
      <c r="V132" s="1038"/>
      <c r="W132" s="1038"/>
      <c r="X132" s="1038"/>
      <c r="Y132" s="1038"/>
      <c r="Z132" s="103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BB132" s="133"/>
      <c r="BR132" s="240"/>
      <c r="BS132" s="240"/>
      <c r="BT132" s="240"/>
      <c r="BU132" s="240"/>
      <c r="BV132" s="240"/>
      <c r="BW132" s="240"/>
      <c r="BX132" s="240"/>
      <c r="BY132" s="240"/>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c r="DA132" s="240"/>
    </row>
    <row r="133" s="761" customFormat="true" ht="15" customHeight="true" x14ac:dyDescent="0.2">
      <c r="A133" s="130"/>
      <c r="B133" s="207"/>
      <c r="C133" s="3044" t="s">
        <v>115</v>
      </c>
      <c r="D133" s="3045"/>
      <c r="E133" s="3045"/>
      <c r="F133" s="3045"/>
      <c r="G133" s="3046"/>
      <c r="H133" s="3218" t="s">
        <v>38</v>
      </c>
      <c r="I133" s="3211"/>
      <c r="J133" s="3211"/>
      <c r="K133" s="3211"/>
      <c r="L133" s="3219"/>
      <c r="M133" s="3210" t="s">
        <v>37</v>
      </c>
      <c r="N133" s="3211"/>
      <c r="O133" s="3211"/>
      <c r="P133" s="3211"/>
      <c r="Q133" s="3212"/>
      <c r="R133" s="450"/>
      <c r="S133" s="450"/>
      <c r="T133" s="450"/>
      <c r="U133" s="450"/>
      <c r="V133" s="450"/>
      <c r="W133" s="450"/>
      <c r="X133" s="1038"/>
      <c r="Y133" s="1038"/>
      <c r="Z133" s="1038"/>
      <c r="AA133" s="1038"/>
      <c r="AB133" s="1038"/>
      <c r="AC133" s="1038"/>
      <c r="AD133" s="1038"/>
      <c r="AE133" s="1038"/>
      <c r="AF133" s="1038"/>
      <c r="AG133" s="1038"/>
      <c r="AH133" s="1038"/>
      <c r="AI133" s="1038"/>
      <c r="AJ133" s="1038"/>
      <c r="AK133" s="1038"/>
      <c r="AL133" s="1038"/>
      <c r="AM133" s="1038"/>
      <c r="AN133" s="1038"/>
      <c r="AO133" s="1038"/>
      <c r="AP133" s="1038"/>
      <c r="AQ133" s="1038"/>
      <c r="AR133" s="1038"/>
      <c r="AS133" s="1038"/>
      <c r="AT133" s="1038"/>
      <c r="AU133" s="1038"/>
      <c r="AV133" s="1038"/>
      <c r="AW133" s="1038"/>
      <c r="AX133" s="1038"/>
      <c r="AY133" s="1038"/>
      <c r="BA133" s="241" t="s">
        <v>131</v>
      </c>
      <c r="BB133" s="116" t="s">
        <v>99</v>
      </c>
      <c r="BC133" s="3116" t="s">
        <v>115</v>
      </c>
      <c r="BD133" s="3117"/>
      <c r="BE133" s="3117"/>
      <c r="BF133" s="3117"/>
      <c r="BG133" s="3118"/>
      <c r="BH133" s="3119" t="s">
        <v>38</v>
      </c>
      <c r="BI133" s="3117"/>
      <c r="BJ133" s="3117"/>
      <c r="BK133" s="3117"/>
      <c r="BL133" s="3118"/>
      <c r="BM133" s="3119" t="s">
        <v>37</v>
      </c>
      <c r="BN133" s="3117"/>
      <c r="BO133" s="3117"/>
      <c r="BP133" s="3117"/>
      <c r="BQ133" s="3120"/>
      <c r="BR133" s="2685"/>
      <c r="BS133" s="2686"/>
      <c r="BT133" s="2686"/>
      <c r="BU133" s="2686"/>
      <c r="BV133" s="2686"/>
      <c r="BW133" s="2686"/>
      <c r="BX133" s="2686"/>
      <c r="BY133" s="2687"/>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c r="DA133" s="240"/>
    </row>
    <row r="134" s="761" customFormat="true" ht="12.75" x14ac:dyDescent="0.2">
      <c r="A134" s="208" t="s">
        <v>69</v>
      </c>
      <c r="B134" s="280"/>
      <c r="C134" s="414" t="s">
        <v>0</v>
      </c>
      <c r="D134" s="415" t="s">
        <v>1</v>
      </c>
      <c r="E134" s="415" t="s">
        <v>2</v>
      </c>
      <c r="F134" s="415" t="s">
        <v>3</v>
      </c>
      <c r="G134" s="416" t="s">
        <v>4</v>
      </c>
      <c r="H134" s="1733" t="s">
        <v>0</v>
      </c>
      <c r="I134" s="1701" t="s">
        <v>1</v>
      </c>
      <c r="J134" s="1701" t="s">
        <v>2</v>
      </c>
      <c r="K134" s="1701" t="s">
        <v>3</v>
      </c>
      <c r="L134" s="1702" t="s">
        <v>4</v>
      </c>
      <c r="M134" s="1723" t="s">
        <v>0</v>
      </c>
      <c r="N134" s="1701" t="s">
        <v>1</v>
      </c>
      <c r="O134" s="1701" t="s">
        <v>2</v>
      </c>
      <c r="P134" s="1701" t="s">
        <v>3</v>
      </c>
      <c r="Q134" s="1703" t="s">
        <v>4</v>
      </c>
      <c r="R134" s="1038"/>
      <c r="S134" s="1038"/>
      <c r="T134" s="1038"/>
      <c r="U134" s="1038"/>
      <c r="V134" s="1038"/>
      <c r="W134" s="1038"/>
      <c r="X134" s="1038"/>
      <c r="Y134" s="1038"/>
      <c r="Z134" s="1038"/>
      <c r="AA134" s="1038"/>
      <c r="AB134" s="1038"/>
      <c r="AC134" s="1038"/>
      <c r="AD134" s="1038"/>
      <c r="AE134" s="1038"/>
      <c r="AF134" s="1038"/>
      <c r="AG134" s="1038"/>
      <c r="AH134" s="1038"/>
      <c r="AI134" s="1038"/>
      <c r="AJ134" s="1038"/>
      <c r="AK134" s="1038"/>
      <c r="AL134" s="1038"/>
      <c r="AM134" s="1038"/>
      <c r="AN134" s="1038"/>
      <c r="AO134" s="1038"/>
      <c r="AP134" s="1038"/>
      <c r="AQ134" s="1038"/>
      <c r="AR134" s="1038"/>
      <c r="AS134" s="1038"/>
      <c r="AT134" s="1038"/>
      <c r="AU134" s="1038"/>
      <c r="AV134" s="1038"/>
      <c r="AW134" s="1038"/>
      <c r="AX134" s="1038"/>
      <c r="AY134" s="1038"/>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2637" t="s">
        <v>4</v>
      </c>
      <c r="BR134" s="2688"/>
      <c r="BS134" s="2688"/>
      <c r="BT134" s="2688"/>
      <c r="BU134" s="2688"/>
      <c r="BV134" s="2688"/>
      <c r="BW134" s="2688"/>
      <c r="BX134" s="2688"/>
      <c r="BY134" s="2486"/>
      <c r="BZ134" s="2486"/>
      <c r="CA134" s="2486"/>
      <c r="CB134" s="2486"/>
      <c r="CC134" s="2486"/>
      <c r="CD134" s="2486"/>
      <c r="CE134" s="2486"/>
      <c r="CF134" s="2486"/>
      <c r="CG134" s="2486"/>
      <c r="CH134" s="2486"/>
      <c r="CI134" s="2486"/>
      <c r="CJ134" s="2486"/>
      <c r="CK134" s="2486"/>
      <c r="CL134" s="2486"/>
      <c r="CM134" s="2486"/>
      <c r="CN134" s="2486"/>
      <c r="CO134" s="2486"/>
      <c r="CP134" s="2486"/>
      <c r="CQ134" s="2486"/>
      <c r="CR134" s="2486"/>
      <c r="CS134" s="2486"/>
      <c r="CT134" s="2486"/>
      <c r="CU134" s="2486"/>
      <c r="CV134" s="2486"/>
      <c r="CW134" s="2486"/>
      <c r="CX134" s="2486"/>
      <c r="CY134" s="2486"/>
      <c r="CZ134" s="2486"/>
      <c r="DA134" s="240"/>
    </row>
    <row r="135" s="761" customFormat="true" ht="15" customHeight="true" x14ac:dyDescent="0.2">
      <c r="A135" s="3213" t="s">
        <v>45</v>
      </c>
      <c r="B135" s="1892" t="s">
        <v>44</v>
      </c>
      <c r="C135" s="1844">
        <v>0</v>
      </c>
      <c r="D135" s="1845">
        <v>0.4102763034959831</v>
      </c>
      <c r="E135" s="1845">
        <v>0.51233309650845815</v>
      </c>
      <c r="F135" s="1845">
        <v>5.4972816023220439</v>
      </c>
      <c r="G135" s="1846">
        <v>48.56598822582815</v>
      </c>
      <c r="H135" s="1847">
        <v>2.1807589702117491</v>
      </c>
      <c r="I135" s="1845">
        <v>10.069677050999132</v>
      </c>
      <c r="J135" s="1845">
        <v>22.095350119745007</v>
      </c>
      <c r="K135" s="1845">
        <v>39.524072959349276</v>
      </c>
      <c r="L135" s="1848">
        <v>76.909320436686073</v>
      </c>
      <c r="M135" s="1849">
        <v>0</v>
      </c>
      <c r="N135" s="1845">
        <v>0.19419759804266734</v>
      </c>
      <c r="O135" s="1845">
        <v>0.41206870733391843</v>
      </c>
      <c r="P135" s="1845">
        <v>0</v>
      </c>
      <c r="Q135" s="2607">
        <v>7.3270604716064263</v>
      </c>
      <c r="R135" s="1038"/>
      <c r="S135" s="1038"/>
      <c r="T135" s="1038"/>
      <c r="U135" s="1038"/>
      <c r="V135" s="1038"/>
      <c r="W135" s="1038"/>
      <c r="X135" s="1038"/>
      <c r="Y135" s="1038"/>
      <c r="Z135" s="1038"/>
      <c r="AA135" s="1038"/>
      <c r="AB135" s="1038"/>
      <c r="AC135" s="1038"/>
      <c r="AD135" s="1038"/>
      <c r="AE135" s="1038"/>
      <c r="AF135" s="1038"/>
      <c r="AG135" s="1038"/>
      <c r="AH135" s="1038"/>
      <c r="AI135" s="1038"/>
      <c r="AJ135" s="1038"/>
      <c r="AK135" s="1038"/>
      <c r="AL135" s="1038"/>
      <c r="AM135" s="1038"/>
      <c r="AN135" s="1038"/>
      <c r="AO135" s="1038"/>
      <c r="AP135" s="1038"/>
      <c r="AQ135" s="1038"/>
      <c r="AR135" s="1038"/>
      <c r="AS135" s="1038"/>
      <c r="AT135" s="1038"/>
      <c r="AU135" s="1038"/>
      <c r="AV135" s="1038"/>
      <c r="AW135" s="1038"/>
      <c r="AX135" s="1038"/>
      <c r="AY135" s="1038"/>
      <c r="BA135" s="3121" t="s">
        <v>45</v>
      </c>
      <c r="BB135" s="172" t="s">
        <v>44</v>
      </c>
      <c r="BC135" s="1594" t="s">
        <v>35</v>
      </c>
      <c r="BD135" s="1614" t="s">
        <v>35</v>
      </c>
      <c r="BE135" s="1614" t="s">
        <v>35</v>
      </c>
      <c r="BF135" s="1614" t="s">
        <v>35</v>
      </c>
      <c r="BG135" s="1635" t="s">
        <v>35</v>
      </c>
      <c r="BH135" s="1656" t="s">
        <v>35</v>
      </c>
      <c r="BI135" s="1614" t="s">
        <v>35</v>
      </c>
      <c r="BJ135" s="1614" t="s">
        <v>35</v>
      </c>
      <c r="BK135" s="1614" t="s">
        <v>35</v>
      </c>
      <c r="BL135" s="1635" t="s">
        <v>35</v>
      </c>
      <c r="BM135" s="1656" t="s">
        <v>35</v>
      </c>
      <c r="BN135" s="1614" t="s">
        <v>35</v>
      </c>
      <c r="BO135" s="1614" t="s">
        <v>35</v>
      </c>
      <c r="BP135" s="1614" t="s">
        <v>35</v>
      </c>
      <c r="BQ135" s="2638" t="s">
        <v>35</v>
      </c>
      <c r="BR135" s="2689"/>
      <c r="BS135" s="2689"/>
      <c r="BT135" s="2689"/>
      <c r="BU135" s="2689"/>
      <c r="BV135" s="2689"/>
      <c r="BW135" s="2689"/>
      <c r="BX135" s="2689"/>
      <c r="BY135" s="2487"/>
      <c r="BZ135" s="2487"/>
      <c r="CA135" s="2487"/>
      <c r="CB135" s="2487"/>
      <c r="CC135" s="2487"/>
      <c r="CD135" s="2487"/>
      <c r="CE135" s="2487"/>
      <c r="CF135" s="2487"/>
      <c r="CG135" s="2487"/>
      <c r="CH135" s="2487"/>
      <c r="CI135" s="2487"/>
      <c r="CJ135" s="2487"/>
      <c r="CK135" s="2487"/>
      <c r="CL135" s="2487"/>
      <c r="CM135" s="2487"/>
      <c r="CN135" s="2487"/>
      <c r="CO135" s="2487"/>
      <c r="CP135" s="2487"/>
      <c r="CQ135" s="2487"/>
      <c r="CR135" s="2487"/>
      <c r="CS135" s="2487"/>
      <c r="CT135" s="2487"/>
      <c r="CU135" s="2487"/>
      <c r="CV135" s="2487"/>
      <c r="CW135" s="2487"/>
      <c r="CX135" s="2487"/>
      <c r="CY135" s="2487"/>
      <c r="CZ135" s="2487"/>
      <c r="DA135" s="240"/>
    </row>
    <row r="136" s="761" customFormat="true" ht="15" customHeight="true" x14ac:dyDescent="0.2">
      <c r="A136" s="3214"/>
      <c r="B136" s="1893" t="s">
        <v>43</v>
      </c>
      <c r="C136" s="1850">
        <v>0.15209851643434683</v>
      </c>
      <c r="D136" s="1851">
        <v>0</v>
      </c>
      <c r="E136" s="1851">
        <v>6.7028001950764887E-2</v>
      </c>
      <c r="F136" s="1851">
        <v>1.1811219256875021</v>
      </c>
      <c r="G136" s="1852">
        <v>5.7475084394546379</v>
      </c>
      <c r="H136" s="1853">
        <v>0.20397687118143518</v>
      </c>
      <c r="I136" s="1851">
        <v>2.8038543741464905</v>
      </c>
      <c r="J136" s="1851">
        <v>2.5269010454535645</v>
      </c>
      <c r="K136" s="1851">
        <v>6.0190962735100593</v>
      </c>
      <c r="L136" s="1854">
        <v>5.8586352552528673</v>
      </c>
      <c r="M136" s="1855">
        <v>0.22716410206890186</v>
      </c>
      <c r="N136" s="1851">
        <v>0</v>
      </c>
      <c r="O136" s="1851">
        <v>0</v>
      </c>
      <c r="P136" s="1851">
        <v>0</v>
      </c>
      <c r="Q136" s="2608">
        <v>1.8763517214133929</v>
      </c>
      <c r="R136" s="1038"/>
      <c r="S136" s="1038"/>
      <c r="T136" s="1038"/>
      <c r="U136" s="1038"/>
      <c r="V136" s="1038"/>
      <c r="W136" s="1038"/>
      <c r="X136" s="1038"/>
      <c r="Y136" s="1038"/>
      <c r="Z136" s="1038"/>
      <c r="AA136" s="1038"/>
      <c r="AB136" s="1038"/>
      <c r="AC136" s="1038"/>
      <c r="AD136" s="1038"/>
      <c r="AE136" s="1038"/>
      <c r="AF136" s="1038"/>
      <c r="AG136" s="1038"/>
      <c r="AH136" s="1038"/>
      <c r="AI136" s="1038"/>
      <c r="AJ136" s="1038"/>
      <c r="AK136" s="1038"/>
      <c r="AL136" s="1038"/>
      <c r="AM136" s="1038"/>
      <c r="AN136" s="1038"/>
      <c r="AO136" s="1038"/>
      <c r="AP136" s="1038"/>
      <c r="AQ136" s="1038"/>
      <c r="AR136" s="1038"/>
      <c r="AS136" s="1038"/>
      <c r="AT136" s="1038"/>
      <c r="AU136" s="1038"/>
      <c r="AV136" s="1038"/>
      <c r="AW136" s="1038"/>
      <c r="AX136" s="1038"/>
      <c r="AY136" s="1038"/>
      <c r="BA136" s="3081"/>
      <c r="BB136" s="173" t="s">
        <v>43</v>
      </c>
      <c r="BC136" s="1595" t="s">
        <v>35</v>
      </c>
      <c r="BD136" s="1615" t="s">
        <v>35</v>
      </c>
      <c r="BE136" s="1615" t="s">
        <v>35</v>
      </c>
      <c r="BF136" s="1615" t="s">
        <v>35</v>
      </c>
      <c r="BG136" s="1636" t="s">
        <v>35</v>
      </c>
      <c r="BH136" s="1657" t="s">
        <v>35</v>
      </c>
      <c r="BI136" s="1615" t="s">
        <v>35</v>
      </c>
      <c r="BJ136" s="1615" t="s">
        <v>35</v>
      </c>
      <c r="BK136" s="1615" t="s">
        <v>35</v>
      </c>
      <c r="BL136" s="1636" t="s">
        <v>35</v>
      </c>
      <c r="BM136" s="1657" t="s">
        <v>35</v>
      </c>
      <c r="BN136" s="1615" t="s">
        <v>35</v>
      </c>
      <c r="BO136" s="1615" t="s">
        <v>35</v>
      </c>
      <c r="BP136" s="1615" t="s">
        <v>35</v>
      </c>
      <c r="BQ136" s="2639" t="s">
        <v>35</v>
      </c>
      <c r="BR136" s="2690"/>
      <c r="BS136" s="2690"/>
      <c r="BT136" s="2690"/>
      <c r="BU136" s="2690"/>
      <c r="BV136" s="2690"/>
      <c r="BW136" s="2690"/>
      <c r="BX136" s="2690"/>
      <c r="BY136" s="2488"/>
      <c r="BZ136" s="2488"/>
      <c r="CA136" s="2488"/>
      <c r="CB136" s="2488"/>
      <c r="CC136" s="2488"/>
      <c r="CD136" s="2488"/>
      <c r="CE136" s="2488"/>
      <c r="CF136" s="2488"/>
      <c r="CG136" s="2488"/>
      <c r="CH136" s="2488"/>
      <c r="CI136" s="2488"/>
      <c r="CJ136" s="2488"/>
      <c r="CK136" s="2488"/>
      <c r="CL136" s="2488"/>
      <c r="CM136" s="2488"/>
      <c r="CN136" s="2488"/>
      <c r="CO136" s="2488"/>
      <c r="CP136" s="2488"/>
      <c r="CQ136" s="2488"/>
      <c r="CR136" s="2488"/>
      <c r="CS136" s="2488"/>
      <c r="CT136" s="2488"/>
      <c r="CU136" s="2488"/>
      <c r="CV136" s="2488"/>
      <c r="CW136" s="2488"/>
      <c r="CX136" s="2488"/>
      <c r="CY136" s="2488"/>
      <c r="CZ136" s="2488"/>
      <c r="DA136" s="240"/>
    </row>
    <row r="137" s="761" customFormat="true" ht="15" customHeight="true" x14ac:dyDescent="0.2">
      <c r="A137" s="3214"/>
      <c r="B137" s="1893" t="s">
        <v>42</v>
      </c>
      <c r="C137" s="1850">
        <v>39.693922075528995</v>
      </c>
      <c r="D137" s="1851">
        <v>56.355790973586373</v>
      </c>
      <c r="E137" s="1851">
        <v>66.176596860863285</v>
      </c>
      <c r="F137" s="1851">
        <v>69.046870818447886</v>
      </c>
      <c r="G137" s="1852">
        <v>42.27727714922387</v>
      </c>
      <c r="H137" s="1853">
        <v>77.316207416664255</v>
      </c>
      <c r="I137" s="1851">
        <v>75.396167059133461</v>
      </c>
      <c r="J137" s="1851">
        <v>70.006906070907917</v>
      </c>
      <c r="K137" s="1851">
        <v>50.371915679346891</v>
      </c>
      <c r="L137" s="1854">
        <v>16.103571250859574</v>
      </c>
      <c r="M137" s="1855">
        <v>38.682244340937558</v>
      </c>
      <c r="N137" s="1851">
        <v>44.53887285535253</v>
      </c>
      <c r="O137" s="1851">
        <v>62.97918816370742</v>
      </c>
      <c r="P137" s="1851">
        <v>62.605941132422835</v>
      </c>
      <c r="Q137" s="2608">
        <v>57.071506604237129</v>
      </c>
      <c r="R137" s="1038"/>
      <c r="S137" s="1038"/>
      <c r="T137" s="1038"/>
      <c r="U137" s="1038"/>
      <c r="V137" s="1038"/>
      <c r="W137" s="1038"/>
      <c r="X137" s="1038"/>
      <c r="Y137" s="1038"/>
      <c r="Z137" s="1038"/>
      <c r="AA137" s="1038"/>
      <c r="AB137" s="1038"/>
      <c r="AC137" s="1038"/>
      <c r="AD137" s="1038"/>
      <c r="AE137" s="1038"/>
      <c r="AF137" s="1038"/>
      <c r="AG137" s="1038"/>
      <c r="AH137" s="1038"/>
      <c r="AI137" s="1038"/>
      <c r="AJ137" s="1038"/>
      <c r="AK137" s="1038"/>
      <c r="AL137" s="1038"/>
      <c r="AM137" s="1038"/>
      <c r="AN137" s="1038"/>
      <c r="AO137" s="1038"/>
      <c r="AP137" s="1038"/>
      <c r="AQ137" s="1038"/>
      <c r="AR137" s="1038"/>
      <c r="AS137" s="1038"/>
      <c r="AT137" s="1038"/>
      <c r="AU137" s="1038"/>
      <c r="AV137" s="1038"/>
      <c r="AW137" s="1038"/>
      <c r="AX137" s="1038"/>
      <c r="AY137" s="1038"/>
      <c r="BA137" s="3081"/>
      <c r="BB137" s="173" t="s">
        <v>42</v>
      </c>
      <c r="BC137" s="1595" t="s">
        <v>35</v>
      </c>
      <c r="BD137" s="1615" t="s">
        <v>35</v>
      </c>
      <c r="BE137" s="1615" t="s">
        <v>35</v>
      </c>
      <c r="BF137" s="1615" t="s">
        <v>35</v>
      </c>
      <c r="BG137" s="1636" t="s">
        <v>35</v>
      </c>
      <c r="BH137" s="1657" t="s">
        <v>35</v>
      </c>
      <c r="BI137" s="1615" t="s">
        <v>35</v>
      </c>
      <c r="BJ137" s="1615" t="s">
        <v>35</v>
      </c>
      <c r="BK137" s="1615" t="s">
        <v>35</v>
      </c>
      <c r="BL137" s="1636" t="s">
        <v>35</v>
      </c>
      <c r="BM137" s="1657" t="s">
        <v>35</v>
      </c>
      <c r="BN137" s="1615" t="s">
        <v>35</v>
      </c>
      <c r="BO137" s="1615" t="s">
        <v>35</v>
      </c>
      <c r="BP137" s="1615" t="s">
        <v>35</v>
      </c>
      <c r="BQ137" s="2639" t="s">
        <v>35</v>
      </c>
      <c r="BR137" s="2690"/>
      <c r="BS137" s="2690"/>
      <c r="BT137" s="2690"/>
      <c r="BU137" s="2690"/>
      <c r="BV137" s="2690"/>
      <c r="BW137" s="2690"/>
      <c r="BX137" s="2690"/>
      <c r="BY137" s="2488"/>
      <c r="BZ137" s="2488"/>
      <c r="CA137" s="2488"/>
      <c r="CB137" s="2488"/>
      <c r="CC137" s="2488"/>
      <c r="CD137" s="2488"/>
      <c r="CE137" s="2488"/>
      <c r="CF137" s="2488"/>
      <c r="CG137" s="2488"/>
      <c r="CH137" s="2488"/>
      <c r="CI137" s="2488"/>
      <c r="CJ137" s="2488"/>
      <c r="CK137" s="2488"/>
      <c r="CL137" s="2488"/>
      <c r="CM137" s="2488"/>
      <c r="CN137" s="2488"/>
      <c r="CO137" s="2488"/>
      <c r="CP137" s="2488"/>
      <c r="CQ137" s="2488"/>
      <c r="CR137" s="2488"/>
      <c r="CS137" s="2488"/>
      <c r="CT137" s="2488"/>
      <c r="CU137" s="2488"/>
      <c r="CV137" s="2488"/>
      <c r="CW137" s="2488"/>
      <c r="CX137" s="2488"/>
      <c r="CY137" s="2488"/>
      <c r="CZ137" s="2488"/>
      <c r="DA137" s="240"/>
    </row>
    <row r="138" s="761" customFormat="true" ht="15" customHeight="true" x14ac:dyDescent="0.2">
      <c r="A138" s="3214"/>
      <c r="B138" s="1893" t="s">
        <v>41</v>
      </c>
      <c r="C138" s="1850">
        <v>11.971470068798315</v>
      </c>
      <c r="D138" s="1851">
        <v>12.021534515767287</v>
      </c>
      <c r="E138" s="1851">
        <v>15.229690888694474</v>
      </c>
      <c r="F138" s="1851">
        <v>20.976447870724527</v>
      </c>
      <c r="G138" s="1852">
        <v>3.3532950827258814</v>
      </c>
      <c r="H138" s="1853">
        <v>9.2642390647348574</v>
      </c>
      <c r="I138" s="1851">
        <v>9.7563010711959102</v>
      </c>
      <c r="J138" s="1851">
        <v>5.3708427638935152</v>
      </c>
      <c r="K138" s="1851">
        <v>3.9155545288871108</v>
      </c>
      <c r="L138" s="1854">
        <v>1.1284730572014872</v>
      </c>
      <c r="M138" s="1855">
        <v>11.932905973135522</v>
      </c>
      <c r="N138" s="1851">
        <v>13.067346921611245</v>
      </c>
      <c r="O138" s="1851">
        <v>9.3109677709635434</v>
      </c>
      <c r="P138" s="1851">
        <v>17.225096242258523</v>
      </c>
      <c r="Q138" s="2608">
        <v>28.761533252432546</v>
      </c>
      <c r="R138" s="1038"/>
      <c r="S138" s="1038"/>
      <c r="T138" s="1038"/>
      <c r="U138" s="1038"/>
      <c r="V138" s="1038"/>
      <c r="W138" s="1038"/>
      <c r="X138" s="1038"/>
      <c r="Y138" s="1038"/>
      <c r="Z138" s="1038"/>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BA138" s="3081"/>
      <c r="BB138" s="173" t="s">
        <v>41</v>
      </c>
      <c r="BC138" s="1595" t="s">
        <v>35</v>
      </c>
      <c r="BD138" s="1615" t="s">
        <v>35</v>
      </c>
      <c r="BE138" s="1615" t="s">
        <v>35</v>
      </c>
      <c r="BF138" s="1615" t="s">
        <v>35</v>
      </c>
      <c r="BG138" s="1636" t="s">
        <v>35</v>
      </c>
      <c r="BH138" s="1657" t="s">
        <v>35</v>
      </c>
      <c r="BI138" s="1615" t="s">
        <v>35</v>
      </c>
      <c r="BJ138" s="1615" t="s">
        <v>35</v>
      </c>
      <c r="BK138" s="1615" t="s">
        <v>35</v>
      </c>
      <c r="BL138" s="1636" t="s">
        <v>35</v>
      </c>
      <c r="BM138" s="1657" t="s">
        <v>35</v>
      </c>
      <c r="BN138" s="1615" t="s">
        <v>35</v>
      </c>
      <c r="BO138" s="1615" t="s">
        <v>35</v>
      </c>
      <c r="BP138" s="1615" t="s">
        <v>35</v>
      </c>
      <c r="BQ138" s="2639" t="s">
        <v>35</v>
      </c>
      <c r="BR138" s="2690"/>
      <c r="BS138" s="2690"/>
      <c r="BT138" s="2690"/>
      <c r="BU138" s="2690"/>
      <c r="BV138" s="2690"/>
      <c r="BW138" s="2690"/>
      <c r="BX138" s="2690"/>
      <c r="BY138" s="2488"/>
      <c r="BZ138" s="2488"/>
      <c r="CA138" s="2488"/>
      <c r="CB138" s="2488"/>
      <c r="CC138" s="2488"/>
      <c r="CD138" s="2488"/>
      <c r="CE138" s="2488"/>
      <c r="CF138" s="2488"/>
      <c r="CG138" s="2488"/>
      <c r="CH138" s="2488"/>
      <c r="CI138" s="2488"/>
      <c r="CJ138" s="2488"/>
      <c r="CK138" s="2488"/>
      <c r="CL138" s="2488"/>
      <c r="CM138" s="2488"/>
      <c r="CN138" s="2488"/>
      <c r="CO138" s="2488"/>
      <c r="CP138" s="2488"/>
      <c r="CQ138" s="2488"/>
      <c r="CR138" s="2488"/>
      <c r="CS138" s="2488"/>
      <c r="CT138" s="2488"/>
      <c r="CU138" s="2488"/>
      <c r="CV138" s="2488"/>
      <c r="CW138" s="2488"/>
      <c r="CX138" s="2488"/>
      <c r="CY138" s="2488"/>
      <c r="CZ138" s="2488"/>
      <c r="DA138" s="240"/>
    </row>
    <row r="139" s="761" customFormat="true" ht="15" customHeight="true" x14ac:dyDescent="0.2">
      <c r="A139" s="3214"/>
      <c r="B139" s="1893" t="s">
        <v>19</v>
      </c>
      <c r="C139" s="1850">
        <v>48.182509339238337</v>
      </c>
      <c r="D139" s="1851">
        <v>31.212398207150354</v>
      </c>
      <c r="E139" s="1851">
        <v>18.014351151983021</v>
      </c>
      <c r="F139" s="1851">
        <v>3.2982777828180336</v>
      </c>
      <c r="G139" s="1852">
        <v>5.5931102767463312E-2</v>
      </c>
      <c r="H139" s="1853">
        <v>11.034817677207702</v>
      </c>
      <c r="I139" s="1851">
        <v>1.9740004445250134</v>
      </c>
      <c r="J139" s="1851">
        <v>0</v>
      </c>
      <c r="K139" s="1851">
        <v>0.16936055890666796</v>
      </c>
      <c r="L139" s="1854">
        <v>0</v>
      </c>
      <c r="M139" s="1855">
        <v>49.157685583858019</v>
      </c>
      <c r="N139" s="1851">
        <v>42.19958262499356</v>
      </c>
      <c r="O139" s="1851">
        <v>27.297775357995118</v>
      </c>
      <c r="P139" s="1851">
        <v>20.168962625318638</v>
      </c>
      <c r="Q139" s="2608">
        <v>4.963547950310506</v>
      </c>
      <c r="R139" s="1038"/>
      <c r="S139" s="1038"/>
      <c r="T139" s="1038"/>
      <c r="U139" s="1038"/>
      <c r="V139" s="1038"/>
      <c r="W139" s="1038"/>
      <c r="X139" s="1038"/>
      <c r="Y139" s="1038"/>
      <c r="Z139" s="1038"/>
      <c r="AA139" s="1038"/>
      <c r="AB139" s="1038"/>
      <c r="AC139" s="1038"/>
      <c r="AD139" s="1038"/>
      <c r="AE139" s="1038"/>
      <c r="AF139" s="1038"/>
      <c r="AG139" s="1038"/>
      <c r="AH139" s="1038"/>
      <c r="AI139" s="1038"/>
      <c r="AJ139" s="1038"/>
      <c r="AK139" s="1038"/>
      <c r="AL139" s="1038"/>
      <c r="AM139" s="1038"/>
      <c r="AN139" s="1038"/>
      <c r="AO139" s="1038"/>
      <c r="AP139" s="1038"/>
      <c r="AQ139" s="1038"/>
      <c r="AR139" s="1038"/>
      <c r="AS139" s="1038"/>
      <c r="AT139" s="1038"/>
      <c r="AU139" s="1038"/>
      <c r="AV139" s="1038"/>
      <c r="AW139" s="1038"/>
      <c r="AX139" s="1038"/>
      <c r="AY139" s="1038"/>
      <c r="BA139" s="3081"/>
      <c r="BB139" s="173" t="s">
        <v>19</v>
      </c>
      <c r="BC139" s="1595" t="s">
        <v>35</v>
      </c>
      <c r="BD139" s="1615" t="s">
        <v>35</v>
      </c>
      <c r="BE139" s="1615" t="s">
        <v>35</v>
      </c>
      <c r="BF139" s="1615" t="s">
        <v>35</v>
      </c>
      <c r="BG139" s="1636" t="s">
        <v>35</v>
      </c>
      <c r="BH139" s="1657" t="s">
        <v>35</v>
      </c>
      <c r="BI139" s="1615" t="s">
        <v>35</v>
      </c>
      <c r="BJ139" s="1615" t="s">
        <v>35</v>
      </c>
      <c r="BK139" s="1615" t="s">
        <v>35</v>
      </c>
      <c r="BL139" s="1636" t="s">
        <v>35</v>
      </c>
      <c r="BM139" s="1657" t="s">
        <v>35</v>
      </c>
      <c r="BN139" s="1615" t="s">
        <v>35</v>
      </c>
      <c r="BO139" s="1615" t="s">
        <v>35</v>
      </c>
      <c r="BP139" s="1615" t="s">
        <v>35</v>
      </c>
      <c r="BQ139" s="2639" t="s">
        <v>35</v>
      </c>
      <c r="BR139" s="2690"/>
      <c r="BS139" s="2690"/>
      <c r="BT139" s="2690"/>
      <c r="BU139" s="2690"/>
      <c r="BV139" s="2690"/>
      <c r="BW139" s="2690"/>
      <c r="BX139" s="2690"/>
      <c r="BY139" s="2488"/>
      <c r="BZ139" s="2488"/>
      <c r="CA139" s="2488"/>
      <c r="CB139" s="2488"/>
      <c r="CC139" s="2488"/>
      <c r="CD139" s="2488"/>
      <c r="CE139" s="2488"/>
      <c r="CF139" s="2488"/>
      <c r="CG139" s="2488"/>
      <c r="CH139" s="2488"/>
      <c r="CI139" s="2488"/>
      <c r="CJ139" s="2488"/>
      <c r="CK139" s="2488"/>
      <c r="CL139" s="2488"/>
      <c r="CM139" s="2488"/>
      <c r="CN139" s="2488"/>
      <c r="CO139" s="2488"/>
      <c r="CP139" s="2488"/>
      <c r="CQ139" s="2488"/>
      <c r="CR139" s="2488"/>
      <c r="CS139" s="2488"/>
      <c r="CT139" s="2488"/>
      <c r="CU139" s="2488"/>
      <c r="CV139" s="2488"/>
      <c r="CW139" s="2488"/>
      <c r="CX139" s="2488"/>
      <c r="CY139" s="2488"/>
      <c r="CZ139" s="2488"/>
      <c r="DA139" s="240"/>
    </row>
    <row r="140" s="130" customFormat="true" ht="15" customHeight="true" x14ac:dyDescent="0.2">
      <c r="A140" s="3028" t="s">
        <v>107</v>
      </c>
      <c r="B140" s="300" t="s">
        <v>64</v>
      </c>
      <c r="C140" s="1517" t="s">
        <v>35</v>
      </c>
      <c r="D140" s="1531" t="s">
        <v>35</v>
      </c>
      <c r="E140" s="1531" t="s">
        <v>35</v>
      </c>
      <c r="F140" s="1531" t="s">
        <v>35</v>
      </c>
      <c r="G140" s="1545" t="s">
        <v>35</v>
      </c>
      <c r="H140" s="1559" t="s">
        <v>35</v>
      </c>
      <c r="I140" s="1531" t="s">
        <v>35</v>
      </c>
      <c r="J140" s="1531" t="s">
        <v>35</v>
      </c>
      <c r="K140" s="1531" t="s">
        <v>35</v>
      </c>
      <c r="L140" s="1573" t="s">
        <v>35</v>
      </c>
      <c r="M140" s="1582" t="s">
        <v>35</v>
      </c>
      <c r="N140" s="1531" t="s">
        <v>35</v>
      </c>
      <c r="O140" s="1531" t="s">
        <v>35</v>
      </c>
      <c r="P140" s="1531" t="s">
        <v>35</v>
      </c>
      <c r="Q140" s="1573" t="s">
        <v>35</v>
      </c>
      <c r="R140" s="2618"/>
      <c r="S140" s="2618"/>
      <c r="T140" s="2618"/>
      <c r="U140" s="2618"/>
      <c r="V140" s="2618"/>
      <c r="W140" s="2618"/>
      <c r="X140" s="2618"/>
      <c r="Y140" s="2468"/>
      <c r="Z140" s="2468"/>
      <c r="AA140" s="2468"/>
      <c r="AB140" s="2468"/>
      <c r="AC140" s="2468"/>
      <c r="AD140" s="2468"/>
      <c r="AE140" s="2468"/>
      <c r="AF140" s="2468"/>
      <c r="AG140" s="2468"/>
      <c r="AH140" s="2468"/>
      <c r="AI140" s="2468"/>
      <c r="AJ140" s="2468"/>
      <c r="AK140" s="2468"/>
      <c r="AL140" s="2468"/>
      <c r="AM140" s="2468"/>
      <c r="AN140" s="2468"/>
      <c r="AO140" s="2468"/>
      <c r="AP140" s="2468"/>
      <c r="AQ140" s="2468"/>
      <c r="AR140" s="2468"/>
      <c r="AS140" s="2468"/>
      <c r="AT140" s="2468"/>
      <c r="AU140" s="2468"/>
      <c r="AV140" s="2468"/>
      <c r="AW140" s="2468"/>
      <c r="AX140" s="2468"/>
      <c r="AY140" s="2468"/>
      <c r="AZ140" s="239"/>
      <c r="BA140" s="3081" t="s">
        <v>107</v>
      </c>
      <c r="BB140" s="173" t="s">
        <v>64</v>
      </c>
      <c r="BC140" s="1595" t="s">
        <v>35</v>
      </c>
      <c r="BD140" s="1615" t="s">
        <v>35</v>
      </c>
      <c r="BE140" s="1615" t="s">
        <v>35</v>
      </c>
      <c r="BF140" s="1615" t="s">
        <v>35</v>
      </c>
      <c r="BG140" s="1636" t="s">
        <v>35</v>
      </c>
      <c r="BH140" s="1657" t="s">
        <v>35</v>
      </c>
      <c r="BI140" s="1615" t="s">
        <v>35</v>
      </c>
      <c r="BJ140" s="1615" t="s">
        <v>35</v>
      </c>
      <c r="BK140" s="1615" t="s">
        <v>35</v>
      </c>
      <c r="BL140" s="1636" t="s">
        <v>35</v>
      </c>
      <c r="BM140" s="1657" t="s">
        <v>35</v>
      </c>
      <c r="BN140" s="1615" t="s">
        <v>35</v>
      </c>
      <c r="BO140" s="1615" t="s">
        <v>35</v>
      </c>
      <c r="BP140" s="1615" t="s">
        <v>35</v>
      </c>
      <c r="BQ140" s="2639" t="s">
        <v>35</v>
      </c>
      <c r="BR140" s="2690"/>
      <c r="BS140" s="2690"/>
      <c r="BT140" s="2690"/>
      <c r="BU140" s="2690"/>
      <c r="BV140" s="2690"/>
      <c r="BW140" s="2690"/>
      <c r="BX140" s="2690"/>
      <c r="BY140" s="2488"/>
      <c r="BZ140" s="2488"/>
      <c r="CA140" s="2488"/>
      <c r="CB140" s="2488"/>
      <c r="CC140" s="2488"/>
      <c r="CD140" s="2488"/>
      <c r="CE140" s="2488"/>
      <c r="CF140" s="2488"/>
      <c r="CG140" s="2488"/>
      <c r="CH140" s="2488"/>
      <c r="CI140" s="2488"/>
      <c r="CJ140" s="2488"/>
      <c r="CK140" s="2488"/>
      <c r="CL140" s="2488"/>
      <c r="CM140" s="2488"/>
      <c r="CN140" s="2488"/>
      <c r="CO140" s="2488"/>
      <c r="CP140" s="2488"/>
      <c r="CQ140" s="2488"/>
      <c r="CR140" s="2488"/>
      <c r="CS140" s="2488"/>
      <c r="CT140" s="2488"/>
      <c r="CU140" s="2488"/>
      <c r="CV140" s="2488"/>
      <c r="CW140" s="2488"/>
      <c r="CX140" s="2488"/>
      <c r="CY140" s="2488"/>
      <c r="CZ140" s="2488"/>
      <c r="DA140" s="239"/>
    </row>
    <row r="141" s="130" customFormat="true" ht="15" customHeight="true" x14ac:dyDescent="0.2">
      <c r="A141" s="3028"/>
      <c r="B141" s="300" t="s">
        <v>65</v>
      </c>
      <c r="C141" s="1517" t="s">
        <v>35</v>
      </c>
      <c r="D141" s="1531" t="s">
        <v>35</v>
      </c>
      <c r="E141" s="1531" t="s">
        <v>35</v>
      </c>
      <c r="F141" s="1531" t="s">
        <v>35</v>
      </c>
      <c r="G141" s="1545" t="s">
        <v>35</v>
      </c>
      <c r="H141" s="1559" t="s">
        <v>35</v>
      </c>
      <c r="I141" s="1531" t="s">
        <v>35</v>
      </c>
      <c r="J141" s="1531" t="s">
        <v>35</v>
      </c>
      <c r="K141" s="1531" t="s">
        <v>35</v>
      </c>
      <c r="L141" s="1573" t="s">
        <v>35</v>
      </c>
      <c r="M141" s="1582" t="s">
        <v>35</v>
      </c>
      <c r="N141" s="1531" t="s">
        <v>35</v>
      </c>
      <c r="O141" s="1531" t="s">
        <v>35</v>
      </c>
      <c r="P141" s="1531" t="s">
        <v>35</v>
      </c>
      <c r="Q141" s="1573" t="s">
        <v>35</v>
      </c>
      <c r="R141" s="2618"/>
      <c r="S141" s="2618"/>
      <c r="T141" s="2618"/>
      <c r="U141" s="2618"/>
      <c r="V141" s="2618"/>
      <c r="W141" s="2618"/>
      <c r="X141" s="2618"/>
      <c r="Y141" s="2468"/>
      <c r="Z141" s="2468"/>
      <c r="AA141" s="2468"/>
      <c r="AB141" s="2468"/>
      <c r="AC141" s="2468"/>
      <c r="AD141" s="2468"/>
      <c r="AE141" s="2468"/>
      <c r="AF141" s="2468"/>
      <c r="AG141" s="2468"/>
      <c r="AH141" s="2468"/>
      <c r="AI141" s="2468"/>
      <c r="AJ141" s="2468"/>
      <c r="AK141" s="2468"/>
      <c r="AL141" s="2468"/>
      <c r="AM141" s="2468"/>
      <c r="AN141" s="2468"/>
      <c r="AO141" s="2468"/>
      <c r="AP141" s="2468"/>
      <c r="AQ141" s="2468"/>
      <c r="AR141" s="2468"/>
      <c r="AS141" s="2468"/>
      <c r="AT141" s="2468"/>
      <c r="AU141" s="2468"/>
      <c r="AV141" s="2468"/>
      <c r="AW141" s="2468"/>
      <c r="AX141" s="2468"/>
      <c r="AY141" s="2468"/>
      <c r="AZ141" s="239"/>
      <c r="BA141" s="3081"/>
      <c r="BB141" s="173" t="s">
        <v>65</v>
      </c>
      <c r="BC141" s="1595" t="s">
        <v>35</v>
      </c>
      <c r="BD141" s="1615" t="s">
        <v>35</v>
      </c>
      <c r="BE141" s="1615" t="s">
        <v>35</v>
      </c>
      <c r="BF141" s="1615" t="s">
        <v>35</v>
      </c>
      <c r="BG141" s="1636" t="s">
        <v>35</v>
      </c>
      <c r="BH141" s="1657" t="s">
        <v>35</v>
      </c>
      <c r="BI141" s="1615" t="s">
        <v>35</v>
      </c>
      <c r="BJ141" s="1615" t="s">
        <v>35</v>
      </c>
      <c r="BK141" s="1615" t="s">
        <v>35</v>
      </c>
      <c r="BL141" s="1636" t="s">
        <v>35</v>
      </c>
      <c r="BM141" s="1657" t="s">
        <v>35</v>
      </c>
      <c r="BN141" s="1615" t="s">
        <v>35</v>
      </c>
      <c r="BO141" s="1615" t="s">
        <v>35</v>
      </c>
      <c r="BP141" s="1615" t="s">
        <v>35</v>
      </c>
      <c r="BQ141" s="2639" t="s">
        <v>35</v>
      </c>
      <c r="BR141" s="2690"/>
      <c r="BS141" s="2690"/>
      <c r="BT141" s="2690"/>
      <c r="BU141" s="2690"/>
      <c r="BV141" s="2690"/>
      <c r="BW141" s="2690"/>
      <c r="BX141" s="2690"/>
      <c r="BY141" s="2488"/>
      <c r="BZ141" s="2488"/>
      <c r="CA141" s="2488"/>
      <c r="CB141" s="2488"/>
      <c r="CC141" s="2488"/>
      <c r="CD141" s="2488"/>
      <c r="CE141" s="2488"/>
      <c r="CF141" s="2488"/>
      <c r="CG141" s="2488"/>
      <c r="CH141" s="2488"/>
      <c r="CI141" s="2488"/>
      <c r="CJ141" s="2488"/>
      <c r="CK141" s="2488"/>
      <c r="CL141" s="2488"/>
      <c r="CM141" s="2488"/>
      <c r="CN141" s="2488"/>
      <c r="CO141" s="2488"/>
      <c r="CP141" s="2488"/>
      <c r="CQ141" s="2488"/>
      <c r="CR141" s="2488"/>
      <c r="CS141" s="2488"/>
      <c r="CT141" s="2488"/>
      <c r="CU141" s="2488"/>
      <c r="CV141" s="2488"/>
      <c r="CW141" s="2488"/>
      <c r="CX141" s="2488"/>
      <c r="CY141" s="2488"/>
      <c r="CZ141" s="2488"/>
      <c r="DA141" s="239"/>
    </row>
    <row r="142" s="130" customFormat="true" ht="15" customHeight="true" x14ac:dyDescent="0.2">
      <c r="A142" s="3028"/>
      <c r="B142" s="300" t="s">
        <v>66</v>
      </c>
      <c r="C142" s="1517" t="s">
        <v>35</v>
      </c>
      <c r="D142" s="1531" t="s">
        <v>35</v>
      </c>
      <c r="E142" s="1531" t="s">
        <v>35</v>
      </c>
      <c r="F142" s="1531" t="s">
        <v>35</v>
      </c>
      <c r="G142" s="1545" t="s">
        <v>35</v>
      </c>
      <c r="H142" s="1559" t="s">
        <v>35</v>
      </c>
      <c r="I142" s="1531" t="s">
        <v>35</v>
      </c>
      <c r="J142" s="1531" t="s">
        <v>35</v>
      </c>
      <c r="K142" s="1531" t="s">
        <v>35</v>
      </c>
      <c r="L142" s="1573" t="s">
        <v>35</v>
      </c>
      <c r="M142" s="1582" t="s">
        <v>35</v>
      </c>
      <c r="N142" s="1531" t="s">
        <v>35</v>
      </c>
      <c r="O142" s="1531" t="s">
        <v>35</v>
      </c>
      <c r="P142" s="1531" t="s">
        <v>35</v>
      </c>
      <c r="Q142" s="1573" t="s">
        <v>35</v>
      </c>
      <c r="R142" s="2618"/>
      <c r="S142" s="2618"/>
      <c r="T142" s="2618"/>
      <c r="U142" s="2618"/>
      <c r="V142" s="2618"/>
      <c r="W142" s="2618"/>
      <c r="X142" s="2618"/>
      <c r="Y142" s="2468"/>
      <c r="Z142" s="2468"/>
      <c r="AA142" s="2468"/>
      <c r="AB142" s="2468"/>
      <c r="AC142" s="2468"/>
      <c r="AD142" s="2468"/>
      <c r="AE142" s="2468"/>
      <c r="AF142" s="2468"/>
      <c r="AG142" s="2468"/>
      <c r="AH142" s="2468"/>
      <c r="AI142" s="2468"/>
      <c r="AJ142" s="2468"/>
      <c r="AK142" s="2468"/>
      <c r="AL142" s="2468"/>
      <c r="AM142" s="2468"/>
      <c r="AN142" s="2468"/>
      <c r="AO142" s="2468"/>
      <c r="AP142" s="2468"/>
      <c r="AQ142" s="2468"/>
      <c r="AR142" s="2468"/>
      <c r="AS142" s="2468"/>
      <c r="AT142" s="2468"/>
      <c r="AU142" s="2468"/>
      <c r="AV142" s="2468"/>
      <c r="AW142" s="2468"/>
      <c r="AX142" s="2468"/>
      <c r="AY142" s="2468"/>
      <c r="AZ142" s="239"/>
      <c r="BA142" s="3081"/>
      <c r="BB142" s="173" t="s">
        <v>66</v>
      </c>
      <c r="BC142" s="1595" t="s">
        <v>35</v>
      </c>
      <c r="BD142" s="1615" t="s">
        <v>35</v>
      </c>
      <c r="BE142" s="1615" t="s">
        <v>35</v>
      </c>
      <c r="BF142" s="1615" t="s">
        <v>35</v>
      </c>
      <c r="BG142" s="1636" t="s">
        <v>35</v>
      </c>
      <c r="BH142" s="1657" t="s">
        <v>35</v>
      </c>
      <c r="BI142" s="1615" t="s">
        <v>35</v>
      </c>
      <c r="BJ142" s="1615" t="s">
        <v>35</v>
      </c>
      <c r="BK142" s="1615" t="s">
        <v>35</v>
      </c>
      <c r="BL142" s="1636" t="s">
        <v>35</v>
      </c>
      <c r="BM142" s="1657" t="s">
        <v>35</v>
      </c>
      <c r="BN142" s="1615" t="s">
        <v>35</v>
      </c>
      <c r="BO142" s="1615" t="s">
        <v>35</v>
      </c>
      <c r="BP142" s="1615" t="s">
        <v>35</v>
      </c>
      <c r="BQ142" s="2639" t="s">
        <v>35</v>
      </c>
      <c r="BR142" s="2690"/>
      <c r="BS142" s="2690"/>
      <c r="BT142" s="2690"/>
      <c r="BU142" s="2690"/>
      <c r="BV142" s="2690"/>
      <c r="BW142" s="2690"/>
      <c r="BX142" s="2690"/>
      <c r="BY142" s="2488"/>
      <c r="BZ142" s="2488"/>
      <c r="CA142" s="2488"/>
      <c r="CB142" s="2488"/>
      <c r="CC142" s="2488"/>
      <c r="CD142" s="2488"/>
      <c r="CE142" s="2488"/>
      <c r="CF142" s="2488"/>
      <c r="CG142" s="2488"/>
      <c r="CH142" s="2488"/>
      <c r="CI142" s="2488"/>
      <c r="CJ142" s="2488"/>
      <c r="CK142" s="2488"/>
      <c r="CL142" s="2488"/>
      <c r="CM142" s="2488"/>
      <c r="CN142" s="2488"/>
      <c r="CO142" s="2488"/>
      <c r="CP142" s="2488"/>
      <c r="CQ142" s="2488"/>
      <c r="CR142" s="2488"/>
      <c r="CS142" s="2488"/>
      <c r="CT142" s="2488"/>
      <c r="CU142" s="2488"/>
      <c r="CV142" s="2488"/>
      <c r="CW142" s="2488"/>
      <c r="CX142" s="2488"/>
      <c r="CY142" s="2488"/>
      <c r="CZ142" s="2488"/>
      <c r="DA142" s="239"/>
    </row>
    <row r="143" s="130" customFormat="true" ht="15" customHeight="true" x14ac:dyDescent="0.2">
      <c r="A143" s="3028"/>
      <c r="B143" s="300" t="s">
        <v>67</v>
      </c>
      <c r="C143" s="1517" t="s">
        <v>35</v>
      </c>
      <c r="D143" s="1531" t="s">
        <v>35</v>
      </c>
      <c r="E143" s="1531" t="s">
        <v>35</v>
      </c>
      <c r="F143" s="1531" t="s">
        <v>35</v>
      </c>
      <c r="G143" s="1545" t="s">
        <v>35</v>
      </c>
      <c r="H143" s="1559" t="s">
        <v>35</v>
      </c>
      <c r="I143" s="1531" t="s">
        <v>35</v>
      </c>
      <c r="J143" s="1531" t="s">
        <v>35</v>
      </c>
      <c r="K143" s="1531" t="s">
        <v>35</v>
      </c>
      <c r="L143" s="1573" t="s">
        <v>35</v>
      </c>
      <c r="M143" s="1582" t="s">
        <v>35</v>
      </c>
      <c r="N143" s="1531" t="s">
        <v>35</v>
      </c>
      <c r="O143" s="1531" t="s">
        <v>35</v>
      </c>
      <c r="P143" s="1531" t="s">
        <v>35</v>
      </c>
      <c r="Q143" s="1573" t="s">
        <v>35</v>
      </c>
      <c r="R143" s="2618"/>
      <c r="S143" s="2618"/>
      <c r="T143" s="2618"/>
      <c r="U143" s="2618"/>
      <c r="V143" s="2618"/>
      <c r="W143" s="2618"/>
      <c r="X143" s="2618"/>
      <c r="Y143" s="2468"/>
      <c r="Z143" s="2468"/>
      <c r="AA143" s="2468"/>
      <c r="AB143" s="2468"/>
      <c r="AC143" s="2468"/>
      <c r="AD143" s="2468"/>
      <c r="AE143" s="2468"/>
      <c r="AF143" s="2468"/>
      <c r="AG143" s="2468"/>
      <c r="AH143" s="2468"/>
      <c r="AI143" s="2468"/>
      <c r="AJ143" s="2468"/>
      <c r="AK143" s="2468"/>
      <c r="AL143" s="2468"/>
      <c r="AM143" s="2468"/>
      <c r="AN143" s="2468"/>
      <c r="AO143" s="2468"/>
      <c r="AP143" s="2468"/>
      <c r="AQ143" s="2468"/>
      <c r="AR143" s="2468"/>
      <c r="AS143" s="2468"/>
      <c r="AT143" s="2468"/>
      <c r="AU143" s="2468"/>
      <c r="AV143" s="2468"/>
      <c r="AW143" s="2468"/>
      <c r="AX143" s="2468"/>
      <c r="AY143" s="2468"/>
      <c r="AZ143" s="239"/>
      <c r="BA143" s="3081"/>
      <c r="BB143" s="173" t="s">
        <v>67</v>
      </c>
      <c r="BC143" s="1595" t="s">
        <v>35</v>
      </c>
      <c r="BD143" s="1615" t="s">
        <v>35</v>
      </c>
      <c r="BE143" s="1615" t="s">
        <v>35</v>
      </c>
      <c r="BF143" s="1615" t="s">
        <v>35</v>
      </c>
      <c r="BG143" s="1636" t="s">
        <v>35</v>
      </c>
      <c r="BH143" s="1657" t="s">
        <v>35</v>
      </c>
      <c r="BI143" s="1615" t="s">
        <v>35</v>
      </c>
      <c r="BJ143" s="1615" t="s">
        <v>35</v>
      </c>
      <c r="BK143" s="1615" t="s">
        <v>35</v>
      </c>
      <c r="BL143" s="1636" t="s">
        <v>35</v>
      </c>
      <c r="BM143" s="1657" t="s">
        <v>35</v>
      </c>
      <c r="BN143" s="1615" t="s">
        <v>35</v>
      </c>
      <c r="BO143" s="1615" t="s">
        <v>35</v>
      </c>
      <c r="BP143" s="1615" t="s">
        <v>35</v>
      </c>
      <c r="BQ143" s="2639" t="s">
        <v>35</v>
      </c>
      <c r="BR143" s="2690"/>
      <c r="BS143" s="2690"/>
      <c r="BT143" s="2690"/>
      <c r="BU143" s="2690"/>
      <c r="BV143" s="2690"/>
      <c r="BW143" s="2690"/>
      <c r="BX143" s="2690"/>
      <c r="BY143" s="2488"/>
      <c r="BZ143" s="2488"/>
      <c r="CA143" s="2488"/>
      <c r="CB143" s="2488"/>
      <c r="CC143" s="2488"/>
      <c r="CD143" s="2488"/>
      <c r="CE143" s="2488"/>
      <c r="CF143" s="2488"/>
      <c r="CG143" s="2488"/>
      <c r="CH143" s="2488"/>
      <c r="CI143" s="2488"/>
      <c r="CJ143" s="2488"/>
      <c r="CK143" s="2488"/>
      <c r="CL143" s="2488"/>
      <c r="CM143" s="2488"/>
      <c r="CN143" s="2488"/>
      <c r="CO143" s="2488"/>
      <c r="CP143" s="2488"/>
      <c r="CQ143" s="2488"/>
      <c r="CR143" s="2488"/>
      <c r="CS143" s="2488"/>
      <c r="CT143" s="2488"/>
      <c r="CU143" s="2488"/>
      <c r="CV143" s="2488"/>
      <c r="CW143" s="2488"/>
      <c r="CX143" s="2488"/>
      <c r="CY143" s="2488"/>
      <c r="CZ143" s="2488"/>
      <c r="DA143" s="239"/>
    </row>
    <row r="144" s="130" customFormat="true" ht="15" customHeight="true" x14ac:dyDescent="0.2">
      <c r="A144" s="3028" t="s">
        <v>108</v>
      </c>
      <c r="B144" s="300" t="s">
        <v>64</v>
      </c>
      <c r="C144" s="1517" t="s">
        <v>35</v>
      </c>
      <c r="D144" s="1531" t="s">
        <v>35</v>
      </c>
      <c r="E144" s="1531" t="s">
        <v>35</v>
      </c>
      <c r="F144" s="1531" t="s">
        <v>35</v>
      </c>
      <c r="G144" s="1545" t="s">
        <v>35</v>
      </c>
      <c r="H144" s="1559" t="s">
        <v>35</v>
      </c>
      <c r="I144" s="1531" t="s">
        <v>35</v>
      </c>
      <c r="J144" s="1531" t="s">
        <v>35</v>
      </c>
      <c r="K144" s="1531" t="s">
        <v>35</v>
      </c>
      <c r="L144" s="1573" t="s">
        <v>35</v>
      </c>
      <c r="M144" s="1582" t="s">
        <v>35</v>
      </c>
      <c r="N144" s="1531" t="s">
        <v>35</v>
      </c>
      <c r="O144" s="1531" t="s">
        <v>35</v>
      </c>
      <c r="P144" s="1531" t="s">
        <v>35</v>
      </c>
      <c r="Q144" s="1573" t="s">
        <v>35</v>
      </c>
      <c r="R144" s="2618"/>
      <c r="S144" s="2618"/>
      <c r="T144" s="2618"/>
      <c r="U144" s="2618"/>
      <c r="V144" s="2618"/>
      <c r="W144" s="2618"/>
      <c r="X144" s="2618"/>
      <c r="Y144" s="2468"/>
      <c r="Z144" s="2468"/>
      <c r="AA144" s="2468"/>
      <c r="AB144" s="2468"/>
      <c r="AC144" s="2468"/>
      <c r="AD144" s="2468"/>
      <c r="AE144" s="2468"/>
      <c r="AF144" s="2468"/>
      <c r="AG144" s="2468"/>
      <c r="AH144" s="2468"/>
      <c r="AI144" s="2468"/>
      <c r="AJ144" s="2468"/>
      <c r="AK144" s="2468"/>
      <c r="AL144" s="2468"/>
      <c r="AM144" s="2468"/>
      <c r="AN144" s="2468"/>
      <c r="AO144" s="2468"/>
      <c r="AP144" s="2468"/>
      <c r="AQ144" s="2468"/>
      <c r="AR144" s="2468"/>
      <c r="AS144" s="2468"/>
      <c r="AT144" s="2468"/>
      <c r="AU144" s="2468"/>
      <c r="AV144" s="2468"/>
      <c r="AW144" s="2468"/>
      <c r="AX144" s="2468"/>
      <c r="AY144" s="2468"/>
      <c r="AZ144" s="239"/>
      <c r="BA144" s="3081" t="s">
        <v>108</v>
      </c>
      <c r="BB144" s="173" t="s">
        <v>64</v>
      </c>
      <c r="BC144" s="1595" t="s">
        <v>35</v>
      </c>
      <c r="BD144" s="1615" t="s">
        <v>35</v>
      </c>
      <c r="BE144" s="1615" t="s">
        <v>35</v>
      </c>
      <c r="BF144" s="1615" t="s">
        <v>35</v>
      </c>
      <c r="BG144" s="1636" t="s">
        <v>35</v>
      </c>
      <c r="BH144" s="1657" t="s">
        <v>35</v>
      </c>
      <c r="BI144" s="1615" t="s">
        <v>35</v>
      </c>
      <c r="BJ144" s="1615" t="s">
        <v>35</v>
      </c>
      <c r="BK144" s="1615" t="s">
        <v>35</v>
      </c>
      <c r="BL144" s="1636" t="s">
        <v>35</v>
      </c>
      <c r="BM144" s="1657" t="s">
        <v>35</v>
      </c>
      <c r="BN144" s="1615" t="s">
        <v>35</v>
      </c>
      <c r="BO144" s="1615" t="s">
        <v>35</v>
      </c>
      <c r="BP144" s="1615" t="s">
        <v>35</v>
      </c>
      <c r="BQ144" s="2639" t="s">
        <v>35</v>
      </c>
      <c r="BR144" s="2690"/>
      <c r="BS144" s="2690"/>
      <c r="BT144" s="2690"/>
      <c r="BU144" s="2690"/>
      <c r="BV144" s="2690"/>
      <c r="BW144" s="2690"/>
      <c r="BX144" s="2690"/>
      <c r="BY144" s="2488"/>
      <c r="BZ144" s="2488"/>
      <c r="CA144" s="2488"/>
      <c r="CB144" s="2488"/>
      <c r="CC144" s="2488"/>
      <c r="CD144" s="2488"/>
      <c r="CE144" s="2488"/>
      <c r="CF144" s="2488"/>
      <c r="CG144" s="2488"/>
      <c r="CH144" s="2488"/>
      <c r="CI144" s="2488"/>
      <c r="CJ144" s="2488"/>
      <c r="CK144" s="2488"/>
      <c r="CL144" s="2488"/>
      <c r="CM144" s="2488"/>
      <c r="CN144" s="2488"/>
      <c r="CO144" s="2488"/>
      <c r="CP144" s="2488"/>
      <c r="CQ144" s="2488"/>
      <c r="CR144" s="2488"/>
      <c r="CS144" s="2488"/>
      <c r="CT144" s="2488"/>
      <c r="CU144" s="2488"/>
      <c r="CV144" s="2488"/>
      <c r="CW144" s="2488"/>
      <c r="CX144" s="2488"/>
      <c r="CY144" s="2488"/>
      <c r="CZ144" s="2488"/>
      <c r="DA144" s="239"/>
    </row>
    <row r="145" s="130" customFormat="true" ht="15" customHeight="true" x14ac:dyDescent="0.2">
      <c r="A145" s="3028"/>
      <c r="B145" s="300" t="s">
        <v>65</v>
      </c>
      <c r="C145" s="1517" t="s">
        <v>35</v>
      </c>
      <c r="D145" s="1531" t="s">
        <v>35</v>
      </c>
      <c r="E145" s="1531" t="s">
        <v>35</v>
      </c>
      <c r="F145" s="1531" t="s">
        <v>35</v>
      </c>
      <c r="G145" s="1545" t="s">
        <v>35</v>
      </c>
      <c r="H145" s="1559" t="s">
        <v>35</v>
      </c>
      <c r="I145" s="1531" t="s">
        <v>35</v>
      </c>
      <c r="J145" s="1531" t="s">
        <v>35</v>
      </c>
      <c r="K145" s="1531" t="s">
        <v>35</v>
      </c>
      <c r="L145" s="1573" t="s">
        <v>35</v>
      </c>
      <c r="M145" s="1582" t="s">
        <v>35</v>
      </c>
      <c r="N145" s="1531" t="s">
        <v>35</v>
      </c>
      <c r="O145" s="1531" t="s">
        <v>35</v>
      </c>
      <c r="P145" s="1531" t="s">
        <v>35</v>
      </c>
      <c r="Q145" s="1573" t="s">
        <v>35</v>
      </c>
      <c r="R145" s="2618"/>
      <c r="S145" s="2618"/>
      <c r="T145" s="2618"/>
      <c r="U145" s="2618"/>
      <c r="V145" s="2618"/>
      <c r="W145" s="2618"/>
      <c r="X145" s="2618"/>
      <c r="Y145" s="2468"/>
      <c r="Z145" s="2468"/>
      <c r="AA145" s="2468"/>
      <c r="AB145" s="2468"/>
      <c r="AC145" s="2468"/>
      <c r="AD145" s="2468"/>
      <c r="AE145" s="2468"/>
      <c r="AF145" s="2468"/>
      <c r="AG145" s="2468"/>
      <c r="AH145" s="2468"/>
      <c r="AI145" s="2468"/>
      <c r="AJ145" s="2468"/>
      <c r="AK145" s="2468"/>
      <c r="AL145" s="2468"/>
      <c r="AM145" s="2468"/>
      <c r="AN145" s="2468"/>
      <c r="AO145" s="2468"/>
      <c r="AP145" s="2468"/>
      <c r="AQ145" s="2468"/>
      <c r="AR145" s="2468"/>
      <c r="AS145" s="2468"/>
      <c r="AT145" s="2468"/>
      <c r="AU145" s="2468"/>
      <c r="AV145" s="2468"/>
      <c r="AW145" s="2468"/>
      <c r="AX145" s="2468"/>
      <c r="AY145" s="2468"/>
      <c r="AZ145" s="239"/>
      <c r="BA145" s="3081"/>
      <c r="BB145" s="173" t="s">
        <v>65</v>
      </c>
      <c r="BC145" s="1595" t="s">
        <v>35</v>
      </c>
      <c r="BD145" s="1615" t="s">
        <v>35</v>
      </c>
      <c r="BE145" s="1615" t="s">
        <v>35</v>
      </c>
      <c r="BF145" s="1615" t="s">
        <v>35</v>
      </c>
      <c r="BG145" s="1636" t="s">
        <v>35</v>
      </c>
      <c r="BH145" s="1657" t="s">
        <v>35</v>
      </c>
      <c r="BI145" s="1615" t="s">
        <v>35</v>
      </c>
      <c r="BJ145" s="1615" t="s">
        <v>35</v>
      </c>
      <c r="BK145" s="1615" t="s">
        <v>35</v>
      </c>
      <c r="BL145" s="1636" t="s">
        <v>35</v>
      </c>
      <c r="BM145" s="1657" t="s">
        <v>35</v>
      </c>
      <c r="BN145" s="1615" t="s">
        <v>35</v>
      </c>
      <c r="BO145" s="1615" t="s">
        <v>35</v>
      </c>
      <c r="BP145" s="1615" t="s">
        <v>35</v>
      </c>
      <c r="BQ145" s="2639" t="s">
        <v>35</v>
      </c>
      <c r="BR145" s="2690"/>
      <c r="BS145" s="2690"/>
      <c r="BT145" s="2690"/>
      <c r="BU145" s="2690"/>
      <c r="BV145" s="2690"/>
      <c r="BW145" s="2690"/>
      <c r="BX145" s="2690"/>
      <c r="BY145" s="2488"/>
      <c r="BZ145" s="2488"/>
      <c r="CA145" s="2488"/>
      <c r="CB145" s="2488"/>
      <c r="CC145" s="2488"/>
      <c r="CD145" s="2488"/>
      <c r="CE145" s="2488"/>
      <c r="CF145" s="2488"/>
      <c r="CG145" s="2488"/>
      <c r="CH145" s="2488"/>
      <c r="CI145" s="2488"/>
      <c r="CJ145" s="2488"/>
      <c r="CK145" s="2488"/>
      <c r="CL145" s="2488"/>
      <c r="CM145" s="2488"/>
      <c r="CN145" s="2488"/>
      <c r="CO145" s="2488"/>
      <c r="CP145" s="2488"/>
      <c r="CQ145" s="2488"/>
      <c r="CR145" s="2488"/>
      <c r="CS145" s="2488"/>
      <c r="CT145" s="2488"/>
      <c r="CU145" s="2488"/>
      <c r="CV145" s="2488"/>
      <c r="CW145" s="2488"/>
      <c r="CX145" s="2488"/>
      <c r="CY145" s="2488"/>
      <c r="CZ145" s="2488"/>
      <c r="DA145" s="239"/>
    </row>
    <row r="146" s="130" customFormat="true" ht="15" customHeight="true" x14ac:dyDescent="0.2">
      <c r="A146" s="3028"/>
      <c r="B146" s="300" t="s">
        <v>66</v>
      </c>
      <c r="C146" s="1517" t="s">
        <v>35</v>
      </c>
      <c r="D146" s="1531" t="s">
        <v>35</v>
      </c>
      <c r="E146" s="1531" t="s">
        <v>35</v>
      </c>
      <c r="F146" s="1531" t="s">
        <v>35</v>
      </c>
      <c r="G146" s="1545" t="s">
        <v>35</v>
      </c>
      <c r="H146" s="1559" t="s">
        <v>35</v>
      </c>
      <c r="I146" s="1531" t="s">
        <v>35</v>
      </c>
      <c r="J146" s="1531" t="s">
        <v>35</v>
      </c>
      <c r="K146" s="1531" t="s">
        <v>35</v>
      </c>
      <c r="L146" s="1573" t="s">
        <v>35</v>
      </c>
      <c r="M146" s="1582" t="s">
        <v>35</v>
      </c>
      <c r="N146" s="1531" t="s">
        <v>35</v>
      </c>
      <c r="O146" s="1531" t="s">
        <v>35</v>
      </c>
      <c r="P146" s="1531" t="s">
        <v>35</v>
      </c>
      <c r="Q146" s="1573" t="s">
        <v>35</v>
      </c>
      <c r="R146" s="2618"/>
      <c r="S146" s="2618"/>
      <c r="T146" s="2618"/>
      <c r="U146" s="2618"/>
      <c r="V146" s="2618"/>
      <c r="W146" s="2618"/>
      <c r="X146" s="2618"/>
      <c r="Y146" s="2468"/>
      <c r="Z146" s="2468"/>
      <c r="AA146" s="2468"/>
      <c r="AB146" s="2468"/>
      <c r="AC146" s="2468"/>
      <c r="AD146" s="2468"/>
      <c r="AE146" s="2468"/>
      <c r="AF146" s="2468"/>
      <c r="AG146" s="2468"/>
      <c r="AH146" s="2468"/>
      <c r="AI146" s="2468"/>
      <c r="AJ146" s="2468"/>
      <c r="AK146" s="2468"/>
      <c r="AL146" s="2468"/>
      <c r="AM146" s="2468"/>
      <c r="AN146" s="2468"/>
      <c r="AO146" s="2468"/>
      <c r="AP146" s="2468"/>
      <c r="AQ146" s="2468"/>
      <c r="AR146" s="2468"/>
      <c r="AS146" s="2468"/>
      <c r="AT146" s="2468"/>
      <c r="AU146" s="2468"/>
      <c r="AV146" s="2468"/>
      <c r="AW146" s="2468"/>
      <c r="AX146" s="2468"/>
      <c r="AY146" s="2468"/>
      <c r="AZ146" s="239"/>
      <c r="BA146" s="3081"/>
      <c r="BB146" s="173" t="s">
        <v>66</v>
      </c>
      <c r="BC146" s="1595" t="s">
        <v>35</v>
      </c>
      <c r="BD146" s="1615" t="s">
        <v>35</v>
      </c>
      <c r="BE146" s="1615" t="s">
        <v>35</v>
      </c>
      <c r="BF146" s="1615" t="s">
        <v>35</v>
      </c>
      <c r="BG146" s="1636" t="s">
        <v>35</v>
      </c>
      <c r="BH146" s="1657" t="s">
        <v>35</v>
      </c>
      <c r="BI146" s="1615" t="s">
        <v>35</v>
      </c>
      <c r="BJ146" s="1615" t="s">
        <v>35</v>
      </c>
      <c r="BK146" s="1615" t="s">
        <v>35</v>
      </c>
      <c r="BL146" s="1636" t="s">
        <v>35</v>
      </c>
      <c r="BM146" s="1657" t="s">
        <v>35</v>
      </c>
      <c r="BN146" s="1615" t="s">
        <v>35</v>
      </c>
      <c r="BO146" s="1615" t="s">
        <v>35</v>
      </c>
      <c r="BP146" s="1615" t="s">
        <v>35</v>
      </c>
      <c r="BQ146" s="2639" t="s">
        <v>35</v>
      </c>
      <c r="BR146" s="2690"/>
      <c r="BS146" s="2690"/>
      <c r="BT146" s="2690"/>
      <c r="BU146" s="2690"/>
      <c r="BV146" s="2690"/>
      <c r="BW146" s="2690"/>
      <c r="BX146" s="2690"/>
      <c r="BY146" s="2488"/>
      <c r="BZ146" s="2488"/>
      <c r="CA146" s="2488"/>
      <c r="CB146" s="2488"/>
      <c r="CC146" s="2488"/>
      <c r="CD146" s="2488"/>
      <c r="CE146" s="2488"/>
      <c r="CF146" s="2488"/>
      <c r="CG146" s="2488"/>
      <c r="CH146" s="2488"/>
      <c r="CI146" s="2488"/>
      <c r="CJ146" s="2488"/>
      <c r="CK146" s="2488"/>
      <c r="CL146" s="2488"/>
      <c r="CM146" s="2488"/>
      <c r="CN146" s="2488"/>
      <c r="CO146" s="2488"/>
      <c r="CP146" s="2488"/>
      <c r="CQ146" s="2488"/>
      <c r="CR146" s="2488"/>
      <c r="CS146" s="2488"/>
      <c r="CT146" s="2488"/>
      <c r="CU146" s="2488"/>
      <c r="CV146" s="2488"/>
      <c r="CW146" s="2488"/>
      <c r="CX146" s="2488"/>
      <c r="CY146" s="2488"/>
      <c r="CZ146" s="2488"/>
      <c r="DA146" s="239"/>
    </row>
    <row r="147" s="130" customFormat="true" ht="15" customHeight="true" x14ac:dyDescent="0.2">
      <c r="A147" s="3028"/>
      <c r="B147" s="300" t="s">
        <v>67</v>
      </c>
      <c r="C147" s="1517" t="s">
        <v>35</v>
      </c>
      <c r="D147" s="1531" t="s">
        <v>35</v>
      </c>
      <c r="E147" s="1531" t="s">
        <v>35</v>
      </c>
      <c r="F147" s="1531" t="s">
        <v>35</v>
      </c>
      <c r="G147" s="1545" t="s">
        <v>35</v>
      </c>
      <c r="H147" s="1559" t="s">
        <v>35</v>
      </c>
      <c r="I147" s="1531" t="s">
        <v>35</v>
      </c>
      <c r="J147" s="1531" t="s">
        <v>35</v>
      </c>
      <c r="K147" s="1531" t="s">
        <v>35</v>
      </c>
      <c r="L147" s="1573" t="s">
        <v>35</v>
      </c>
      <c r="M147" s="1582" t="s">
        <v>35</v>
      </c>
      <c r="N147" s="1531" t="s">
        <v>35</v>
      </c>
      <c r="O147" s="1531" t="s">
        <v>35</v>
      </c>
      <c r="P147" s="1531" t="s">
        <v>35</v>
      </c>
      <c r="Q147" s="1573" t="s">
        <v>35</v>
      </c>
      <c r="R147" s="2618"/>
      <c r="S147" s="2618"/>
      <c r="T147" s="2618"/>
      <c r="U147" s="2618"/>
      <c r="V147" s="2618"/>
      <c r="W147" s="2618"/>
      <c r="X147" s="2618"/>
      <c r="Y147" s="2468"/>
      <c r="Z147" s="2468"/>
      <c r="AA147" s="2468"/>
      <c r="AB147" s="2468"/>
      <c r="AC147" s="2468"/>
      <c r="AD147" s="2468"/>
      <c r="AE147" s="2468"/>
      <c r="AF147" s="2468"/>
      <c r="AG147" s="2468"/>
      <c r="AH147" s="2468"/>
      <c r="AI147" s="2468"/>
      <c r="AJ147" s="2468"/>
      <c r="AK147" s="2468"/>
      <c r="AL147" s="2468"/>
      <c r="AM147" s="2468"/>
      <c r="AN147" s="2468"/>
      <c r="AO147" s="2468"/>
      <c r="AP147" s="2468"/>
      <c r="AQ147" s="2468"/>
      <c r="AR147" s="2468"/>
      <c r="AS147" s="2468"/>
      <c r="AT147" s="2468"/>
      <c r="AU147" s="2468"/>
      <c r="AV147" s="2468"/>
      <c r="AW147" s="2468"/>
      <c r="AX147" s="2468"/>
      <c r="AY147" s="2468"/>
      <c r="AZ147" s="239"/>
      <c r="BA147" s="3081"/>
      <c r="BB147" s="173" t="s">
        <v>67</v>
      </c>
      <c r="BC147" s="1595" t="s">
        <v>35</v>
      </c>
      <c r="BD147" s="1615" t="s">
        <v>35</v>
      </c>
      <c r="BE147" s="1615" t="s">
        <v>35</v>
      </c>
      <c r="BF147" s="1615" t="s">
        <v>35</v>
      </c>
      <c r="BG147" s="1636" t="s">
        <v>35</v>
      </c>
      <c r="BH147" s="1657" t="s">
        <v>35</v>
      </c>
      <c r="BI147" s="1615" t="s">
        <v>35</v>
      </c>
      <c r="BJ147" s="1615" t="s">
        <v>35</v>
      </c>
      <c r="BK147" s="1615" t="s">
        <v>35</v>
      </c>
      <c r="BL147" s="1636" t="s">
        <v>35</v>
      </c>
      <c r="BM147" s="1657" t="s">
        <v>35</v>
      </c>
      <c r="BN147" s="1615" t="s">
        <v>35</v>
      </c>
      <c r="BO147" s="1615" t="s">
        <v>35</v>
      </c>
      <c r="BP147" s="1615" t="s">
        <v>35</v>
      </c>
      <c r="BQ147" s="2639" t="s">
        <v>35</v>
      </c>
      <c r="BR147" s="2690"/>
      <c r="BS147" s="2690"/>
      <c r="BT147" s="2690"/>
      <c r="BU147" s="2690"/>
      <c r="BV147" s="2690"/>
      <c r="BW147" s="2690"/>
      <c r="BX147" s="2690"/>
      <c r="BY147" s="2488"/>
      <c r="BZ147" s="2488"/>
      <c r="CA147" s="2488"/>
      <c r="CB147" s="2488"/>
      <c r="CC147" s="2488"/>
      <c r="CD147" s="2488"/>
      <c r="CE147" s="2488"/>
      <c r="CF147" s="2488"/>
      <c r="CG147" s="2488"/>
      <c r="CH147" s="2488"/>
      <c r="CI147" s="2488"/>
      <c r="CJ147" s="2488"/>
      <c r="CK147" s="2488"/>
      <c r="CL147" s="2488"/>
      <c r="CM147" s="2488"/>
      <c r="CN147" s="2488"/>
      <c r="CO147" s="2488"/>
      <c r="CP147" s="2488"/>
      <c r="CQ147" s="2488"/>
      <c r="CR147" s="2488"/>
      <c r="CS147" s="2488"/>
      <c r="CT147" s="2488"/>
      <c r="CU147" s="2488"/>
      <c r="CV147" s="2488"/>
      <c r="CW147" s="2488"/>
      <c r="CX147" s="2488"/>
      <c r="CY147" s="2488"/>
      <c r="CZ147" s="2488"/>
      <c r="DA147" s="239"/>
    </row>
    <row r="148" s="130" customFormat="true" ht="15" customHeight="true" x14ac:dyDescent="0.2">
      <c r="A148" s="3028" t="s">
        <v>109</v>
      </c>
      <c r="B148" s="300" t="s">
        <v>49</v>
      </c>
      <c r="C148" s="1145">
        <v>4.9610804672016533</v>
      </c>
      <c r="D148" s="1146">
        <v>6.1419914082334577</v>
      </c>
      <c r="E148" s="1146">
        <v>8.6463023561295458</v>
      </c>
      <c r="F148" s="1146">
        <v>26.600081637874055</v>
      </c>
      <c r="G148" s="1217">
        <v>26.607072006135411</v>
      </c>
      <c r="H148" s="1201">
        <v>18.379935030036147</v>
      </c>
      <c r="I148" s="1146">
        <v>38.802680535211714</v>
      </c>
      <c r="J148" s="1146">
        <v>59.559961423315798</v>
      </c>
      <c r="K148" s="1146">
        <v>32.879178811414924</v>
      </c>
      <c r="L148" s="1169">
        <v>13.268826472916754</v>
      </c>
      <c r="M148" s="1184">
        <v>5.0607762232846287</v>
      </c>
      <c r="N148" s="1146">
        <v>5.7881745538158196</v>
      </c>
      <c r="O148" s="1146">
        <v>4.7106883223364786</v>
      </c>
      <c r="P148" s="1146">
        <v>7.6978459057745443</v>
      </c>
      <c r="Q148" s="1169">
        <v>5.5608667196882937</v>
      </c>
      <c r="R148" s="2619"/>
      <c r="S148" s="2619"/>
      <c r="T148" s="2619"/>
      <c r="U148" s="2619"/>
      <c r="V148" s="2619"/>
      <c r="W148" s="2619"/>
      <c r="X148" s="2619"/>
      <c r="Y148" s="2469"/>
      <c r="Z148" s="2469"/>
      <c r="AA148" s="2469"/>
      <c r="AB148" s="2469"/>
      <c r="AC148" s="2469"/>
      <c r="AD148" s="2469"/>
      <c r="AE148" s="2469"/>
      <c r="AF148" s="2469"/>
      <c r="AG148" s="2469"/>
      <c r="AH148" s="2469"/>
      <c r="AI148" s="2469"/>
      <c r="AJ148" s="2469"/>
      <c r="AK148" s="2469"/>
      <c r="AL148" s="2469"/>
      <c r="AM148" s="2469"/>
      <c r="AN148" s="2469"/>
      <c r="AO148" s="2469"/>
      <c r="AP148" s="2469"/>
      <c r="AQ148" s="2469"/>
      <c r="AR148" s="2469"/>
      <c r="AS148" s="2469"/>
      <c r="AT148" s="2469"/>
      <c r="AU148" s="2469"/>
      <c r="AV148" s="2469"/>
      <c r="AW148" s="2469"/>
      <c r="AX148" s="2469"/>
      <c r="AY148" s="2469"/>
      <c r="AZ148" s="239"/>
      <c r="BA148" s="3081" t="s">
        <v>109</v>
      </c>
      <c r="BB148" s="173" t="s">
        <v>49</v>
      </c>
      <c r="BC148" s="1595" t="s">
        <v>35</v>
      </c>
      <c r="BD148" s="1615" t="s">
        <v>35</v>
      </c>
      <c r="BE148" s="1615" t="s">
        <v>35</v>
      </c>
      <c r="BF148" s="1615" t="s">
        <v>35</v>
      </c>
      <c r="BG148" s="1636" t="s">
        <v>35</v>
      </c>
      <c r="BH148" s="1657" t="s">
        <v>35</v>
      </c>
      <c r="BI148" s="1615" t="s">
        <v>35</v>
      </c>
      <c r="BJ148" s="1615" t="s">
        <v>35</v>
      </c>
      <c r="BK148" s="1615" t="s">
        <v>35</v>
      </c>
      <c r="BL148" s="1636" t="s">
        <v>35</v>
      </c>
      <c r="BM148" s="1657" t="s">
        <v>35</v>
      </c>
      <c r="BN148" s="1615" t="s">
        <v>35</v>
      </c>
      <c r="BO148" s="1615" t="s">
        <v>35</v>
      </c>
      <c r="BP148" s="1615" t="s">
        <v>35</v>
      </c>
      <c r="BQ148" s="2639" t="s">
        <v>35</v>
      </c>
      <c r="BR148" s="2690"/>
      <c r="BS148" s="2690"/>
      <c r="BT148" s="2690"/>
      <c r="BU148" s="2690"/>
      <c r="BV148" s="2690"/>
      <c r="BW148" s="2690"/>
      <c r="BX148" s="2690"/>
      <c r="BY148" s="2488"/>
      <c r="BZ148" s="2488"/>
      <c r="CA148" s="2488"/>
      <c r="CB148" s="2488"/>
      <c r="CC148" s="2488"/>
      <c r="CD148" s="2488"/>
      <c r="CE148" s="2488"/>
      <c r="CF148" s="2488"/>
      <c r="CG148" s="2488"/>
      <c r="CH148" s="2488"/>
      <c r="CI148" s="2488"/>
      <c r="CJ148" s="2488"/>
      <c r="CK148" s="2488"/>
      <c r="CL148" s="2488"/>
      <c r="CM148" s="2488"/>
      <c r="CN148" s="2488"/>
      <c r="CO148" s="2488"/>
      <c r="CP148" s="2488"/>
      <c r="CQ148" s="2488"/>
      <c r="CR148" s="2488"/>
      <c r="CS148" s="2488"/>
      <c r="CT148" s="2488"/>
      <c r="CU148" s="2488"/>
      <c r="CV148" s="2488"/>
      <c r="CW148" s="2488"/>
      <c r="CX148" s="2488"/>
      <c r="CY148" s="2488"/>
      <c r="CZ148" s="2488"/>
      <c r="DA148" s="239"/>
    </row>
    <row r="149" s="130" customFormat="true" ht="15" customHeight="true" x14ac:dyDescent="0.2">
      <c r="A149" s="3028"/>
      <c r="B149" s="300" t="s">
        <v>48</v>
      </c>
      <c r="C149" s="1145">
        <v>22.985428223340904</v>
      </c>
      <c r="D149" s="1146">
        <v>33.782231145256169</v>
      </c>
      <c r="E149" s="1146">
        <v>45.806415300350132</v>
      </c>
      <c r="F149" s="1146">
        <v>34.668766172229418</v>
      </c>
      <c r="G149" s="1217">
        <v>61.005579058841086</v>
      </c>
      <c r="H149" s="1201">
        <v>42.702045802755812</v>
      </c>
      <c r="I149" s="1146">
        <v>36.090489697579685</v>
      </c>
      <c r="J149" s="1146">
        <v>25.153844359075446</v>
      </c>
      <c r="K149" s="1146">
        <v>53.637652720267269</v>
      </c>
      <c r="L149" s="1169">
        <v>81.571541648220062</v>
      </c>
      <c r="M149" s="1184">
        <v>21.191858195972344</v>
      </c>
      <c r="N149" s="1146">
        <v>24.885652564416002</v>
      </c>
      <c r="O149" s="1146">
        <v>41.637963811030872</v>
      </c>
      <c r="P149" s="1146">
        <v>44.099830411364053</v>
      </c>
      <c r="Q149" s="1169">
        <v>46.326441030977342</v>
      </c>
      <c r="R149" s="2619"/>
      <c r="S149" s="2619"/>
      <c r="T149" s="2619"/>
      <c r="U149" s="2619"/>
      <c r="V149" s="2619"/>
      <c r="W149" s="2619"/>
      <c r="X149" s="2619"/>
      <c r="Y149" s="2469"/>
      <c r="Z149" s="2469"/>
      <c r="AA149" s="2469"/>
      <c r="AB149" s="2469"/>
      <c r="AC149" s="2469"/>
      <c r="AD149" s="2469"/>
      <c r="AE149" s="2469"/>
      <c r="AF149" s="2469"/>
      <c r="AG149" s="2469"/>
      <c r="AH149" s="2469"/>
      <c r="AI149" s="2469"/>
      <c r="AJ149" s="2469"/>
      <c r="AK149" s="2469"/>
      <c r="AL149" s="2469"/>
      <c r="AM149" s="2469"/>
      <c r="AN149" s="2469"/>
      <c r="AO149" s="2469"/>
      <c r="AP149" s="2469"/>
      <c r="AQ149" s="2469"/>
      <c r="AR149" s="2469"/>
      <c r="AS149" s="2469"/>
      <c r="AT149" s="2469"/>
      <c r="AU149" s="2469"/>
      <c r="AV149" s="2469"/>
      <c r="AW149" s="2469"/>
      <c r="AX149" s="2469"/>
      <c r="AY149" s="2469"/>
      <c r="AZ149" s="239"/>
      <c r="BA149" s="3081"/>
      <c r="BB149" s="173" t="s">
        <v>48</v>
      </c>
      <c r="BC149" s="1595" t="s">
        <v>35</v>
      </c>
      <c r="BD149" s="1615" t="s">
        <v>35</v>
      </c>
      <c r="BE149" s="1615" t="s">
        <v>35</v>
      </c>
      <c r="BF149" s="1615" t="s">
        <v>35</v>
      </c>
      <c r="BG149" s="1636" t="s">
        <v>35</v>
      </c>
      <c r="BH149" s="1657" t="s">
        <v>35</v>
      </c>
      <c r="BI149" s="1615" t="s">
        <v>35</v>
      </c>
      <c r="BJ149" s="1615" t="s">
        <v>35</v>
      </c>
      <c r="BK149" s="1615" t="s">
        <v>35</v>
      </c>
      <c r="BL149" s="1636" t="s">
        <v>35</v>
      </c>
      <c r="BM149" s="1657" t="s">
        <v>35</v>
      </c>
      <c r="BN149" s="1615" t="s">
        <v>35</v>
      </c>
      <c r="BO149" s="1615" t="s">
        <v>35</v>
      </c>
      <c r="BP149" s="1615" t="s">
        <v>35</v>
      </c>
      <c r="BQ149" s="2639" t="s">
        <v>35</v>
      </c>
      <c r="BR149" s="2690"/>
      <c r="BS149" s="2690"/>
      <c r="BT149" s="2690"/>
      <c r="BU149" s="2690"/>
      <c r="BV149" s="2690"/>
      <c r="BW149" s="2690"/>
      <c r="BX149" s="2690"/>
      <c r="BY149" s="2488"/>
      <c r="BZ149" s="2488"/>
      <c r="CA149" s="2488"/>
      <c r="CB149" s="2488"/>
      <c r="CC149" s="2488"/>
      <c r="CD149" s="2488"/>
      <c r="CE149" s="2488"/>
      <c r="CF149" s="2488"/>
      <c r="CG149" s="2488"/>
      <c r="CH149" s="2488"/>
      <c r="CI149" s="2488"/>
      <c r="CJ149" s="2488"/>
      <c r="CK149" s="2488"/>
      <c r="CL149" s="2488"/>
      <c r="CM149" s="2488"/>
      <c r="CN149" s="2488"/>
      <c r="CO149" s="2488"/>
      <c r="CP149" s="2488"/>
      <c r="CQ149" s="2488"/>
      <c r="CR149" s="2488"/>
      <c r="CS149" s="2488"/>
      <c r="CT149" s="2488"/>
      <c r="CU149" s="2488"/>
      <c r="CV149" s="2488"/>
      <c r="CW149" s="2488"/>
      <c r="CX149" s="2488"/>
      <c r="CY149" s="2488"/>
      <c r="CZ149" s="2488"/>
      <c r="DA149" s="239"/>
    </row>
    <row r="150" s="130" customFormat="true" ht="15" customHeight="true" x14ac:dyDescent="0.2">
      <c r="A150" s="3028"/>
      <c r="B150" s="300" t="s">
        <v>111</v>
      </c>
      <c r="C150" s="1145">
        <v>72.053491309457442</v>
      </c>
      <c r="D150" s="1146">
        <v>60.075777446510372</v>
      </c>
      <c r="E150" s="1146">
        <v>45.547282343520322</v>
      </c>
      <c r="F150" s="1146">
        <v>38.731152189896534</v>
      </c>
      <c r="G150" s="1217">
        <v>12.387348935023496</v>
      </c>
      <c r="H150" s="1201">
        <v>38.918019167208044</v>
      </c>
      <c r="I150" s="1146">
        <v>25.106829767208598</v>
      </c>
      <c r="J150" s="1146">
        <v>15.286194217608754</v>
      </c>
      <c r="K150" s="1146">
        <v>13.483168468317805</v>
      </c>
      <c r="L150" s="1169">
        <v>5.1596318788631841</v>
      </c>
      <c r="M150" s="1184">
        <v>73.747365580743036</v>
      </c>
      <c r="N150" s="1146">
        <v>69.326172881768173</v>
      </c>
      <c r="O150" s="1146">
        <v>53.651347866632648</v>
      </c>
      <c r="P150" s="1146">
        <v>48.202323682861405</v>
      </c>
      <c r="Q150" s="1169">
        <v>48.112692249334359</v>
      </c>
      <c r="R150" s="2619"/>
      <c r="S150" s="2619"/>
      <c r="T150" s="2619"/>
      <c r="U150" s="2619"/>
      <c r="V150" s="2619"/>
      <c r="W150" s="2619"/>
      <c r="X150" s="2619"/>
      <c r="Y150" s="2469"/>
      <c r="Z150" s="2469"/>
      <c r="AA150" s="2469"/>
      <c r="AB150" s="2469"/>
      <c r="AC150" s="2469"/>
      <c r="AD150" s="2469"/>
      <c r="AE150" s="2469"/>
      <c r="AF150" s="2469"/>
      <c r="AG150" s="2469"/>
      <c r="AH150" s="2469"/>
      <c r="AI150" s="2469"/>
      <c r="AJ150" s="2469"/>
      <c r="AK150" s="2469"/>
      <c r="AL150" s="2469"/>
      <c r="AM150" s="2469"/>
      <c r="AN150" s="2469"/>
      <c r="AO150" s="2469"/>
      <c r="AP150" s="2469"/>
      <c r="AQ150" s="2469"/>
      <c r="AR150" s="2469"/>
      <c r="AS150" s="2469"/>
      <c r="AT150" s="2469"/>
      <c r="AU150" s="2469"/>
      <c r="AV150" s="2469"/>
      <c r="AW150" s="2469"/>
      <c r="AX150" s="2469"/>
      <c r="AY150" s="2469"/>
      <c r="AZ150" s="239"/>
      <c r="BA150" s="3081"/>
      <c r="BB150" s="173" t="s">
        <v>111</v>
      </c>
      <c r="BC150" s="1595" t="s">
        <v>35</v>
      </c>
      <c r="BD150" s="1615" t="s">
        <v>35</v>
      </c>
      <c r="BE150" s="1615" t="s">
        <v>35</v>
      </c>
      <c r="BF150" s="1615" t="s">
        <v>35</v>
      </c>
      <c r="BG150" s="1636" t="s">
        <v>35</v>
      </c>
      <c r="BH150" s="1657" t="s">
        <v>35</v>
      </c>
      <c r="BI150" s="1615" t="s">
        <v>35</v>
      </c>
      <c r="BJ150" s="1615" t="s">
        <v>35</v>
      </c>
      <c r="BK150" s="1615" t="s">
        <v>35</v>
      </c>
      <c r="BL150" s="1636" t="s">
        <v>35</v>
      </c>
      <c r="BM150" s="1657" t="s">
        <v>35</v>
      </c>
      <c r="BN150" s="1615" t="s">
        <v>35</v>
      </c>
      <c r="BO150" s="1615" t="s">
        <v>35</v>
      </c>
      <c r="BP150" s="1615" t="s">
        <v>35</v>
      </c>
      <c r="BQ150" s="2639" t="s">
        <v>35</v>
      </c>
      <c r="BR150" s="2690"/>
      <c r="BS150" s="2690"/>
      <c r="BT150" s="2690"/>
      <c r="BU150" s="2690"/>
      <c r="BV150" s="2690"/>
      <c r="BW150" s="2690"/>
      <c r="BX150" s="2690"/>
      <c r="BY150" s="2488"/>
      <c r="BZ150" s="2488"/>
      <c r="CA150" s="2488"/>
      <c r="CB150" s="2488"/>
      <c r="CC150" s="2488"/>
      <c r="CD150" s="2488"/>
      <c r="CE150" s="2488"/>
      <c r="CF150" s="2488"/>
      <c r="CG150" s="2488"/>
      <c r="CH150" s="2488"/>
      <c r="CI150" s="2488"/>
      <c r="CJ150" s="2488"/>
      <c r="CK150" s="2488"/>
      <c r="CL150" s="2488"/>
      <c r="CM150" s="2488"/>
      <c r="CN150" s="2488"/>
      <c r="CO150" s="2488"/>
      <c r="CP150" s="2488"/>
      <c r="CQ150" s="2488"/>
      <c r="CR150" s="2488"/>
      <c r="CS150" s="2488"/>
      <c r="CT150" s="2488"/>
      <c r="CU150" s="2488"/>
      <c r="CV150" s="2488"/>
      <c r="CW150" s="2488"/>
      <c r="CX150" s="2488"/>
      <c r="CY150" s="2488"/>
      <c r="CZ150" s="2488"/>
      <c r="DA150" s="239"/>
    </row>
    <row r="151" s="130" customFormat="true" ht="15" customHeight="true" x14ac:dyDescent="0.2">
      <c r="A151" s="3028" t="s">
        <v>110</v>
      </c>
      <c r="B151" s="300" t="s">
        <v>49</v>
      </c>
      <c r="C151" s="1145">
        <v>6.5510693779886848</v>
      </c>
      <c r="D151" s="1146">
        <v>8.2123731486297249</v>
      </c>
      <c r="E151" s="1146">
        <v>10.373863960085131</v>
      </c>
      <c r="F151" s="1146">
        <v>28.732290164962706</v>
      </c>
      <c r="G151" s="1217">
        <v>26.92492134587766</v>
      </c>
      <c r="H151" s="1201">
        <v>19.564830034679119</v>
      </c>
      <c r="I151" s="1146">
        <v>43.203262668107314</v>
      </c>
      <c r="J151" s="1146">
        <v>60.710224965616334</v>
      </c>
      <c r="K151" s="1146">
        <v>32.879178811414924</v>
      </c>
      <c r="L151" s="1169">
        <v>13.471024634091261</v>
      </c>
      <c r="M151" s="1184">
        <v>6.8744895799005379</v>
      </c>
      <c r="N151" s="1146">
        <v>7.4362231516915784</v>
      </c>
      <c r="O151" s="1146">
        <v>7.061053234837579</v>
      </c>
      <c r="P151" s="1146">
        <v>9.2945139773109062</v>
      </c>
      <c r="Q151" s="1169">
        <v>6.4359093804736283</v>
      </c>
      <c r="R151" s="2619"/>
      <c r="S151" s="2619"/>
      <c r="T151" s="2619"/>
      <c r="U151" s="2619"/>
      <c r="V151" s="2619"/>
      <c r="W151" s="2619"/>
      <c r="X151" s="2619"/>
      <c r="Y151" s="2469"/>
      <c r="Z151" s="2469"/>
      <c r="AA151" s="2469"/>
      <c r="AB151" s="2469"/>
      <c r="AC151" s="2469"/>
      <c r="AD151" s="2469"/>
      <c r="AE151" s="2469"/>
      <c r="AF151" s="2469"/>
      <c r="AG151" s="2469"/>
      <c r="AH151" s="2469"/>
      <c r="AI151" s="2469"/>
      <c r="AJ151" s="2469"/>
      <c r="AK151" s="2469"/>
      <c r="AL151" s="2469"/>
      <c r="AM151" s="2469"/>
      <c r="AN151" s="2469"/>
      <c r="AO151" s="2469"/>
      <c r="AP151" s="2469"/>
      <c r="AQ151" s="2469"/>
      <c r="AR151" s="2469"/>
      <c r="AS151" s="2469"/>
      <c r="AT151" s="2469"/>
      <c r="AU151" s="2469"/>
      <c r="AV151" s="2469"/>
      <c r="AW151" s="2469"/>
      <c r="AX151" s="2469"/>
      <c r="AY151" s="2469"/>
      <c r="AZ151" s="239"/>
      <c r="BA151" s="3081" t="s">
        <v>110</v>
      </c>
      <c r="BB151" s="173" t="s">
        <v>49</v>
      </c>
      <c r="BC151" s="1595" t="s">
        <v>35</v>
      </c>
      <c r="BD151" s="1615" t="s">
        <v>35</v>
      </c>
      <c r="BE151" s="1615" t="s">
        <v>35</v>
      </c>
      <c r="BF151" s="1615" t="s">
        <v>35</v>
      </c>
      <c r="BG151" s="1636" t="s">
        <v>35</v>
      </c>
      <c r="BH151" s="1657" t="s">
        <v>35</v>
      </c>
      <c r="BI151" s="1615" t="s">
        <v>35</v>
      </c>
      <c r="BJ151" s="1615" t="s">
        <v>35</v>
      </c>
      <c r="BK151" s="1615" t="s">
        <v>35</v>
      </c>
      <c r="BL151" s="1636" t="s">
        <v>35</v>
      </c>
      <c r="BM151" s="1657" t="s">
        <v>35</v>
      </c>
      <c r="BN151" s="1615" t="s">
        <v>35</v>
      </c>
      <c r="BO151" s="1615" t="s">
        <v>35</v>
      </c>
      <c r="BP151" s="1615" t="s">
        <v>35</v>
      </c>
      <c r="BQ151" s="2639" t="s">
        <v>35</v>
      </c>
      <c r="BR151" s="2690"/>
      <c r="BS151" s="2690"/>
      <c r="BT151" s="2690"/>
      <c r="BU151" s="2690"/>
      <c r="BV151" s="2690"/>
      <c r="BW151" s="2690"/>
      <c r="BX151" s="2690"/>
      <c r="BY151" s="2488"/>
      <c r="BZ151" s="2488"/>
      <c r="CA151" s="2488"/>
      <c r="CB151" s="2488"/>
      <c r="CC151" s="2488"/>
      <c r="CD151" s="2488"/>
      <c r="CE151" s="2488"/>
      <c r="CF151" s="2488"/>
      <c r="CG151" s="2488"/>
      <c r="CH151" s="2488"/>
      <c r="CI151" s="2488"/>
      <c r="CJ151" s="2488"/>
      <c r="CK151" s="2488"/>
      <c r="CL151" s="2488"/>
      <c r="CM151" s="2488"/>
      <c r="CN151" s="2488"/>
      <c r="CO151" s="2488"/>
      <c r="CP151" s="2488"/>
      <c r="CQ151" s="2488"/>
      <c r="CR151" s="2488"/>
      <c r="CS151" s="2488"/>
      <c r="CT151" s="2488"/>
      <c r="CU151" s="2488"/>
      <c r="CV151" s="2488"/>
      <c r="CW151" s="2488"/>
      <c r="CX151" s="2488"/>
      <c r="CY151" s="2488"/>
      <c r="CZ151" s="2488"/>
      <c r="DA151" s="239"/>
    </row>
    <row r="152" s="130" customFormat="true" ht="15" customHeight="true" x14ac:dyDescent="0.2">
      <c r="A152" s="3029"/>
      <c r="B152" s="301" t="s">
        <v>48</v>
      </c>
      <c r="C152" s="1148">
        <v>25.532563262287322</v>
      </c>
      <c r="D152" s="1149">
        <v>37.680431792127465</v>
      </c>
      <c r="E152" s="1149">
        <v>48.788106841952676</v>
      </c>
      <c r="F152" s="1149">
        <v>36.834220412605568</v>
      </c>
      <c r="G152" s="1218">
        <v>62.049466657139178</v>
      </c>
      <c r="H152" s="1202">
        <v>48.97214300426122</v>
      </c>
      <c r="I152" s="1149">
        <v>37.367492703235861</v>
      </c>
      <c r="J152" s="1149">
        <v>26.821534808322227</v>
      </c>
      <c r="K152" s="1149">
        <v>54.472233738811802</v>
      </c>
      <c r="L152" s="1170">
        <v>81.958820163311501</v>
      </c>
      <c r="M152" s="1185">
        <v>23.061824684127803</v>
      </c>
      <c r="N152" s="1149">
        <v>28.503506063807322</v>
      </c>
      <c r="O152" s="1149">
        <v>44.262315822567373</v>
      </c>
      <c r="P152" s="1149">
        <v>46.867858460277198</v>
      </c>
      <c r="Q152" s="1170">
        <v>49.160424422375179</v>
      </c>
      <c r="R152" s="2620"/>
      <c r="S152" s="2620"/>
      <c r="T152" s="2620"/>
      <c r="U152" s="2620"/>
      <c r="V152" s="2620"/>
      <c r="W152" s="2620"/>
      <c r="X152" s="2620"/>
      <c r="Y152" s="2470"/>
      <c r="Z152" s="2470"/>
      <c r="AA152" s="2470"/>
      <c r="AB152" s="2470"/>
      <c r="AC152" s="2470"/>
      <c r="AD152" s="2470"/>
      <c r="AE152" s="2470"/>
      <c r="AF152" s="2470"/>
      <c r="AG152" s="2470"/>
      <c r="AH152" s="2470"/>
      <c r="AI152" s="2470"/>
      <c r="AJ152" s="2470"/>
      <c r="AK152" s="2470"/>
      <c r="AL152" s="2470"/>
      <c r="AM152" s="2470"/>
      <c r="AN152" s="2470"/>
      <c r="AO152" s="2470"/>
      <c r="AP152" s="2470"/>
      <c r="AQ152" s="2470"/>
      <c r="AR152" s="2470"/>
      <c r="AS152" s="2470"/>
      <c r="AT152" s="2470"/>
      <c r="AU152" s="2470"/>
      <c r="AV152" s="2470"/>
      <c r="AW152" s="2470"/>
      <c r="AX152" s="2470"/>
      <c r="AY152" s="2470"/>
      <c r="AZ152" s="239"/>
      <c r="BA152" s="3089"/>
      <c r="BB152" s="265" t="s">
        <v>48</v>
      </c>
      <c r="BC152" s="1596" t="s">
        <v>35</v>
      </c>
      <c r="BD152" s="1616" t="s">
        <v>35</v>
      </c>
      <c r="BE152" s="1616" t="s">
        <v>35</v>
      </c>
      <c r="BF152" s="1616" t="s">
        <v>35</v>
      </c>
      <c r="BG152" s="1637" t="s">
        <v>35</v>
      </c>
      <c r="BH152" s="1658" t="s">
        <v>35</v>
      </c>
      <c r="BI152" s="1616" t="s">
        <v>35</v>
      </c>
      <c r="BJ152" s="1616" t="s">
        <v>35</v>
      </c>
      <c r="BK152" s="1616" t="s">
        <v>35</v>
      </c>
      <c r="BL152" s="1637" t="s">
        <v>35</v>
      </c>
      <c r="BM152" s="1658" t="s">
        <v>35</v>
      </c>
      <c r="BN152" s="1616" t="s">
        <v>35</v>
      </c>
      <c r="BO152" s="1616" t="s">
        <v>35</v>
      </c>
      <c r="BP152" s="1616" t="s">
        <v>35</v>
      </c>
      <c r="BQ152" s="2640" t="s">
        <v>35</v>
      </c>
      <c r="BR152" s="2691"/>
      <c r="BS152" s="2691"/>
      <c r="BT152" s="2691"/>
      <c r="BU152" s="2691"/>
      <c r="BV152" s="2691"/>
      <c r="BW152" s="2691"/>
      <c r="BX152" s="2691"/>
      <c r="BY152" s="2489"/>
      <c r="BZ152" s="2489"/>
      <c r="CA152" s="2489"/>
      <c r="CB152" s="2489"/>
      <c r="CC152" s="2489"/>
      <c r="CD152" s="2489"/>
      <c r="CE152" s="2489"/>
      <c r="CF152" s="2489"/>
      <c r="CG152" s="2489"/>
      <c r="CH152" s="2489"/>
      <c r="CI152" s="2489"/>
      <c r="CJ152" s="2489"/>
      <c r="CK152" s="2489"/>
      <c r="CL152" s="2489"/>
      <c r="CM152" s="2489"/>
      <c r="CN152" s="2489"/>
      <c r="CO152" s="2489"/>
      <c r="CP152" s="2489"/>
      <c r="CQ152" s="2489"/>
      <c r="CR152" s="2489"/>
      <c r="CS152" s="2489"/>
      <c r="CT152" s="2489"/>
      <c r="CU152" s="2489"/>
      <c r="CV152" s="2489"/>
      <c r="CW152" s="2489"/>
      <c r="CX152" s="2489"/>
      <c r="CY152" s="2489"/>
      <c r="CZ152" s="2489"/>
      <c r="DA152" s="239"/>
    </row>
    <row r="153" s="761" customFormat="true" ht="15" customHeight="true" x14ac:dyDescent="0.2">
      <c r="A153" s="3214" t="s">
        <v>251</v>
      </c>
      <c r="B153" s="1893" t="s">
        <v>252</v>
      </c>
      <c r="C153" s="1850">
        <v>0</v>
      </c>
      <c r="D153" s="1851">
        <v>0.4102763034959831</v>
      </c>
      <c r="E153" s="1851">
        <v>0.55723409752295461</v>
      </c>
      <c r="F153" s="1851">
        <v>6.4998123689038874</v>
      </c>
      <c r="G153" s="1852">
        <v>49.370604750164624</v>
      </c>
      <c r="H153" s="1853">
        <v>2.1807589702117491</v>
      </c>
      <c r="I153" s="1851">
        <v>10.448532291790858</v>
      </c>
      <c r="J153" s="1851">
        <v>22.502964611039218</v>
      </c>
      <c r="K153" s="1851">
        <v>40.456103581243433</v>
      </c>
      <c r="L153" s="1854">
        <v>77.209846371304664</v>
      </c>
      <c r="M153" s="1855">
        <v>0</v>
      </c>
      <c r="N153" s="1851">
        <v>0.19419759804266734</v>
      </c>
      <c r="O153" s="1851">
        <v>0.41206870733391843</v>
      </c>
      <c r="P153" s="1851">
        <v>0</v>
      </c>
      <c r="Q153" s="2608">
        <v>9.6305643419190172</v>
      </c>
      <c r="R153" s="1038"/>
      <c r="S153" s="1038"/>
      <c r="T153" s="1038"/>
      <c r="U153" s="1038"/>
      <c r="V153" s="1038"/>
      <c r="W153" s="1038"/>
      <c r="X153" s="1038"/>
      <c r="Y153" s="1038"/>
      <c r="Z153" s="1038"/>
      <c r="AA153" s="1038"/>
      <c r="AB153" s="1038"/>
      <c r="AC153" s="1038"/>
      <c r="AD153" s="1038"/>
      <c r="AE153" s="1038"/>
      <c r="AF153" s="1038"/>
      <c r="AG153" s="1038"/>
      <c r="AH153" s="1038"/>
      <c r="AI153" s="1038"/>
      <c r="AJ153" s="1038"/>
      <c r="AK153" s="1038"/>
      <c r="AL153" s="1038"/>
      <c r="AM153" s="1038"/>
      <c r="AN153" s="1038"/>
      <c r="AO153" s="1038"/>
      <c r="AP153" s="1038"/>
      <c r="AQ153" s="1038"/>
      <c r="AR153" s="1038"/>
      <c r="AS153" s="1038"/>
      <c r="AT153" s="1038"/>
      <c r="AU153" s="1038"/>
      <c r="AV153" s="1038"/>
      <c r="AW153" s="1038"/>
      <c r="AX153" s="1038"/>
      <c r="AY153" s="1038"/>
      <c r="BA153" s="3241" t="s">
        <v>251</v>
      </c>
      <c r="BB153" s="264" t="s">
        <v>252</v>
      </c>
      <c r="BC153" s="511">
        <v>0</v>
      </c>
      <c r="BD153" s="443">
        <v>1377.5733375549316</v>
      </c>
      <c r="BE153" s="443">
        <v>1725.1023254394531</v>
      </c>
      <c r="BF153" s="443">
        <v>18493.764514923096</v>
      </c>
      <c r="BG153" s="512">
        <v>163311.34644317627</v>
      </c>
      <c r="BH153" s="523">
        <v>2412.9341163635254</v>
      </c>
      <c r="BI153" s="443">
        <v>11130.668338775635</v>
      </c>
      <c r="BJ153" s="443">
        <v>24464.50830078125</v>
      </c>
      <c r="BK153" s="443">
        <v>43892.157150268555</v>
      </c>
      <c r="BL153" s="512">
        <v>85094.418678283691</v>
      </c>
      <c r="BM153" s="523">
        <v>0</v>
      </c>
      <c r="BN153" s="443">
        <v>438.36190795898438</v>
      </c>
      <c r="BO153" s="443">
        <v>929.93826293945313</v>
      </c>
      <c r="BP153" s="443">
        <v>0</v>
      </c>
      <c r="BQ153" s="2641">
        <v>16544.799865722656</v>
      </c>
      <c r="BR153" s="2692"/>
      <c r="BS153" s="2692"/>
      <c r="BT153" s="2692"/>
      <c r="BU153" s="2692"/>
      <c r="BV153" s="2692"/>
      <c r="BW153" s="2692"/>
      <c r="BX153" s="2692"/>
      <c r="BY153" s="2490"/>
      <c r="BZ153" s="2490"/>
      <c r="CA153" s="2490"/>
      <c r="CB153" s="2490"/>
      <c r="CC153" s="2490"/>
      <c r="CD153" s="2490"/>
      <c r="CE153" s="2490"/>
      <c r="CF153" s="2490"/>
      <c r="CG153" s="2490"/>
      <c r="CH153" s="2490"/>
      <c r="CI153" s="2490"/>
      <c r="CJ153" s="2490"/>
      <c r="CK153" s="2490"/>
      <c r="CL153" s="2490"/>
      <c r="CM153" s="2490"/>
      <c r="CN153" s="2490"/>
      <c r="CO153" s="2490"/>
      <c r="CP153" s="2490"/>
      <c r="CQ153" s="2490"/>
      <c r="CR153" s="2490"/>
      <c r="CS153" s="2490"/>
      <c r="CT153" s="2490"/>
      <c r="CU153" s="2490"/>
      <c r="CV153" s="2490"/>
      <c r="CW153" s="2490"/>
      <c r="CX153" s="2490"/>
      <c r="CY153" s="2490"/>
      <c r="CZ153" s="2490"/>
      <c r="DA153" s="240"/>
    </row>
    <row r="154" s="761" customFormat="true" ht="15" customHeight="true" x14ac:dyDescent="0.2">
      <c r="A154" s="3214"/>
      <c r="B154" s="1893" t="s">
        <v>253</v>
      </c>
      <c r="C154" s="1850">
        <v>0.15209851643434683</v>
      </c>
      <c r="D154" s="1851">
        <v>0</v>
      </c>
      <c r="E154" s="1851">
        <v>7.2902352844941939E-2</v>
      </c>
      <c r="F154" s="1851">
        <v>1.3965213094640121</v>
      </c>
      <c r="G154" s="1852">
        <v>5.8427302280579045</v>
      </c>
      <c r="H154" s="1853">
        <v>0.20397687118143518</v>
      </c>
      <c r="I154" s="1851">
        <v>2.9093448400951281</v>
      </c>
      <c r="J154" s="1851">
        <v>2.5735172555887882</v>
      </c>
      <c r="K154" s="1851">
        <v>6.1610346321607539</v>
      </c>
      <c r="L154" s="1854">
        <v>5.8815280831400116</v>
      </c>
      <c r="M154" s="1855">
        <v>0.22716410206890186</v>
      </c>
      <c r="N154" s="1851">
        <v>0</v>
      </c>
      <c r="O154" s="1851">
        <v>0</v>
      </c>
      <c r="P154" s="1851">
        <v>0</v>
      </c>
      <c r="Q154" s="2608">
        <v>2.4662449629244487</v>
      </c>
      <c r="R154" s="1038"/>
      <c r="S154" s="1038"/>
      <c r="T154" s="1038"/>
      <c r="U154" s="1038"/>
      <c r="V154" s="1038"/>
      <c r="W154" s="1038"/>
      <c r="X154" s="1038"/>
      <c r="Y154" s="1038"/>
      <c r="Z154" s="1038"/>
      <c r="AA154" s="1038"/>
      <c r="AB154" s="1038"/>
      <c r="AC154" s="1038"/>
      <c r="AD154" s="1038"/>
      <c r="AE154" s="1038"/>
      <c r="AF154" s="1038"/>
      <c r="AG154" s="1038"/>
      <c r="AH154" s="1038"/>
      <c r="AI154" s="1038"/>
      <c r="AJ154" s="1038"/>
      <c r="AK154" s="1038"/>
      <c r="AL154" s="1038"/>
      <c r="AM154" s="1038"/>
      <c r="AN154" s="1038"/>
      <c r="AO154" s="1038"/>
      <c r="AP154" s="1038"/>
      <c r="AQ154" s="1038"/>
      <c r="AR154" s="1038"/>
      <c r="AS154" s="1038"/>
      <c r="AT154" s="1038"/>
      <c r="AU154" s="1038"/>
      <c r="AV154" s="1038"/>
      <c r="AW154" s="1038"/>
      <c r="AX154" s="1038"/>
      <c r="AY154" s="1038"/>
      <c r="BA154" s="3241"/>
      <c r="BB154" s="173" t="s">
        <v>253</v>
      </c>
      <c r="BC154" s="513">
        <v>512.14581298828125</v>
      </c>
      <c r="BD154" s="445">
        <v>0</v>
      </c>
      <c r="BE154" s="445">
        <v>225.69332885742188</v>
      </c>
      <c r="BF154" s="445">
        <v>3973.4895057678223</v>
      </c>
      <c r="BG154" s="514">
        <v>19326.968856811523</v>
      </c>
      <c r="BH154" s="524">
        <v>225.69332885742188</v>
      </c>
      <c r="BI154" s="445">
        <v>3099.2824249267578</v>
      </c>
      <c r="BJ154" s="445">
        <v>2797.8462104797363</v>
      </c>
      <c r="BK154" s="445">
        <v>6684.3090744018555</v>
      </c>
      <c r="BL154" s="514">
        <v>6482.1423263549805</v>
      </c>
      <c r="BM154" s="524">
        <v>512.14581298828125</v>
      </c>
      <c r="BN154" s="445">
        <v>0</v>
      </c>
      <c r="BO154" s="445">
        <v>0</v>
      </c>
      <c r="BP154" s="445">
        <v>0</v>
      </c>
      <c r="BQ154" s="2642">
        <v>4236.8783264160156</v>
      </c>
      <c r="BR154" s="2692"/>
      <c r="BS154" s="2692"/>
      <c r="BT154" s="2692"/>
      <c r="BU154" s="2692"/>
      <c r="BV154" s="2692"/>
      <c r="BW154" s="2692"/>
      <c r="BX154" s="2692"/>
      <c r="BY154" s="2490"/>
      <c r="BZ154" s="2490"/>
      <c r="CA154" s="2490"/>
      <c r="CB154" s="2490"/>
      <c r="CC154" s="2490"/>
      <c r="CD154" s="2490"/>
      <c r="CE154" s="2490"/>
      <c r="CF154" s="2490"/>
      <c r="CG154" s="2490"/>
      <c r="CH154" s="2490"/>
      <c r="CI154" s="2490"/>
      <c r="CJ154" s="2490"/>
      <c r="CK154" s="2490"/>
      <c r="CL154" s="2490"/>
      <c r="CM154" s="2490"/>
      <c r="CN154" s="2490"/>
      <c r="CO154" s="2490"/>
      <c r="CP154" s="2490"/>
      <c r="CQ154" s="2490"/>
      <c r="CR154" s="2490"/>
      <c r="CS154" s="2490"/>
      <c r="CT154" s="2490"/>
      <c r="CU154" s="2490"/>
      <c r="CV154" s="2490"/>
      <c r="CW154" s="2490"/>
      <c r="CX154" s="2490"/>
      <c r="CY154" s="2490"/>
      <c r="CZ154" s="2490"/>
      <c r="DA154" s="240"/>
    </row>
    <row r="155" s="761" customFormat="true" ht="15" customHeight="true" x14ac:dyDescent="0.2">
      <c r="A155" s="3214"/>
      <c r="B155" s="1893" t="s">
        <v>254</v>
      </c>
      <c r="C155" s="1850">
        <v>0.10541406157366763</v>
      </c>
      <c r="D155" s="1851">
        <v>0</v>
      </c>
      <c r="E155" s="1851">
        <v>0</v>
      </c>
      <c r="F155" s="1851">
        <v>0.87146213223162561</v>
      </c>
      <c r="G155" s="1852">
        <v>3.0119873950196321</v>
      </c>
      <c r="H155" s="1853">
        <v>0</v>
      </c>
      <c r="I155" s="1851">
        <v>1.3545251268664469</v>
      </c>
      <c r="J155" s="1851">
        <v>2.3161957997231046</v>
      </c>
      <c r="K155" s="1851">
        <v>3.6373282822707633</v>
      </c>
      <c r="L155" s="1854">
        <v>1.7619089746868724</v>
      </c>
      <c r="M155" s="1855">
        <v>0.15743934394754291</v>
      </c>
      <c r="N155" s="1851">
        <v>0</v>
      </c>
      <c r="O155" s="1851">
        <v>0</v>
      </c>
      <c r="P155" s="1851">
        <v>0</v>
      </c>
      <c r="Q155" s="2608">
        <v>1.5097446667487575</v>
      </c>
      <c r="R155" s="1038"/>
      <c r="S155" s="1038"/>
      <c r="T155" s="1038"/>
      <c r="U155" s="1038"/>
      <c r="V155" s="1038"/>
      <c r="W155" s="1038"/>
      <c r="X155" s="1038"/>
      <c r="Y155" s="1038"/>
      <c r="Z155" s="1038"/>
      <c r="AA155" s="1038"/>
      <c r="AB155" s="1038"/>
      <c r="AC155" s="1038"/>
      <c r="AD155" s="1038"/>
      <c r="AE155" s="1038"/>
      <c r="AF155" s="1038"/>
      <c r="AG155" s="1038"/>
      <c r="AH155" s="1038"/>
      <c r="AI155" s="1038"/>
      <c r="AJ155" s="1038"/>
      <c r="AK155" s="1038"/>
      <c r="AL155" s="1038"/>
      <c r="AM155" s="1038"/>
      <c r="AN155" s="1038"/>
      <c r="AO155" s="1038"/>
      <c r="AP155" s="1038"/>
      <c r="AQ155" s="1038"/>
      <c r="AR155" s="1038"/>
      <c r="AS155" s="1038"/>
      <c r="AT155" s="1038"/>
      <c r="AU155" s="1038"/>
      <c r="AV155" s="1038"/>
      <c r="AW155" s="1038"/>
      <c r="AX155" s="1038"/>
      <c r="AY155" s="1038"/>
      <c r="BA155" s="3241"/>
      <c r="BB155" s="173" t="s">
        <v>254</v>
      </c>
      <c r="BC155" s="513">
        <v>354.95001220703125</v>
      </c>
      <c r="BD155" s="445">
        <v>0</v>
      </c>
      <c r="BE155" s="445">
        <v>0</v>
      </c>
      <c r="BF155" s="445">
        <v>2479.5508766174316</v>
      </c>
      <c r="BG155" s="514">
        <v>9963.2507934570313</v>
      </c>
      <c r="BH155" s="524">
        <v>0</v>
      </c>
      <c r="BI155" s="445">
        <v>1442.9557685852051</v>
      </c>
      <c r="BJ155" s="445">
        <v>2518.0944976806641</v>
      </c>
      <c r="BK155" s="445">
        <v>3946.2570648193359</v>
      </c>
      <c r="BL155" s="514">
        <v>1941.8329010009766</v>
      </c>
      <c r="BM155" s="524">
        <v>354.95001220703125</v>
      </c>
      <c r="BN155" s="445">
        <v>0</v>
      </c>
      <c r="BO155" s="445">
        <v>0</v>
      </c>
      <c r="BP155" s="445">
        <v>0</v>
      </c>
      <c r="BQ155" s="2642">
        <v>2593.6614379882813</v>
      </c>
      <c r="BR155" s="2692"/>
      <c r="BS155" s="2692"/>
      <c r="BT155" s="2692"/>
      <c r="BU155" s="2692"/>
      <c r="BV155" s="2692"/>
      <c r="BW155" s="2692"/>
      <c r="BX155" s="2692"/>
      <c r="BY155" s="2490"/>
      <c r="BZ155" s="2490"/>
      <c r="CA155" s="2490"/>
      <c r="CB155" s="2490"/>
      <c r="CC155" s="2490"/>
      <c r="CD155" s="2490"/>
      <c r="CE155" s="2490"/>
      <c r="CF155" s="2490"/>
      <c r="CG155" s="2490"/>
      <c r="CH155" s="2490"/>
      <c r="CI155" s="2490"/>
      <c r="CJ155" s="2490"/>
      <c r="CK155" s="2490"/>
      <c r="CL155" s="2490"/>
      <c r="CM155" s="2490"/>
      <c r="CN155" s="2490"/>
      <c r="CO155" s="2490"/>
      <c r="CP155" s="2490"/>
      <c r="CQ155" s="2490"/>
      <c r="CR155" s="2490"/>
      <c r="CS155" s="2490"/>
      <c r="CT155" s="2490"/>
      <c r="CU155" s="2490"/>
      <c r="CV155" s="2490"/>
      <c r="CW155" s="2490"/>
      <c r="CX155" s="2490"/>
      <c r="CY155" s="2490"/>
      <c r="CZ155" s="2490"/>
      <c r="DA155" s="240"/>
    </row>
    <row r="156" s="761" customFormat="true" ht="15" customHeight="true" x14ac:dyDescent="0.2">
      <c r="A156" s="3214"/>
      <c r="B156" s="1893" t="s">
        <v>255</v>
      </c>
      <c r="C156" s="1850">
        <v>39.588508013955334</v>
      </c>
      <c r="D156" s="1851">
        <v>56.355790973586373</v>
      </c>
      <c r="E156" s="1851">
        <v>71.976330399523093</v>
      </c>
      <c r="F156" s="1851">
        <v>80.76738001663837</v>
      </c>
      <c r="G156" s="1852">
        <v>39.965718120657776</v>
      </c>
      <c r="H156" s="1853">
        <v>77.316207416664255</v>
      </c>
      <c r="I156" s="1851">
        <v>76.878300236331171</v>
      </c>
      <c r="J156" s="1851">
        <v>68.982196002369236</v>
      </c>
      <c r="K156" s="1851">
        <v>47.922424691701806</v>
      </c>
      <c r="L156" s="1854">
        <v>14.404587559784405</v>
      </c>
      <c r="M156" s="1855">
        <v>38.524804996990021</v>
      </c>
      <c r="N156" s="1851">
        <v>44.53887285535253</v>
      </c>
      <c r="O156" s="1851">
        <v>62.97918816370742</v>
      </c>
      <c r="P156" s="1851">
        <v>69.196406032881058</v>
      </c>
      <c r="Q156" s="2608">
        <v>73.504078212463469</v>
      </c>
      <c r="R156" s="1038"/>
      <c r="S156" s="1038"/>
      <c r="T156" s="1038"/>
      <c r="U156" s="1038"/>
      <c r="V156" s="1038"/>
      <c r="W156" s="1038"/>
      <c r="X156" s="1038"/>
      <c r="Y156" s="1038"/>
      <c r="Z156" s="1038"/>
      <c r="AA156" s="1038"/>
      <c r="AB156" s="1038"/>
      <c r="AC156" s="1038"/>
      <c r="AD156" s="1038"/>
      <c r="AE156" s="1038"/>
      <c r="AF156" s="1038"/>
      <c r="AG156" s="1038"/>
      <c r="AH156" s="1038"/>
      <c r="AI156" s="1038"/>
      <c r="AJ156" s="1038"/>
      <c r="AK156" s="1038"/>
      <c r="AL156" s="1038"/>
      <c r="AM156" s="1038"/>
      <c r="AN156" s="1038"/>
      <c r="AO156" s="1038"/>
      <c r="AP156" s="1038"/>
      <c r="AQ156" s="1038"/>
      <c r="AR156" s="1038"/>
      <c r="AS156" s="1038"/>
      <c r="AT156" s="1038"/>
      <c r="AU156" s="1038"/>
      <c r="AV156" s="1038"/>
      <c r="AW156" s="1038"/>
      <c r="AX156" s="1038"/>
      <c r="AY156" s="1038"/>
      <c r="BA156" s="3241"/>
      <c r="BB156" s="173" t="s">
        <v>255</v>
      </c>
      <c r="BC156" s="513">
        <v>133302.34309387207</v>
      </c>
      <c r="BD156" s="445">
        <v>189224.27252197266</v>
      </c>
      <c r="BE156" s="445">
        <v>222826.52030944824</v>
      </c>
      <c r="BF156" s="445">
        <v>229805.54233551025</v>
      </c>
      <c r="BG156" s="514">
        <v>132201.24142456055</v>
      </c>
      <c r="BH156" s="524">
        <v>85547.700214385986</v>
      </c>
      <c r="BI156" s="445">
        <v>81897.326675415039</v>
      </c>
      <c r="BJ156" s="445">
        <v>74995.252220153809</v>
      </c>
      <c r="BK156" s="445">
        <v>51992.614448547363</v>
      </c>
      <c r="BL156" s="514">
        <v>15875.565906524658</v>
      </c>
      <c r="BM156" s="524">
        <v>86854.909713745117</v>
      </c>
      <c r="BN156" s="445">
        <v>100537.52198791504</v>
      </c>
      <c r="BO156" s="445">
        <v>142128.62030029297</v>
      </c>
      <c r="BP156" s="445">
        <v>141254.29187011719</v>
      </c>
      <c r="BQ156" s="2642">
        <v>126276.1163482666</v>
      </c>
      <c r="BR156" s="2692"/>
      <c r="BS156" s="2692"/>
      <c r="BT156" s="2692"/>
      <c r="BU156" s="2692"/>
      <c r="BV156" s="2692"/>
      <c r="BW156" s="2692"/>
      <c r="BX156" s="2692"/>
      <c r="BY156" s="2490"/>
      <c r="BZ156" s="2490"/>
      <c r="CA156" s="2490"/>
      <c r="CB156" s="2490"/>
      <c r="CC156" s="2490"/>
      <c r="CD156" s="2490"/>
      <c r="CE156" s="2490"/>
      <c r="CF156" s="2490"/>
      <c r="CG156" s="2490"/>
      <c r="CH156" s="2490"/>
      <c r="CI156" s="2490"/>
      <c r="CJ156" s="2490"/>
      <c r="CK156" s="2490"/>
      <c r="CL156" s="2490"/>
      <c r="CM156" s="2490"/>
      <c r="CN156" s="2490"/>
      <c r="CO156" s="2490"/>
      <c r="CP156" s="2490"/>
      <c r="CQ156" s="2490"/>
      <c r="CR156" s="2490"/>
      <c r="CS156" s="2490"/>
      <c r="CT156" s="2490"/>
      <c r="CU156" s="2490"/>
      <c r="CV156" s="2490"/>
      <c r="CW156" s="2490"/>
      <c r="CX156" s="2490"/>
      <c r="CY156" s="2490"/>
      <c r="CZ156" s="2490"/>
      <c r="DA156" s="240"/>
    </row>
    <row r="157" s="761" customFormat="true" ht="15" customHeight="true" x14ac:dyDescent="0.2">
      <c r="A157" s="3214"/>
      <c r="B157" s="1893" t="s">
        <v>256</v>
      </c>
      <c r="C157" s="1850">
        <v>7.2574947157157208</v>
      </c>
      <c r="D157" s="1851">
        <v>8.6609125947044454</v>
      </c>
      <c r="E157" s="1851">
        <v>6.2612789416252852</v>
      </c>
      <c r="F157" s="1851">
        <v>6.3095008578645677</v>
      </c>
      <c r="G157" s="1852">
        <v>1.2871312847973744</v>
      </c>
      <c r="H157" s="1853">
        <v>7.793334941488224</v>
      </c>
      <c r="I157" s="1851">
        <v>6.1740915541084203</v>
      </c>
      <c r="J157" s="1851">
        <v>3.6251263312796516</v>
      </c>
      <c r="K157" s="1851">
        <v>0.23209993759611305</v>
      </c>
      <c r="L157" s="1854">
        <v>0.74212901108404161</v>
      </c>
      <c r="M157" s="1855">
        <v>8.2523807758678682</v>
      </c>
      <c r="N157" s="1851">
        <v>7.3422542826162962</v>
      </c>
      <c r="O157" s="1851">
        <v>6.8473722361773053</v>
      </c>
      <c r="P157" s="1851">
        <v>6.6928375578325898</v>
      </c>
      <c r="Q157" s="2608">
        <v>6.1739672158407917</v>
      </c>
      <c r="R157" s="1038"/>
      <c r="S157" s="1038"/>
      <c r="T157" s="1038"/>
      <c r="U157" s="1038"/>
      <c r="V157" s="1038"/>
      <c r="W157" s="1038"/>
      <c r="X157" s="1038"/>
      <c r="Y157" s="1038"/>
      <c r="Z157" s="1038"/>
      <c r="AA157" s="1038"/>
      <c r="AB157" s="1038"/>
      <c r="AC157" s="1038"/>
      <c r="AD157" s="1038"/>
      <c r="AE157" s="1038"/>
      <c r="AF157" s="1038"/>
      <c r="AG157" s="1038"/>
      <c r="AH157" s="1038"/>
      <c r="AI157" s="1038"/>
      <c r="AJ157" s="1038"/>
      <c r="AK157" s="1038"/>
      <c r="AL157" s="1038"/>
      <c r="AM157" s="1038"/>
      <c r="AN157" s="1038"/>
      <c r="AO157" s="1038"/>
      <c r="AP157" s="1038"/>
      <c r="AQ157" s="1038"/>
      <c r="AR157" s="1038"/>
      <c r="AS157" s="1038"/>
      <c r="AT157" s="1038"/>
      <c r="AU157" s="1038"/>
      <c r="AV157" s="1038"/>
      <c r="AW157" s="1038"/>
      <c r="AX157" s="1038"/>
      <c r="AY157" s="1038"/>
      <c r="BA157" s="3241"/>
      <c r="BB157" s="173" t="s">
        <v>256</v>
      </c>
      <c r="BC157" s="513">
        <v>24437.421340942383</v>
      </c>
      <c r="BD157" s="445">
        <v>29080.505424499512</v>
      </c>
      <c r="BE157" s="445">
        <v>19383.858436584473</v>
      </c>
      <c r="BF157" s="445">
        <v>17952.275611877441</v>
      </c>
      <c r="BG157" s="514">
        <v>4257.6578559875488</v>
      </c>
      <c r="BH157" s="524">
        <v>8623.0546417236328</v>
      </c>
      <c r="BI157" s="445">
        <v>6577.1692581176758</v>
      </c>
      <c r="BJ157" s="445">
        <v>3941.1221923828125</v>
      </c>
      <c r="BK157" s="445">
        <v>251.8128547668457</v>
      </c>
      <c r="BL157" s="514">
        <v>817.91429138183594</v>
      </c>
      <c r="BM157" s="524">
        <v>18605.150299072266</v>
      </c>
      <c r="BN157" s="445">
        <v>16573.658111572266</v>
      </c>
      <c r="BO157" s="445">
        <v>15452.843978881836</v>
      </c>
      <c r="BP157" s="445">
        <v>13662.444107055664</v>
      </c>
      <c r="BQ157" s="2642">
        <v>10606.548934936523</v>
      </c>
      <c r="BR157" s="2692"/>
      <c r="BS157" s="2692"/>
      <c r="BT157" s="2692"/>
      <c r="BU157" s="2692"/>
      <c r="BV157" s="2692"/>
      <c r="BW157" s="2692"/>
      <c r="BX157" s="2692"/>
      <c r="BY157" s="2490"/>
      <c r="BZ157" s="2490"/>
      <c r="CA157" s="2490"/>
      <c r="CB157" s="2490"/>
      <c r="CC157" s="2490"/>
      <c r="CD157" s="2490"/>
      <c r="CE157" s="2490"/>
      <c r="CF157" s="2490"/>
      <c r="CG157" s="2490"/>
      <c r="CH157" s="2490"/>
      <c r="CI157" s="2490"/>
      <c r="CJ157" s="2490"/>
      <c r="CK157" s="2490"/>
      <c r="CL157" s="2490"/>
      <c r="CM157" s="2490"/>
      <c r="CN157" s="2490"/>
      <c r="CO157" s="2490"/>
      <c r="CP157" s="2490"/>
      <c r="CQ157" s="2490"/>
      <c r="CR157" s="2490"/>
      <c r="CS157" s="2490"/>
      <c r="CT157" s="2490"/>
      <c r="CU157" s="2490"/>
      <c r="CV157" s="2490"/>
      <c r="CW157" s="2490"/>
      <c r="CX157" s="2490"/>
      <c r="CY157" s="2490"/>
      <c r="CZ157" s="2490"/>
      <c r="DA157" s="240"/>
    </row>
    <row r="158" s="761" customFormat="true" ht="15" customHeight="true" x14ac:dyDescent="0.2">
      <c r="A158" s="3214"/>
      <c r="B158" s="1893" t="s">
        <v>257</v>
      </c>
      <c r="C158" s="1850">
        <v>7.947260896009356E-2</v>
      </c>
      <c r="D158" s="1851">
        <v>0</v>
      </c>
      <c r="E158" s="1851">
        <v>0.1242041651775647</v>
      </c>
      <c r="F158" s="1851">
        <v>0</v>
      </c>
      <c r="G158" s="1852">
        <v>0.46497048054936241</v>
      </c>
      <c r="H158" s="1853">
        <v>0.34751658913542971</v>
      </c>
      <c r="I158" s="1851">
        <v>0</v>
      </c>
      <c r="J158" s="1851">
        <v>0</v>
      </c>
      <c r="K158" s="1851">
        <v>1.4176545671157876</v>
      </c>
      <c r="L158" s="1854">
        <v>0</v>
      </c>
      <c r="M158" s="1855">
        <v>0</v>
      </c>
      <c r="N158" s="1851">
        <v>0.11854880060967388</v>
      </c>
      <c r="O158" s="1851">
        <v>0</v>
      </c>
      <c r="P158" s="1851">
        <v>0</v>
      </c>
      <c r="Q158" s="2608">
        <v>0</v>
      </c>
      <c r="R158" s="1038"/>
      <c r="S158" s="1038"/>
      <c r="T158" s="1038"/>
      <c r="U158" s="1038"/>
      <c r="V158" s="1038"/>
      <c r="W158" s="1038"/>
      <c r="X158" s="1038"/>
      <c r="Y158" s="1038"/>
      <c r="Z158" s="1038"/>
      <c r="AA158" s="1038"/>
      <c r="AB158" s="1038"/>
      <c r="AC158" s="1038"/>
      <c r="AD158" s="1038"/>
      <c r="AE158" s="1038"/>
      <c r="AF158" s="1038"/>
      <c r="AG158" s="1038"/>
      <c r="AH158" s="1038"/>
      <c r="AI158" s="1038"/>
      <c r="AJ158" s="1038"/>
      <c r="AK158" s="1038"/>
      <c r="AL158" s="1038"/>
      <c r="AM158" s="1038"/>
      <c r="AN158" s="1038"/>
      <c r="AO158" s="1038"/>
      <c r="AP158" s="1038"/>
      <c r="AQ158" s="1038"/>
      <c r="AR158" s="1038"/>
      <c r="AS158" s="1038"/>
      <c r="AT158" s="1038"/>
      <c r="AU158" s="1038"/>
      <c r="AV158" s="1038"/>
      <c r="AW158" s="1038"/>
      <c r="AX158" s="1038"/>
      <c r="AY158" s="1038"/>
      <c r="BA158" s="3241"/>
      <c r="BB158" s="173" t="s">
        <v>257</v>
      </c>
      <c r="BC158" s="513">
        <v>267.60000610351563</v>
      </c>
      <c r="BD158" s="445">
        <v>0</v>
      </c>
      <c r="BE158" s="445">
        <v>384.51504516601563</v>
      </c>
      <c r="BF158" s="445">
        <v>0</v>
      </c>
      <c r="BG158" s="514">
        <v>1538.06005859375</v>
      </c>
      <c r="BH158" s="524">
        <v>384.51504516601563</v>
      </c>
      <c r="BI158" s="445">
        <v>0</v>
      </c>
      <c r="BJ158" s="445">
        <v>0</v>
      </c>
      <c r="BK158" s="445">
        <v>1538.06005859375</v>
      </c>
      <c r="BL158" s="514">
        <v>0</v>
      </c>
      <c r="BM158" s="524">
        <v>0</v>
      </c>
      <c r="BN158" s="445">
        <v>267.60000610351563</v>
      </c>
      <c r="BO158" s="445">
        <v>0</v>
      </c>
      <c r="BP158" s="445">
        <v>0</v>
      </c>
      <c r="BQ158" s="2642">
        <v>0</v>
      </c>
      <c r="BR158" s="2692"/>
      <c r="BS158" s="2692"/>
      <c r="BT158" s="2692"/>
      <c r="BU158" s="2692"/>
      <c r="BV158" s="2692"/>
      <c r="BW158" s="2692"/>
      <c r="BX158" s="2692"/>
      <c r="BY158" s="2490"/>
      <c r="BZ158" s="2490"/>
      <c r="CA158" s="2490"/>
      <c r="CB158" s="2490"/>
      <c r="CC158" s="2490"/>
      <c r="CD158" s="2490"/>
      <c r="CE158" s="2490"/>
      <c r="CF158" s="2490"/>
      <c r="CG158" s="2490"/>
      <c r="CH158" s="2490"/>
      <c r="CI158" s="2490"/>
      <c r="CJ158" s="2490"/>
      <c r="CK158" s="2490"/>
      <c r="CL158" s="2490"/>
      <c r="CM158" s="2490"/>
      <c r="CN158" s="2490"/>
      <c r="CO158" s="2490"/>
      <c r="CP158" s="2490"/>
      <c r="CQ158" s="2490"/>
      <c r="CR158" s="2490"/>
      <c r="CS158" s="2490"/>
      <c r="CT158" s="2490"/>
      <c r="CU158" s="2490"/>
      <c r="CV158" s="2490"/>
      <c r="CW158" s="2490"/>
      <c r="CX158" s="2490"/>
      <c r="CY158" s="2490"/>
      <c r="CZ158" s="2490"/>
      <c r="DA158" s="240"/>
    </row>
    <row r="159" s="761" customFormat="true" ht="15" customHeight="true" x14ac:dyDescent="0.2">
      <c r="A159" s="3214"/>
      <c r="B159" s="1893" t="s">
        <v>258</v>
      </c>
      <c r="C159" s="1850">
        <v>48.182509339238337</v>
      </c>
      <c r="D159" s="1851">
        <v>31.212398207150354</v>
      </c>
      <c r="E159" s="1851">
        <v>19.593133402950347</v>
      </c>
      <c r="F159" s="1851">
        <v>3.8997796146710186</v>
      </c>
      <c r="G159" s="1852">
        <v>5.6857740753327037E-2</v>
      </c>
      <c r="H159" s="1853">
        <v>11.034817677207702</v>
      </c>
      <c r="I159" s="1851">
        <v>2.0482690044744398</v>
      </c>
      <c r="J159" s="1851">
        <v>0</v>
      </c>
      <c r="K159" s="1851">
        <v>0.17335430791134346</v>
      </c>
      <c r="L159" s="1854">
        <v>0</v>
      </c>
      <c r="M159" s="1855">
        <v>49.157685583858019</v>
      </c>
      <c r="N159" s="1851">
        <v>42.19958262499356</v>
      </c>
      <c r="O159" s="1851">
        <v>27.297775357995118</v>
      </c>
      <c r="P159" s="1851">
        <v>22.292129178787746</v>
      </c>
      <c r="Q159" s="2608">
        <v>6.5240034642685627</v>
      </c>
      <c r="R159" s="1038"/>
      <c r="S159" s="1038"/>
      <c r="T159" s="1038"/>
      <c r="U159" s="1038"/>
      <c r="V159" s="1038"/>
      <c r="W159" s="1038"/>
      <c r="X159" s="1038"/>
      <c r="Y159" s="1038"/>
      <c r="Z159" s="1038"/>
      <c r="AA159" s="1038"/>
      <c r="AB159" s="1038"/>
      <c r="AC159" s="1038"/>
      <c r="AD159" s="1038"/>
      <c r="AE159" s="1038"/>
      <c r="AF159" s="1038"/>
      <c r="AG159" s="1038"/>
      <c r="AH159" s="1038"/>
      <c r="AI159" s="1038"/>
      <c r="AJ159" s="1038"/>
      <c r="AK159" s="1038"/>
      <c r="AL159" s="1038"/>
      <c r="AM159" s="1038"/>
      <c r="AN159" s="1038"/>
      <c r="AO159" s="1038"/>
      <c r="AP159" s="1038"/>
      <c r="AQ159" s="1038"/>
      <c r="AR159" s="1038"/>
      <c r="AS159" s="1038"/>
      <c r="AT159" s="1038"/>
      <c r="AU159" s="1038"/>
      <c r="AV159" s="1038"/>
      <c r="AW159" s="1038"/>
      <c r="AX159" s="1038"/>
      <c r="AY159" s="1038"/>
      <c r="BA159" s="3241"/>
      <c r="BB159" s="173" t="s">
        <v>258</v>
      </c>
      <c r="BC159" s="513">
        <v>162240.04675292969</v>
      </c>
      <c r="BD159" s="445">
        <v>104801.0016784668</v>
      </c>
      <c r="BE159" s="445">
        <v>60657.020355224609</v>
      </c>
      <c r="BF159" s="445">
        <v>11095.951969146729</v>
      </c>
      <c r="BG159" s="514">
        <v>188.07778930664063</v>
      </c>
      <c r="BH159" s="524">
        <v>12209.642791748047</v>
      </c>
      <c r="BI159" s="445">
        <v>2181.9909553527832</v>
      </c>
      <c r="BJ159" s="445">
        <v>0</v>
      </c>
      <c r="BK159" s="445">
        <v>188.07778930664063</v>
      </c>
      <c r="BL159" s="514">
        <v>0</v>
      </c>
      <c r="BM159" s="524">
        <v>110826.94236755371</v>
      </c>
      <c r="BN159" s="445">
        <v>95257.046127319336</v>
      </c>
      <c r="BO159" s="445">
        <v>61604.400787353516</v>
      </c>
      <c r="BP159" s="445">
        <v>45506.105041503906</v>
      </c>
      <c r="BQ159" s="2642">
        <v>11207.892684936523</v>
      </c>
      <c r="BR159" s="2692"/>
      <c r="BS159" s="2692"/>
      <c r="BT159" s="2692"/>
      <c r="BU159" s="2692"/>
      <c r="BV159" s="2692"/>
      <c r="BW159" s="2692"/>
      <c r="BX159" s="2692"/>
      <c r="BY159" s="2490"/>
      <c r="BZ159" s="2490"/>
      <c r="CA159" s="2490"/>
      <c r="CB159" s="2490"/>
      <c r="CC159" s="2490"/>
      <c r="CD159" s="2490"/>
      <c r="CE159" s="2490"/>
      <c r="CF159" s="2490"/>
      <c r="CG159" s="2490"/>
      <c r="CH159" s="2490"/>
      <c r="CI159" s="2490"/>
      <c r="CJ159" s="2490"/>
      <c r="CK159" s="2490"/>
      <c r="CL159" s="2490"/>
      <c r="CM159" s="2490"/>
      <c r="CN159" s="2490"/>
      <c r="CO159" s="2490"/>
      <c r="CP159" s="2490"/>
      <c r="CQ159" s="2490"/>
      <c r="CR159" s="2490"/>
      <c r="CS159" s="2490"/>
      <c r="CT159" s="2490"/>
      <c r="CU159" s="2490"/>
      <c r="CV159" s="2490"/>
      <c r="CW159" s="2490"/>
      <c r="CX159" s="2490"/>
      <c r="CY159" s="2490"/>
      <c r="CZ159" s="2490"/>
      <c r="DA159" s="240"/>
    </row>
    <row r="160" s="761" customFormat="true" ht="15" customHeight="true" x14ac:dyDescent="0.2">
      <c r="A160" s="3215"/>
      <c r="B160" s="1894" t="s">
        <v>46</v>
      </c>
      <c r="C160" s="1850">
        <v>4.6345027441225009</v>
      </c>
      <c r="D160" s="1851">
        <v>3.360621921062843</v>
      </c>
      <c r="E160" s="1851">
        <v>1.4149166403558102</v>
      </c>
      <c r="F160" s="1851">
        <v>0.25554370022652428</v>
      </c>
      <c r="G160" s="1852">
        <v>0</v>
      </c>
      <c r="H160" s="1853">
        <v>1.1233875341112043</v>
      </c>
      <c r="I160" s="1851">
        <v>0.18693694633353455</v>
      </c>
      <c r="J160" s="1851">
        <v>0</v>
      </c>
      <c r="K160" s="1851">
        <v>0</v>
      </c>
      <c r="L160" s="1854">
        <v>0</v>
      </c>
      <c r="M160" s="1855">
        <v>3.6805251972676531</v>
      </c>
      <c r="N160" s="1851">
        <v>5.6065438383852735</v>
      </c>
      <c r="O160" s="1851">
        <v>2.4635955347862377</v>
      </c>
      <c r="P160" s="1851">
        <v>1.8186272304985998</v>
      </c>
      <c r="Q160" s="2608">
        <v>0.1913971358349493</v>
      </c>
      <c r="R160" s="1038"/>
      <c r="S160" s="1038"/>
      <c r="T160" s="1038"/>
      <c r="U160" s="1038"/>
      <c r="V160" s="1038"/>
      <c r="W160" s="1038"/>
      <c r="X160" s="1038"/>
      <c r="Y160" s="1038"/>
      <c r="Z160" s="1038"/>
      <c r="AA160" s="1038"/>
      <c r="AB160" s="1038"/>
      <c r="AC160" s="1038"/>
      <c r="AD160" s="1038"/>
      <c r="AE160" s="1038"/>
      <c r="AF160" s="1038"/>
      <c r="AG160" s="1038"/>
      <c r="AH160" s="1038"/>
      <c r="AI160" s="1038"/>
      <c r="AJ160" s="1038"/>
      <c r="AK160" s="1038"/>
      <c r="AL160" s="1038"/>
      <c r="AM160" s="1038"/>
      <c r="AN160" s="1038"/>
      <c r="AO160" s="1038"/>
      <c r="AP160" s="1038"/>
      <c r="AQ160" s="1038"/>
      <c r="AR160" s="1038"/>
      <c r="AS160" s="1038"/>
      <c r="AT160" s="1038"/>
      <c r="AU160" s="1038"/>
      <c r="AV160" s="1038"/>
      <c r="AW160" s="1038"/>
      <c r="AX160" s="1038"/>
      <c r="AY160" s="1038"/>
      <c r="BA160" s="3241"/>
      <c r="BB160" s="173" t="s">
        <v>46</v>
      </c>
      <c r="BC160" s="513">
        <v>15605.288146972656</v>
      </c>
      <c r="BD160" s="445">
        <v>11283.866790771484</v>
      </c>
      <c r="BE160" s="445">
        <v>4380.3421173095703</v>
      </c>
      <c r="BF160" s="445">
        <v>727.092529296875</v>
      </c>
      <c r="BG160" s="514">
        <v>0</v>
      </c>
      <c r="BH160" s="524">
        <v>1242.9893188476563</v>
      </c>
      <c r="BI160" s="445">
        <v>199.14118957519531</v>
      </c>
      <c r="BJ160" s="445">
        <v>0</v>
      </c>
      <c r="BK160" s="445">
        <v>0</v>
      </c>
      <c r="BL160" s="514">
        <v>0</v>
      </c>
      <c r="BM160" s="524">
        <v>8297.814453125</v>
      </c>
      <c r="BN160" s="445">
        <v>12655.641876220703</v>
      </c>
      <c r="BO160" s="445">
        <v>5559.732421875</v>
      </c>
      <c r="BP160" s="445">
        <v>3712.4601745605469</v>
      </c>
      <c r="BQ160" s="2642">
        <v>328.81015014648438</v>
      </c>
      <c r="BR160" s="2692"/>
      <c r="BS160" s="2692"/>
      <c r="BT160" s="2692"/>
      <c r="BU160" s="2692"/>
      <c r="BV160" s="2692"/>
      <c r="BW160" s="2692"/>
      <c r="BX160" s="2692"/>
      <c r="BY160" s="2490"/>
      <c r="BZ160" s="2490"/>
      <c r="CA160" s="2490"/>
      <c r="CB160" s="2490"/>
      <c r="CC160" s="2490"/>
      <c r="CD160" s="2490"/>
      <c r="CE160" s="2490"/>
      <c r="CF160" s="2490"/>
      <c r="CG160" s="2490"/>
      <c r="CH160" s="2490"/>
      <c r="CI160" s="2490"/>
      <c r="CJ160" s="2490"/>
      <c r="CK160" s="2490"/>
      <c r="CL160" s="2490"/>
      <c r="CM160" s="2490"/>
      <c r="CN160" s="2490"/>
      <c r="CO160" s="2490"/>
      <c r="CP160" s="2490"/>
      <c r="CQ160" s="2490"/>
      <c r="CR160" s="2490"/>
      <c r="CS160" s="2490"/>
      <c r="CT160" s="2490"/>
      <c r="CU160" s="2490"/>
      <c r="CV160" s="2490"/>
      <c r="CW160" s="2490"/>
      <c r="CX160" s="2490"/>
      <c r="CY160" s="2490"/>
      <c r="CZ160" s="2490"/>
      <c r="DA160" s="240"/>
    </row>
    <row r="161" s="272" customFormat="true" ht="15" customHeight="true" x14ac:dyDescent="0.2">
      <c r="B161" s="135"/>
      <c r="C161" s="1346"/>
      <c r="D161" s="1305"/>
      <c r="E161" s="1305"/>
      <c r="F161" s="1305"/>
      <c r="G161" s="1306"/>
      <c r="H161" s="1347"/>
      <c r="I161" s="1305"/>
      <c r="J161" s="1305"/>
      <c r="K161" s="1305"/>
      <c r="L161" s="1348"/>
      <c r="M161" s="1346"/>
      <c r="N161" s="1305"/>
      <c r="O161" s="1305"/>
      <c r="P161" s="1305"/>
      <c r="Q161" s="1348"/>
      <c r="R161" s="1038"/>
      <c r="S161" s="1038"/>
      <c r="T161" s="1038"/>
      <c r="U161" s="1038"/>
      <c r="V161" s="1038"/>
      <c r="W161" s="1038"/>
      <c r="X161" s="1038"/>
      <c r="Y161" s="1038"/>
      <c r="Z161" s="1038"/>
      <c r="AA161" s="1038"/>
      <c r="AB161" s="1038"/>
      <c r="AC161" s="1038"/>
      <c r="AD161" s="1038"/>
      <c r="AE161" s="1038"/>
      <c r="AF161" s="1038"/>
      <c r="AG161" s="1038"/>
      <c r="AH161" s="1038"/>
      <c r="AI161" s="1038"/>
      <c r="AJ161" s="1038"/>
      <c r="AK161" s="1038"/>
      <c r="AL161" s="1038"/>
      <c r="AM161" s="1038"/>
      <c r="AN161" s="1038"/>
      <c r="AO161" s="1038"/>
      <c r="AP161" s="1038"/>
      <c r="AQ161" s="1038"/>
      <c r="AR161" s="1038"/>
      <c r="AS161" s="1038"/>
      <c r="AT161" s="1038"/>
      <c r="AU161" s="1038"/>
      <c r="AV161" s="1038"/>
      <c r="AW161" s="1038"/>
      <c r="AX161" s="1038"/>
      <c r="AY161" s="1038"/>
      <c r="BA161" s="3242"/>
      <c r="BB161" s="173" t="s">
        <v>192</v>
      </c>
      <c r="BC161" s="513">
        <v>336719.79516601563</v>
      </c>
      <c r="BD161" s="445">
        <v>335767.21975326538</v>
      </c>
      <c r="BE161" s="445">
        <v>309583.05191802979</v>
      </c>
      <c r="BF161" s="445">
        <v>284527.66734313965</v>
      </c>
      <c r="BG161" s="514">
        <v>330786.60322189331</v>
      </c>
      <c r="BH161" s="524">
        <v>110646.52945709229</v>
      </c>
      <c r="BI161" s="445">
        <v>106528.53461074829</v>
      </c>
      <c r="BJ161" s="445">
        <v>108716.82342147827</v>
      </c>
      <c r="BK161" s="445">
        <v>108493.28844070435</v>
      </c>
      <c r="BL161" s="514">
        <v>110211.87410354614</v>
      </c>
      <c r="BM161" s="524">
        <v>225451.91265869141</v>
      </c>
      <c r="BN161" s="445">
        <v>225729.83001708984</v>
      </c>
      <c r="BO161" s="445">
        <v>225675.53575134277</v>
      </c>
      <c r="BP161" s="445">
        <v>204135.3011932373</v>
      </c>
      <c r="BQ161" s="2642">
        <v>171794.70774841309</v>
      </c>
      <c r="BR161" s="2692"/>
      <c r="BS161" s="2692"/>
      <c r="BT161" s="2692"/>
      <c r="BU161" s="2692"/>
      <c r="BV161" s="2692"/>
      <c r="BW161" s="2692"/>
      <c r="BX161" s="2692"/>
      <c r="BY161" s="2490"/>
      <c r="BZ161" s="2490"/>
      <c r="CA161" s="2490"/>
      <c r="CB161" s="2490"/>
      <c r="CC161" s="2490"/>
      <c r="CD161" s="2490"/>
      <c r="CE161" s="2490"/>
      <c r="CF161" s="2490"/>
      <c r="CG161" s="2490"/>
      <c r="CH161" s="2490"/>
      <c r="CI161" s="2490"/>
      <c r="CJ161" s="2490"/>
      <c r="CK161" s="2490"/>
      <c r="CL161" s="2490"/>
      <c r="CM161" s="2490"/>
      <c r="CN161" s="2490"/>
      <c r="CO161" s="2490"/>
      <c r="CP161" s="2490"/>
      <c r="CQ161" s="2490"/>
      <c r="CR161" s="2490"/>
      <c r="CS161" s="2490"/>
      <c r="CT161" s="2490"/>
      <c r="CU161" s="2490"/>
      <c r="CV161" s="2490"/>
      <c r="CW161" s="2490"/>
      <c r="CX161" s="2490"/>
      <c r="CY161" s="2490"/>
      <c r="CZ161" s="2490"/>
      <c r="DA161" s="240"/>
    </row>
    <row r="162" s="272" customFormat="true" ht="15" customHeight="true" x14ac:dyDescent="0.2">
      <c r="A162" s="1758"/>
      <c r="B162" s="1895"/>
      <c r="C162" s="1346"/>
      <c r="D162" s="1305"/>
      <c r="E162" s="1305"/>
      <c r="F162" s="1305"/>
      <c r="G162" s="1306"/>
      <c r="H162" s="1347"/>
      <c r="I162" s="1305"/>
      <c r="J162" s="1305"/>
      <c r="K162" s="1305"/>
      <c r="L162" s="1348"/>
      <c r="M162" s="1346"/>
      <c r="N162" s="1305"/>
      <c r="O162" s="1305"/>
      <c r="P162" s="1305"/>
      <c r="Q162" s="1348"/>
      <c r="R162" s="1038"/>
      <c r="S162" s="1038"/>
      <c r="T162" s="1038"/>
      <c r="U162" s="1038"/>
      <c r="V162" s="1038"/>
      <c r="W162" s="1038"/>
      <c r="X162" s="1038"/>
      <c r="Y162" s="1038"/>
      <c r="Z162" s="1038"/>
      <c r="AA162" s="1038"/>
      <c r="AB162" s="1038"/>
      <c r="AC162" s="1038"/>
      <c r="AD162" s="1038"/>
      <c r="AE162" s="1038"/>
      <c r="AF162" s="1038"/>
      <c r="AG162" s="1038"/>
      <c r="AH162" s="1038"/>
      <c r="AI162" s="1038"/>
      <c r="AJ162" s="1038"/>
      <c r="AK162" s="1038"/>
      <c r="AL162" s="1038"/>
      <c r="AM162" s="1038"/>
      <c r="AN162" s="1038"/>
      <c r="AO162" s="1038"/>
      <c r="AP162" s="1038"/>
      <c r="AQ162" s="1038"/>
      <c r="AR162" s="1038"/>
      <c r="AS162" s="1038"/>
      <c r="AT162" s="1038"/>
      <c r="AU162" s="1038"/>
      <c r="AV162" s="1038"/>
      <c r="AW162" s="1038"/>
      <c r="AX162" s="1038"/>
      <c r="AY162" s="1038"/>
      <c r="BA162" s="837"/>
      <c r="BB162" s="173"/>
      <c r="BC162" s="513"/>
      <c r="BD162" s="445"/>
      <c r="BE162" s="445"/>
      <c r="BF162" s="445"/>
      <c r="BG162" s="514"/>
      <c r="BH162" s="524"/>
      <c r="BI162" s="445"/>
      <c r="BJ162" s="445"/>
      <c r="BK162" s="445"/>
      <c r="BL162" s="514"/>
      <c r="BM162" s="524"/>
      <c r="BN162" s="445"/>
      <c r="BO162" s="445"/>
      <c r="BP162" s="445"/>
      <c r="BQ162" s="2642"/>
      <c r="BR162" s="2692"/>
      <c r="BS162" s="2692"/>
      <c r="BT162" s="2692"/>
      <c r="BU162" s="2692"/>
      <c r="BV162" s="2692"/>
      <c r="BW162" s="2692"/>
      <c r="BX162" s="2692"/>
      <c r="BY162" s="2490"/>
      <c r="BZ162" s="2490"/>
      <c r="CA162" s="2490"/>
      <c r="CB162" s="2490"/>
      <c r="CC162" s="2490"/>
      <c r="CD162" s="2490"/>
      <c r="CE162" s="2490"/>
      <c r="CF162" s="2490"/>
      <c r="CG162" s="2490"/>
      <c r="CH162" s="2490"/>
      <c r="CI162" s="2490"/>
      <c r="CJ162" s="2490"/>
      <c r="CK162" s="2490"/>
      <c r="CL162" s="2490"/>
      <c r="CM162" s="2490"/>
      <c r="CN162" s="2490"/>
      <c r="CO162" s="2490"/>
      <c r="CP162" s="2490"/>
      <c r="CQ162" s="2490"/>
      <c r="CR162" s="2490"/>
      <c r="CS162" s="2490"/>
      <c r="CT162" s="2490"/>
      <c r="CU162" s="2490"/>
      <c r="CV162" s="2490"/>
      <c r="CW162" s="2490"/>
      <c r="CX162" s="2490"/>
      <c r="CY162" s="2490"/>
      <c r="CZ162" s="2490"/>
      <c r="DA162" s="240"/>
    </row>
    <row r="163" s="272" customFormat="true" ht="15" customHeight="true" x14ac:dyDescent="0.2">
      <c r="A163" s="1137"/>
      <c r="B163" s="1896"/>
      <c r="C163" s="1346"/>
      <c r="D163" s="1305"/>
      <c r="E163" s="1305"/>
      <c r="F163" s="1305"/>
      <c r="G163" s="1306"/>
      <c r="H163" s="1347"/>
      <c r="I163" s="1305"/>
      <c r="J163" s="1305"/>
      <c r="K163" s="1305"/>
      <c r="L163" s="1348"/>
      <c r="M163" s="1346"/>
      <c r="N163" s="1305"/>
      <c r="O163" s="1305"/>
      <c r="P163" s="1305"/>
      <c r="Q163" s="1348"/>
      <c r="R163" s="1038"/>
      <c r="S163" s="1038"/>
      <c r="T163" s="1038"/>
      <c r="U163" s="1038"/>
      <c r="V163" s="1038"/>
      <c r="W163" s="1038"/>
      <c r="X163" s="1038"/>
      <c r="Y163" s="1038"/>
      <c r="Z163" s="1038"/>
      <c r="AA163" s="1038"/>
      <c r="AB163" s="1038"/>
      <c r="AC163" s="1038"/>
      <c r="AD163" s="1038"/>
      <c r="AE163" s="1038"/>
      <c r="AF163" s="1038"/>
      <c r="AG163" s="1038"/>
      <c r="AH163" s="1038"/>
      <c r="AI163" s="1038"/>
      <c r="AJ163" s="1038"/>
      <c r="AK163" s="1038"/>
      <c r="AL163" s="1038"/>
      <c r="AM163" s="1038"/>
      <c r="AN163" s="1038"/>
      <c r="AO163" s="1038"/>
      <c r="AP163" s="1038"/>
      <c r="AQ163" s="1038"/>
      <c r="AR163" s="1038"/>
      <c r="AS163" s="1038"/>
      <c r="AT163" s="1038"/>
      <c r="AU163" s="1038"/>
      <c r="AV163" s="1038"/>
      <c r="AW163" s="1038"/>
      <c r="AX163" s="1038"/>
      <c r="AY163" s="1038"/>
      <c r="BA163" s="837"/>
      <c r="BB163" s="173"/>
      <c r="BC163" s="513"/>
      <c r="BD163" s="445"/>
      <c r="BE163" s="445"/>
      <c r="BF163" s="445"/>
      <c r="BG163" s="514"/>
      <c r="BH163" s="524"/>
      <c r="BI163" s="445"/>
      <c r="BJ163" s="445"/>
      <c r="BK163" s="445"/>
      <c r="BL163" s="514"/>
      <c r="BM163" s="524"/>
      <c r="BN163" s="445"/>
      <c r="BO163" s="445"/>
      <c r="BP163" s="445"/>
      <c r="BQ163" s="2642"/>
      <c r="BR163" s="2692"/>
      <c r="BS163" s="2692"/>
      <c r="BT163" s="2692"/>
      <c r="BU163" s="2692"/>
      <c r="BV163" s="2692"/>
      <c r="BW163" s="2692"/>
      <c r="BX163" s="2692"/>
      <c r="BY163" s="2490"/>
      <c r="BZ163" s="2490"/>
      <c r="CA163" s="2490"/>
      <c r="CB163" s="2490"/>
      <c r="CC163" s="2490"/>
      <c r="CD163" s="2490"/>
      <c r="CE163" s="2490"/>
      <c r="CF163" s="2490"/>
      <c r="CG163" s="2490"/>
      <c r="CH163" s="2490"/>
      <c r="CI163" s="2490"/>
      <c r="CJ163" s="2490"/>
      <c r="CK163" s="2490"/>
      <c r="CL163" s="2490"/>
      <c r="CM163" s="2490"/>
      <c r="CN163" s="2490"/>
      <c r="CO163" s="2490"/>
      <c r="CP163" s="2490"/>
      <c r="CQ163" s="2490"/>
      <c r="CR163" s="2490"/>
      <c r="CS163" s="2490"/>
      <c r="CT163" s="2490"/>
      <c r="CU163" s="2490"/>
      <c r="CV163" s="2490"/>
      <c r="CW163" s="2490"/>
      <c r="CX163" s="2490"/>
      <c r="CY163" s="2490"/>
      <c r="CZ163" s="2490"/>
      <c r="DA163" s="240"/>
    </row>
    <row r="164" s="272" customFormat="true" ht="15" customHeight="true" x14ac:dyDescent="0.2">
      <c r="A164" s="1137"/>
      <c r="B164" s="1896"/>
      <c r="C164" s="1346"/>
      <c r="D164" s="1305"/>
      <c r="E164" s="1305"/>
      <c r="F164" s="1305"/>
      <c r="G164" s="1306"/>
      <c r="H164" s="1347"/>
      <c r="I164" s="1305"/>
      <c r="J164" s="1305"/>
      <c r="K164" s="1305"/>
      <c r="L164" s="1348"/>
      <c r="M164" s="1346"/>
      <c r="N164" s="1305"/>
      <c r="O164" s="1305"/>
      <c r="P164" s="1305"/>
      <c r="Q164" s="1348"/>
      <c r="R164" s="1038"/>
      <c r="S164" s="1038"/>
      <c r="T164" s="1038"/>
      <c r="U164" s="1038"/>
      <c r="V164" s="1038"/>
      <c r="W164" s="1038"/>
      <c r="X164" s="1038"/>
      <c r="Y164" s="1038"/>
      <c r="Z164" s="1038"/>
      <c r="AA164" s="1038"/>
      <c r="AB164" s="1038"/>
      <c r="AC164" s="1038"/>
      <c r="AD164" s="1038"/>
      <c r="AE164" s="1038"/>
      <c r="AF164" s="1038"/>
      <c r="AG164" s="1038"/>
      <c r="AH164" s="1038"/>
      <c r="AI164" s="1038"/>
      <c r="AJ164" s="1038"/>
      <c r="AK164" s="1038"/>
      <c r="AL164" s="1038"/>
      <c r="AM164" s="1038"/>
      <c r="AN164" s="1038"/>
      <c r="AO164" s="1038"/>
      <c r="AP164" s="1038"/>
      <c r="AQ164" s="1038"/>
      <c r="AR164" s="1038"/>
      <c r="AS164" s="1038"/>
      <c r="AT164" s="1038"/>
      <c r="AU164" s="1038"/>
      <c r="AV164" s="1038"/>
      <c r="AW164" s="1038"/>
      <c r="AX164" s="1038"/>
      <c r="AY164" s="1038"/>
      <c r="BA164" s="837"/>
      <c r="BB164" s="173"/>
      <c r="BC164" s="513"/>
      <c r="BD164" s="445"/>
      <c r="BE164" s="445"/>
      <c r="BF164" s="445"/>
      <c r="BG164" s="514"/>
      <c r="BH164" s="524"/>
      <c r="BI164" s="445"/>
      <c r="BJ164" s="445"/>
      <c r="BK164" s="445"/>
      <c r="BL164" s="514"/>
      <c r="BM164" s="524"/>
      <c r="BN164" s="445"/>
      <c r="BO164" s="445"/>
      <c r="BP164" s="445"/>
      <c r="BQ164" s="2642"/>
      <c r="BR164" s="2692"/>
      <c r="BS164" s="2692"/>
      <c r="BT164" s="2692"/>
      <c r="BU164" s="2692"/>
      <c r="BV164" s="2692"/>
      <c r="BW164" s="2692"/>
      <c r="BX164" s="2692"/>
      <c r="BY164" s="2490"/>
      <c r="BZ164" s="2490"/>
      <c r="CA164" s="2490"/>
      <c r="CB164" s="2490"/>
      <c r="CC164" s="2490"/>
      <c r="CD164" s="2490"/>
      <c r="CE164" s="2490"/>
      <c r="CF164" s="2490"/>
      <c r="CG164" s="2490"/>
      <c r="CH164" s="2490"/>
      <c r="CI164" s="2490"/>
      <c r="CJ164" s="2490"/>
      <c r="CK164" s="2490"/>
      <c r="CL164" s="2490"/>
      <c r="CM164" s="2490"/>
      <c r="CN164" s="2490"/>
      <c r="CO164" s="2490"/>
      <c r="CP164" s="2490"/>
      <c r="CQ164" s="2490"/>
      <c r="CR164" s="2490"/>
      <c r="CS164" s="2490"/>
      <c r="CT164" s="2490"/>
      <c r="CU164" s="2490"/>
      <c r="CV164" s="2490"/>
      <c r="CW164" s="2490"/>
      <c r="CX164" s="2490"/>
      <c r="CY164" s="2490"/>
      <c r="CZ164" s="2490"/>
      <c r="DA164" s="240"/>
    </row>
    <row r="165" s="272" customFormat="true" ht="15" customHeight="true" x14ac:dyDescent="0.2">
      <c r="A165" s="1137"/>
      <c r="B165" s="1896"/>
      <c r="C165" s="1346"/>
      <c r="D165" s="1305"/>
      <c r="E165" s="1305"/>
      <c r="F165" s="1305"/>
      <c r="G165" s="1306"/>
      <c r="H165" s="1347"/>
      <c r="I165" s="1305"/>
      <c r="J165" s="1305"/>
      <c r="K165" s="1305"/>
      <c r="L165" s="1348"/>
      <c r="M165" s="1346"/>
      <c r="N165" s="1305"/>
      <c r="O165" s="1305"/>
      <c r="P165" s="1305"/>
      <c r="Q165" s="1348"/>
      <c r="R165" s="1038"/>
      <c r="S165" s="1038"/>
      <c r="T165" s="1038"/>
      <c r="U165" s="1038"/>
      <c r="V165" s="1038"/>
      <c r="W165" s="1038"/>
      <c r="X165" s="1038"/>
      <c r="Y165" s="1038"/>
      <c r="Z165" s="1038"/>
      <c r="AA165" s="1038"/>
      <c r="AB165" s="1038"/>
      <c r="AC165" s="1038"/>
      <c r="AD165" s="1038"/>
      <c r="AE165" s="1038"/>
      <c r="AF165" s="1038"/>
      <c r="AG165" s="1038"/>
      <c r="AH165" s="1038"/>
      <c r="AI165" s="1038"/>
      <c r="AJ165" s="1038"/>
      <c r="AK165" s="1038"/>
      <c r="AL165" s="1038"/>
      <c r="AM165" s="1038"/>
      <c r="AN165" s="1038"/>
      <c r="AO165" s="1038"/>
      <c r="AP165" s="1038"/>
      <c r="AQ165" s="1038"/>
      <c r="AR165" s="1038"/>
      <c r="AS165" s="1038"/>
      <c r="AT165" s="1038"/>
      <c r="AU165" s="1038"/>
      <c r="AV165" s="1038"/>
      <c r="AW165" s="1038"/>
      <c r="AX165" s="1038"/>
      <c r="AY165" s="1038"/>
      <c r="BA165" s="837"/>
      <c r="BB165" s="173"/>
      <c r="BC165" s="513"/>
      <c r="BD165" s="445"/>
      <c r="BE165" s="445"/>
      <c r="BF165" s="445"/>
      <c r="BG165" s="514"/>
      <c r="BH165" s="524"/>
      <c r="BI165" s="445"/>
      <c r="BJ165" s="445"/>
      <c r="BK165" s="445"/>
      <c r="BL165" s="514"/>
      <c r="BM165" s="524"/>
      <c r="BN165" s="445"/>
      <c r="BO165" s="445"/>
      <c r="BP165" s="445"/>
      <c r="BQ165" s="2642"/>
      <c r="BR165" s="2692"/>
      <c r="BS165" s="2692"/>
      <c r="BT165" s="2692"/>
      <c r="BU165" s="2692"/>
      <c r="BV165" s="2692"/>
      <c r="BW165" s="2692"/>
      <c r="BX165" s="2692"/>
      <c r="BY165" s="2490"/>
      <c r="BZ165" s="2490"/>
      <c r="CA165" s="2490"/>
      <c r="CB165" s="2490"/>
      <c r="CC165" s="2490"/>
      <c r="CD165" s="2490"/>
      <c r="CE165" s="2490"/>
      <c r="CF165" s="2490"/>
      <c r="CG165" s="2490"/>
      <c r="CH165" s="2490"/>
      <c r="CI165" s="2490"/>
      <c r="CJ165" s="2490"/>
      <c r="CK165" s="2490"/>
      <c r="CL165" s="2490"/>
      <c r="CM165" s="2490"/>
      <c r="CN165" s="2490"/>
      <c r="CO165" s="2490"/>
      <c r="CP165" s="2490"/>
      <c r="CQ165" s="2490"/>
      <c r="CR165" s="2490"/>
      <c r="CS165" s="2490"/>
      <c r="CT165" s="2490"/>
      <c r="CU165" s="2490"/>
      <c r="CV165" s="2490"/>
      <c r="CW165" s="2490"/>
      <c r="CX165" s="2490"/>
      <c r="CY165" s="2490"/>
      <c r="CZ165" s="2490"/>
      <c r="DA165" s="240"/>
    </row>
    <row r="166" s="272" customFormat="true" ht="15" customHeight="true" x14ac:dyDescent="0.2">
      <c r="A166" s="1137"/>
      <c r="B166" s="1896"/>
      <c r="C166" s="1346"/>
      <c r="D166" s="1305"/>
      <c r="E166" s="1305"/>
      <c r="F166" s="1305"/>
      <c r="G166" s="1306"/>
      <c r="H166" s="1347"/>
      <c r="I166" s="1305"/>
      <c r="J166" s="1305"/>
      <c r="K166" s="1305"/>
      <c r="L166" s="1348"/>
      <c r="M166" s="1346"/>
      <c r="N166" s="1305"/>
      <c r="O166" s="1305"/>
      <c r="P166" s="1305"/>
      <c r="Q166" s="1348"/>
      <c r="R166" s="1038"/>
      <c r="S166" s="1038"/>
      <c r="T166" s="1038"/>
      <c r="U166" s="1038"/>
      <c r="V166" s="1038"/>
      <c r="W166" s="1038"/>
      <c r="X166" s="1038"/>
      <c r="Y166" s="1038"/>
      <c r="Z166" s="1038"/>
      <c r="AA166" s="1038"/>
      <c r="AB166" s="1038"/>
      <c r="AC166" s="1038"/>
      <c r="AD166" s="1038"/>
      <c r="AE166" s="1038"/>
      <c r="AF166" s="1038"/>
      <c r="AG166" s="1038"/>
      <c r="AH166" s="1038"/>
      <c r="AI166" s="1038"/>
      <c r="AJ166" s="1038"/>
      <c r="AK166" s="1038"/>
      <c r="AL166" s="1038"/>
      <c r="AM166" s="1038"/>
      <c r="AN166" s="1038"/>
      <c r="AO166" s="1038"/>
      <c r="AP166" s="1038"/>
      <c r="AQ166" s="1038"/>
      <c r="AR166" s="1038"/>
      <c r="AS166" s="1038"/>
      <c r="AT166" s="1038"/>
      <c r="AU166" s="1038"/>
      <c r="AV166" s="1038"/>
      <c r="AW166" s="1038"/>
      <c r="AX166" s="1038"/>
      <c r="AY166" s="1038"/>
      <c r="BA166" s="837"/>
      <c r="BB166" s="173"/>
      <c r="BC166" s="513"/>
      <c r="BD166" s="445"/>
      <c r="BE166" s="445"/>
      <c r="BF166" s="445"/>
      <c r="BG166" s="514"/>
      <c r="BH166" s="524"/>
      <c r="BI166" s="445"/>
      <c r="BJ166" s="445"/>
      <c r="BK166" s="445"/>
      <c r="BL166" s="514"/>
      <c r="BM166" s="524"/>
      <c r="BN166" s="445"/>
      <c r="BO166" s="445"/>
      <c r="BP166" s="445"/>
      <c r="BQ166" s="2642"/>
      <c r="BR166" s="2692"/>
      <c r="BS166" s="2692"/>
      <c r="BT166" s="2692"/>
      <c r="BU166" s="2692"/>
      <c r="BV166" s="2692"/>
      <c r="BW166" s="2692"/>
      <c r="BX166" s="2692"/>
      <c r="BY166" s="2490"/>
      <c r="BZ166" s="2490"/>
      <c r="CA166" s="2490"/>
      <c r="CB166" s="2490"/>
      <c r="CC166" s="2490"/>
      <c r="CD166" s="2490"/>
      <c r="CE166" s="2490"/>
      <c r="CF166" s="2490"/>
      <c r="CG166" s="2490"/>
      <c r="CH166" s="2490"/>
      <c r="CI166" s="2490"/>
      <c r="CJ166" s="2490"/>
      <c r="CK166" s="2490"/>
      <c r="CL166" s="2490"/>
      <c r="CM166" s="2490"/>
      <c r="CN166" s="2490"/>
      <c r="CO166" s="2490"/>
      <c r="CP166" s="2490"/>
      <c r="CQ166" s="2490"/>
      <c r="CR166" s="2490"/>
      <c r="CS166" s="2490"/>
      <c r="CT166" s="2490"/>
      <c r="CU166" s="2490"/>
      <c r="CV166" s="2490"/>
      <c r="CW166" s="2490"/>
      <c r="CX166" s="2490"/>
      <c r="CY166" s="2490"/>
      <c r="CZ166" s="2490"/>
      <c r="DA166" s="240"/>
    </row>
    <row r="167" s="761" customFormat="true" ht="15" customHeight="true" x14ac:dyDescent="0.2">
      <c r="A167" s="1746"/>
      <c r="B167" s="1760"/>
      <c r="C167" s="1378"/>
      <c r="D167" s="1379"/>
      <c r="E167" s="1379"/>
      <c r="F167" s="1379"/>
      <c r="G167" s="1380"/>
      <c r="H167" s="1381"/>
      <c r="I167" s="1379"/>
      <c r="J167" s="1379"/>
      <c r="K167" s="1379"/>
      <c r="L167" s="1382"/>
      <c r="M167" s="1383"/>
      <c r="N167" s="1379"/>
      <c r="O167" s="1379"/>
      <c r="P167" s="1379"/>
      <c r="Q167" s="1382"/>
      <c r="R167" s="1038"/>
      <c r="S167" s="1038"/>
      <c r="T167" s="1038"/>
      <c r="U167" s="1038"/>
      <c r="V167" s="1038"/>
      <c r="W167" s="1038"/>
      <c r="X167" s="1038"/>
      <c r="Y167" s="1038"/>
      <c r="Z167" s="1038"/>
      <c r="AA167" s="1038"/>
      <c r="AB167" s="1038"/>
      <c r="AC167" s="1038"/>
      <c r="AD167" s="1038"/>
      <c r="AE167" s="1038"/>
      <c r="AF167" s="1038"/>
      <c r="AG167" s="1038"/>
      <c r="AH167" s="1038"/>
      <c r="AI167" s="1038"/>
      <c r="AJ167" s="1038"/>
      <c r="AK167" s="1038"/>
      <c r="AL167" s="1038"/>
      <c r="AM167" s="1038"/>
      <c r="AN167" s="1038"/>
      <c r="AO167" s="1038"/>
      <c r="AP167" s="1038"/>
      <c r="AQ167" s="1038"/>
      <c r="AR167" s="1038"/>
      <c r="AS167" s="1038"/>
      <c r="AT167" s="1038"/>
      <c r="AU167" s="1038"/>
      <c r="AV167" s="1038"/>
      <c r="AW167" s="1038"/>
      <c r="AX167" s="1038"/>
      <c r="AY167" s="1038"/>
      <c r="BA167" s="837"/>
      <c r="BB167" s="173"/>
      <c r="BC167" s="513"/>
      <c r="BD167" s="445"/>
      <c r="BE167" s="445"/>
      <c r="BF167" s="445"/>
      <c r="BG167" s="514"/>
      <c r="BH167" s="524"/>
      <c r="BI167" s="445"/>
      <c r="BJ167" s="445"/>
      <c r="BK167" s="445"/>
      <c r="BL167" s="514"/>
      <c r="BM167" s="524"/>
      <c r="BN167" s="445"/>
      <c r="BO167" s="445"/>
      <c r="BP167" s="445"/>
      <c r="BQ167" s="2642"/>
      <c r="BR167" s="2692"/>
      <c r="BS167" s="2692"/>
      <c r="BT167" s="2692"/>
      <c r="BU167" s="2692"/>
      <c r="BV167" s="2692"/>
      <c r="BW167" s="2692"/>
      <c r="BX167" s="2692"/>
      <c r="BY167" s="2490"/>
      <c r="BZ167" s="2490"/>
      <c r="CA167" s="2490"/>
      <c r="CB167" s="2490"/>
      <c r="CC167" s="2490"/>
      <c r="CD167" s="2490"/>
      <c r="CE167" s="2490"/>
      <c r="CF167" s="2490"/>
      <c r="CG167" s="2490"/>
      <c r="CH167" s="2490"/>
      <c r="CI167" s="2490"/>
      <c r="CJ167" s="2490"/>
      <c r="CK167" s="2490"/>
      <c r="CL167" s="2490"/>
      <c r="CM167" s="2490"/>
      <c r="CN167" s="2490"/>
      <c r="CO167" s="2490"/>
      <c r="CP167" s="2490"/>
      <c r="CQ167" s="2490"/>
      <c r="CR167" s="2490"/>
      <c r="CS167" s="2490"/>
      <c r="CT167" s="2490"/>
      <c r="CU167" s="2490"/>
      <c r="CV167" s="2490"/>
      <c r="CW167" s="2490"/>
      <c r="CX167" s="2490"/>
      <c r="CY167" s="2490"/>
      <c r="CZ167" s="2490"/>
      <c r="DA167" s="240"/>
    </row>
    <row r="168" s="761" customFormat="true" ht="15" customHeight="true" x14ac:dyDescent="0.2">
      <c r="A168" s="1747"/>
      <c r="B168" s="1897"/>
      <c r="C168" s="1707"/>
      <c r="D168" s="1708"/>
      <c r="E168" s="1708"/>
      <c r="F168" s="1708"/>
      <c r="G168" s="1739"/>
      <c r="H168" s="1734"/>
      <c r="I168" s="1708"/>
      <c r="J168" s="1708"/>
      <c r="K168" s="1708"/>
      <c r="L168" s="1715"/>
      <c r="M168" s="1724"/>
      <c r="N168" s="1708"/>
      <c r="O168" s="1708"/>
      <c r="P168" s="1708"/>
      <c r="Q168" s="2609"/>
      <c r="R168" s="1038"/>
      <c r="S168" s="1038"/>
      <c r="T168" s="1038"/>
      <c r="U168" s="1038"/>
      <c r="V168" s="1038"/>
      <c r="W168" s="1038"/>
      <c r="X168" s="1038"/>
      <c r="Y168" s="1038"/>
      <c r="Z168" s="1038"/>
      <c r="AA168" s="1038"/>
      <c r="AB168" s="1038"/>
      <c r="AC168" s="1038"/>
      <c r="AD168" s="1038"/>
      <c r="AE168" s="1038"/>
      <c r="AF168" s="1038"/>
      <c r="AG168" s="1038"/>
      <c r="AH168" s="1038"/>
      <c r="AI168" s="1038"/>
      <c r="AJ168" s="1038"/>
      <c r="AK168" s="1038"/>
      <c r="AL168" s="1038"/>
      <c r="AM168" s="1038"/>
      <c r="AN168" s="1038"/>
      <c r="AO168" s="1038"/>
      <c r="AP168" s="1038"/>
      <c r="AQ168" s="1038"/>
      <c r="AR168" s="1038"/>
      <c r="AS168" s="1038"/>
      <c r="AT168" s="1038"/>
      <c r="AU168" s="1038"/>
      <c r="AV168" s="1038"/>
      <c r="AW168" s="1038"/>
      <c r="AX168" s="1038"/>
      <c r="AY168" s="1038"/>
      <c r="BA168" s="837"/>
      <c r="BB168" s="173"/>
      <c r="BC168" s="513"/>
      <c r="BD168" s="445"/>
      <c r="BE168" s="445"/>
      <c r="BF168" s="445"/>
      <c r="BG168" s="514"/>
      <c r="BH168" s="524"/>
      <c r="BI168" s="445"/>
      <c r="BJ168" s="445"/>
      <c r="BK168" s="445"/>
      <c r="BL168" s="514"/>
      <c r="BM168" s="524"/>
      <c r="BN168" s="445"/>
      <c r="BO168" s="445"/>
      <c r="BP168" s="445"/>
      <c r="BQ168" s="2642"/>
      <c r="BR168" s="2692"/>
      <c r="BS168" s="2692"/>
      <c r="BT168" s="2692"/>
      <c r="BU168" s="2692"/>
      <c r="BV168" s="2692"/>
      <c r="BW168" s="2692"/>
      <c r="BX168" s="2692"/>
      <c r="BY168" s="2490"/>
      <c r="BZ168" s="2490"/>
      <c r="CA168" s="2490"/>
      <c r="CB168" s="2490"/>
      <c r="CC168" s="2490"/>
      <c r="CD168" s="2490"/>
      <c r="CE168" s="2490"/>
      <c r="CF168" s="2490"/>
      <c r="CG168" s="2490"/>
      <c r="CH168" s="2490"/>
      <c r="CI168" s="2490"/>
      <c r="CJ168" s="2490"/>
      <c r="CK168" s="2490"/>
      <c r="CL168" s="2490"/>
      <c r="CM168" s="2490"/>
      <c r="CN168" s="2490"/>
      <c r="CO168" s="2490"/>
      <c r="CP168" s="2490"/>
      <c r="CQ168" s="2490"/>
      <c r="CR168" s="2490"/>
      <c r="CS168" s="2490"/>
      <c r="CT168" s="2490"/>
      <c r="CU168" s="2490"/>
      <c r="CV168" s="2490"/>
      <c r="CW168" s="2490"/>
      <c r="CX168" s="2490"/>
      <c r="CY168" s="2490"/>
      <c r="CZ168" s="2490"/>
      <c r="DA168" s="240"/>
    </row>
    <row r="169" s="761" customFormat="true" ht="15" customHeight="true" x14ac:dyDescent="0.2">
      <c r="A169" s="1748"/>
      <c r="B169" s="1898"/>
      <c r="C169" s="1709"/>
      <c r="D169" s="1710"/>
      <c r="E169" s="1710"/>
      <c r="F169" s="1710"/>
      <c r="G169" s="1740"/>
      <c r="H169" s="1735"/>
      <c r="I169" s="1710"/>
      <c r="J169" s="1710"/>
      <c r="K169" s="1710"/>
      <c r="L169" s="1716"/>
      <c r="M169" s="1725"/>
      <c r="N169" s="1710"/>
      <c r="O169" s="1710"/>
      <c r="P169" s="1710"/>
      <c r="Q169" s="2610"/>
      <c r="R169" s="1038"/>
      <c r="S169" s="1038"/>
      <c r="T169" s="1038"/>
      <c r="U169" s="1038"/>
      <c r="V169" s="1038"/>
      <c r="W169" s="1038"/>
      <c r="X169" s="1038"/>
      <c r="Y169" s="1038"/>
      <c r="Z169" s="1038"/>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BA169" s="837"/>
      <c r="BB169" s="173"/>
      <c r="BC169" s="513"/>
      <c r="BD169" s="445"/>
      <c r="BE169" s="445"/>
      <c r="BF169" s="445"/>
      <c r="BG169" s="514"/>
      <c r="BH169" s="524"/>
      <c r="BI169" s="445"/>
      <c r="BJ169" s="445"/>
      <c r="BK169" s="445"/>
      <c r="BL169" s="514"/>
      <c r="BM169" s="524"/>
      <c r="BN169" s="445"/>
      <c r="BO169" s="445"/>
      <c r="BP169" s="445"/>
      <c r="BQ169" s="2642"/>
      <c r="BR169" s="2692"/>
      <c r="BS169" s="2692"/>
      <c r="BT169" s="2692"/>
      <c r="BU169" s="2692"/>
      <c r="BV169" s="2692"/>
      <c r="BW169" s="2692"/>
      <c r="BX169" s="2692"/>
      <c r="BY169" s="2490"/>
      <c r="BZ169" s="2490"/>
      <c r="CA169" s="2490"/>
      <c r="CB169" s="2490"/>
      <c r="CC169" s="2490"/>
      <c r="CD169" s="2490"/>
      <c r="CE169" s="2490"/>
      <c r="CF169" s="2490"/>
      <c r="CG169" s="2490"/>
      <c r="CH169" s="2490"/>
      <c r="CI169" s="2490"/>
      <c r="CJ169" s="2490"/>
      <c r="CK169" s="2490"/>
      <c r="CL169" s="2490"/>
      <c r="CM169" s="2490"/>
      <c r="CN169" s="2490"/>
      <c r="CO169" s="2490"/>
      <c r="CP169" s="2490"/>
      <c r="CQ169" s="2490"/>
      <c r="CR169" s="2490"/>
      <c r="CS169" s="2490"/>
      <c r="CT169" s="2490"/>
      <c r="CU169" s="2490"/>
      <c r="CV169" s="2490"/>
      <c r="CW169" s="2490"/>
      <c r="CX169" s="2490"/>
      <c r="CY169" s="2490"/>
      <c r="CZ169" s="2490"/>
      <c r="DA169" s="240"/>
    </row>
    <row r="170" s="761" customFormat="true" ht="15" customHeight="true" x14ac:dyDescent="0.2">
      <c r="A170" s="1749"/>
      <c r="B170" s="1899"/>
      <c r="C170" s="1856"/>
      <c r="D170" s="1857"/>
      <c r="E170" s="1857"/>
      <c r="F170" s="1857"/>
      <c r="G170" s="1858"/>
      <c r="H170" s="1859"/>
      <c r="I170" s="1857"/>
      <c r="J170" s="1857"/>
      <c r="K170" s="1857"/>
      <c r="L170" s="1860"/>
      <c r="M170" s="1861"/>
      <c r="N170" s="1857"/>
      <c r="O170" s="1857"/>
      <c r="P170" s="1857"/>
      <c r="Q170" s="2611"/>
      <c r="R170" s="1038"/>
      <c r="S170" s="1038"/>
      <c r="T170" s="1038"/>
      <c r="U170" s="1038"/>
      <c r="V170" s="1038"/>
      <c r="W170" s="1038"/>
      <c r="X170" s="1038"/>
      <c r="Y170" s="1038"/>
      <c r="Z170" s="1038"/>
      <c r="AA170" s="1038"/>
      <c r="AB170" s="1038"/>
      <c r="AC170" s="1038"/>
      <c r="AD170" s="1038"/>
      <c r="AE170" s="1038"/>
      <c r="AF170" s="1038"/>
      <c r="AG170" s="1038"/>
      <c r="AH170" s="1038"/>
      <c r="AI170" s="1038"/>
      <c r="AJ170" s="1038"/>
      <c r="AK170" s="1038"/>
      <c r="AL170" s="1038"/>
      <c r="AM170" s="1038"/>
      <c r="AN170" s="1038"/>
      <c r="AO170" s="1038"/>
      <c r="AP170" s="1038"/>
      <c r="AQ170" s="1038"/>
      <c r="AR170" s="1038"/>
      <c r="AS170" s="1038"/>
      <c r="AT170" s="1038"/>
      <c r="AU170" s="1038"/>
      <c r="AV170" s="1038"/>
      <c r="AW170" s="1038"/>
      <c r="AX170" s="1038"/>
      <c r="AY170" s="1038"/>
      <c r="BA170" s="837"/>
      <c r="BB170" s="173"/>
      <c r="BC170" s="513"/>
      <c r="BD170" s="445"/>
      <c r="BE170" s="445"/>
      <c r="BF170" s="445"/>
      <c r="BG170" s="514"/>
      <c r="BH170" s="524"/>
      <c r="BI170" s="445"/>
      <c r="BJ170" s="445"/>
      <c r="BK170" s="445"/>
      <c r="BL170" s="514"/>
      <c r="BM170" s="524"/>
      <c r="BN170" s="445"/>
      <c r="BO170" s="445"/>
      <c r="BP170" s="445"/>
      <c r="BQ170" s="2642"/>
      <c r="BR170" s="2692"/>
      <c r="BS170" s="2692"/>
      <c r="BT170" s="2692"/>
      <c r="BU170" s="2692"/>
      <c r="BV170" s="2692"/>
      <c r="BW170" s="2692"/>
      <c r="BX170" s="2692"/>
      <c r="BY170" s="2490"/>
      <c r="BZ170" s="2490"/>
      <c r="CA170" s="2490"/>
      <c r="CB170" s="2490"/>
      <c r="CC170" s="2490"/>
      <c r="CD170" s="2490"/>
      <c r="CE170" s="2490"/>
      <c r="CF170" s="2490"/>
      <c r="CG170" s="2490"/>
      <c r="CH170" s="2490"/>
      <c r="CI170" s="2490"/>
      <c r="CJ170" s="2490"/>
      <c r="CK170" s="2490"/>
      <c r="CL170" s="2490"/>
      <c r="CM170" s="2490"/>
      <c r="CN170" s="2490"/>
      <c r="CO170" s="2490"/>
      <c r="CP170" s="2490"/>
      <c r="CQ170" s="2490"/>
      <c r="CR170" s="2490"/>
      <c r="CS170" s="2490"/>
      <c r="CT170" s="2490"/>
      <c r="CU170" s="2490"/>
      <c r="CV170" s="2490"/>
      <c r="CW170" s="2490"/>
      <c r="CX170" s="2490"/>
      <c r="CY170" s="2490"/>
      <c r="CZ170" s="2490"/>
      <c r="DA170" s="240"/>
    </row>
    <row r="171" s="761" customFormat="true" ht="15" customHeight="true" x14ac:dyDescent="0.2">
      <c r="A171" s="1750"/>
      <c r="B171" s="1900"/>
      <c r="C171" s="1862"/>
      <c r="D171" s="1863"/>
      <c r="E171" s="1863"/>
      <c r="F171" s="1863"/>
      <c r="G171" s="1864"/>
      <c r="H171" s="1865"/>
      <c r="I171" s="1863"/>
      <c r="J171" s="1863"/>
      <c r="K171" s="1863"/>
      <c r="L171" s="1866"/>
      <c r="M171" s="1867"/>
      <c r="N171" s="1863"/>
      <c r="O171" s="1863"/>
      <c r="P171" s="1863"/>
      <c r="Q171" s="2612"/>
      <c r="R171" s="1038"/>
      <c r="S171" s="1038"/>
      <c r="T171" s="1038"/>
      <c r="U171" s="1038"/>
      <c r="V171" s="1038"/>
      <c r="W171" s="1038"/>
      <c r="X171" s="1038"/>
      <c r="Y171" s="1038"/>
      <c r="Z171" s="1038"/>
      <c r="AA171" s="1038"/>
      <c r="AB171" s="1038"/>
      <c r="AC171" s="1038"/>
      <c r="AD171" s="1038"/>
      <c r="AE171" s="1038"/>
      <c r="AF171" s="1038"/>
      <c r="AG171" s="1038"/>
      <c r="AH171" s="1038"/>
      <c r="AI171" s="1038"/>
      <c r="AJ171" s="1038"/>
      <c r="AK171" s="1038"/>
      <c r="AL171" s="1038"/>
      <c r="AM171" s="1038"/>
      <c r="AN171" s="1038"/>
      <c r="AO171" s="1038"/>
      <c r="AP171" s="1038"/>
      <c r="AQ171" s="1038"/>
      <c r="AR171" s="1038"/>
      <c r="AS171" s="1038"/>
      <c r="AT171" s="1038"/>
      <c r="AU171" s="1038"/>
      <c r="AV171" s="1038"/>
      <c r="AW171" s="1038"/>
      <c r="AX171" s="1038"/>
      <c r="AY171" s="1038"/>
      <c r="BA171" s="837"/>
      <c r="BB171" s="173"/>
      <c r="BC171" s="513"/>
      <c r="BD171" s="445"/>
      <c r="BE171" s="445"/>
      <c r="BF171" s="445"/>
      <c r="BG171" s="514"/>
      <c r="BH171" s="524"/>
      <c r="BI171" s="445"/>
      <c r="BJ171" s="445"/>
      <c r="BK171" s="445"/>
      <c r="BL171" s="514"/>
      <c r="BM171" s="524"/>
      <c r="BN171" s="445"/>
      <c r="BO171" s="445"/>
      <c r="BP171" s="445"/>
      <c r="BQ171" s="2642"/>
      <c r="BR171" s="2692"/>
      <c r="BS171" s="2692"/>
      <c r="BT171" s="2692"/>
      <c r="BU171" s="2692"/>
      <c r="BV171" s="2692"/>
      <c r="BW171" s="2692"/>
      <c r="BX171" s="2692"/>
      <c r="BY171" s="2490"/>
      <c r="BZ171" s="2490"/>
      <c r="CA171" s="2490"/>
      <c r="CB171" s="2490"/>
      <c r="CC171" s="2490"/>
      <c r="CD171" s="2490"/>
      <c r="CE171" s="2490"/>
      <c r="CF171" s="2490"/>
      <c r="CG171" s="2490"/>
      <c r="CH171" s="2490"/>
      <c r="CI171" s="2490"/>
      <c r="CJ171" s="2490"/>
      <c r="CK171" s="2490"/>
      <c r="CL171" s="2490"/>
      <c r="CM171" s="2490"/>
      <c r="CN171" s="2490"/>
      <c r="CO171" s="2490"/>
      <c r="CP171" s="2490"/>
      <c r="CQ171" s="2490"/>
      <c r="CR171" s="2490"/>
      <c r="CS171" s="2490"/>
      <c r="CT171" s="2490"/>
      <c r="CU171" s="2490"/>
      <c r="CV171" s="2490"/>
      <c r="CW171" s="2490"/>
      <c r="CX171" s="2490"/>
      <c r="CY171" s="2490"/>
      <c r="CZ171" s="2490"/>
      <c r="DA171" s="240"/>
    </row>
    <row r="172" s="761" customFormat="true" ht="15" customHeight="true" x14ac:dyDescent="0.2">
      <c r="A172" s="1750"/>
      <c r="B172" s="1900"/>
      <c r="C172" s="1862"/>
      <c r="D172" s="1863"/>
      <c r="E172" s="1863"/>
      <c r="F172" s="1863"/>
      <c r="G172" s="1864"/>
      <c r="H172" s="1865"/>
      <c r="I172" s="1863"/>
      <c r="J172" s="1863"/>
      <c r="K172" s="1863"/>
      <c r="L172" s="1866"/>
      <c r="M172" s="1867"/>
      <c r="N172" s="1863"/>
      <c r="O172" s="1863"/>
      <c r="P172" s="1863"/>
      <c r="Q172" s="2612"/>
      <c r="R172" s="1038"/>
      <c r="S172" s="1038"/>
      <c r="T172" s="1038"/>
      <c r="U172" s="1038"/>
      <c r="V172" s="1038"/>
      <c r="W172" s="1038"/>
      <c r="X172" s="1038"/>
      <c r="Y172" s="1038"/>
      <c r="Z172" s="1038"/>
      <c r="AA172" s="1038"/>
      <c r="AB172" s="1038"/>
      <c r="AC172" s="1038"/>
      <c r="AD172" s="1038"/>
      <c r="AE172" s="1038"/>
      <c r="AF172" s="1038"/>
      <c r="AG172" s="1038"/>
      <c r="AH172" s="1038"/>
      <c r="AI172" s="1038"/>
      <c r="AJ172" s="1038"/>
      <c r="AK172" s="1038"/>
      <c r="AL172" s="1038"/>
      <c r="AM172" s="1038"/>
      <c r="AN172" s="1038"/>
      <c r="AO172" s="1038"/>
      <c r="AP172" s="1038"/>
      <c r="AQ172" s="1038"/>
      <c r="AR172" s="1038"/>
      <c r="AS172" s="1038"/>
      <c r="AT172" s="1038"/>
      <c r="AU172" s="1038"/>
      <c r="AV172" s="1038"/>
      <c r="AW172" s="1038"/>
      <c r="AX172" s="1038"/>
      <c r="AY172" s="1038"/>
      <c r="BA172" s="837"/>
      <c r="BB172" s="173"/>
      <c r="BC172" s="513"/>
      <c r="BD172" s="445"/>
      <c r="BE172" s="445"/>
      <c r="BF172" s="445"/>
      <c r="BG172" s="514"/>
      <c r="BH172" s="524"/>
      <c r="BI172" s="445"/>
      <c r="BJ172" s="445"/>
      <c r="BK172" s="445"/>
      <c r="BL172" s="514"/>
      <c r="BM172" s="524"/>
      <c r="BN172" s="445"/>
      <c r="BO172" s="445"/>
      <c r="BP172" s="445"/>
      <c r="BQ172" s="2642"/>
      <c r="BR172" s="2692"/>
      <c r="BS172" s="2692"/>
      <c r="BT172" s="2692"/>
      <c r="BU172" s="2692"/>
      <c r="BV172" s="2692"/>
      <c r="BW172" s="2692"/>
      <c r="BX172" s="2692"/>
      <c r="BY172" s="2490"/>
      <c r="BZ172" s="2490"/>
      <c r="CA172" s="2490"/>
      <c r="CB172" s="2490"/>
      <c r="CC172" s="2490"/>
      <c r="CD172" s="2490"/>
      <c r="CE172" s="2490"/>
      <c r="CF172" s="2490"/>
      <c r="CG172" s="2490"/>
      <c r="CH172" s="2490"/>
      <c r="CI172" s="2490"/>
      <c r="CJ172" s="2490"/>
      <c r="CK172" s="2490"/>
      <c r="CL172" s="2490"/>
      <c r="CM172" s="2490"/>
      <c r="CN172" s="2490"/>
      <c r="CO172" s="2490"/>
      <c r="CP172" s="2490"/>
      <c r="CQ172" s="2490"/>
      <c r="CR172" s="2490"/>
      <c r="CS172" s="2490"/>
      <c r="CT172" s="2490"/>
      <c r="CU172" s="2490"/>
      <c r="CV172" s="2490"/>
      <c r="CW172" s="2490"/>
      <c r="CX172" s="2490"/>
      <c r="CY172" s="2490"/>
      <c r="CZ172" s="2490"/>
      <c r="DA172" s="240"/>
    </row>
    <row r="173" s="761" customFormat="true" ht="15" customHeight="true" x14ac:dyDescent="0.2">
      <c r="A173" s="1750"/>
      <c r="B173" s="1900"/>
      <c r="C173" s="1862"/>
      <c r="D173" s="1863"/>
      <c r="E173" s="1863"/>
      <c r="F173" s="1863"/>
      <c r="G173" s="1864"/>
      <c r="H173" s="1865"/>
      <c r="I173" s="1863"/>
      <c r="J173" s="1863"/>
      <c r="K173" s="1863"/>
      <c r="L173" s="1866"/>
      <c r="M173" s="1867"/>
      <c r="N173" s="1863"/>
      <c r="O173" s="1863"/>
      <c r="P173" s="1863"/>
      <c r="Q173" s="2612"/>
      <c r="R173" s="1038"/>
      <c r="S173" s="1038"/>
      <c r="T173" s="1038"/>
      <c r="U173" s="1038"/>
      <c r="V173" s="1038"/>
      <c r="W173" s="1038"/>
      <c r="X173" s="1038"/>
      <c r="Y173" s="1038"/>
      <c r="Z173" s="1038"/>
      <c r="AA173" s="1038"/>
      <c r="AB173" s="1038"/>
      <c r="AC173" s="1038"/>
      <c r="AD173" s="1038"/>
      <c r="AE173" s="1038"/>
      <c r="AF173" s="1038"/>
      <c r="AG173" s="1038"/>
      <c r="AH173" s="1038"/>
      <c r="AI173" s="1038"/>
      <c r="AJ173" s="1038"/>
      <c r="AK173" s="1038"/>
      <c r="AL173" s="1038"/>
      <c r="AM173" s="1038"/>
      <c r="AN173" s="1038"/>
      <c r="AO173" s="1038"/>
      <c r="AP173" s="1038"/>
      <c r="AQ173" s="1038"/>
      <c r="AR173" s="1038"/>
      <c r="AS173" s="1038"/>
      <c r="AT173" s="1038"/>
      <c r="AU173" s="1038"/>
      <c r="AV173" s="1038"/>
      <c r="AW173" s="1038"/>
      <c r="AX173" s="1038"/>
      <c r="AY173" s="1038"/>
      <c r="BA173" s="837"/>
      <c r="BB173" s="173"/>
      <c r="BC173" s="513"/>
      <c r="BD173" s="445"/>
      <c r="BE173" s="445"/>
      <c r="BF173" s="445"/>
      <c r="BG173" s="514"/>
      <c r="BH173" s="524"/>
      <c r="BI173" s="445"/>
      <c r="BJ173" s="445"/>
      <c r="BK173" s="445"/>
      <c r="BL173" s="514"/>
      <c r="BM173" s="524"/>
      <c r="BN173" s="445"/>
      <c r="BO173" s="445"/>
      <c r="BP173" s="445"/>
      <c r="BQ173" s="2642"/>
      <c r="BR173" s="2692"/>
      <c r="BS173" s="2692"/>
      <c r="BT173" s="2692"/>
      <c r="BU173" s="2692"/>
      <c r="BV173" s="2692"/>
      <c r="BW173" s="2692"/>
      <c r="BX173" s="2692"/>
      <c r="BY173" s="2490"/>
      <c r="BZ173" s="2490"/>
      <c r="CA173" s="2490"/>
      <c r="CB173" s="2490"/>
      <c r="CC173" s="2490"/>
      <c r="CD173" s="2490"/>
      <c r="CE173" s="2490"/>
      <c r="CF173" s="2490"/>
      <c r="CG173" s="2490"/>
      <c r="CH173" s="2490"/>
      <c r="CI173" s="2490"/>
      <c r="CJ173" s="2490"/>
      <c r="CK173" s="2490"/>
      <c r="CL173" s="2490"/>
      <c r="CM173" s="2490"/>
      <c r="CN173" s="2490"/>
      <c r="CO173" s="2490"/>
      <c r="CP173" s="2490"/>
      <c r="CQ173" s="2490"/>
      <c r="CR173" s="2490"/>
      <c r="CS173" s="2490"/>
      <c r="CT173" s="2490"/>
      <c r="CU173" s="2490"/>
      <c r="CV173" s="2490"/>
      <c r="CW173" s="2490"/>
      <c r="CX173" s="2490"/>
      <c r="CY173" s="2490"/>
      <c r="CZ173" s="2490"/>
      <c r="DA173" s="240"/>
    </row>
    <row r="174" s="761" customFormat="true" ht="15" customHeight="true" x14ac:dyDescent="0.2">
      <c r="A174" s="1750"/>
      <c r="B174" s="1900"/>
      <c r="C174" s="1862"/>
      <c r="D174" s="1863"/>
      <c r="E174" s="1863"/>
      <c r="F174" s="1863"/>
      <c r="G174" s="1864"/>
      <c r="H174" s="1865"/>
      <c r="I174" s="1863"/>
      <c r="J174" s="1863"/>
      <c r="K174" s="1863"/>
      <c r="L174" s="1866"/>
      <c r="M174" s="1867"/>
      <c r="N174" s="1863"/>
      <c r="O174" s="1863"/>
      <c r="P174" s="1863"/>
      <c r="Q174" s="2612"/>
      <c r="R174" s="1038"/>
      <c r="S174" s="1038"/>
      <c r="T174" s="1038"/>
      <c r="U174" s="1038"/>
      <c r="V174" s="1038"/>
      <c r="W174" s="1038"/>
      <c r="X174" s="1038"/>
      <c r="Y174" s="1038"/>
      <c r="Z174" s="1038"/>
      <c r="AA174" s="1038"/>
      <c r="AB174" s="1038"/>
      <c r="AC174" s="1038"/>
      <c r="AD174" s="1038"/>
      <c r="AE174" s="1038"/>
      <c r="AF174" s="1038"/>
      <c r="AG174" s="1038"/>
      <c r="AH174" s="1038"/>
      <c r="AI174" s="1038"/>
      <c r="AJ174" s="1038"/>
      <c r="AK174" s="1038"/>
      <c r="AL174" s="1038"/>
      <c r="AM174" s="1038"/>
      <c r="AN174" s="1038"/>
      <c r="AO174" s="1038"/>
      <c r="AP174" s="1038"/>
      <c r="AQ174" s="1038"/>
      <c r="AR174" s="1038"/>
      <c r="AS174" s="1038"/>
      <c r="AT174" s="1038"/>
      <c r="AU174" s="1038"/>
      <c r="AV174" s="1038"/>
      <c r="AW174" s="1038"/>
      <c r="AX174" s="1038"/>
      <c r="AY174" s="1038"/>
      <c r="BA174" s="837"/>
      <c r="BB174" s="173"/>
      <c r="BC174" s="513"/>
      <c r="BD174" s="445"/>
      <c r="BE174" s="445"/>
      <c r="BF174" s="445"/>
      <c r="BG174" s="514"/>
      <c r="BH174" s="524"/>
      <c r="BI174" s="445"/>
      <c r="BJ174" s="445"/>
      <c r="BK174" s="445"/>
      <c r="BL174" s="514"/>
      <c r="BM174" s="524"/>
      <c r="BN174" s="445"/>
      <c r="BO174" s="445"/>
      <c r="BP174" s="445"/>
      <c r="BQ174" s="2642"/>
      <c r="BR174" s="2692"/>
      <c r="BS174" s="2692"/>
      <c r="BT174" s="2692"/>
      <c r="BU174" s="2692"/>
      <c r="BV174" s="2692"/>
      <c r="BW174" s="2692"/>
      <c r="BX174" s="2692"/>
      <c r="BY174" s="2490"/>
      <c r="BZ174" s="2490"/>
      <c r="CA174" s="2490"/>
      <c r="CB174" s="2490"/>
      <c r="CC174" s="2490"/>
      <c r="CD174" s="2490"/>
      <c r="CE174" s="2490"/>
      <c r="CF174" s="2490"/>
      <c r="CG174" s="2490"/>
      <c r="CH174" s="2490"/>
      <c r="CI174" s="2490"/>
      <c r="CJ174" s="2490"/>
      <c r="CK174" s="2490"/>
      <c r="CL174" s="2490"/>
      <c r="CM174" s="2490"/>
      <c r="CN174" s="2490"/>
      <c r="CO174" s="2490"/>
      <c r="CP174" s="2490"/>
      <c r="CQ174" s="2490"/>
      <c r="CR174" s="2490"/>
      <c r="CS174" s="2490"/>
      <c r="CT174" s="2490"/>
      <c r="CU174" s="2490"/>
      <c r="CV174" s="2490"/>
      <c r="CW174" s="2490"/>
      <c r="CX174" s="2490"/>
      <c r="CY174" s="2490"/>
      <c r="CZ174" s="2490"/>
      <c r="DA174" s="240"/>
    </row>
    <row r="175" s="761" customFormat="true" ht="15" customHeight="true" x14ac:dyDescent="0.2">
      <c r="A175" s="1750"/>
      <c r="B175" s="1900"/>
      <c r="C175" s="1862"/>
      <c r="D175" s="1863"/>
      <c r="E175" s="1863"/>
      <c r="F175" s="1863"/>
      <c r="G175" s="1864"/>
      <c r="H175" s="1865"/>
      <c r="I175" s="1863"/>
      <c r="J175" s="1863"/>
      <c r="K175" s="1863"/>
      <c r="L175" s="1866"/>
      <c r="M175" s="1867"/>
      <c r="N175" s="1863"/>
      <c r="O175" s="1863"/>
      <c r="P175" s="1863"/>
      <c r="Q175" s="2612"/>
      <c r="R175" s="1038"/>
      <c r="S175" s="1038"/>
      <c r="T175" s="1038"/>
      <c r="U175" s="1038"/>
      <c r="V175" s="1038"/>
      <c r="W175" s="1038"/>
      <c r="X175" s="1038"/>
      <c r="Y175" s="1038"/>
      <c r="Z175" s="1038"/>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BA175" s="837"/>
      <c r="BB175" s="173"/>
      <c r="BC175" s="513"/>
      <c r="BD175" s="445"/>
      <c r="BE175" s="445"/>
      <c r="BF175" s="445"/>
      <c r="BG175" s="514"/>
      <c r="BH175" s="524"/>
      <c r="BI175" s="445"/>
      <c r="BJ175" s="445"/>
      <c r="BK175" s="445"/>
      <c r="BL175" s="514"/>
      <c r="BM175" s="524"/>
      <c r="BN175" s="445"/>
      <c r="BO175" s="445"/>
      <c r="BP175" s="445"/>
      <c r="BQ175" s="2642"/>
      <c r="BR175" s="2692"/>
      <c r="BS175" s="2692"/>
      <c r="BT175" s="2692"/>
      <c r="BU175" s="2692"/>
      <c r="BV175" s="2692"/>
      <c r="BW175" s="2692"/>
      <c r="BX175" s="2692"/>
      <c r="BY175" s="2490"/>
      <c r="BZ175" s="2490"/>
      <c r="CA175" s="2490"/>
      <c r="CB175" s="2490"/>
      <c r="CC175" s="2490"/>
      <c r="CD175" s="2490"/>
      <c r="CE175" s="2490"/>
      <c r="CF175" s="2490"/>
      <c r="CG175" s="2490"/>
      <c r="CH175" s="2490"/>
      <c r="CI175" s="2490"/>
      <c r="CJ175" s="2490"/>
      <c r="CK175" s="2490"/>
      <c r="CL175" s="2490"/>
      <c r="CM175" s="2490"/>
      <c r="CN175" s="2490"/>
      <c r="CO175" s="2490"/>
      <c r="CP175" s="2490"/>
      <c r="CQ175" s="2490"/>
      <c r="CR175" s="2490"/>
      <c r="CS175" s="2490"/>
      <c r="CT175" s="2490"/>
      <c r="CU175" s="2490"/>
      <c r="CV175" s="2490"/>
      <c r="CW175" s="2490"/>
      <c r="CX175" s="2490"/>
      <c r="CY175" s="2490"/>
      <c r="CZ175" s="2490"/>
      <c r="DA175" s="240"/>
    </row>
    <row r="176" s="761" customFormat="true" ht="15" customHeight="true" x14ac:dyDescent="0.2">
      <c r="A176" s="1750"/>
      <c r="B176" s="1900"/>
      <c r="C176" s="1862"/>
      <c r="D176" s="1863"/>
      <c r="E176" s="1863"/>
      <c r="F176" s="1863"/>
      <c r="G176" s="1864"/>
      <c r="H176" s="1865"/>
      <c r="I176" s="1863"/>
      <c r="J176" s="1863"/>
      <c r="K176" s="1863"/>
      <c r="L176" s="1866"/>
      <c r="M176" s="1867"/>
      <c r="N176" s="1863"/>
      <c r="O176" s="1863"/>
      <c r="P176" s="1863"/>
      <c r="Q176" s="2612"/>
      <c r="R176" s="1038"/>
      <c r="S176" s="1038"/>
      <c r="T176" s="1038"/>
      <c r="U176" s="1038"/>
      <c r="V176" s="1038"/>
      <c r="W176" s="1038"/>
      <c r="X176" s="1038"/>
      <c r="Y176" s="1038"/>
      <c r="Z176" s="1038"/>
      <c r="AA176" s="1038"/>
      <c r="AB176" s="1038"/>
      <c r="AC176" s="1038"/>
      <c r="AD176" s="1038"/>
      <c r="AE176" s="1038"/>
      <c r="AF176" s="1038"/>
      <c r="AG176" s="1038"/>
      <c r="AH176" s="1038"/>
      <c r="AI176" s="1038"/>
      <c r="AJ176" s="1038"/>
      <c r="AK176" s="1038"/>
      <c r="AL176" s="1038"/>
      <c r="AM176" s="1038"/>
      <c r="AN176" s="1038"/>
      <c r="AO176" s="1038"/>
      <c r="AP176" s="1038"/>
      <c r="AQ176" s="1038"/>
      <c r="AR176" s="1038"/>
      <c r="AS176" s="1038"/>
      <c r="AT176" s="1038"/>
      <c r="AU176" s="1038"/>
      <c r="AV176" s="1038"/>
      <c r="AW176" s="1038"/>
      <c r="AX176" s="1038"/>
      <c r="AY176" s="1038"/>
      <c r="BA176" s="837"/>
      <c r="BB176" s="173"/>
      <c r="BC176" s="513"/>
      <c r="BD176" s="445"/>
      <c r="BE176" s="445"/>
      <c r="BF176" s="445"/>
      <c r="BG176" s="514"/>
      <c r="BH176" s="524"/>
      <c r="BI176" s="445"/>
      <c r="BJ176" s="445"/>
      <c r="BK176" s="445"/>
      <c r="BL176" s="514"/>
      <c r="BM176" s="524"/>
      <c r="BN176" s="445"/>
      <c r="BO176" s="445"/>
      <c r="BP176" s="445"/>
      <c r="BQ176" s="2642"/>
      <c r="BR176" s="2692"/>
      <c r="BS176" s="2692"/>
      <c r="BT176" s="2692"/>
      <c r="BU176" s="2692"/>
      <c r="BV176" s="2692"/>
      <c r="BW176" s="2692"/>
      <c r="BX176" s="2692"/>
      <c r="BY176" s="2490"/>
      <c r="BZ176" s="2490"/>
      <c r="CA176" s="2490"/>
      <c r="CB176" s="2490"/>
      <c r="CC176" s="2490"/>
      <c r="CD176" s="2490"/>
      <c r="CE176" s="2490"/>
      <c r="CF176" s="2490"/>
      <c r="CG176" s="2490"/>
      <c r="CH176" s="2490"/>
      <c r="CI176" s="2490"/>
      <c r="CJ176" s="2490"/>
      <c r="CK176" s="2490"/>
      <c r="CL176" s="2490"/>
      <c r="CM176" s="2490"/>
      <c r="CN176" s="2490"/>
      <c r="CO176" s="2490"/>
      <c r="CP176" s="2490"/>
      <c r="CQ176" s="2490"/>
      <c r="CR176" s="2490"/>
      <c r="CS176" s="2490"/>
      <c r="CT176" s="2490"/>
      <c r="CU176" s="2490"/>
      <c r="CV176" s="2490"/>
      <c r="CW176" s="2490"/>
      <c r="CX176" s="2490"/>
      <c r="CY176" s="2490"/>
      <c r="CZ176" s="2490"/>
      <c r="DA176" s="240"/>
    </row>
    <row r="177" s="761" customFormat="true" ht="15" customHeight="true" x14ac:dyDescent="0.2">
      <c r="A177" s="1750"/>
      <c r="B177" s="1900"/>
      <c r="C177" s="1862"/>
      <c r="D177" s="1863"/>
      <c r="E177" s="1863"/>
      <c r="F177" s="1863"/>
      <c r="G177" s="1864"/>
      <c r="H177" s="1865"/>
      <c r="I177" s="1863"/>
      <c r="J177" s="1863"/>
      <c r="K177" s="1863"/>
      <c r="L177" s="1866"/>
      <c r="M177" s="1867"/>
      <c r="N177" s="1863"/>
      <c r="O177" s="1863"/>
      <c r="P177" s="1863"/>
      <c r="Q177" s="2612"/>
      <c r="R177" s="1038"/>
      <c r="S177" s="1038"/>
      <c r="T177" s="1038"/>
      <c r="U177" s="1038"/>
      <c r="V177" s="1038"/>
      <c r="W177" s="1038"/>
      <c r="X177" s="1038"/>
      <c r="Y177" s="1038"/>
      <c r="Z177" s="1038"/>
      <c r="AA177" s="1038"/>
      <c r="AB177" s="1038"/>
      <c r="AC177" s="1038"/>
      <c r="AD177" s="1038"/>
      <c r="AE177" s="1038"/>
      <c r="AF177" s="1038"/>
      <c r="AG177" s="1038"/>
      <c r="AH177" s="1038"/>
      <c r="AI177" s="1038"/>
      <c r="AJ177" s="1038"/>
      <c r="AK177" s="1038"/>
      <c r="AL177" s="1038"/>
      <c r="AM177" s="1038"/>
      <c r="AN177" s="1038"/>
      <c r="AO177" s="1038"/>
      <c r="AP177" s="1038"/>
      <c r="AQ177" s="1038"/>
      <c r="AR177" s="1038"/>
      <c r="AS177" s="1038"/>
      <c r="AT177" s="1038"/>
      <c r="AU177" s="1038"/>
      <c r="AV177" s="1038"/>
      <c r="AW177" s="1038"/>
      <c r="AX177" s="1038"/>
      <c r="AY177" s="1038"/>
      <c r="BA177" s="837"/>
      <c r="BB177" s="173"/>
      <c r="BC177" s="513"/>
      <c r="BD177" s="445"/>
      <c r="BE177" s="445"/>
      <c r="BF177" s="445"/>
      <c r="BG177" s="514"/>
      <c r="BH177" s="524"/>
      <c r="BI177" s="445"/>
      <c r="BJ177" s="445"/>
      <c r="BK177" s="445"/>
      <c r="BL177" s="514"/>
      <c r="BM177" s="524"/>
      <c r="BN177" s="445"/>
      <c r="BO177" s="445"/>
      <c r="BP177" s="445"/>
      <c r="BQ177" s="2642"/>
      <c r="BR177" s="2692"/>
      <c r="BS177" s="2692"/>
      <c r="BT177" s="2692"/>
      <c r="BU177" s="2692"/>
      <c r="BV177" s="2692"/>
      <c r="BW177" s="2692"/>
      <c r="BX177" s="2692"/>
      <c r="BY177" s="2490"/>
      <c r="BZ177" s="2490"/>
      <c r="CA177" s="2490"/>
      <c r="CB177" s="2490"/>
      <c r="CC177" s="2490"/>
      <c r="CD177" s="2490"/>
      <c r="CE177" s="2490"/>
      <c r="CF177" s="2490"/>
      <c r="CG177" s="2490"/>
      <c r="CH177" s="2490"/>
      <c r="CI177" s="2490"/>
      <c r="CJ177" s="2490"/>
      <c r="CK177" s="2490"/>
      <c r="CL177" s="2490"/>
      <c r="CM177" s="2490"/>
      <c r="CN177" s="2490"/>
      <c r="CO177" s="2490"/>
      <c r="CP177" s="2490"/>
      <c r="CQ177" s="2490"/>
      <c r="CR177" s="2490"/>
      <c r="CS177" s="2490"/>
      <c r="CT177" s="2490"/>
      <c r="CU177" s="2490"/>
      <c r="CV177" s="2490"/>
      <c r="CW177" s="2490"/>
      <c r="CX177" s="2490"/>
      <c r="CY177" s="2490"/>
      <c r="CZ177" s="2490"/>
      <c r="DA177" s="240"/>
    </row>
    <row r="178" s="761" customFormat="true" ht="15" customHeight="true" x14ac:dyDescent="0.2">
      <c r="A178" s="1750"/>
      <c r="B178" s="1900"/>
      <c r="C178" s="1862"/>
      <c r="D178" s="1863"/>
      <c r="E178" s="1863"/>
      <c r="F178" s="1863"/>
      <c r="G178" s="1864"/>
      <c r="H178" s="1865"/>
      <c r="I178" s="1863"/>
      <c r="J178" s="1863"/>
      <c r="K178" s="1863"/>
      <c r="L178" s="1866"/>
      <c r="M178" s="1867"/>
      <c r="N178" s="1863"/>
      <c r="O178" s="1863"/>
      <c r="P178" s="1863"/>
      <c r="Q178" s="2612"/>
      <c r="R178" s="1038"/>
      <c r="S178" s="1038"/>
      <c r="T178" s="1038"/>
      <c r="U178" s="1038"/>
      <c r="V178" s="1038"/>
      <c r="W178" s="1038"/>
      <c r="X178" s="1038"/>
      <c r="Y178" s="1038"/>
      <c r="Z178" s="1038"/>
      <c r="AA178" s="1038"/>
      <c r="AB178" s="1038"/>
      <c r="AC178" s="1038"/>
      <c r="AD178" s="1038"/>
      <c r="AE178" s="1038"/>
      <c r="AF178" s="1038"/>
      <c r="AG178" s="1038"/>
      <c r="AH178" s="1038"/>
      <c r="AI178" s="1038"/>
      <c r="AJ178" s="1038"/>
      <c r="AK178" s="1038"/>
      <c r="AL178" s="1038"/>
      <c r="AM178" s="1038"/>
      <c r="AN178" s="1038"/>
      <c r="AO178" s="1038"/>
      <c r="AP178" s="1038"/>
      <c r="AQ178" s="1038"/>
      <c r="AR178" s="1038"/>
      <c r="AS178" s="1038"/>
      <c r="AT178" s="1038"/>
      <c r="AU178" s="1038"/>
      <c r="AV178" s="1038"/>
      <c r="AW178" s="1038"/>
      <c r="AX178" s="1038"/>
      <c r="AY178" s="1038"/>
      <c r="BA178" s="837"/>
      <c r="BB178" s="173"/>
      <c r="BC178" s="513"/>
      <c r="BD178" s="445"/>
      <c r="BE178" s="445"/>
      <c r="BF178" s="445"/>
      <c r="BG178" s="514"/>
      <c r="BH178" s="524"/>
      <c r="BI178" s="445"/>
      <c r="BJ178" s="445"/>
      <c r="BK178" s="445"/>
      <c r="BL178" s="514"/>
      <c r="BM178" s="524"/>
      <c r="BN178" s="445"/>
      <c r="BO178" s="445"/>
      <c r="BP178" s="445"/>
      <c r="BQ178" s="2642"/>
      <c r="BR178" s="2692"/>
      <c r="BS178" s="2692"/>
      <c r="BT178" s="2692"/>
      <c r="BU178" s="2692"/>
      <c r="BV178" s="2692"/>
      <c r="BW178" s="2692"/>
      <c r="BX178" s="2692"/>
      <c r="BY178" s="2490"/>
      <c r="BZ178" s="2490"/>
      <c r="CA178" s="2490"/>
      <c r="CB178" s="2490"/>
      <c r="CC178" s="2490"/>
      <c r="CD178" s="2490"/>
      <c r="CE178" s="2490"/>
      <c r="CF178" s="2490"/>
      <c r="CG178" s="2490"/>
      <c r="CH178" s="2490"/>
      <c r="CI178" s="2490"/>
      <c r="CJ178" s="2490"/>
      <c r="CK178" s="2490"/>
      <c r="CL178" s="2490"/>
      <c r="CM178" s="2490"/>
      <c r="CN178" s="2490"/>
      <c r="CO178" s="2490"/>
      <c r="CP178" s="2490"/>
      <c r="CQ178" s="2490"/>
      <c r="CR178" s="2490"/>
      <c r="CS178" s="2490"/>
      <c r="CT178" s="2490"/>
      <c r="CU178" s="2490"/>
      <c r="CV178" s="2490"/>
      <c r="CW178" s="2490"/>
      <c r="CX178" s="2490"/>
      <c r="CY178" s="2490"/>
      <c r="CZ178" s="2490"/>
      <c r="DA178" s="240"/>
    </row>
    <row r="179" s="761" customFormat="true" ht="15" customHeight="true" x14ac:dyDescent="0.2">
      <c r="A179" s="1750"/>
      <c r="B179" s="1900"/>
      <c r="C179" s="1862"/>
      <c r="D179" s="1863"/>
      <c r="E179" s="1863"/>
      <c r="F179" s="1863"/>
      <c r="G179" s="1864"/>
      <c r="H179" s="1865"/>
      <c r="I179" s="1863"/>
      <c r="J179" s="1863"/>
      <c r="K179" s="1863"/>
      <c r="L179" s="1866"/>
      <c r="M179" s="1867"/>
      <c r="N179" s="1863"/>
      <c r="O179" s="1863"/>
      <c r="P179" s="1863"/>
      <c r="Q179" s="2612"/>
      <c r="R179" s="1038"/>
      <c r="S179" s="1038"/>
      <c r="T179" s="1038"/>
      <c r="U179" s="1038"/>
      <c r="V179" s="1038"/>
      <c r="W179" s="1038"/>
      <c r="X179" s="1038"/>
      <c r="Y179" s="1038"/>
      <c r="Z179" s="1038"/>
      <c r="AA179" s="1038"/>
      <c r="AB179" s="1038"/>
      <c r="AC179" s="1038"/>
      <c r="AD179" s="1038"/>
      <c r="AE179" s="1038"/>
      <c r="AF179" s="1038"/>
      <c r="AG179" s="1038"/>
      <c r="AH179" s="1038"/>
      <c r="AI179" s="1038"/>
      <c r="AJ179" s="1038"/>
      <c r="AK179" s="1038"/>
      <c r="AL179" s="1038"/>
      <c r="AM179" s="1038"/>
      <c r="AN179" s="1038"/>
      <c r="AO179" s="1038"/>
      <c r="AP179" s="1038"/>
      <c r="AQ179" s="1038"/>
      <c r="AR179" s="1038"/>
      <c r="AS179" s="1038"/>
      <c r="AT179" s="1038"/>
      <c r="AU179" s="1038"/>
      <c r="AV179" s="1038"/>
      <c r="AW179" s="1038"/>
      <c r="AX179" s="1038"/>
      <c r="AY179" s="1038"/>
      <c r="BA179" s="837"/>
      <c r="BB179" s="173"/>
      <c r="BC179" s="513"/>
      <c r="BD179" s="445"/>
      <c r="BE179" s="445"/>
      <c r="BF179" s="445"/>
      <c r="BG179" s="514"/>
      <c r="BH179" s="524"/>
      <c r="BI179" s="445"/>
      <c r="BJ179" s="445"/>
      <c r="BK179" s="445"/>
      <c r="BL179" s="514"/>
      <c r="BM179" s="524"/>
      <c r="BN179" s="445"/>
      <c r="BO179" s="445"/>
      <c r="BP179" s="445"/>
      <c r="BQ179" s="2642"/>
      <c r="BR179" s="2692"/>
      <c r="BS179" s="2692"/>
      <c r="BT179" s="2692"/>
      <c r="BU179" s="2692"/>
      <c r="BV179" s="2692"/>
      <c r="BW179" s="2692"/>
      <c r="BX179" s="2692"/>
      <c r="BY179" s="2490"/>
      <c r="BZ179" s="2490"/>
      <c r="CA179" s="2490"/>
      <c r="CB179" s="2490"/>
      <c r="CC179" s="2490"/>
      <c r="CD179" s="2490"/>
      <c r="CE179" s="2490"/>
      <c r="CF179" s="2490"/>
      <c r="CG179" s="2490"/>
      <c r="CH179" s="2490"/>
      <c r="CI179" s="2490"/>
      <c r="CJ179" s="2490"/>
      <c r="CK179" s="2490"/>
      <c r="CL179" s="2490"/>
      <c r="CM179" s="2490"/>
      <c r="CN179" s="2490"/>
      <c r="CO179" s="2490"/>
      <c r="CP179" s="2490"/>
      <c r="CQ179" s="2490"/>
      <c r="CR179" s="2490"/>
      <c r="CS179" s="2490"/>
      <c r="CT179" s="2490"/>
      <c r="CU179" s="2490"/>
      <c r="CV179" s="2490"/>
      <c r="CW179" s="2490"/>
      <c r="CX179" s="2490"/>
      <c r="CY179" s="2490"/>
      <c r="CZ179" s="2490"/>
      <c r="DA179" s="240"/>
    </row>
    <row r="180" s="761" customFormat="true" ht="15" customHeight="true" x14ac:dyDescent="0.2">
      <c r="A180" s="1750"/>
      <c r="B180" s="1900"/>
      <c r="C180" s="1862"/>
      <c r="D180" s="1863"/>
      <c r="E180" s="1863"/>
      <c r="F180" s="1863"/>
      <c r="G180" s="1864"/>
      <c r="H180" s="1865"/>
      <c r="I180" s="1863"/>
      <c r="J180" s="1863"/>
      <c r="K180" s="1863"/>
      <c r="L180" s="1866"/>
      <c r="M180" s="1867"/>
      <c r="N180" s="1863"/>
      <c r="O180" s="1863"/>
      <c r="P180" s="1863"/>
      <c r="Q180" s="2612"/>
      <c r="R180" s="1038"/>
      <c r="S180" s="1038"/>
      <c r="T180" s="1038"/>
      <c r="U180" s="1038"/>
      <c r="V180" s="1038"/>
      <c r="W180" s="1038"/>
      <c r="X180" s="1038"/>
      <c r="Y180" s="1038"/>
      <c r="Z180" s="1038"/>
      <c r="AA180" s="1038"/>
      <c r="AB180" s="1038"/>
      <c r="AC180" s="1038"/>
      <c r="AD180" s="1038"/>
      <c r="AE180" s="1038"/>
      <c r="AF180" s="1038"/>
      <c r="AG180" s="1038"/>
      <c r="AH180" s="1038"/>
      <c r="AI180" s="1038"/>
      <c r="AJ180" s="1038"/>
      <c r="AK180" s="1038"/>
      <c r="AL180" s="1038"/>
      <c r="AM180" s="1038"/>
      <c r="AN180" s="1038"/>
      <c r="AO180" s="1038"/>
      <c r="AP180" s="1038"/>
      <c r="AQ180" s="1038"/>
      <c r="AR180" s="1038"/>
      <c r="AS180" s="1038"/>
      <c r="AT180" s="1038"/>
      <c r="AU180" s="1038"/>
      <c r="AV180" s="1038"/>
      <c r="AW180" s="1038"/>
      <c r="AX180" s="1038"/>
      <c r="AY180" s="1038"/>
      <c r="BA180" s="837"/>
      <c r="BB180" s="173"/>
      <c r="BC180" s="513"/>
      <c r="BD180" s="445"/>
      <c r="BE180" s="445"/>
      <c r="BF180" s="445"/>
      <c r="BG180" s="514"/>
      <c r="BH180" s="524"/>
      <c r="BI180" s="445"/>
      <c r="BJ180" s="445"/>
      <c r="BK180" s="445"/>
      <c r="BL180" s="514"/>
      <c r="BM180" s="524"/>
      <c r="BN180" s="445"/>
      <c r="BO180" s="445"/>
      <c r="BP180" s="445"/>
      <c r="BQ180" s="2642"/>
      <c r="BR180" s="2692"/>
      <c r="BS180" s="2692"/>
      <c r="BT180" s="2692"/>
      <c r="BU180" s="2692"/>
      <c r="BV180" s="2692"/>
      <c r="BW180" s="2692"/>
      <c r="BX180" s="2692"/>
      <c r="BY180" s="2490"/>
      <c r="BZ180" s="2490"/>
      <c r="CA180" s="2490"/>
      <c r="CB180" s="2490"/>
      <c r="CC180" s="2490"/>
      <c r="CD180" s="2490"/>
      <c r="CE180" s="2490"/>
      <c r="CF180" s="2490"/>
      <c r="CG180" s="2490"/>
      <c r="CH180" s="2490"/>
      <c r="CI180" s="2490"/>
      <c r="CJ180" s="2490"/>
      <c r="CK180" s="2490"/>
      <c r="CL180" s="2490"/>
      <c r="CM180" s="2490"/>
      <c r="CN180" s="2490"/>
      <c r="CO180" s="2490"/>
      <c r="CP180" s="2490"/>
      <c r="CQ180" s="2490"/>
      <c r="CR180" s="2490"/>
      <c r="CS180" s="2490"/>
      <c r="CT180" s="2490"/>
      <c r="CU180" s="2490"/>
      <c r="CV180" s="2490"/>
      <c r="CW180" s="2490"/>
      <c r="CX180" s="2490"/>
      <c r="CY180" s="2490"/>
      <c r="CZ180" s="2490"/>
      <c r="DA180" s="240"/>
    </row>
    <row r="181" s="761" customFormat="true" ht="15" customHeight="true" x14ac:dyDescent="0.2">
      <c r="A181" s="1750"/>
      <c r="B181" s="1900"/>
      <c r="C181" s="1862"/>
      <c r="D181" s="1863"/>
      <c r="E181" s="1863"/>
      <c r="F181" s="1863"/>
      <c r="G181" s="1864"/>
      <c r="H181" s="1865"/>
      <c r="I181" s="1863"/>
      <c r="J181" s="1863"/>
      <c r="K181" s="1863"/>
      <c r="L181" s="1866"/>
      <c r="M181" s="1867"/>
      <c r="N181" s="1863"/>
      <c r="O181" s="1863"/>
      <c r="P181" s="1863"/>
      <c r="Q181" s="2612"/>
      <c r="R181" s="1038"/>
      <c r="S181" s="1038"/>
      <c r="T181" s="1038"/>
      <c r="U181" s="1038"/>
      <c r="V181" s="1038"/>
      <c r="W181" s="1038"/>
      <c r="X181" s="1038"/>
      <c r="Y181" s="1038"/>
      <c r="Z181" s="1038"/>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BA181" s="837"/>
      <c r="BB181" s="173"/>
      <c r="BC181" s="513"/>
      <c r="BD181" s="445"/>
      <c r="BE181" s="445"/>
      <c r="BF181" s="445"/>
      <c r="BG181" s="514"/>
      <c r="BH181" s="524"/>
      <c r="BI181" s="445"/>
      <c r="BJ181" s="445"/>
      <c r="BK181" s="445"/>
      <c r="BL181" s="514"/>
      <c r="BM181" s="524"/>
      <c r="BN181" s="445"/>
      <c r="BO181" s="445"/>
      <c r="BP181" s="445"/>
      <c r="BQ181" s="2642"/>
      <c r="BR181" s="2692"/>
      <c r="BS181" s="2692"/>
      <c r="BT181" s="2692"/>
      <c r="BU181" s="2692"/>
      <c r="BV181" s="2692"/>
      <c r="BW181" s="2692"/>
      <c r="BX181" s="2692"/>
      <c r="BY181" s="2490"/>
      <c r="BZ181" s="2490"/>
      <c r="CA181" s="2490"/>
      <c r="CB181" s="2490"/>
      <c r="CC181" s="2490"/>
      <c r="CD181" s="2490"/>
      <c r="CE181" s="2490"/>
      <c r="CF181" s="2490"/>
      <c r="CG181" s="2490"/>
      <c r="CH181" s="2490"/>
      <c r="CI181" s="2490"/>
      <c r="CJ181" s="2490"/>
      <c r="CK181" s="2490"/>
      <c r="CL181" s="2490"/>
      <c r="CM181" s="2490"/>
      <c r="CN181" s="2490"/>
      <c r="CO181" s="2490"/>
      <c r="CP181" s="2490"/>
      <c r="CQ181" s="2490"/>
      <c r="CR181" s="2490"/>
      <c r="CS181" s="2490"/>
      <c r="CT181" s="2490"/>
      <c r="CU181" s="2490"/>
      <c r="CV181" s="2490"/>
      <c r="CW181" s="2490"/>
      <c r="CX181" s="2490"/>
      <c r="CY181" s="2490"/>
      <c r="CZ181" s="2490"/>
      <c r="DA181" s="240"/>
    </row>
    <row r="182" s="761" customFormat="true" ht="15" customHeight="true" x14ac:dyDescent="0.2">
      <c r="A182" s="1750"/>
      <c r="B182" s="1900"/>
      <c r="C182" s="1862"/>
      <c r="D182" s="1863"/>
      <c r="E182" s="1863"/>
      <c r="F182" s="1863"/>
      <c r="G182" s="1864"/>
      <c r="H182" s="1865"/>
      <c r="I182" s="1863"/>
      <c r="J182" s="1863"/>
      <c r="K182" s="1863"/>
      <c r="L182" s="1866"/>
      <c r="M182" s="1867"/>
      <c r="N182" s="1863"/>
      <c r="O182" s="1863"/>
      <c r="P182" s="1863"/>
      <c r="Q182" s="2612"/>
      <c r="R182" s="1038"/>
      <c r="S182" s="1038"/>
      <c r="T182" s="1038"/>
      <c r="U182" s="1038"/>
      <c r="V182" s="1038"/>
      <c r="W182" s="1038"/>
      <c r="X182" s="1038"/>
      <c r="Y182" s="1038"/>
      <c r="Z182" s="1038"/>
      <c r="AA182" s="1038"/>
      <c r="AB182" s="1038"/>
      <c r="AC182" s="1038"/>
      <c r="AD182" s="1038"/>
      <c r="AE182" s="1038"/>
      <c r="AF182" s="1038"/>
      <c r="AG182" s="1038"/>
      <c r="AH182" s="1038"/>
      <c r="AI182" s="1038"/>
      <c r="AJ182" s="1038"/>
      <c r="AK182" s="1038"/>
      <c r="AL182" s="1038"/>
      <c r="AM182" s="1038"/>
      <c r="AN182" s="1038"/>
      <c r="AO182" s="1038"/>
      <c r="AP182" s="1038"/>
      <c r="AQ182" s="1038"/>
      <c r="AR182" s="1038"/>
      <c r="AS182" s="1038"/>
      <c r="AT182" s="1038"/>
      <c r="AU182" s="1038"/>
      <c r="AV182" s="1038"/>
      <c r="AW182" s="1038"/>
      <c r="AX182" s="1038"/>
      <c r="AY182" s="1038"/>
      <c r="BA182" s="837"/>
      <c r="BB182" s="173"/>
      <c r="BC182" s="513"/>
      <c r="BD182" s="445"/>
      <c r="BE182" s="445"/>
      <c r="BF182" s="445"/>
      <c r="BG182" s="514"/>
      <c r="BH182" s="524"/>
      <c r="BI182" s="445"/>
      <c r="BJ182" s="445"/>
      <c r="BK182" s="445"/>
      <c r="BL182" s="514"/>
      <c r="BM182" s="524"/>
      <c r="BN182" s="445"/>
      <c r="BO182" s="445"/>
      <c r="BP182" s="445"/>
      <c r="BQ182" s="2642"/>
      <c r="BR182" s="2692"/>
      <c r="BS182" s="2692"/>
      <c r="BT182" s="2692"/>
      <c r="BU182" s="2692"/>
      <c r="BV182" s="2692"/>
      <c r="BW182" s="2692"/>
      <c r="BX182" s="2692"/>
      <c r="BY182" s="2490"/>
      <c r="BZ182" s="2490"/>
      <c r="CA182" s="2490"/>
      <c r="CB182" s="2490"/>
      <c r="CC182" s="2490"/>
      <c r="CD182" s="2490"/>
      <c r="CE182" s="2490"/>
      <c r="CF182" s="2490"/>
      <c r="CG182" s="2490"/>
      <c r="CH182" s="2490"/>
      <c r="CI182" s="2490"/>
      <c r="CJ182" s="2490"/>
      <c r="CK182" s="2490"/>
      <c r="CL182" s="2490"/>
      <c r="CM182" s="2490"/>
      <c r="CN182" s="2490"/>
      <c r="CO182" s="2490"/>
      <c r="CP182" s="2490"/>
      <c r="CQ182" s="2490"/>
      <c r="CR182" s="2490"/>
      <c r="CS182" s="2490"/>
      <c r="CT182" s="2490"/>
      <c r="CU182" s="2490"/>
      <c r="CV182" s="2490"/>
      <c r="CW182" s="2490"/>
      <c r="CX182" s="2490"/>
      <c r="CY182" s="2490"/>
      <c r="CZ182" s="2490"/>
      <c r="DA182" s="240"/>
    </row>
    <row r="183" s="761" customFormat="true" ht="15" customHeight="true" x14ac:dyDescent="0.2">
      <c r="A183" s="1750"/>
      <c r="B183" s="1900"/>
      <c r="C183" s="1862"/>
      <c r="D183" s="1863"/>
      <c r="E183" s="1863"/>
      <c r="F183" s="1863"/>
      <c r="G183" s="1864"/>
      <c r="H183" s="1865"/>
      <c r="I183" s="1863"/>
      <c r="J183" s="1863"/>
      <c r="K183" s="1863"/>
      <c r="L183" s="1866"/>
      <c r="M183" s="1867"/>
      <c r="N183" s="1863"/>
      <c r="O183" s="1863"/>
      <c r="P183" s="1863"/>
      <c r="Q183" s="2612"/>
      <c r="R183" s="1038"/>
      <c r="S183" s="1038"/>
      <c r="T183" s="1038"/>
      <c r="U183" s="1038"/>
      <c r="V183" s="1038"/>
      <c r="W183" s="1038"/>
      <c r="X183" s="1038"/>
      <c r="Y183" s="1038"/>
      <c r="Z183" s="1038"/>
      <c r="AA183" s="1038"/>
      <c r="AB183" s="1038"/>
      <c r="AC183" s="1038"/>
      <c r="AD183" s="1038"/>
      <c r="AE183" s="1038"/>
      <c r="AF183" s="1038"/>
      <c r="AG183" s="1038"/>
      <c r="AH183" s="1038"/>
      <c r="AI183" s="1038"/>
      <c r="AJ183" s="1038"/>
      <c r="AK183" s="1038"/>
      <c r="AL183" s="1038"/>
      <c r="AM183" s="1038"/>
      <c r="AN183" s="1038"/>
      <c r="AO183" s="1038"/>
      <c r="AP183" s="1038"/>
      <c r="AQ183" s="1038"/>
      <c r="AR183" s="1038"/>
      <c r="AS183" s="1038"/>
      <c r="AT183" s="1038"/>
      <c r="AU183" s="1038"/>
      <c r="AV183" s="1038"/>
      <c r="AW183" s="1038"/>
      <c r="AX183" s="1038"/>
      <c r="AY183" s="1038"/>
      <c r="BA183" s="837"/>
      <c r="BB183" s="173"/>
      <c r="BC183" s="513"/>
      <c r="BD183" s="445"/>
      <c r="BE183" s="445"/>
      <c r="BF183" s="445"/>
      <c r="BG183" s="514"/>
      <c r="BH183" s="524"/>
      <c r="BI183" s="445"/>
      <c r="BJ183" s="445"/>
      <c r="BK183" s="445"/>
      <c r="BL183" s="514"/>
      <c r="BM183" s="524"/>
      <c r="BN183" s="445"/>
      <c r="BO183" s="445"/>
      <c r="BP183" s="445"/>
      <c r="BQ183" s="2642"/>
      <c r="BR183" s="2692"/>
      <c r="BS183" s="2692"/>
      <c r="BT183" s="2692"/>
      <c r="BU183" s="2692"/>
      <c r="BV183" s="2692"/>
      <c r="BW183" s="2692"/>
      <c r="BX183" s="2692"/>
      <c r="BY183" s="2490"/>
      <c r="BZ183" s="2490"/>
      <c r="CA183" s="2490"/>
      <c r="CB183" s="2490"/>
      <c r="CC183" s="2490"/>
      <c r="CD183" s="2490"/>
      <c r="CE183" s="2490"/>
      <c r="CF183" s="2490"/>
      <c r="CG183" s="2490"/>
      <c r="CH183" s="2490"/>
      <c r="CI183" s="2490"/>
      <c r="CJ183" s="2490"/>
      <c r="CK183" s="2490"/>
      <c r="CL183" s="2490"/>
      <c r="CM183" s="2490"/>
      <c r="CN183" s="2490"/>
      <c r="CO183" s="2490"/>
      <c r="CP183" s="2490"/>
      <c r="CQ183" s="2490"/>
      <c r="CR183" s="2490"/>
      <c r="CS183" s="2490"/>
      <c r="CT183" s="2490"/>
      <c r="CU183" s="2490"/>
      <c r="CV183" s="2490"/>
      <c r="CW183" s="2490"/>
      <c r="CX183" s="2490"/>
      <c r="CY183" s="2490"/>
      <c r="CZ183" s="2490"/>
      <c r="DA183" s="240"/>
    </row>
    <row r="184" s="761" customFormat="true" ht="15" customHeight="true" x14ac:dyDescent="0.2">
      <c r="A184" s="1751"/>
      <c r="B184" s="1901"/>
      <c r="C184" s="1868"/>
      <c r="D184" s="1869"/>
      <c r="E184" s="1869"/>
      <c r="F184" s="1869"/>
      <c r="G184" s="1870"/>
      <c r="H184" s="1871"/>
      <c r="I184" s="1869"/>
      <c r="J184" s="1869"/>
      <c r="K184" s="1869"/>
      <c r="L184" s="1872"/>
      <c r="M184" s="1873"/>
      <c r="N184" s="1869"/>
      <c r="O184" s="1869"/>
      <c r="P184" s="1869"/>
      <c r="Q184" s="2613"/>
      <c r="R184" s="1038"/>
      <c r="S184" s="1038"/>
      <c r="T184" s="1038"/>
      <c r="U184" s="1038"/>
      <c r="V184" s="1038"/>
      <c r="W184" s="1038"/>
      <c r="X184" s="1038"/>
      <c r="Y184" s="1038"/>
      <c r="Z184" s="1038"/>
      <c r="AA184" s="1038"/>
      <c r="AB184" s="1038"/>
      <c r="AC184" s="1038"/>
      <c r="AD184" s="1038"/>
      <c r="AE184" s="1038"/>
      <c r="AF184" s="1038"/>
      <c r="AG184" s="1038"/>
      <c r="AH184" s="1038"/>
      <c r="AI184" s="1038"/>
      <c r="AJ184" s="1038"/>
      <c r="AK184" s="1038"/>
      <c r="AL184" s="1038"/>
      <c r="AM184" s="1038"/>
      <c r="AN184" s="1038"/>
      <c r="AO184" s="1038"/>
      <c r="AP184" s="1038"/>
      <c r="AQ184" s="1038"/>
      <c r="AR184" s="1038"/>
      <c r="AS184" s="1038"/>
      <c r="AT184" s="1038"/>
      <c r="AU184" s="1038"/>
      <c r="AV184" s="1038"/>
      <c r="AW184" s="1038"/>
      <c r="AX184" s="1038"/>
      <c r="AY184" s="1038"/>
      <c r="BA184" s="837"/>
      <c r="BB184" s="173"/>
      <c r="BC184" s="513"/>
      <c r="BD184" s="445"/>
      <c r="BE184" s="445"/>
      <c r="BF184" s="445"/>
      <c r="BG184" s="514"/>
      <c r="BH184" s="524"/>
      <c r="BI184" s="445"/>
      <c r="BJ184" s="445"/>
      <c r="BK184" s="445"/>
      <c r="BL184" s="514"/>
      <c r="BM184" s="524"/>
      <c r="BN184" s="445"/>
      <c r="BO184" s="445"/>
      <c r="BP184" s="445"/>
      <c r="BQ184" s="2642"/>
      <c r="BR184" s="2692"/>
      <c r="BS184" s="2692"/>
      <c r="BT184" s="2692"/>
      <c r="BU184" s="2692"/>
      <c r="BV184" s="2692"/>
      <c r="BW184" s="2692"/>
      <c r="BX184" s="2692"/>
      <c r="BY184" s="2490"/>
      <c r="BZ184" s="2490"/>
      <c r="CA184" s="2490"/>
      <c r="CB184" s="2490"/>
      <c r="CC184" s="2490"/>
      <c r="CD184" s="2490"/>
      <c r="CE184" s="2490"/>
      <c r="CF184" s="2490"/>
      <c r="CG184" s="2490"/>
      <c r="CH184" s="2490"/>
      <c r="CI184" s="2490"/>
      <c r="CJ184" s="2490"/>
      <c r="CK184" s="2490"/>
      <c r="CL184" s="2490"/>
      <c r="CM184" s="2490"/>
      <c r="CN184" s="2490"/>
      <c r="CO184" s="2490"/>
      <c r="CP184" s="2490"/>
      <c r="CQ184" s="2490"/>
      <c r="CR184" s="2490"/>
      <c r="CS184" s="2490"/>
      <c r="CT184" s="2490"/>
      <c r="CU184" s="2490"/>
      <c r="CV184" s="2490"/>
      <c r="CW184" s="2490"/>
      <c r="CX184" s="2490"/>
      <c r="CY184" s="2490"/>
      <c r="CZ184" s="2490"/>
      <c r="DA184" s="240"/>
    </row>
    <row r="185" s="761" customFormat="true" ht="15" customHeight="true" x14ac:dyDescent="0.2">
      <c r="A185" s="1746"/>
      <c r="B185" s="1760"/>
      <c r="C185" s="1408"/>
      <c r="D185" s="1409"/>
      <c r="E185" s="1409"/>
      <c r="F185" s="1409"/>
      <c r="G185" s="1410"/>
      <c r="H185" s="1411"/>
      <c r="I185" s="1409"/>
      <c r="J185" s="1409"/>
      <c r="K185" s="1409"/>
      <c r="L185" s="1412"/>
      <c r="M185" s="1413"/>
      <c r="N185" s="1409"/>
      <c r="O185" s="1409"/>
      <c r="P185" s="1409"/>
      <c r="Q185" s="1412"/>
      <c r="R185" s="1038"/>
      <c r="S185" s="1038"/>
      <c r="T185" s="1038"/>
      <c r="U185" s="1038"/>
      <c r="V185" s="1038"/>
      <c r="W185" s="1038"/>
      <c r="X185" s="1038"/>
      <c r="Y185" s="1038"/>
      <c r="Z185" s="1038"/>
      <c r="AA185" s="1038"/>
      <c r="AB185" s="1038"/>
      <c r="AC185" s="1038"/>
      <c r="AD185" s="1038"/>
      <c r="AE185" s="1038"/>
      <c r="AF185" s="1038"/>
      <c r="AG185" s="1038"/>
      <c r="AH185" s="1038"/>
      <c r="AI185" s="1038"/>
      <c r="AJ185" s="1038"/>
      <c r="AK185" s="1038"/>
      <c r="AL185" s="1038"/>
      <c r="AM185" s="1038"/>
      <c r="AN185" s="1038"/>
      <c r="AO185" s="1038"/>
      <c r="AP185" s="1038"/>
      <c r="AQ185" s="1038"/>
      <c r="AR185" s="1038"/>
      <c r="AS185" s="1038"/>
      <c r="AT185" s="1038"/>
      <c r="AU185" s="1038"/>
      <c r="AV185" s="1038"/>
      <c r="AW185" s="1038"/>
      <c r="AX185" s="1038"/>
      <c r="AY185" s="1038"/>
      <c r="BA185" s="837"/>
      <c r="BB185" s="173"/>
      <c r="BC185" s="513"/>
      <c r="BD185" s="445"/>
      <c r="BE185" s="445"/>
      <c r="BF185" s="445"/>
      <c r="BG185" s="514"/>
      <c r="BH185" s="524"/>
      <c r="BI185" s="445"/>
      <c r="BJ185" s="445"/>
      <c r="BK185" s="445"/>
      <c r="BL185" s="514"/>
      <c r="BM185" s="524"/>
      <c r="BN185" s="445"/>
      <c r="BO185" s="445"/>
      <c r="BP185" s="445"/>
      <c r="BQ185" s="2642"/>
      <c r="BR185" s="2692"/>
      <c r="BS185" s="2692"/>
      <c r="BT185" s="2692"/>
      <c r="BU185" s="2692"/>
      <c r="BV185" s="2692"/>
      <c r="BW185" s="2692"/>
      <c r="BX185" s="2692"/>
      <c r="BY185" s="2490"/>
      <c r="BZ185" s="2490"/>
      <c r="CA185" s="2490"/>
      <c r="CB185" s="2490"/>
      <c r="CC185" s="2490"/>
      <c r="CD185" s="2490"/>
      <c r="CE185" s="2490"/>
      <c r="CF185" s="2490"/>
      <c r="CG185" s="2490"/>
      <c r="CH185" s="2490"/>
      <c r="CI185" s="2490"/>
      <c r="CJ185" s="2490"/>
      <c r="CK185" s="2490"/>
      <c r="CL185" s="2490"/>
      <c r="CM185" s="2490"/>
      <c r="CN185" s="2490"/>
      <c r="CO185" s="2490"/>
      <c r="CP185" s="2490"/>
      <c r="CQ185" s="2490"/>
      <c r="CR185" s="2490"/>
      <c r="CS185" s="2490"/>
      <c r="CT185" s="2490"/>
      <c r="CU185" s="2490"/>
      <c r="CV185" s="2490"/>
      <c r="CW185" s="2490"/>
      <c r="CX185" s="2490"/>
      <c r="CY185" s="2490"/>
      <c r="CZ185" s="2490"/>
      <c r="DA185" s="240"/>
    </row>
    <row r="186" s="761" customFormat="true" ht="15" customHeight="true" x14ac:dyDescent="0.2">
      <c r="A186" s="1746"/>
      <c r="B186" s="1760"/>
      <c r="C186" s="1408"/>
      <c r="D186" s="1409"/>
      <c r="E186" s="1409"/>
      <c r="F186" s="1409"/>
      <c r="G186" s="1410"/>
      <c r="H186" s="1411"/>
      <c r="I186" s="1409"/>
      <c r="J186" s="1409"/>
      <c r="K186" s="1409"/>
      <c r="L186" s="1412"/>
      <c r="M186" s="1413"/>
      <c r="N186" s="1409"/>
      <c r="O186" s="1409"/>
      <c r="P186" s="1409"/>
      <c r="Q186" s="1412"/>
      <c r="R186" s="1038"/>
      <c r="S186" s="1038"/>
      <c r="T186" s="1038"/>
      <c r="U186" s="1038"/>
      <c r="V186" s="1038"/>
      <c r="W186" s="1038"/>
      <c r="X186" s="1038"/>
      <c r="Y186" s="1038"/>
      <c r="Z186" s="1038"/>
      <c r="AA186" s="1038"/>
      <c r="AB186" s="1038"/>
      <c r="AC186" s="1038"/>
      <c r="AD186" s="1038"/>
      <c r="AE186" s="1038"/>
      <c r="AF186" s="1038"/>
      <c r="AG186" s="1038"/>
      <c r="AH186" s="1038"/>
      <c r="AI186" s="1038"/>
      <c r="AJ186" s="1038"/>
      <c r="AK186" s="1038"/>
      <c r="AL186" s="1038"/>
      <c r="AM186" s="1038"/>
      <c r="AN186" s="1038"/>
      <c r="AO186" s="1038"/>
      <c r="AP186" s="1038"/>
      <c r="AQ186" s="1038"/>
      <c r="AR186" s="1038"/>
      <c r="AS186" s="1038"/>
      <c r="AT186" s="1038"/>
      <c r="AU186" s="1038"/>
      <c r="AV186" s="1038"/>
      <c r="AW186" s="1038"/>
      <c r="AX186" s="1038"/>
      <c r="AY186" s="1038"/>
      <c r="BA186" s="837"/>
      <c r="BB186" s="173"/>
      <c r="BC186" s="513"/>
      <c r="BD186" s="445"/>
      <c r="BE186" s="445"/>
      <c r="BF186" s="445"/>
      <c r="BG186" s="514"/>
      <c r="BH186" s="524"/>
      <c r="BI186" s="445"/>
      <c r="BJ186" s="445"/>
      <c r="BK186" s="445"/>
      <c r="BL186" s="514"/>
      <c r="BM186" s="524"/>
      <c r="BN186" s="445"/>
      <c r="BO186" s="445"/>
      <c r="BP186" s="445"/>
      <c r="BQ186" s="2642"/>
      <c r="BR186" s="2692"/>
      <c r="BS186" s="2692"/>
      <c r="BT186" s="2692"/>
      <c r="BU186" s="2692"/>
      <c r="BV186" s="2692"/>
      <c r="BW186" s="2692"/>
      <c r="BX186" s="2692"/>
      <c r="BY186" s="2490"/>
      <c r="BZ186" s="2490"/>
      <c r="CA186" s="2490"/>
      <c r="CB186" s="2490"/>
      <c r="CC186" s="2490"/>
      <c r="CD186" s="2490"/>
      <c r="CE186" s="2490"/>
      <c r="CF186" s="2490"/>
      <c r="CG186" s="2490"/>
      <c r="CH186" s="2490"/>
      <c r="CI186" s="2490"/>
      <c r="CJ186" s="2490"/>
      <c r="CK186" s="2490"/>
      <c r="CL186" s="2490"/>
      <c r="CM186" s="2490"/>
      <c r="CN186" s="2490"/>
      <c r="CO186" s="2490"/>
      <c r="CP186" s="2490"/>
      <c r="CQ186" s="2490"/>
      <c r="CR186" s="2490"/>
      <c r="CS186" s="2490"/>
      <c r="CT186" s="2490"/>
      <c r="CU186" s="2490"/>
      <c r="CV186" s="2490"/>
      <c r="CW186" s="2490"/>
      <c r="CX186" s="2490"/>
      <c r="CY186" s="2490"/>
      <c r="CZ186" s="2490"/>
      <c r="DA186" s="240"/>
    </row>
    <row r="187" s="761" customFormat="true" ht="15" customHeight="true" x14ac:dyDescent="0.2">
      <c r="A187" s="1746"/>
      <c r="B187" s="1760"/>
      <c r="C187" s="1408"/>
      <c r="D187" s="1409"/>
      <c r="E187" s="1409"/>
      <c r="F187" s="1409"/>
      <c r="G187" s="1410"/>
      <c r="H187" s="1411"/>
      <c r="I187" s="1409"/>
      <c r="J187" s="1409"/>
      <c r="K187" s="1409"/>
      <c r="L187" s="1412"/>
      <c r="M187" s="1413"/>
      <c r="N187" s="1409"/>
      <c r="O187" s="1409"/>
      <c r="P187" s="1409"/>
      <c r="Q187" s="1412"/>
      <c r="R187" s="1038"/>
      <c r="S187" s="1038"/>
      <c r="T187" s="1038"/>
      <c r="U187" s="1038"/>
      <c r="V187" s="1038"/>
      <c r="W187" s="1038"/>
      <c r="X187" s="1038"/>
      <c r="Y187" s="1038"/>
      <c r="Z187" s="1038"/>
      <c r="AA187" s="1038"/>
      <c r="AB187" s="1038"/>
      <c r="AC187" s="1038"/>
      <c r="AD187" s="1038"/>
      <c r="AE187" s="1038"/>
      <c r="AF187" s="1038"/>
      <c r="AG187" s="1038"/>
      <c r="AH187" s="1038"/>
      <c r="AI187" s="1038"/>
      <c r="AJ187" s="1038"/>
      <c r="AK187" s="1038"/>
      <c r="AL187" s="1038"/>
      <c r="AM187" s="1038"/>
      <c r="AN187" s="1038"/>
      <c r="AO187" s="1038"/>
      <c r="AP187" s="1038"/>
      <c r="AQ187" s="1038"/>
      <c r="AR187" s="1038"/>
      <c r="AS187" s="1038"/>
      <c r="AT187" s="1038"/>
      <c r="AU187" s="1038"/>
      <c r="AV187" s="1038"/>
      <c r="AW187" s="1038"/>
      <c r="AX187" s="1038"/>
      <c r="AY187" s="1038"/>
      <c r="BA187" s="837"/>
      <c r="BB187" s="173"/>
      <c r="BC187" s="513"/>
      <c r="BD187" s="445"/>
      <c r="BE187" s="445"/>
      <c r="BF187" s="445"/>
      <c r="BG187" s="514"/>
      <c r="BH187" s="524"/>
      <c r="BI187" s="445"/>
      <c r="BJ187" s="445"/>
      <c r="BK187" s="445"/>
      <c r="BL187" s="514"/>
      <c r="BM187" s="524"/>
      <c r="BN187" s="445"/>
      <c r="BO187" s="445"/>
      <c r="BP187" s="445"/>
      <c r="BQ187" s="2642"/>
      <c r="BR187" s="2692"/>
      <c r="BS187" s="2692"/>
      <c r="BT187" s="2692"/>
      <c r="BU187" s="2692"/>
      <c r="BV187" s="2692"/>
      <c r="BW187" s="2692"/>
      <c r="BX187" s="2692"/>
      <c r="BY187" s="2490"/>
      <c r="BZ187" s="2490"/>
      <c r="CA187" s="2490"/>
      <c r="CB187" s="2490"/>
      <c r="CC187" s="2490"/>
      <c r="CD187" s="2490"/>
      <c r="CE187" s="2490"/>
      <c r="CF187" s="2490"/>
      <c r="CG187" s="2490"/>
      <c r="CH187" s="2490"/>
      <c r="CI187" s="2490"/>
      <c r="CJ187" s="2490"/>
      <c r="CK187" s="2490"/>
      <c r="CL187" s="2490"/>
      <c r="CM187" s="2490"/>
      <c r="CN187" s="2490"/>
      <c r="CO187" s="2490"/>
      <c r="CP187" s="2490"/>
      <c r="CQ187" s="2490"/>
      <c r="CR187" s="2490"/>
      <c r="CS187" s="2490"/>
      <c r="CT187" s="2490"/>
      <c r="CU187" s="2490"/>
      <c r="CV187" s="2490"/>
      <c r="CW187" s="2490"/>
      <c r="CX187" s="2490"/>
      <c r="CY187" s="2490"/>
      <c r="CZ187" s="2490"/>
      <c r="DA187" s="240"/>
    </row>
    <row r="188" s="761" customFormat="true" ht="15" customHeight="true" x14ac:dyDescent="0.2">
      <c r="A188" s="1746"/>
      <c r="B188" s="1760"/>
      <c r="C188" s="1408"/>
      <c r="D188" s="1409"/>
      <c r="E188" s="1409"/>
      <c r="F188" s="1409"/>
      <c r="G188" s="1410"/>
      <c r="H188" s="1411"/>
      <c r="I188" s="1409"/>
      <c r="J188" s="1409"/>
      <c r="K188" s="1409"/>
      <c r="L188" s="1412"/>
      <c r="M188" s="1413"/>
      <c r="N188" s="1409"/>
      <c r="O188" s="1409"/>
      <c r="P188" s="1409"/>
      <c r="Q188" s="1412"/>
      <c r="R188" s="1038"/>
      <c r="S188" s="1038"/>
      <c r="T188" s="1038"/>
      <c r="U188" s="1038"/>
      <c r="V188" s="1038"/>
      <c r="W188" s="1038"/>
      <c r="X188" s="1038"/>
      <c r="Y188" s="1038"/>
      <c r="Z188" s="1038"/>
      <c r="AA188" s="1038"/>
      <c r="AB188" s="1038"/>
      <c r="AC188" s="1038"/>
      <c r="AD188" s="1038"/>
      <c r="AE188" s="1038"/>
      <c r="AF188" s="1038"/>
      <c r="AG188" s="1038"/>
      <c r="AH188" s="1038"/>
      <c r="AI188" s="1038"/>
      <c r="AJ188" s="1038"/>
      <c r="AK188" s="1038"/>
      <c r="AL188" s="1038"/>
      <c r="AM188" s="1038"/>
      <c r="AN188" s="1038"/>
      <c r="AO188" s="1038"/>
      <c r="AP188" s="1038"/>
      <c r="AQ188" s="1038"/>
      <c r="AR188" s="1038"/>
      <c r="AS188" s="1038"/>
      <c r="AT188" s="1038"/>
      <c r="AU188" s="1038"/>
      <c r="AV188" s="1038"/>
      <c r="AW188" s="1038"/>
      <c r="AX188" s="1038"/>
      <c r="AY188" s="1038"/>
      <c r="BA188" s="837"/>
      <c r="BB188" s="173"/>
      <c r="BC188" s="513"/>
      <c r="BD188" s="445"/>
      <c r="BE188" s="445"/>
      <c r="BF188" s="445"/>
      <c r="BG188" s="514"/>
      <c r="BH188" s="524"/>
      <c r="BI188" s="445"/>
      <c r="BJ188" s="445"/>
      <c r="BK188" s="445"/>
      <c r="BL188" s="514"/>
      <c r="BM188" s="524"/>
      <c r="BN188" s="445"/>
      <c r="BO188" s="445"/>
      <c r="BP188" s="445"/>
      <c r="BQ188" s="2642"/>
      <c r="BR188" s="2692"/>
      <c r="BS188" s="2692"/>
      <c r="BT188" s="2692"/>
      <c r="BU188" s="2692"/>
      <c r="BV188" s="2692"/>
      <c r="BW188" s="2692"/>
      <c r="BX188" s="2692"/>
      <c r="BY188" s="2490"/>
      <c r="BZ188" s="2490"/>
      <c r="CA188" s="2490"/>
      <c r="CB188" s="2490"/>
      <c r="CC188" s="2490"/>
      <c r="CD188" s="2490"/>
      <c r="CE188" s="2490"/>
      <c r="CF188" s="2490"/>
      <c r="CG188" s="2490"/>
      <c r="CH188" s="2490"/>
      <c r="CI188" s="2490"/>
      <c r="CJ188" s="2490"/>
      <c r="CK188" s="2490"/>
      <c r="CL188" s="2490"/>
      <c r="CM188" s="2490"/>
      <c r="CN188" s="2490"/>
      <c r="CO188" s="2490"/>
      <c r="CP188" s="2490"/>
      <c r="CQ188" s="2490"/>
      <c r="CR188" s="2490"/>
      <c r="CS188" s="2490"/>
      <c r="CT188" s="2490"/>
      <c r="CU188" s="2490"/>
      <c r="CV188" s="2490"/>
      <c r="CW188" s="2490"/>
      <c r="CX188" s="2490"/>
      <c r="CY188" s="2490"/>
      <c r="CZ188" s="2490"/>
      <c r="DA188" s="240"/>
    </row>
    <row r="189" s="761" customFormat="true" ht="15" customHeight="true" x14ac:dyDescent="0.2">
      <c r="A189" s="1746"/>
      <c r="B189" s="1760"/>
      <c r="C189" s="1408"/>
      <c r="D189" s="1409"/>
      <c r="E189" s="1409"/>
      <c r="F189" s="1409"/>
      <c r="G189" s="1410"/>
      <c r="H189" s="1411"/>
      <c r="I189" s="1409"/>
      <c r="J189" s="1409"/>
      <c r="K189" s="1409"/>
      <c r="L189" s="1412"/>
      <c r="M189" s="1413"/>
      <c r="N189" s="1409"/>
      <c r="O189" s="1409"/>
      <c r="P189" s="1409"/>
      <c r="Q189" s="1412"/>
      <c r="R189" s="1038"/>
      <c r="S189" s="1038"/>
      <c r="T189" s="1038"/>
      <c r="U189" s="1038"/>
      <c r="V189" s="1038"/>
      <c r="W189" s="1038"/>
      <c r="X189" s="1038"/>
      <c r="Y189" s="1038"/>
      <c r="Z189" s="1038"/>
      <c r="AA189" s="1038"/>
      <c r="AB189" s="1038"/>
      <c r="AC189" s="1038"/>
      <c r="AD189" s="1038"/>
      <c r="AE189" s="1038"/>
      <c r="AF189" s="1038"/>
      <c r="AG189" s="1038"/>
      <c r="AH189" s="1038"/>
      <c r="AI189" s="1038"/>
      <c r="AJ189" s="1038"/>
      <c r="AK189" s="1038"/>
      <c r="AL189" s="1038"/>
      <c r="AM189" s="1038"/>
      <c r="AN189" s="1038"/>
      <c r="AO189" s="1038"/>
      <c r="AP189" s="1038"/>
      <c r="AQ189" s="1038"/>
      <c r="AR189" s="1038"/>
      <c r="AS189" s="1038"/>
      <c r="AT189" s="1038"/>
      <c r="AU189" s="1038"/>
      <c r="AV189" s="1038"/>
      <c r="AW189" s="1038"/>
      <c r="AX189" s="1038"/>
      <c r="AY189" s="1038"/>
      <c r="BA189" s="837"/>
      <c r="BB189" s="173"/>
      <c r="BC189" s="513"/>
      <c r="BD189" s="445"/>
      <c r="BE189" s="445"/>
      <c r="BF189" s="445"/>
      <c r="BG189" s="514"/>
      <c r="BH189" s="524"/>
      <c r="BI189" s="445"/>
      <c r="BJ189" s="445"/>
      <c r="BK189" s="445"/>
      <c r="BL189" s="514"/>
      <c r="BM189" s="524"/>
      <c r="BN189" s="445"/>
      <c r="BO189" s="445"/>
      <c r="BP189" s="445"/>
      <c r="BQ189" s="2642"/>
      <c r="BR189" s="2692"/>
      <c r="BS189" s="2692"/>
      <c r="BT189" s="2692"/>
      <c r="BU189" s="2692"/>
      <c r="BV189" s="2692"/>
      <c r="BW189" s="2692"/>
      <c r="BX189" s="2692"/>
      <c r="BY189" s="2490"/>
      <c r="BZ189" s="2490"/>
      <c r="CA189" s="2490"/>
      <c r="CB189" s="2490"/>
      <c r="CC189" s="2490"/>
      <c r="CD189" s="2490"/>
      <c r="CE189" s="2490"/>
      <c r="CF189" s="2490"/>
      <c r="CG189" s="2490"/>
      <c r="CH189" s="2490"/>
      <c r="CI189" s="2490"/>
      <c r="CJ189" s="2490"/>
      <c r="CK189" s="2490"/>
      <c r="CL189" s="2490"/>
      <c r="CM189" s="2490"/>
      <c r="CN189" s="2490"/>
      <c r="CO189" s="2490"/>
      <c r="CP189" s="2490"/>
      <c r="CQ189" s="2490"/>
      <c r="CR189" s="2490"/>
      <c r="CS189" s="2490"/>
      <c r="CT189" s="2490"/>
      <c r="CU189" s="2490"/>
      <c r="CV189" s="2490"/>
      <c r="CW189" s="2490"/>
      <c r="CX189" s="2490"/>
      <c r="CY189" s="2490"/>
      <c r="CZ189" s="2490"/>
      <c r="DA189" s="240"/>
    </row>
    <row r="190" s="761" customFormat="true" ht="15" customHeight="true" x14ac:dyDescent="0.2">
      <c r="A190" s="1746"/>
      <c r="B190" s="1760"/>
      <c r="C190" s="1408"/>
      <c r="D190" s="1409"/>
      <c r="E190" s="1409"/>
      <c r="F190" s="1409"/>
      <c r="G190" s="1410"/>
      <c r="H190" s="1411"/>
      <c r="I190" s="1409"/>
      <c r="J190" s="1409"/>
      <c r="K190" s="1409"/>
      <c r="L190" s="1412"/>
      <c r="M190" s="1413"/>
      <c r="N190" s="1409"/>
      <c r="O190" s="1409"/>
      <c r="P190" s="1409"/>
      <c r="Q190" s="1412"/>
      <c r="R190" s="1038"/>
      <c r="S190" s="1038"/>
      <c r="T190" s="1038"/>
      <c r="U190" s="1038"/>
      <c r="V190" s="1038"/>
      <c r="W190" s="1038"/>
      <c r="X190" s="1038"/>
      <c r="Y190" s="1038"/>
      <c r="Z190" s="1038"/>
      <c r="AA190" s="1038"/>
      <c r="AB190" s="1038"/>
      <c r="AC190" s="1038"/>
      <c r="AD190" s="1038"/>
      <c r="AE190" s="1038"/>
      <c r="AF190" s="1038"/>
      <c r="AG190" s="1038"/>
      <c r="AH190" s="1038"/>
      <c r="AI190" s="1038"/>
      <c r="AJ190" s="1038"/>
      <c r="AK190" s="1038"/>
      <c r="AL190" s="1038"/>
      <c r="AM190" s="1038"/>
      <c r="AN190" s="1038"/>
      <c r="AO190" s="1038"/>
      <c r="AP190" s="1038"/>
      <c r="AQ190" s="1038"/>
      <c r="AR190" s="1038"/>
      <c r="AS190" s="1038"/>
      <c r="AT190" s="1038"/>
      <c r="AU190" s="1038"/>
      <c r="AV190" s="1038"/>
      <c r="AW190" s="1038"/>
      <c r="AX190" s="1038"/>
      <c r="AY190" s="1038"/>
      <c r="BA190" s="837"/>
      <c r="BB190" s="173"/>
      <c r="BC190" s="513"/>
      <c r="BD190" s="445"/>
      <c r="BE190" s="445"/>
      <c r="BF190" s="445"/>
      <c r="BG190" s="514"/>
      <c r="BH190" s="524"/>
      <c r="BI190" s="445"/>
      <c r="BJ190" s="445"/>
      <c r="BK190" s="445"/>
      <c r="BL190" s="514"/>
      <c r="BM190" s="524"/>
      <c r="BN190" s="445"/>
      <c r="BO190" s="445"/>
      <c r="BP190" s="445"/>
      <c r="BQ190" s="2642"/>
      <c r="BR190" s="2692"/>
      <c r="BS190" s="2692"/>
      <c r="BT190" s="2692"/>
      <c r="BU190" s="2692"/>
      <c r="BV190" s="2692"/>
      <c r="BW190" s="2692"/>
      <c r="BX190" s="2692"/>
      <c r="BY190" s="2490"/>
      <c r="BZ190" s="2490"/>
      <c r="CA190" s="2490"/>
      <c r="CB190" s="2490"/>
      <c r="CC190" s="2490"/>
      <c r="CD190" s="2490"/>
      <c r="CE190" s="2490"/>
      <c r="CF190" s="2490"/>
      <c r="CG190" s="2490"/>
      <c r="CH190" s="2490"/>
      <c r="CI190" s="2490"/>
      <c r="CJ190" s="2490"/>
      <c r="CK190" s="2490"/>
      <c r="CL190" s="2490"/>
      <c r="CM190" s="2490"/>
      <c r="CN190" s="2490"/>
      <c r="CO190" s="2490"/>
      <c r="CP190" s="2490"/>
      <c r="CQ190" s="2490"/>
      <c r="CR190" s="2490"/>
      <c r="CS190" s="2490"/>
      <c r="CT190" s="2490"/>
      <c r="CU190" s="2490"/>
      <c r="CV190" s="2490"/>
      <c r="CW190" s="2490"/>
      <c r="CX190" s="2490"/>
      <c r="CY190" s="2490"/>
      <c r="CZ190" s="2490"/>
      <c r="DA190" s="240"/>
    </row>
    <row r="191" s="761" customFormat="true" ht="15" customHeight="true" x14ac:dyDescent="0.2">
      <c r="A191" s="1746"/>
      <c r="B191" s="1760"/>
      <c r="C191" s="1408"/>
      <c r="D191" s="1409"/>
      <c r="E191" s="1409"/>
      <c r="F191" s="1409"/>
      <c r="G191" s="1410"/>
      <c r="H191" s="1411"/>
      <c r="I191" s="1409"/>
      <c r="J191" s="1409"/>
      <c r="K191" s="1409"/>
      <c r="L191" s="1412"/>
      <c r="M191" s="1413"/>
      <c r="N191" s="1409"/>
      <c r="O191" s="1409"/>
      <c r="P191" s="1409"/>
      <c r="Q191" s="1412"/>
      <c r="R191" s="1038"/>
      <c r="S191" s="1038"/>
      <c r="T191" s="1038"/>
      <c r="U191" s="1038"/>
      <c r="V191" s="1038"/>
      <c r="W191" s="1038"/>
      <c r="X191" s="1038"/>
      <c r="Y191" s="1038"/>
      <c r="Z191" s="1038"/>
      <c r="AA191" s="1038"/>
      <c r="AB191" s="1038"/>
      <c r="AC191" s="1038"/>
      <c r="AD191" s="1038"/>
      <c r="AE191" s="1038"/>
      <c r="AF191" s="1038"/>
      <c r="AG191" s="1038"/>
      <c r="AH191" s="1038"/>
      <c r="AI191" s="1038"/>
      <c r="AJ191" s="1038"/>
      <c r="AK191" s="1038"/>
      <c r="AL191" s="1038"/>
      <c r="AM191" s="1038"/>
      <c r="AN191" s="1038"/>
      <c r="AO191" s="1038"/>
      <c r="AP191" s="1038"/>
      <c r="AQ191" s="1038"/>
      <c r="AR191" s="1038"/>
      <c r="AS191" s="1038"/>
      <c r="AT191" s="1038"/>
      <c r="AU191" s="1038"/>
      <c r="AV191" s="1038"/>
      <c r="AW191" s="1038"/>
      <c r="AX191" s="1038"/>
      <c r="AY191" s="1038"/>
      <c r="BA191" s="837"/>
      <c r="BB191" s="173"/>
      <c r="BC191" s="513"/>
      <c r="BD191" s="445"/>
      <c r="BE191" s="445"/>
      <c r="BF191" s="445"/>
      <c r="BG191" s="514"/>
      <c r="BH191" s="524"/>
      <c r="BI191" s="445"/>
      <c r="BJ191" s="445"/>
      <c r="BK191" s="445"/>
      <c r="BL191" s="514"/>
      <c r="BM191" s="524"/>
      <c r="BN191" s="445"/>
      <c r="BO191" s="445"/>
      <c r="BP191" s="445"/>
      <c r="BQ191" s="2642"/>
      <c r="BR191" s="2692"/>
      <c r="BS191" s="2692"/>
      <c r="BT191" s="2692"/>
      <c r="BU191" s="2692"/>
      <c r="BV191" s="2692"/>
      <c r="BW191" s="2692"/>
      <c r="BX191" s="2692"/>
      <c r="BY191" s="2490"/>
      <c r="BZ191" s="2490"/>
      <c r="CA191" s="2490"/>
      <c r="CB191" s="2490"/>
      <c r="CC191" s="2490"/>
      <c r="CD191" s="2490"/>
      <c r="CE191" s="2490"/>
      <c r="CF191" s="2490"/>
      <c r="CG191" s="2490"/>
      <c r="CH191" s="2490"/>
      <c r="CI191" s="2490"/>
      <c r="CJ191" s="2490"/>
      <c r="CK191" s="2490"/>
      <c r="CL191" s="2490"/>
      <c r="CM191" s="2490"/>
      <c r="CN191" s="2490"/>
      <c r="CO191" s="2490"/>
      <c r="CP191" s="2490"/>
      <c r="CQ191" s="2490"/>
      <c r="CR191" s="2490"/>
      <c r="CS191" s="2490"/>
      <c r="CT191" s="2490"/>
      <c r="CU191" s="2490"/>
      <c r="CV191" s="2490"/>
      <c r="CW191" s="2490"/>
      <c r="CX191" s="2490"/>
      <c r="CY191" s="2490"/>
      <c r="CZ191" s="2490"/>
      <c r="DA191" s="240"/>
    </row>
    <row r="192" s="761" customFormat="true" ht="15" customHeight="true" x14ac:dyDescent="0.2">
      <c r="A192" s="1746"/>
      <c r="B192" s="1760"/>
      <c r="C192" s="1408"/>
      <c r="D192" s="1409"/>
      <c r="E192" s="1409"/>
      <c r="F192" s="1409"/>
      <c r="G192" s="1410"/>
      <c r="H192" s="1411"/>
      <c r="I192" s="1409"/>
      <c r="J192" s="1409"/>
      <c r="K192" s="1409"/>
      <c r="L192" s="1412"/>
      <c r="M192" s="1413"/>
      <c r="N192" s="1409"/>
      <c r="O192" s="1409"/>
      <c r="P192" s="1409"/>
      <c r="Q192" s="1412"/>
      <c r="R192" s="1038"/>
      <c r="S192" s="1038"/>
      <c r="T192" s="1038"/>
      <c r="U192" s="1038"/>
      <c r="V192" s="1038"/>
      <c r="W192" s="1038"/>
      <c r="X192" s="1038"/>
      <c r="Y192" s="1038"/>
      <c r="Z192" s="1038"/>
      <c r="AA192" s="1038"/>
      <c r="AB192" s="1038"/>
      <c r="AC192" s="1038"/>
      <c r="AD192" s="1038"/>
      <c r="AE192" s="1038"/>
      <c r="AF192" s="1038"/>
      <c r="AG192" s="1038"/>
      <c r="AH192" s="1038"/>
      <c r="AI192" s="1038"/>
      <c r="AJ192" s="1038"/>
      <c r="AK192" s="1038"/>
      <c r="AL192" s="1038"/>
      <c r="AM192" s="1038"/>
      <c r="AN192" s="1038"/>
      <c r="AO192" s="1038"/>
      <c r="AP192" s="1038"/>
      <c r="AQ192" s="1038"/>
      <c r="AR192" s="1038"/>
      <c r="AS192" s="1038"/>
      <c r="AT192" s="1038"/>
      <c r="AU192" s="1038"/>
      <c r="AV192" s="1038"/>
      <c r="AW192" s="1038"/>
      <c r="AX192" s="1038"/>
      <c r="AY192" s="1038"/>
      <c r="BA192" s="837"/>
      <c r="BB192" s="173"/>
      <c r="BC192" s="513"/>
      <c r="BD192" s="445"/>
      <c r="BE192" s="445"/>
      <c r="BF192" s="445"/>
      <c r="BG192" s="514"/>
      <c r="BH192" s="524"/>
      <c r="BI192" s="445"/>
      <c r="BJ192" s="445"/>
      <c r="BK192" s="445"/>
      <c r="BL192" s="514"/>
      <c r="BM192" s="524"/>
      <c r="BN192" s="445"/>
      <c r="BO192" s="445"/>
      <c r="BP192" s="445"/>
      <c r="BQ192" s="2642"/>
      <c r="BR192" s="2692"/>
      <c r="BS192" s="2692"/>
      <c r="BT192" s="2692"/>
      <c r="BU192" s="2692"/>
      <c r="BV192" s="2692"/>
      <c r="BW192" s="2692"/>
      <c r="BX192" s="2692"/>
      <c r="BY192" s="2490"/>
      <c r="BZ192" s="2490"/>
      <c r="CA192" s="2490"/>
      <c r="CB192" s="2490"/>
      <c r="CC192" s="2490"/>
      <c r="CD192" s="2490"/>
      <c r="CE192" s="2490"/>
      <c r="CF192" s="2490"/>
      <c r="CG192" s="2490"/>
      <c r="CH192" s="2490"/>
      <c r="CI192" s="2490"/>
      <c r="CJ192" s="2490"/>
      <c r="CK192" s="2490"/>
      <c r="CL192" s="2490"/>
      <c r="CM192" s="2490"/>
      <c r="CN192" s="2490"/>
      <c r="CO192" s="2490"/>
      <c r="CP192" s="2490"/>
      <c r="CQ192" s="2490"/>
      <c r="CR192" s="2490"/>
      <c r="CS192" s="2490"/>
      <c r="CT192" s="2490"/>
      <c r="CU192" s="2490"/>
      <c r="CV192" s="2490"/>
      <c r="CW192" s="2490"/>
      <c r="CX192" s="2490"/>
      <c r="CY192" s="2490"/>
      <c r="CZ192" s="2490"/>
      <c r="DA192" s="240"/>
    </row>
    <row r="193" s="761" customFormat="true" ht="15" customHeight="true" x14ac:dyDescent="0.2">
      <c r="A193" s="1752"/>
      <c r="B193" s="1761"/>
      <c r="C193" s="1414"/>
      <c r="D193" s="1415"/>
      <c r="E193" s="1415"/>
      <c r="F193" s="1415"/>
      <c r="G193" s="1416"/>
      <c r="H193" s="1417"/>
      <c r="I193" s="1415"/>
      <c r="J193" s="1415"/>
      <c r="K193" s="1415"/>
      <c r="L193" s="1418"/>
      <c r="M193" s="1419"/>
      <c r="N193" s="1415"/>
      <c r="O193" s="1415"/>
      <c r="P193" s="1415"/>
      <c r="Q193" s="1418"/>
      <c r="R193" s="1038"/>
      <c r="S193" s="1038"/>
      <c r="T193" s="1038"/>
      <c r="U193" s="1038"/>
      <c r="V193" s="1038"/>
      <c r="W193" s="1038"/>
      <c r="X193" s="1038"/>
      <c r="Y193" s="1038"/>
      <c r="Z193" s="1038"/>
      <c r="AA193" s="1038"/>
      <c r="AB193" s="1038"/>
      <c r="AC193" s="1038"/>
      <c r="AD193" s="1038"/>
      <c r="AE193" s="1038"/>
      <c r="AF193" s="1038"/>
      <c r="AG193" s="1038"/>
      <c r="AH193" s="1038"/>
      <c r="AI193" s="1038"/>
      <c r="AJ193" s="1038"/>
      <c r="AK193" s="1038"/>
      <c r="AL193" s="1038"/>
      <c r="AM193" s="1038"/>
      <c r="AN193" s="1038"/>
      <c r="AO193" s="1038"/>
      <c r="AP193" s="1038"/>
      <c r="AQ193" s="1038"/>
      <c r="AR193" s="1038"/>
      <c r="AS193" s="1038"/>
      <c r="AT193" s="1038"/>
      <c r="AU193" s="1038"/>
      <c r="AV193" s="1038"/>
      <c r="AW193" s="1038"/>
      <c r="AX193" s="1038"/>
      <c r="AY193" s="1038"/>
      <c r="BA193" s="837"/>
      <c r="BB193" s="173"/>
      <c r="BC193" s="513"/>
      <c r="BD193" s="445"/>
      <c r="BE193" s="445"/>
      <c r="BF193" s="445"/>
      <c r="BG193" s="514"/>
      <c r="BH193" s="524"/>
      <c r="BI193" s="445"/>
      <c r="BJ193" s="445"/>
      <c r="BK193" s="445"/>
      <c r="BL193" s="514"/>
      <c r="BM193" s="524"/>
      <c r="BN193" s="445"/>
      <c r="BO193" s="445"/>
      <c r="BP193" s="445"/>
      <c r="BQ193" s="2642"/>
      <c r="BR193" s="2692"/>
      <c r="BS193" s="2692"/>
      <c r="BT193" s="2692"/>
      <c r="BU193" s="2692"/>
      <c r="BV193" s="2692"/>
      <c r="BW193" s="2692"/>
      <c r="BX193" s="2692"/>
      <c r="BY193" s="2490"/>
      <c r="BZ193" s="2490"/>
      <c r="CA193" s="2490"/>
      <c r="CB193" s="2490"/>
      <c r="CC193" s="2490"/>
      <c r="CD193" s="2490"/>
      <c r="CE193" s="2490"/>
      <c r="CF193" s="2490"/>
      <c r="CG193" s="2490"/>
      <c r="CH193" s="2490"/>
      <c r="CI193" s="2490"/>
      <c r="CJ193" s="2490"/>
      <c r="CK193" s="2490"/>
      <c r="CL193" s="2490"/>
      <c r="CM193" s="2490"/>
      <c r="CN193" s="2490"/>
      <c r="CO193" s="2490"/>
      <c r="CP193" s="2490"/>
      <c r="CQ193" s="2490"/>
      <c r="CR193" s="2490"/>
      <c r="CS193" s="2490"/>
      <c r="CT193" s="2490"/>
      <c r="CU193" s="2490"/>
      <c r="CV193" s="2490"/>
      <c r="CW193" s="2490"/>
      <c r="CX193" s="2490"/>
      <c r="CY193" s="2490"/>
      <c r="CZ193" s="2490"/>
      <c r="DA193" s="240"/>
    </row>
    <row r="194" s="761" customFormat="true" ht="15" customHeight="true" x14ac:dyDescent="0.2">
      <c r="A194" s="1136"/>
      <c r="B194" s="1260"/>
      <c r="C194" s="1346"/>
      <c r="D194" s="1305"/>
      <c r="E194" s="1305"/>
      <c r="F194" s="1305"/>
      <c r="G194" s="1306"/>
      <c r="H194" s="1347"/>
      <c r="I194" s="1305"/>
      <c r="J194" s="1305"/>
      <c r="K194" s="1305"/>
      <c r="L194" s="1348"/>
      <c r="M194" s="1346"/>
      <c r="N194" s="1305"/>
      <c r="O194" s="1305"/>
      <c r="P194" s="1305"/>
      <c r="Q194" s="1348"/>
      <c r="R194" s="1038"/>
      <c r="S194" s="1038"/>
      <c r="T194" s="1038"/>
      <c r="U194" s="1038"/>
      <c r="V194" s="1038"/>
      <c r="W194" s="1038"/>
      <c r="X194" s="1038"/>
      <c r="Y194" s="1038"/>
      <c r="Z194" s="1038"/>
      <c r="AA194" s="1038"/>
      <c r="AB194" s="1038"/>
      <c r="AC194" s="1038"/>
      <c r="AD194" s="1038"/>
      <c r="AE194" s="1038"/>
      <c r="AF194" s="1038"/>
      <c r="AG194" s="1038"/>
      <c r="AH194" s="1038"/>
      <c r="AI194" s="1038"/>
      <c r="AJ194" s="1038"/>
      <c r="AK194" s="1038"/>
      <c r="AL194" s="1038"/>
      <c r="AM194" s="1038"/>
      <c r="AN194" s="1038"/>
      <c r="AO194" s="1038"/>
      <c r="AP194" s="1038"/>
      <c r="AQ194" s="1038"/>
      <c r="AR194" s="1038"/>
      <c r="AS194" s="1038"/>
      <c r="AT194" s="1038"/>
      <c r="AU194" s="1038"/>
      <c r="AV194" s="1038"/>
      <c r="AW194" s="1038"/>
      <c r="AX194" s="1038"/>
      <c r="AY194" s="1038"/>
      <c r="BA194" s="837"/>
      <c r="BB194" s="173"/>
      <c r="BC194" s="513"/>
      <c r="BD194" s="445"/>
      <c r="BE194" s="445"/>
      <c r="BF194" s="445"/>
      <c r="BG194" s="514"/>
      <c r="BH194" s="524"/>
      <c r="BI194" s="445"/>
      <c r="BJ194" s="445"/>
      <c r="BK194" s="445"/>
      <c r="BL194" s="514"/>
      <c r="BM194" s="524"/>
      <c r="BN194" s="445"/>
      <c r="BO194" s="445"/>
      <c r="BP194" s="445"/>
      <c r="BQ194" s="2642"/>
      <c r="BR194" s="2692"/>
      <c r="BS194" s="2692"/>
      <c r="BT194" s="2692"/>
      <c r="BU194" s="2692"/>
      <c r="BV194" s="2692"/>
      <c r="BW194" s="2692"/>
      <c r="BX194" s="2692"/>
      <c r="BY194" s="2490"/>
      <c r="BZ194" s="2490"/>
      <c r="CA194" s="2490"/>
      <c r="CB194" s="2490"/>
      <c r="CC194" s="2490"/>
      <c r="CD194" s="2490"/>
      <c r="CE194" s="2490"/>
      <c r="CF194" s="2490"/>
      <c r="CG194" s="2490"/>
      <c r="CH194" s="2490"/>
      <c r="CI194" s="2490"/>
      <c r="CJ194" s="2490"/>
      <c r="CK194" s="2490"/>
      <c r="CL194" s="2490"/>
      <c r="CM194" s="2490"/>
      <c r="CN194" s="2490"/>
      <c r="CO194" s="2490"/>
      <c r="CP194" s="2490"/>
      <c r="CQ194" s="2490"/>
      <c r="CR194" s="2490"/>
      <c r="CS194" s="2490"/>
      <c r="CT194" s="2490"/>
      <c r="CU194" s="2490"/>
      <c r="CV194" s="2490"/>
      <c r="CW194" s="2490"/>
      <c r="CX194" s="2490"/>
      <c r="CY194" s="2490"/>
      <c r="CZ194" s="2490"/>
      <c r="DA194" s="240"/>
    </row>
    <row r="195" s="131" customFormat="true" ht="15" customHeight="true" x14ac:dyDescent="0.2">
      <c r="A195" s="1136"/>
      <c r="B195" s="1260"/>
      <c r="C195" s="1346"/>
      <c r="D195" s="1305"/>
      <c r="E195" s="1305"/>
      <c r="F195" s="1305"/>
      <c r="G195" s="1306"/>
      <c r="H195" s="1347"/>
      <c r="I195" s="1305"/>
      <c r="J195" s="1305"/>
      <c r="K195" s="1305"/>
      <c r="L195" s="1348"/>
      <c r="M195" s="1346"/>
      <c r="N195" s="1305"/>
      <c r="O195" s="1305"/>
      <c r="P195" s="1305"/>
      <c r="Q195" s="1348"/>
      <c r="R195" s="1038"/>
      <c r="S195" s="1038"/>
      <c r="T195" s="1038"/>
      <c r="U195" s="1038"/>
      <c r="V195" s="1038"/>
      <c r="W195" s="1038"/>
      <c r="X195" s="1038"/>
      <c r="Y195" s="1038"/>
      <c r="Z195" s="1038"/>
      <c r="AA195" s="1038"/>
      <c r="AB195" s="1038"/>
      <c r="AC195" s="1038"/>
      <c r="AD195" s="1038"/>
      <c r="AE195" s="1038"/>
      <c r="AF195" s="1038"/>
      <c r="AG195" s="1038"/>
      <c r="AH195" s="1038"/>
      <c r="AI195" s="1038"/>
      <c r="AJ195" s="1038"/>
      <c r="AK195" s="1038"/>
      <c r="AL195" s="1038"/>
      <c r="AM195" s="1038"/>
      <c r="AN195" s="1038"/>
      <c r="AO195" s="1038"/>
      <c r="AP195" s="1038"/>
      <c r="AQ195" s="1038"/>
      <c r="AR195" s="1038"/>
      <c r="AS195" s="1038"/>
      <c r="AT195" s="1038"/>
      <c r="AU195" s="1038"/>
      <c r="AV195" s="1038"/>
      <c r="AW195" s="1038"/>
      <c r="AX195" s="1038"/>
      <c r="AY195" s="1038"/>
      <c r="BA195" s="837"/>
      <c r="BB195" s="173"/>
      <c r="BC195" s="513"/>
      <c r="BD195" s="445"/>
      <c r="BE195" s="445"/>
      <c r="BF195" s="445"/>
      <c r="BG195" s="514"/>
      <c r="BH195" s="524"/>
      <c r="BI195" s="445"/>
      <c r="BJ195" s="445"/>
      <c r="BK195" s="445"/>
      <c r="BL195" s="514"/>
      <c r="BM195" s="524"/>
      <c r="BN195" s="445"/>
      <c r="BO195" s="445"/>
      <c r="BP195" s="445"/>
      <c r="BQ195" s="2642"/>
      <c r="BR195" s="2692"/>
      <c r="BS195" s="2692"/>
      <c r="BT195" s="2692"/>
      <c r="BU195" s="2692"/>
      <c r="BV195" s="2692"/>
      <c r="BW195" s="2692"/>
      <c r="BX195" s="2692"/>
      <c r="BY195" s="2490"/>
      <c r="BZ195" s="2490"/>
      <c r="CA195" s="2490"/>
      <c r="CB195" s="2490"/>
      <c r="CC195" s="2490"/>
      <c r="CD195" s="2490"/>
      <c r="CE195" s="2490"/>
      <c r="CF195" s="2490"/>
      <c r="CG195" s="2490"/>
      <c r="CH195" s="2490"/>
      <c r="CI195" s="2490"/>
      <c r="CJ195" s="2490"/>
      <c r="CK195" s="2490"/>
      <c r="CL195" s="2490"/>
      <c r="CM195" s="2490"/>
      <c r="CN195" s="2490"/>
      <c r="CO195" s="2490"/>
      <c r="CP195" s="2490"/>
      <c r="CQ195" s="2490"/>
      <c r="CR195" s="2490"/>
      <c r="CS195" s="2490"/>
      <c r="CT195" s="2490"/>
      <c r="CU195" s="2490"/>
      <c r="CV195" s="2490"/>
      <c r="CW195" s="2490"/>
      <c r="CX195" s="2490"/>
      <c r="CY195" s="2490"/>
      <c r="CZ195" s="2490"/>
      <c r="DA195" s="240"/>
    </row>
    <row r="196" s="131" customFormat="true" ht="15" customHeight="true" x14ac:dyDescent="0.2">
      <c r="A196" s="1136"/>
      <c r="B196" s="1260"/>
      <c r="C196" s="1346"/>
      <c r="D196" s="1305"/>
      <c r="E196" s="1305"/>
      <c r="F196" s="1305"/>
      <c r="G196" s="1306"/>
      <c r="H196" s="1347"/>
      <c r="I196" s="1305"/>
      <c r="J196" s="1305"/>
      <c r="K196" s="1305"/>
      <c r="L196" s="1348"/>
      <c r="M196" s="1346"/>
      <c r="N196" s="1305"/>
      <c r="O196" s="1305"/>
      <c r="P196" s="1305"/>
      <c r="Q196" s="1348"/>
      <c r="R196" s="1038"/>
      <c r="S196" s="1038"/>
      <c r="T196" s="1038"/>
      <c r="U196" s="1038"/>
      <c r="V196" s="1038"/>
      <c r="W196" s="1038"/>
      <c r="X196" s="1038"/>
      <c r="Y196" s="1038"/>
      <c r="Z196" s="1038"/>
      <c r="AA196" s="1038"/>
      <c r="AB196" s="1038"/>
      <c r="AC196" s="1038"/>
      <c r="AD196" s="1038"/>
      <c r="AE196" s="1038"/>
      <c r="AF196" s="1038"/>
      <c r="AG196" s="1038"/>
      <c r="AH196" s="1038"/>
      <c r="AI196" s="1038"/>
      <c r="AJ196" s="1038"/>
      <c r="AK196" s="1038"/>
      <c r="AL196" s="1038"/>
      <c r="AM196" s="1038"/>
      <c r="AN196" s="1038"/>
      <c r="AO196" s="1038"/>
      <c r="AP196" s="1038"/>
      <c r="AQ196" s="1038"/>
      <c r="AR196" s="1038"/>
      <c r="AS196" s="1038"/>
      <c r="AT196" s="1038"/>
      <c r="AU196" s="1038"/>
      <c r="AV196" s="1038"/>
      <c r="AW196" s="1038"/>
      <c r="AX196" s="1038"/>
      <c r="AY196" s="1038"/>
      <c r="BA196" s="837"/>
      <c r="BB196" s="173"/>
      <c r="BC196" s="513"/>
      <c r="BD196" s="445"/>
      <c r="BE196" s="445"/>
      <c r="BF196" s="445"/>
      <c r="BG196" s="514"/>
      <c r="BH196" s="524"/>
      <c r="BI196" s="445"/>
      <c r="BJ196" s="445"/>
      <c r="BK196" s="445"/>
      <c r="BL196" s="514"/>
      <c r="BM196" s="524"/>
      <c r="BN196" s="445"/>
      <c r="BO196" s="445"/>
      <c r="BP196" s="445"/>
      <c r="BQ196" s="2642"/>
      <c r="BR196" s="2692"/>
      <c r="BS196" s="2692"/>
      <c r="BT196" s="2692"/>
      <c r="BU196" s="2692"/>
      <c r="BV196" s="2692"/>
      <c r="BW196" s="2692"/>
      <c r="BX196" s="2692"/>
      <c r="BY196" s="2490"/>
      <c r="BZ196" s="2490"/>
      <c r="CA196" s="2490"/>
      <c r="CB196" s="2490"/>
      <c r="CC196" s="2490"/>
      <c r="CD196" s="2490"/>
      <c r="CE196" s="2490"/>
      <c r="CF196" s="2490"/>
      <c r="CG196" s="2490"/>
      <c r="CH196" s="2490"/>
      <c r="CI196" s="2490"/>
      <c r="CJ196" s="2490"/>
      <c r="CK196" s="2490"/>
      <c r="CL196" s="2490"/>
      <c r="CM196" s="2490"/>
      <c r="CN196" s="2490"/>
      <c r="CO196" s="2490"/>
      <c r="CP196" s="2490"/>
      <c r="CQ196" s="2490"/>
      <c r="CR196" s="2490"/>
      <c r="CS196" s="2490"/>
      <c r="CT196" s="2490"/>
      <c r="CU196" s="2490"/>
      <c r="CV196" s="2490"/>
      <c r="CW196" s="2490"/>
      <c r="CX196" s="2490"/>
      <c r="CY196" s="2490"/>
      <c r="CZ196" s="2490"/>
      <c r="DA196" s="240"/>
    </row>
    <row r="197" s="131" customFormat="true" ht="15" customHeight="true" x14ac:dyDescent="0.2">
      <c r="A197" s="1136"/>
      <c r="B197" s="1260"/>
      <c r="C197" s="1346"/>
      <c r="D197" s="1305"/>
      <c r="E197" s="1305"/>
      <c r="F197" s="1305"/>
      <c r="G197" s="1306"/>
      <c r="H197" s="1347"/>
      <c r="I197" s="1305"/>
      <c r="J197" s="1305"/>
      <c r="K197" s="1305"/>
      <c r="L197" s="1348"/>
      <c r="M197" s="1346"/>
      <c r="N197" s="1305"/>
      <c r="O197" s="1305"/>
      <c r="P197" s="1305"/>
      <c r="Q197" s="1348"/>
      <c r="R197" s="1038"/>
      <c r="S197" s="1038"/>
      <c r="T197" s="1038"/>
      <c r="U197" s="1038"/>
      <c r="V197" s="1038"/>
      <c r="W197" s="1038"/>
      <c r="X197" s="1038"/>
      <c r="Y197" s="1038"/>
      <c r="Z197" s="1038"/>
      <c r="AA197" s="1038"/>
      <c r="AB197" s="1038"/>
      <c r="AC197" s="1038"/>
      <c r="AD197" s="1038"/>
      <c r="AE197" s="1038"/>
      <c r="AF197" s="1038"/>
      <c r="AG197" s="1038"/>
      <c r="AH197" s="1038"/>
      <c r="AI197" s="1038"/>
      <c r="AJ197" s="1038"/>
      <c r="AK197" s="1038"/>
      <c r="AL197" s="1038"/>
      <c r="AM197" s="1038"/>
      <c r="AN197" s="1038"/>
      <c r="AO197" s="1038"/>
      <c r="AP197" s="1038"/>
      <c r="AQ197" s="1038"/>
      <c r="AR197" s="1038"/>
      <c r="AS197" s="1038"/>
      <c r="AT197" s="1038"/>
      <c r="AU197" s="1038"/>
      <c r="AV197" s="1038"/>
      <c r="AW197" s="1038"/>
      <c r="AX197" s="1038"/>
      <c r="AY197" s="1038"/>
      <c r="BA197" s="837"/>
      <c r="BB197" s="173"/>
      <c r="BC197" s="513"/>
      <c r="BD197" s="445"/>
      <c r="BE197" s="445"/>
      <c r="BF197" s="445"/>
      <c r="BG197" s="514"/>
      <c r="BH197" s="524"/>
      <c r="BI197" s="445"/>
      <c r="BJ197" s="445"/>
      <c r="BK197" s="445"/>
      <c r="BL197" s="514"/>
      <c r="BM197" s="524"/>
      <c r="BN197" s="445"/>
      <c r="BO197" s="445"/>
      <c r="BP197" s="445"/>
      <c r="BQ197" s="2642"/>
      <c r="BR197" s="2692"/>
      <c r="BS197" s="2692"/>
      <c r="BT197" s="2692"/>
      <c r="BU197" s="2692"/>
      <c r="BV197" s="2692"/>
      <c r="BW197" s="2692"/>
      <c r="BX197" s="2692"/>
      <c r="BY197" s="2490"/>
      <c r="BZ197" s="2490"/>
      <c r="CA197" s="2490"/>
      <c r="CB197" s="2490"/>
      <c r="CC197" s="2490"/>
      <c r="CD197" s="2490"/>
      <c r="CE197" s="2490"/>
      <c r="CF197" s="2490"/>
      <c r="CG197" s="2490"/>
      <c r="CH197" s="2490"/>
      <c r="CI197" s="2490"/>
      <c r="CJ197" s="2490"/>
      <c r="CK197" s="2490"/>
      <c r="CL197" s="2490"/>
      <c r="CM197" s="2490"/>
      <c r="CN197" s="2490"/>
      <c r="CO197" s="2490"/>
      <c r="CP197" s="2490"/>
      <c r="CQ197" s="2490"/>
      <c r="CR197" s="2490"/>
      <c r="CS197" s="2490"/>
      <c r="CT197" s="2490"/>
      <c r="CU197" s="2490"/>
      <c r="CV197" s="2490"/>
      <c r="CW197" s="2490"/>
      <c r="CX197" s="2490"/>
      <c r="CY197" s="2490"/>
      <c r="CZ197" s="2490"/>
      <c r="DA197" s="240"/>
    </row>
    <row r="198" s="131" customFormat="true" ht="15" customHeight="true" x14ac:dyDescent="0.2">
      <c r="A198" s="1136"/>
      <c r="B198" s="1260"/>
      <c r="C198" s="1346"/>
      <c r="D198" s="1305"/>
      <c r="E198" s="1305"/>
      <c r="F198" s="1305"/>
      <c r="G198" s="1306"/>
      <c r="H198" s="1347"/>
      <c r="I198" s="1305"/>
      <c r="J198" s="1305"/>
      <c r="K198" s="1305"/>
      <c r="L198" s="1348"/>
      <c r="M198" s="1346"/>
      <c r="N198" s="1305"/>
      <c r="O198" s="1305"/>
      <c r="P198" s="1305"/>
      <c r="Q198" s="1348"/>
      <c r="R198" s="1038"/>
      <c r="S198" s="1038"/>
      <c r="T198" s="1038"/>
      <c r="U198" s="1038"/>
      <c r="V198" s="1038"/>
      <c r="W198" s="1038"/>
      <c r="X198" s="1038"/>
      <c r="Y198" s="1038"/>
      <c r="Z198" s="1038"/>
      <c r="AA198" s="1038"/>
      <c r="AB198" s="1038"/>
      <c r="AC198" s="1038"/>
      <c r="AD198" s="1038"/>
      <c r="AE198" s="1038"/>
      <c r="AF198" s="1038"/>
      <c r="AG198" s="1038"/>
      <c r="AH198" s="1038"/>
      <c r="AI198" s="1038"/>
      <c r="AJ198" s="1038"/>
      <c r="AK198" s="1038"/>
      <c r="AL198" s="1038"/>
      <c r="AM198" s="1038"/>
      <c r="AN198" s="1038"/>
      <c r="AO198" s="1038"/>
      <c r="AP198" s="1038"/>
      <c r="AQ198" s="1038"/>
      <c r="AR198" s="1038"/>
      <c r="AS198" s="1038"/>
      <c r="AT198" s="1038"/>
      <c r="AU198" s="1038"/>
      <c r="AV198" s="1038"/>
      <c r="AW198" s="1038"/>
      <c r="AX198" s="1038"/>
      <c r="AY198" s="1038"/>
      <c r="BA198" s="837"/>
      <c r="BB198" s="173"/>
      <c r="BC198" s="513"/>
      <c r="BD198" s="445"/>
      <c r="BE198" s="445"/>
      <c r="BF198" s="445"/>
      <c r="BG198" s="514"/>
      <c r="BH198" s="524"/>
      <c r="BI198" s="445"/>
      <c r="BJ198" s="445"/>
      <c r="BK198" s="445"/>
      <c r="BL198" s="514"/>
      <c r="BM198" s="524"/>
      <c r="BN198" s="445"/>
      <c r="BO198" s="445"/>
      <c r="BP198" s="445"/>
      <c r="BQ198" s="2642"/>
      <c r="BR198" s="2692"/>
      <c r="BS198" s="2692"/>
      <c r="BT198" s="2692"/>
      <c r="BU198" s="2692"/>
      <c r="BV198" s="2692"/>
      <c r="BW198" s="2692"/>
      <c r="BX198" s="2692"/>
      <c r="BY198" s="2490"/>
      <c r="BZ198" s="2490"/>
      <c r="CA198" s="2490"/>
      <c r="CB198" s="2490"/>
      <c r="CC198" s="2490"/>
      <c r="CD198" s="2490"/>
      <c r="CE198" s="2490"/>
      <c r="CF198" s="2490"/>
      <c r="CG198" s="2490"/>
      <c r="CH198" s="2490"/>
      <c r="CI198" s="2490"/>
      <c r="CJ198" s="2490"/>
      <c r="CK198" s="2490"/>
      <c r="CL198" s="2490"/>
      <c r="CM198" s="2490"/>
      <c r="CN198" s="2490"/>
      <c r="CO198" s="2490"/>
      <c r="CP198" s="2490"/>
      <c r="CQ198" s="2490"/>
      <c r="CR198" s="2490"/>
      <c r="CS198" s="2490"/>
      <c r="CT198" s="2490"/>
      <c r="CU198" s="2490"/>
      <c r="CV198" s="2490"/>
      <c r="CW198" s="2490"/>
      <c r="CX198" s="2490"/>
      <c r="CY198" s="2490"/>
      <c r="CZ198" s="2490"/>
      <c r="DA198" s="240"/>
    </row>
    <row r="199" s="131" customFormat="true" ht="15" customHeight="true" x14ac:dyDescent="0.2">
      <c r="A199" s="1136"/>
      <c r="B199" s="1260"/>
      <c r="C199" s="1346"/>
      <c r="D199" s="1305"/>
      <c r="E199" s="1305"/>
      <c r="F199" s="1305"/>
      <c r="G199" s="1306"/>
      <c r="H199" s="1347"/>
      <c r="I199" s="1305"/>
      <c r="J199" s="1305"/>
      <c r="K199" s="1305"/>
      <c r="L199" s="1348"/>
      <c r="M199" s="1346"/>
      <c r="N199" s="1305"/>
      <c r="O199" s="1305"/>
      <c r="P199" s="1305"/>
      <c r="Q199" s="1348"/>
      <c r="R199" s="1038"/>
      <c r="S199" s="1038"/>
      <c r="T199" s="1038"/>
      <c r="U199" s="1038"/>
      <c r="V199" s="1038"/>
      <c r="W199" s="1038"/>
      <c r="X199" s="1038"/>
      <c r="Y199" s="1038"/>
      <c r="Z199" s="1038"/>
      <c r="AA199" s="1038"/>
      <c r="AB199" s="1038"/>
      <c r="AC199" s="1038"/>
      <c r="AD199" s="1038"/>
      <c r="AE199" s="1038"/>
      <c r="AF199" s="1038"/>
      <c r="AG199" s="1038"/>
      <c r="AH199" s="1038"/>
      <c r="AI199" s="1038"/>
      <c r="AJ199" s="1038"/>
      <c r="AK199" s="1038"/>
      <c r="AL199" s="1038"/>
      <c r="AM199" s="1038"/>
      <c r="AN199" s="1038"/>
      <c r="AO199" s="1038"/>
      <c r="AP199" s="1038"/>
      <c r="AQ199" s="1038"/>
      <c r="AR199" s="1038"/>
      <c r="AS199" s="1038"/>
      <c r="AT199" s="1038"/>
      <c r="AU199" s="1038"/>
      <c r="AV199" s="1038"/>
      <c r="AW199" s="1038"/>
      <c r="AX199" s="1038"/>
      <c r="AY199" s="1038"/>
      <c r="BA199" s="837"/>
      <c r="BB199" s="173"/>
      <c r="BC199" s="513"/>
      <c r="BD199" s="445"/>
      <c r="BE199" s="445"/>
      <c r="BF199" s="445"/>
      <c r="BG199" s="514"/>
      <c r="BH199" s="524"/>
      <c r="BI199" s="445"/>
      <c r="BJ199" s="445"/>
      <c r="BK199" s="445"/>
      <c r="BL199" s="514"/>
      <c r="BM199" s="524"/>
      <c r="BN199" s="445"/>
      <c r="BO199" s="445"/>
      <c r="BP199" s="445"/>
      <c r="BQ199" s="2642"/>
      <c r="BR199" s="2692"/>
      <c r="BS199" s="2692"/>
      <c r="BT199" s="2692"/>
      <c r="BU199" s="2692"/>
      <c r="BV199" s="2692"/>
      <c r="BW199" s="2692"/>
      <c r="BX199" s="2692"/>
      <c r="BY199" s="2490"/>
      <c r="BZ199" s="2490"/>
      <c r="CA199" s="2490"/>
      <c r="CB199" s="2490"/>
      <c r="CC199" s="2490"/>
      <c r="CD199" s="2490"/>
      <c r="CE199" s="2490"/>
      <c r="CF199" s="2490"/>
      <c r="CG199" s="2490"/>
      <c r="CH199" s="2490"/>
      <c r="CI199" s="2490"/>
      <c r="CJ199" s="2490"/>
      <c r="CK199" s="2490"/>
      <c r="CL199" s="2490"/>
      <c r="CM199" s="2490"/>
      <c r="CN199" s="2490"/>
      <c r="CO199" s="2490"/>
      <c r="CP199" s="2490"/>
      <c r="CQ199" s="2490"/>
      <c r="CR199" s="2490"/>
      <c r="CS199" s="2490"/>
      <c r="CT199" s="2490"/>
      <c r="CU199" s="2490"/>
      <c r="CV199" s="2490"/>
      <c r="CW199" s="2490"/>
      <c r="CX199" s="2490"/>
      <c r="CY199" s="2490"/>
      <c r="CZ199" s="2490"/>
      <c r="DA199" s="240"/>
    </row>
    <row r="200" s="131" customFormat="true" ht="15" customHeight="true" x14ac:dyDescent="0.2">
      <c r="A200" s="1136"/>
      <c r="B200" s="1260"/>
      <c r="C200" s="1346"/>
      <c r="D200" s="1305"/>
      <c r="E200" s="1305"/>
      <c r="F200" s="1305"/>
      <c r="G200" s="1306"/>
      <c r="H200" s="1347"/>
      <c r="I200" s="1305"/>
      <c r="J200" s="1305"/>
      <c r="K200" s="1305"/>
      <c r="L200" s="1348"/>
      <c r="M200" s="1346"/>
      <c r="N200" s="1305"/>
      <c r="O200" s="1305"/>
      <c r="P200" s="1305"/>
      <c r="Q200" s="1348"/>
      <c r="R200" s="1038"/>
      <c r="S200" s="1038"/>
      <c r="T200" s="1038"/>
      <c r="U200" s="1038"/>
      <c r="V200" s="1038"/>
      <c r="W200" s="1038"/>
      <c r="X200" s="1038"/>
      <c r="Y200" s="1038"/>
      <c r="Z200" s="1038"/>
      <c r="AA200" s="1038"/>
      <c r="AB200" s="1038"/>
      <c r="AC200" s="1038"/>
      <c r="AD200" s="1038"/>
      <c r="AE200" s="1038"/>
      <c r="AF200" s="1038"/>
      <c r="AG200" s="1038"/>
      <c r="AH200" s="1038"/>
      <c r="AI200" s="1038"/>
      <c r="AJ200" s="1038"/>
      <c r="AK200" s="1038"/>
      <c r="AL200" s="1038"/>
      <c r="AM200" s="1038"/>
      <c r="AN200" s="1038"/>
      <c r="AO200" s="1038"/>
      <c r="AP200" s="1038"/>
      <c r="AQ200" s="1038"/>
      <c r="AR200" s="1038"/>
      <c r="AS200" s="1038"/>
      <c r="AT200" s="1038"/>
      <c r="AU200" s="1038"/>
      <c r="AV200" s="1038"/>
      <c r="AW200" s="1038"/>
      <c r="AX200" s="1038"/>
      <c r="AY200" s="1038"/>
      <c r="BA200" s="837"/>
      <c r="BB200" s="173"/>
      <c r="BC200" s="513"/>
      <c r="BD200" s="445"/>
      <c r="BE200" s="445"/>
      <c r="BF200" s="445"/>
      <c r="BG200" s="514"/>
      <c r="BH200" s="524"/>
      <c r="BI200" s="445"/>
      <c r="BJ200" s="445"/>
      <c r="BK200" s="445"/>
      <c r="BL200" s="514"/>
      <c r="BM200" s="524"/>
      <c r="BN200" s="445"/>
      <c r="BO200" s="445"/>
      <c r="BP200" s="445"/>
      <c r="BQ200" s="2642"/>
      <c r="BR200" s="2692"/>
      <c r="BS200" s="2692"/>
      <c r="BT200" s="2692"/>
      <c r="BU200" s="2692"/>
      <c r="BV200" s="2692"/>
      <c r="BW200" s="2692"/>
      <c r="BX200" s="2692"/>
      <c r="BY200" s="2490"/>
      <c r="BZ200" s="2490"/>
      <c r="CA200" s="2490"/>
      <c r="CB200" s="2490"/>
      <c r="CC200" s="2490"/>
      <c r="CD200" s="2490"/>
      <c r="CE200" s="2490"/>
      <c r="CF200" s="2490"/>
      <c r="CG200" s="2490"/>
      <c r="CH200" s="2490"/>
      <c r="CI200" s="2490"/>
      <c r="CJ200" s="2490"/>
      <c r="CK200" s="2490"/>
      <c r="CL200" s="2490"/>
      <c r="CM200" s="2490"/>
      <c r="CN200" s="2490"/>
      <c r="CO200" s="2490"/>
      <c r="CP200" s="2490"/>
      <c r="CQ200" s="2490"/>
      <c r="CR200" s="2490"/>
      <c r="CS200" s="2490"/>
      <c r="CT200" s="2490"/>
      <c r="CU200" s="2490"/>
      <c r="CV200" s="2490"/>
      <c r="CW200" s="2490"/>
      <c r="CX200" s="2490"/>
      <c r="CY200" s="2490"/>
      <c r="CZ200" s="2490"/>
      <c r="DA200" s="240"/>
    </row>
    <row r="201" s="131" customFormat="true" ht="15" customHeight="true" x14ac:dyDescent="0.2">
      <c r="A201" s="1136"/>
      <c r="B201" s="1260"/>
      <c r="C201" s="1346"/>
      <c r="D201" s="1305"/>
      <c r="E201" s="1305"/>
      <c r="F201" s="1305"/>
      <c r="G201" s="1306"/>
      <c r="H201" s="1347"/>
      <c r="I201" s="1305"/>
      <c r="J201" s="1305"/>
      <c r="K201" s="1305"/>
      <c r="L201" s="1348"/>
      <c r="M201" s="1346"/>
      <c r="N201" s="1305"/>
      <c r="O201" s="1305"/>
      <c r="P201" s="1305"/>
      <c r="Q201" s="1348"/>
      <c r="R201" s="1038"/>
      <c r="S201" s="1038"/>
      <c r="T201" s="1038"/>
      <c r="U201" s="1038"/>
      <c r="V201" s="1038"/>
      <c r="W201" s="1038"/>
      <c r="X201" s="1038"/>
      <c r="Y201" s="1038"/>
      <c r="Z201" s="1038"/>
      <c r="AA201" s="1038"/>
      <c r="AB201" s="1038"/>
      <c r="AC201" s="1038"/>
      <c r="AD201" s="1038"/>
      <c r="AE201" s="1038"/>
      <c r="AF201" s="1038"/>
      <c r="AG201" s="1038"/>
      <c r="AH201" s="1038"/>
      <c r="AI201" s="1038"/>
      <c r="AJ201" s="1038"/>
      <c r="AK201" s="1038"/>
      <c r="AL201" s="1038"/>
      <c r="AM201" s="1038"/>
      <c r="AN201" s="1038"/>
      <c r="AO201" s="1038"/>
      <c r="AP201" s="1038"/>
      <c r="AQ201" s="1038"/>
      <c r="AR201" s="1038"/>
      <c r="AS201" s="1038"/>
      <c r="AT201" s="1038"/>
      <c r="AU201" s="1038"/>
      <c r="AV201" s="1038"/>
      <c r="AW201" s="1038"/>
      <c r="AX201" s="1038"/>
      <c r="AY201" s="1038"/>
      <c r="BA201" s="837"/>
      <c r="BB201" s="173"/>
      <c r="BC201" s="513"/>
      <c r="BD201" s="445"/>
      <c r="BE201" s="445"/>
      <c r="BF201" s="445"/>
      <c r="BG201" s="514"/>
      <c r="BH201" s="524"/>
      <c r="BI201" s="445"/>
      <c r="BJ201" s="445"/>
      <c r="BK201" s="445"/>
      <c r="BL201" s="514"/>
      <c r="BM201" s="524"/>
      <c r="BN201" s="445"/>
      <c r="BO201" s="445"/>
      <c r="BP201" s="445"/>
      <c r="BQ201" s="2642"/>
      <c r="BR201" s="2692"/>
      <c r="BS201" s="2692"/>
      <c r="BT201" s="2692"/>
      <c r="BU201" s="2692"/>
      <c r="BV201" s="2692"/>
      <c r="BW201" s="2692"/>
      <c r="BX201" s="2692"/>
      <c r="BY201" s="2490"/>
      <c r="BZ201" s="2490"/>
      <c r="CA201" s="2490"/>
      <c r="CB201" s="2490"/>
      <c r="CC201" s="2490"/>
      <c r="CD201" s="2490"/>
      <c r="CE201" s="2490"/>
      <c r="CF201" s="2490"/>
      <c r="CG201" s="2490"/>
      <c r="CH201" s="2490"/>
      <c r="CI201" s="2490"/>
      <c r="CJ201" s="2490"/>
      <c r="CK201" s="2490"/>
      <c r="CL201" s="2490"/>
      <c r="CM201" s="2490"/>
      <c r="CN201" s="2490"/>
      <c r="CO201" s="2490"/>
      <c r="CP201" s="2490"/>
      <c r="CQ201" s="2490"/>
      <c r="CR201" s="2490"/>
      <c r="CS201" s="2490"/>
      <c r="CT201" s="2490"/>
      <c r="CU201" s="2490"/>
      <c r="CV201" s="2490"/>
      <c r="CW201" s="2490"/>
      <c r="CX201" s="2490"/>
      <c r="CY201" s="2490"/>
      <c r="CZ201" s="2490"/>
      <c r="DA201" s="240"/>
    </row>
    <row r="202" s="131" customFormat="true" ht="15" customHeight="true" x14ac:dyDescent="0.2">
      <c r="A202" s="1136"/>
      <c r="B202" s="1260"/>
      <c r="C202" s="1346"/>
      <c r="D202" s="1305"/>
      <c r="E202" s="1305"/>
      <c r="F202" s="1305"/>
      <c r="G202" s="1306"/>
      <c r="H202" s="1347"/>
      <c r="I202" s="1305"/>
      <c r="J202" s="1305"/>
      <c r="K202" s="1305"/>
      <c r="L202" s="1348"/>
      <c r="M202" s="1346"/>
      <c r="N202" s="1305"/>
      <c r="O202" s="1305"/>
      <c r="P202" s="1305"/>
      <c r="Q202" s="1348"/>
      <c r="R202" s="1038"/>
      <c r="S202" s="1038"/>
      <c r="T202" s="1038"/>
      <c r="U202" s="1038"/>
      <c r="V202" s="1038"/>
      <c r="W202" s="1038"/>
      <c r="X202" s="1038"/>
      <c r="Y202" s="1038"/>
      <c r="Z202" s="1038"/>
      <c r="AA202" s="1038"/>
      <c r="AB202" s="1038"/>
      <c r="AC202" s="1038"/>
      <c r="AD202" s="1038"/>
      <c r="AE202" s="1038"/>
      <c r="AF202" s="1038"/>
      <c r="AG202" s="1038"/>
      <c r="AH202" s="1038"/>
      <c r="AI202" s="1038"/>
      <c r="AJ202" s="1038"/>
      <c r="AK202" s="1038"/>
      <c r="AL202" s="1038"/>
      <c r="AM202" s="1038"/>
      <c r="AN202" s="1038"/>
      <c r="AO202" s="1038"/>
      <c r="AP202" s="1038"/>
      <c r="AQ202" s="1038"/>
      <c r="AR202" s="1038"/>
      <c r="AS202" s="1038"/>
      <c r="AT202" s="1038"/>
      <c r="AU202" s="1038"/>
      <c r="AV202" s="1038"/>
      <c r="AW202" s="1038"/>
      <c r="AX202" s="1038"/>
      <c r="AY202" s="1038"/>
      <c r="BA202" s="837"/>
      <c r="BB202" s="173"/>
      <c r="BC202" s="513"/>
      <c r="BD202" s="445"/>
      <c r="BE202" s="445"/>
      <c r="BF202" s="445"/>
      <c r="BG202" s="514"/>
      <c r="BH202" s="524"/>
      <c r="BI202" s="445"/>
      <c r="BJ202" s="445"/>
      <c r="BK202" s="445"/>
      <c r="BL202" s="514"/>
      <c r="BM202" s="524"/>
      <c r="BN202" s="445"/>
      <c r="BO202" s="445"/>
      <c r="BP202" s="445"/>
      <c r="BQ202" s="2642"/>
      <c r="BR202" s="2692"/>
      <c r="BS202" s="2692"/>
      <c r="BT202" s="2692"/>
      <c r="BU202" s="2692"/>
      <c r="BV202" s="2692"/>
      <c r="BW202" s="2692"/>
      <c r="BX202" s="2692"/>
      <c r="BY202" s="2490"/>
      <c r="BZ202" s="2490"/>
      <c r="CA202" s="2490"/>
      <c r="CB202" s="2490"/>
      <c r="CC202" s="2490"/>
      <c r="CD202" s="2490"/>
      <c r="CE202" s="2490"/>
      <c r="CF202" s="2490"/>
      <c r="CG202" s="2490"/>
      <c r="CH202" s="2490"/>
      <c r="CI202" s="2490"/>
      <c r="CJ202" s="2490"/>
      <c r="CK202" s="2490"/>
      <c r="CL202" s="2490"/>
      <c r="CM202" s="2490"/>
      <c r="CN202" s="2490"/>
      <c r="CO202" s="2490"/>
      <c r="CP202" s="2490"/>
      <c r="CQ202" s="2490"/>
      <c r="CR202" s="2490"/>
      <c r="CS202" s="2490"/>
      <c r="CT202" s="2490"/>
      <c r="CU202" s="2490"/>
      <c r="CV202" s="2490"/>
      <c r="CW202" s="2490"/>
      <c r="CX202" s="2490"/>
      <c r="CY202" s="2490"/>
      <c r="CZ202" s="2490"/>
      <c r="DA202" s="240"/>
    </row>
    <row r="203" s="1060" customFormat="true" ht="15" customHeight="true" x14ac:dyDescent="0.2">
      <c r="A203" s="1750"/>
      <c r="B203" s="1900"/>
      <c r="C203" s="1850"/>
      <c r="D203" s="1851"/>
      <c r="E203" s="1851"/>
      <c r="F203" s="1851"/>
      <c r="G203" s="1852"/>
      <c r="H203" s="1853"/>
      <c r="I203" s="1851"/>
      <c r="J203" s="1851"/>
      <c r="K203" s="1851"/>
      <c r="L203" s="1854"/>
      <c r="M203" s="1855"/>
      <c r="N203" s="1851"/>
      <c r="O203" s="1851"/>
      <c r="P203" s="1851"/>
      <c r="Q203" s="2608"/>
      <c r="R203" s="1038"/>
      <c r="S203" s="1038"/>
      <c r="T203" s="1038"/>
      <c r="U203" s="1038"/>
      <c r="V203" s="1038"/>
      <c r="W203" s="1038"/>
      <c r="X203" s="1038"/>
      <c r="Y203" s="1038"/>
      <c r="Z203" s="1038"/>
      <c r="AA203" s="1038"/>
      <c r="AB203" s="1038"/>
      <c r="AC203" s="1038"/>
      <c r="AD203" s="1038"/>
      <c r="AE203" s="1038"/>
      <c r="AF203" s="1038"/>
      <c r="AG203" s="1038"/>
      <c r="AH203" s="1038"/>
      <c r="AI203" s="1038"/>
      <c r="AJ203" s="1038"/>
      <c r="AK203" s="1038"/>
      <c r="AL203" s="1038"/>
      <c r="AM203" s="1038"/>
      <c r="AN203" s="1038"/>
      <c r="AO203" s="1038"/>
      <c r="AP203" s="1038"/>
      <c r="AQ203" s="1038"/>
      <c r="AR203" s="1038"/>
      <c r="AS203" s="1038"/>
      <c r="AT203" s="1038"/>
      <c r="AU203" s="1038"/>
      <c r="AV203" s="1038"/>
      <c r="AW203" s="1038"/>
      <c r="AX203" s="1038"/>
      <c r="AY203" s="1038"/>
      <c r="BA203" s="837"/>
      <c r="BB203" s="173"/>
      <c r="BC203" s="513"/>
      <c r="BD203" s="445"/>
      <c r="BE203" s="445"/>
      <c r="BF203" s="445"/>
      <c r="BG203" s="514"/>
      <c r="BH203" s="524"/>
      <c r="BI203" s="445"/>
      <c r="BJ203" s="445"/>
      <c r="BK203" s="445"/>
      <c r="BL203" s="514"/>
      <c r="BM203" s="524"/>
      <c r="BN203" s="445"/>
      <c r="BO203" s="445"/>
      <c r="BP203" s="445"/>
      <c r="BQ203" s="2642"/>
      <c r="BR203" s="2692"/>
      <c r="BS203" s="2692"/>
      <c r="BT203" s="2692"/>
      <c r="BU203" s="2692"/>
      <c r="BV203" s="2692"/>
      <c r="BW203" s="2692"/>
      <c r="BX203" s="2692"/>
      <c r="BY203" s="2490"/>
      <c r="BZ203" s="2490"/>
      <c r="CA203" s="2490"/>
      <c r="CB203" s="2490"/>
      <c r="CC203" s="2490"/>
      <c r="CD203" s="2490"/>
      <c r="CE203" s="2490"/>
      <c r="CF203" s="2490"/>
      <c r="CG203" s="2490"/>
      <c r="CH203" s="2490"/>
      <c r="CI203" s="2490"/>
      <c r="CJ203" s="2490"/>
      <c r="CK203" s="2490"/>
      <c r="CL203" s="2490"/>
      <c r="CM203" s="2490"/>
      <c r="CN203" s="2490"/>
      <c r="CO203" s="2490"/>
      <c r="CP203" s="2490"/>
      <c r="CQ203" s="2490"/>
      <c r="CR203" s="2490"/>
      <c r="CS203" s="2490"/>
      <c r="CT203" s="2490"/>
      <c r="CU203" s="2490"/>
      <c r="CV203" s="2490"/>
      <c r="CW203" s="2490"/>
      <c r="CX203" s="2490"/>
      <c r="CY203" s="2490"/>
      <c r="CZ203" s="2490"/>
      <c r="DA203" s="240"/>
    </row>
    <row r="204" s="1060" customFormat="true" ht="15" customHeight="true" x14ac:dyDescent="0.2">
      <c r="A204" s="1750"/>
      <c r="B204" s="1900"/>
      <c r="C204" s="1850"/>
      <c r="D204" s="1851"/>
      <c r="E204" s="1851"/>
      <c r="F204" s="1851"/>
      <c r="G204" s="1852"/>
      <c r="H204" s="1853"/>
      <c r="I204" s="1851"/>
      <c r="J204" s="1851"/>
      <c r="K204" s="1851"/>
      <c r="L204" s="1854"/>
      <c r="M204" s="1855"/>
      <c r="N204" s="1851"/>
      <c r="O204" s="1851"/>
      <c r="P204" s="1851"/>
      <c r="Q204" s="2608"/>
      <c r="R204" s="1038"/>
      <c r="S204" s="1038"/>
      <c r="T204" s="1038"/>
      <c r="U204" s="1038"/>
      <c r="V204" s="1038"/>
      <c r="W204" s="1038"/>
      <c r="X204" s="1038"/>
      <c r="Y204" s="1038"/>
      <c r="Z204" s="1038"/>
      <c r="AA204" s="1038"/>
      <c r="AB204" s="1038"/>
      <c r="AC204" s="1038"/>
      <c r="AD204" s="1038"/>
      <c r="AE204" s="1038"/>
      <c r="AF204" s="1038"/>
      <c r="AG204" s="1038"/>
      <c r="AH204" s="1038"/>
      <c r="AI204" s="1038"/>
      <c r="AJ204" s="1038"/>
      <c r="AK204" s="1038"/>
      <c r="AL204" s="1038"/>
      <c r="AM204" s="1038"/>
      <c r="AN204" s="1038"/>
      <c r="AO204" s="1038"/>
      <c r="AP204" s="1038"/>
      <c r="AQ204" s="1038"/>
      <c r="AR204" s="1038"/>
      <c r="AS204" s="1038"/>
      <c r="AT204" s="1038"/>
      <c r="AU204" s="1038"/>
      <c r="AV204" s="1038"/>
      <c r="AW204" s="1038"/>
      <c r="AX204" s="1038"/>
      <c r="AY204" s="1038"/>
      <c r="BA204" s="837"/>
      <c r="BB204" s="173"/>
      <c r="BC204" s="513"/>
      <c r="BD204" s="445"/>
      <c r="BE204" s="445"/>
      <c r="BF204" s="445"/>
      <c r="BG204" s="514"/>
      <c r="BH204" s="524"/>
      <c r="BI204" s="445"/>
      <c r="BJ204" s="445"/>
      <c r="BK204" s="445"/>
      <c r="BL204" s="514"/>
      <c r="BM204" s="524"/>
      <c r="BN204" s="445"/>
      <c r="BO204" s="445"/>
      <c r="BP204" s="445"/>
      <c r="BQ204" s="2642"/>
      <c r="BR204" s="2692"/>
      <c r="BS204" s="2692"/>
      <c r="BT204" s="2692"/>
      <c r="BU204" s="2692"/>
      <c r="BV204" s="2692"/>
      <c r="BW204" s="2692"/>
      <c r="BX204" s="2692"/>
      <c r="BY204" s="2490"/>
      <c r="BZ204" s="2490"/>
      <c r="CA204" s="2490"/>
      <c r="CB204" s="2490"/>
      <c r="CC204" s="2490"/>
      <c r="CD204" s="2490"/>
      <c r="CE204" s="2490"/>
      <c r="CF204" s="2490"/>
      <c r="CG204" s="2490"/>
      <c r="CH204" s="2490"/>
      <c r="CI204" s="2490"/>
      <c r="CJ204" s="2490"/>
      <c r="CK204" s="2490"/>
      <c r="CL204" s="2490"/>
      <c r="CM204" s="2490"/>
      <c r="CN204" s="2490"/>
      <c r="CO204" s="2490"/>
      <c r="CP204" s="2490"/>
      <c r="CQ204" s="2490"/>
      <c r="CR204" s="2490"/>
      <c r="CS204" s="2490"/>
      <c r="CT204" s="2490"/>
      <c r="CU204" s="2490"/>
      <c r="CV204" s="2490"/>
      <c r="CW204" s="2490"/>
      <c r="CX204" s="2490"/>
      <c r="CY204" s="2490"/>
      <c r="CZ204" s="2490"/>
      <c r="DA204" s="240"/>
    </row>
    <row r="205" s="1060" customFormat="true" ht="15" customHeight="true" x14ac:dyDescent="0.2">
      <c r="A205" s="1759"/>
      <c r="B205" s="1902"/>
      <c r="C205" s="1874"/>
      <c r="D205" s="1875"/>
      <c r="E205" s="1875"/>
      <c r="F205" s="1875"/>
      <c r="G205" s="1876"/>
      <c r="H205" s="1877"/>
      <c r="I205" s="1875"/>
      <c r="J205" s="1875"/>
      <c r="K205" s="1875"/>
      <c r="L205" s="1878"/>
      <c r="M205" s="1879"/>
      <c r="N205" s="1875"/>
      <c r="O205" s="1875"/>
      <c r="P205" s="1875"/>
      <c r="Q205" s="2614"/>
      <c r="R205" s="1038"/>
      <c r="S205" s="1038"/>
      <c r="T205" s="1038"/>
      <c r="U205" s="1038"/>
      <c r="V205" s="1038"/>
      <c r="W205" s="1038"/>
      <c r="X205" s="1038"/>
      <c r="Y205" s="1038"/>
      <c r="Z205" s="1038"/>
      <c r="AA205" s="1038"/>
      <c r="AB205" s="1038"/>
      <c r="AC205" s="1038"/>
      <c r="AD205" s="1038"/>
      <c r="AE205" s="1038"/>
      <c r="AF205" s="1038"/>
      <c r="AG205" s="1038"/>
      <c r="AH205" s="1038"/>
      <c r="AI205" s="1038"/>
      <c r="AJ205" s="1038"/>
      <c r="AK205" s="1038"/>
      <c r="AL205" s="1038"/>
      <c r="AM205" s="1038"/>
      <c r="AN205" s="1038"/>
      <c r="AO205" s="1038"/>
      <c r="AP205" s="1038"/>
      <c r="AQ205" s="1038"/>
      <c r="AR205" s="1038"/>
      <c r="AS205" s="1038"/>
      <c r="AT205" s="1038"/>
      <c r="AU205" s="1038"/>
      <c r="AV205" s="1038"/>
      <c r="AW205" s="1038"/>
      <c r="AX205" s="1038"/>
      <c r="AY205" s="1038"/>
      <c r="BA205" s="837"/>
      <c r="BB205" s="173"/>
      <c r="BC205" s="534"/>
      <c r="BD205" s="531"/>
      <c r="BE205" s="531"/>
      <c r="BF205" s="531"/>
      <c r="BG205" s="533"/>
      <c r="BH205" s="530"/>
      <c r="BI205" s="531"/>
      <c r="BJ205" s="531"/>
      <c r="BK205" s="531"/>
      <c r="BL205" s="533"/>
      <c r="BM205" s="530"/>
      <c r="BN205" s="531"/>
      <c r="BO205" s="531"/>
      <c r="BP205" s="531"/>
      <c r="BQ205" s="2643"/>
      <c r="BR205" s="2692"/>
      <c r="BS205" s="2692"/>
      <c r="BT205" s="2692"/>
      <c r="BU205" s="2692"/>
      <c r="BV205" s="2692"/>
      <c r="BW205" s="2692"/>
      <c r="BX205" s="2692"/>
      <c r="BY205" s="2490"/>
      <c r="BZ205" s="2490"/>
      <c r="CA205" s="2490"/>
      <c r="CB205" s="2490"/>
      <c r="CC205" s="2490"/>
      <c r="CD205" s="2490"/>
      <c r="CE205" s="2490"/>
      <c r="CF205" s="2490"/>
      <c r="CG205" s="2490"/>
      <c r="CH205" s="2490"/>
      <c r="CI205" s="2490"/>
      <c r="CJ205" s="2490"/>
      <c r="CK205" s="2490"/>
      <c r="CL205" s="2490"/>
      <c r="CM205" s="2490"/>
      <c r="CN205" s="2490"/>
      <c r="CO205" s="2490"/>
      <c r="CP205" s="2490"/>
      <c r="CQ205" s="2490"/>
      <c r="CR205" s="2490"/>
      <c r="CS205" s="2490"/>
      <c r="CT205" s="2490"/>
      <c r="CU205" s="2490"/>
      <c r="CV205" s="2490"/>
      <c r="CW205" s="2490"/>
      <c r="CX205" s="2490"/>
      <c r="CY205" s="2490"/>
      <c r="CZ205" s="2490"/>
      <c r="DA205" s="240"/>
    </row>
    <row r="206" s="1060" customFormat="true" ht="250.15" customHeight="true" x14ac:dyDescent="0.2">
      <c r="B206" s="1117"/>
      <c r="R206" s="240"/>
      <c r="S206" s="240"/>
      <c r="T206" s="240"/>
      <c r="U206" s="240"/>
      <c r="V206" s="240"/>
      <c r="W206" s="240"/>
      <c r="X206" s="240"/>
      <c r="Y206" s="240"/>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BA206" s="132"/>
      <c r="BB206" s="130"/>
      <c r="BC206" s="130"/>
      <c r="BD206" s="130"/>
      <c r="BE206" s="130"/>
      <c r="BF206" s="130"/>
      <c r="BG206" s="130"/>
      <c r="BH206" s="130"/>
      <c r="BI206" s="130"/>
      <c r="BJ206" s="130"/>
      <c r="BK206" s="130"/>
      <c r="BL206" s="130"/>
      <c r="BM206" s="130"/>
      <c r="BN206" s="130"/>
      <c r="BO206" s="130"/>
      <c r="BP206" s="130"/>
      <c r="BQ206" s="132"/>
      <c r="BR206" s="239"/>
      <c r="BS206" s="239"/>
      <c r="BT206" s="239"/>
      <c r="BU206" s="239"/>
      <c r="BV206" s="239"/>
      <c r="BW206" s="239"/>
      <c r="BX206" s="239"/>
      <c r="BY206" s="239"/>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c r="DA206" s="240"/>
    </row>
    <row r="207" s="111" customFormat="true" ht="18" customHeight="true" x14ac:dyDescent="0.2">
      <c r="R207" s="235"/>
      <c r="S207" s="235"/>
      <c r="T207" s="235"/>
      <c r="U207" s="235"/>
      <c r="V207" s="235"/>
      <c r="W207" s="235"/>
      <c r="X207" s="235"/>
      <c r="Y207" s="235"/>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BB207" s="134"/>
      <c r="BR207" s="235"/>
      <c r="BS207" s="235"/>
      <c r="BT207" s="235"/>
      <c r="BU207" s="235"/>
      <c r="BV207" s="235"/>
      <c r="BW207" s="235"/>
      <c r="BX207" s="235"/>
      <c r="BY207" s="235"/>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c r="DA207" s="235"/>
    </row>
    <row r="208" s="111" customFormat="true" ht="22.5" customHeight="true" x14ac:dyDescent="0.35">
      <c r="A208" s="3008" t="str">
        <f>A1026</f>
        <v>Zambia</v>
      </c>
      <c r="B208" s="3009"/>
      <c r="R208" s="235"/>
      <c r="S208" s="235"/>
      <c r="T208" s="235"/>
      <c r="U208" s="235"/>
      <c r="V208" s="235"/>
      <c r="W208" s="235"/>
      <c r="X208" s="235"/>
      <c r="Y208" s="235"/>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BB208" s="134"/>
      <c r="BR208" s="235"/>
      <c r="BS208" s="235"/>
      <c r="BT208" s="235"/>
      <c r="BU208" s="235"/>
      <c r="BV208" s="235"/>
      <c r="BW208" s="235"/>
      <c r="BX208" s="235"/>
      <c r="BY208" s="235"/>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c r="DA208" s="235"/>
    </row>
    <row r="209" s="111" customFormat="true" ht="22.5" customHeight="true" x14ac:dyDescent="0.35">
      <c r="A209" s="138" t="str">
        <f>A1034</f>
        <v>2003</v>
      </c>
      <c r="B209" s="139"/>
      <c r="R209" s="235"/>
      <c r="S209" s="235"/>
      <c r="T209" s="235"/>
      <c r="U209" s="235"/>
      <c r="V209" s="235"/>
      <c r="W209" s="235"/>
      <c r="X209" s="235"/>
      <c r="Y209" s="235"/>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BB209" s="134"/>
      <c r="BR209" s="235"/>
      <c r="BS209" s="235"/>
      <c r="BT209" s="235"/>
      <c r="BU209" s="235"/>
      <c r="BV209" s="235"/>
      <c r="BW209" s="235"/>
      <c r="BX209" s="235"/>
      <c r="BY209" s="235"/>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c r="DA209" s="235"/>
    </row>
    <row r="210" s="111" customFormat="true" ht="22.5" customHeight="true" x14ac:dyDescent="0.35">
      <c r="A210" s="839" t="s">
        <v>112</v>
      </c>
      <c r="B210" s="141"/>
      <c r="R210" s="235"/>
      <c r="S210" s="235"/>
      <c r="T210" s="235"/>
      <c r="U210" s="235"/>
      <c r="V210" s="235"/>
      <c r="W210" s="235"/>
      <c r="X210" s="235"/>
      <c r="Y210" s="235"/>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BB210" s="134"/>
      <c r="BR210" s="235"/>
      <c r="BS210" s="235"/>
      <c r="BT210" s="235"/>
      <c r="BU210" s="235"/>
      <c r="BV210" s="235"/>
      <c r="BW210" s="235"/>
      <c r="BX210" s="235"/>
      <c r="BY210" s="235"/>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c r="DA210" s="235"/>
    </row>
    <row r="211" s="111" customFormat="true" ht="20.1" customHeight="true" x14ac:dyDescent="0.35">
      <c r="A211" s="143" t="s">
        <v>97</v>
      </c>
      <c r="B211" s="139"/>
      <c r="R211" s="235"/>
      <c r="S211" s="235"/>
      <c r="T211" s="235"/>
      <c r="U211" s="235"/>
      <c r="V211" s="235"/>
      <c r="W211" s="235"/>
      <c r="X211" s="235"/>
      <c r="Y211" s="235"/>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BB211" s="134"/>
      <c r="BR211" s="235"/>
      <c r="BS211" s="235"/>
      <c r="BT211" s="235"/>
      <c r="BU211" s="235"/>
      <c r="BV211" s="235"/>
      <c r="BW211" s="235"/>
      <c r="BX211" s="235"/>
      <c r="BY211" s="235"/>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c r="DA211" s="235"/>
    </row>
    <row r="212" s="111" customFormat="true" ht="15" customHeight="true" x14ac:dyDescent="0.2">
      <c r="A212" s="840" t="s">
        <v>98</v>
      </c>
      <c r="B212" s="248"/>
      <c r="R212" s="235"/>
      <c r="S212" s="235"/>
      <c r="T212" s="235"/>
      <c r="U212" s="235"/>
      <c r="V212" s="235"/>
      <c r="W212" s="235"/>
      <c r="X212" s="235"/>
      <c r="Y212" s="235"/>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BB212" s="134"/>
      <c r="BR212" s="235"/>
      <c r="BS212" s="235"/>
      <c r="BT212" s="235"/>
      <c r="BU212" s="235"/>
      <c r="BV212" s="235"/>
      <c r="BW212" s="235"/>
      <c r="BX212" s="235"/>
      <c r="BY212" s="235"/>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c r="DA212" s="235"/>
    </row>
    <row r="213" s="111" customFormat="true" ht="15" customHeight="true" x14ac:dyDescent="0.2">
      <c r="A213" s="152" t="s">
        <v>40</v>
      </c>
      <c r="B213" s="151"/>
      <c r="R213" s="235"/>
      <c r="S213" s="235"/>
      <c r="T213" s="235"/>
      <c r="U213" s="235"/>
      <c r="V213" s="235"/>
      <c r="W213" s="235"/>
      <c r="X213" s="235"/>
      <c r="Y213" s="235"/>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BB213" s="134"/>
      <c r="BR213" s="235"/>
      <c r="BS213" s="235"/>
      <c r="BT213" s="235"/>
      <c r="BU213" s="235"/>
      <c r="BV213" s="235"/>
      <c r="BW213" s="235"/>
      <c r="BX213" s="235"/>
      <c r="BY213" s="235"/>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c r="DA213" s="235"/>
    </row>
    <row r="214" s="111" customFormat="true" ht="15" customHeight="true" x14ac:dyDescent="0.2">
      <c r="A214" s="150" t="s">
        <v>39</v>
      </c>
      <c r="B214" s="151"/>
      <c r="R214" s="235"/>
      <c r="S214" s="235"/>
      <c r="T214" s="235"/>
      <c r="U214" s="235"/>
      <c r="V214" s="235"/>
      <c r="W214" s="235"/>
      <c r="X214" s="235"/>
      <c r="Y214" s="235"/>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BB214" s="134"/>
      <c r="BR214" s="235"/>
      <c r="BS214" s="235"/>
      <c r="BT214" s="235"/>
      <c r="BU214" s="235"/>
      <c r="BV214" s="235"/>
      <c r="BW214" s="235"/>
      <c r="BX214" s="235"/>
      <c r="BY214" s="235"/>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c r="DA214" s="235"/>
    </row>
    <row r="215" s="111" customFormat="true" ht="15" customHeight="true" x14ac:dyDescent="0.2">
      <c r="A215" s="150" t="s">
        <v>136</v>
      </c>
      <c r="B215" s="247" t="str">
        <f>A1025</f>
        <v>WHS03</v>
      </c>
      <c r="R215" s="235"/>
      <c r="S215" s="235"/>
      <c r="T215" s="235"/>
      <c r="U215" s="235"/>
      <c r="V215" s="235"/>
      <c r="W215" s="235"/>
      <c r="X215" s="235"/>
      <c r="Y215" s="235"/>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BB215" s="134"/>
      <c r="BR215" s="235"/>
      <c r="BS215" s="235"/>
      <c r="BT215" s="235"/>
      <c r="BU215" s="235"/>
      <c r="BV215" s="235"/>
      <c r="BW215" s="235"/>
      <c r="BX215" s="235"/>
      <c r="BY215" s="235"/>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c r="DA215" s="235"/>
    </row>
    <row r="216" s="111" customFormat="true" ht="15" customHeight="true" x14ac:dyDescent="0.2">
      <c r="A216" s="1065"/>
      <c r="B216" s="1063"/>
      <c r="R216" s="235"/>
      <c r="S216" s="235"/>
      <c r="T216" s="235"/>
      <c r="U216" s="235"/>
      <c r="V216" s="235"/>
      <c r="W216" s="235"/>
      <c r="X216" s="235"/>
      <c r="Y216" s="235"/>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BB216" s="134"/>
      <c r="BR216" s="235"/>
      <c r="BS216" s="235"/>
      <c r="BT216" s="235"/>
      <c r="BU216" s="235"/>
      <c r="BV216" s="235"/>
      <c r="BW216" s="235"/>
      <c r="BX216" s="235"/>
      <c r="BY216" s="235"/>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c r="DA216" s="235"/>
    </row>
    <row r="217" s="111" customFormat="true" ht="15" customHeight="true" x14ac:dyDescent="0.2">
      <c r="A217" s="1065"/>
      <c r="B217" s="1064"/>
      <c r="R217" s="235"/>
      <c r="S217" s="235"/>
      <c r="T217" s="235"/>
      <c r="U217" s="235"/>
      <c r="V217" s="235"/>
      <c r="W217" s="235"/>
      <c r="X217" s="235"/>
      <c r="Y217" s="235"/>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BB217" s="134"/>
      <c r="BR217" s="235"/>
      <c r="BS217" s="235"/>
      <c r="BT217" s="235"/>
      <c r="BU217" s="235"/>
      <c r="BV217" s="235"/>
      <c r="BW217" s="235"/>
      <c r="BX217" s="235"/>
      <c r="BY217" s="235"/>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c r="DA217" s="235"/>
    </row>
    <row r="218" s="111" customFormat="true" ht="18" customHeight="true" x14ac:dyDescent="0.2">
      <c r="A218" s="1065"/>
      <c r="B218" s="1063"/>
      <c r="R218" s="235"/>
      <c r="S218" s="235"/>
      <c r="T218" s="235"/>
      <c r="U218" s="235"/>
      <c r="V218" s="235"/>
      <c r="W218" s="235"/>
      <c r="X218" s="235"/>
      <c r="Y218" s="235"/>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BB218" s="134"/>
      <c r="BR218" s="235"/>
      <c r="BS218" s="235"/>
      <c r="BT218" s="235"/>
      <c r="BU218" s="235"/>
      <c r="BV218" s="235"/>
      <c r="BW218" s="235"/>
      <c r="BX218" s="235"/>
      <c r="BY218" s="235"/>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c r="DA218" s="235"/>
    </row>
    <row r="219" s="111" customFormat="true" ht="18" customHeight="true" x14ac:dyDescent="0.2">
      <c r="A219" s="1066"/>
      <c r="B219" s="1067"/>
      <c r="R219" s="235"/>
      <c r="S219" s="235"/>
      <c r="T219" s="235"/>
      <c r="U219" s="235"/>
      <c r="V219" s="235"/>
      <c r="W219" s="235"/>
      <c r="X219" s="235"/>
      <c r="Y219" s="235"/>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BB219" s="134"/>
      <c r="BR219" s="235"/>
      <c r="BS219" s="235"/>
      <c r="BT219" s="235"/>
      <c r="BU219" s="235"/>
      <c r="BV219" s="235"/>
      <c r="BW219" s="235"/>
      <c r="BX219" s="235"/>
      <c r="BY219" s="235"/>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c r="DA219" s="235"/>
    </row>
    <row r="220" s="761" customFormat="true" ht="15" customHeight="true" x14ac:dyDescent="0.2">
      <c r="A220" s="114" t="s">
        <v>86</v>
      </c>
      <c r="B220" s="230"/>
      <c r="C220" s="3010" t="s">
        <v>115</v>
      </c>
      <c r="D220" s="3011"/>
      <c r="E220" s="3011"/>
      <c r="F220" s="3011"/>
      <c r="G220" s="3012"/>
      <c r="H220" s="3189" t="s">
        <v>38</v>
      </c>
      <c r="I220" s="3190"/>
      <c r="J220" s="3190"/>
      <c r="K220" s="3190"/>
      <c r="L220" s="3191"/>
      <c r="M220" s="3192" t="s">
        <v>37</v>
      </c>
      <c r="N220" s="3193"/>
      <c r="O220" s="3193"/>
      <c r="P220" s="3193"/>
      <c r="Q220" s="3194"/>
      <c r="R220" s="450"/>
      <c r="S220" s="450"/>
      <c r="T220" s="450"/>
      <c r="U220" s="450"/>
      <c r="V220" s="450"/>
      <c r="W220" s="450"/>
      <c r="X220" s="1038"/>
      <c r="Y220" s="1038"/>
      <c r="Z220" s="1038"/>
      <c r="AA220" s="1038"/>
      <c r="AB220" s="1038"/>
      <c r="AC220" s="1038"/>
      <c r="AD220" s="1038"/>
      <c r="AE220" s="1038"/>
      <c r="AF220" s="1038"/>
      <c r="AG220" s="1038"/>
      <c r="AH220" s="1038"/>
      <c r="AI220" s="1038"/>
      <c r="AJ220" s="1038"/>
      <c r="AK220" s="1038"/>
      <c r="AL220" s="1038"/>
      <c r="AM220" s="1038"/>
      <c r="AN220" s="1038"/>
      <c r="AO220" s="1038"/>
      <c r="AP220" s="1038"/>
      <c r="AQ220" s="1038"/>
      <c r="AR220" s="1038"/>
      <c r="AS220" s="1038"/>
      <c r="AT220" s="1038"/>
      <c r="AU220" s="1038"/>
      <c r="AV220" s="1038"/>
      <c r="AW220" s="1038"/>
      <c r="AX220" s="1038"/>
      <c r="AY220" s="1038"/>
      <c r="BA220" s="241" t="s">
        <v>131</v>
      </c>
      <c r="BB220" s="114" t="s">
        <v>86</v>
      </c>
      <c r="BC220" s="3127" t="s">
        <v>115</v>
      </c>
      <c r="BD220" s="3128"/>
      <c r="BE220" s="3128"/>
      <c r="BF220" s="3128"/>
      <c r="BG220" s="3129"/>
      <c r="BH220" s="3130" t="s">
        <v>38</v>
      </c>
      <c r="BI220" s="3128"/>
      <c r="BJ220" s="3128"/>
      <c r="BK220" s="3128"/>
      <c r="BL220" s="3129"/>
      <c r="BM220" s="3130" t="s">
        <v>37</v>
      </c>
      <c r="BN220" s="3128"/>
      <c r="BO220" s="3128"/>
      <c r="BP220" s="3128"/>
      <c r="BQ220" s="3131"/>
      <c r="BR220" s="2693"/>
      <c r="BS220" s="2694"/>
      <c r="BT220" s="2694"/>
      <c r="BU220" s="2694"/>
      <c r="BV220" s="2694"/>
      <c r="BW220" s="2694"/>
      <c r="BX220" s="2694"/>
      <c r="BY220" s="2695"/>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c r="DA220" s="240"/>
    </row>
    <row r="221" s="761" customFormat="true" ht="12.75" x14ac:dyDescent="0.2">
      <c r="A221" s="209" t="s">
        <v>87</v>
      </c>
      <c r="B221" s="281"/>
      <c r="C221" s="419" t="s">
        <v>0</v>
      </c>
      <c r="D221" s="420" t="s">
        <v>1</v>
      </c>
      <c r="E221" s="420" t="s">
        <v>2</v>
      </c>
      <c r="F221" s="420" t="s">
        <v>3</v>
      </c>
      <c r="G221" s="421" t="s">
        <v>4</v>
      </c>
      <c r="H221" s="1736" t="s">
        <v>0</v>
      </c>
      <c r="I221" s="1704" t="s">
        <v>1</v>
      </c>
      <c r="J221" s="1704" t="s">
        <v>2</v>
      </c>
      <c r="K221" s="1704" t="s">
        <v>3</v>
      </c>
      <c r="L221" s="1705" t="s">
        <v>4</v>
      </c>
      <c r="M221" s="1726" t="s">
        <v>0</v>
      </c>
      <c r="N221" s="1704" t="s">
        <v>1</v>
      </c>
      <c r="O221" s="1704" t="s">
        <v>2</v>
      </c>
      <c r="P221" s="1704" t="s">
        <v>3</v>
      </c>
      <c r="Q221" s="1706" t="s">
        <v>4</v>
      </c>
      <c r="R221" s="1038"/>
      <c r="S221" s="1038"/>
      <c r="T221" s="1038"/>
      <c r="U221" s="1038"/>
      <c r="V221" s="1038"/>
      <c r="W221" s="1038"/>
      <c r="X221" s="1038"/>
      <c r="Y221" s="1038"/>
      <c r="Z221" s="1038"/>
      <c r="AA221" s="1038"/>
      <c r="AB221" s="1038"/>
      <c r="AC221" s="1038"/>
      <c r="AD221" s="1038"/>
      <c r="AE221" s="1038"/>
      <c r="AF221" s="1038"/>
      <c r="AG221" s="1038"/>
      <c r="AH221" s="1038"/>
      <c r="AI221" s="1038"/>
      <c r="AJ221" s="1038"/>
      <c r="AK221" s="1038"/>
      <c r="AL221" s="1038"/>
      <c r="AM221" s="1038"/>
      <c r="AN221" s="1038"/>
      <c r="AO221" s="1038"/>
      <c r="AP221" s="1038"/>
      <c r="AQ221" s="1038"/>
      <c r="AR221" s="1038"/>
      <c r="AS221" s="1038"/>
      <c r="AT221" s="1038"/>
      <c r="AU221" s="1038"/>
      <c r="AV221" s="1038"/>
      <c r="AW221" s="1038"/>
      <c r="AX221" s="1038"/>
      <c r="AY221" s="1038"/>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2644" t="s">
        <v>4</v>
      </c>
      <c r="BR221" s="2696"/>
      <c r="BS221" s="2696"/>
      <c r="BT221" s="2696"/>
      <c r="BU221" s="2696"/>
      <c r="BV221" s="2696"/>
      <c r="BW221" s="2696"/>
      <c r="BX221" s="2696"/>
      <c r="BY221" s="2491"/>
      <c r="BZ221" s="2491"/>
      <c r="CA221" s="2491"/>
      <c r="CB221" s="2491"/>
      <c r="CC221" s="2491"/>
      <c r="CD221" s="2491"/>
      <c r="CE221" s="2491"/>
      <c r="CF221" s="2491"/>
      <c r="CG221" s="2491"/>
      <c r="CH221" s="2491"/>
      <c r="CI221" s="2491"/>
      <c r="CJ221" s="2491"/>
      <c r="CK221" s="2491"/>
      <c r="CL221" s="2491"/>
      <c r="CM221" s="2491"/>
      <c r="CN221" s="2491"/>
      <c r="CO221" s="2491"/>
      <c r="CP221" s="2491"/>
      <c r="CQ221" s="2491"/>
      <c r="CR221" s="2491"/>
      <c r="CS221" s="2491"/>
      <c r="CT221" s="2491"/>
      <c r="CU221" s="2491"/>
      <c r="CV221" s="2491"/>
      <c r="CW221" s="2491"/>
      <c r="CX221" s="2491"/>
      <c r="CY221" s="2491"/>
      <c r="CZ221" s="2491"/>
      <c r="DA221" s="240"/>
    </row>
    <row r="222" s="761" customFormat="true" ht="15" customHeight="true" x14ac:dyDescent="0.2">
      <c r="A222" s="3195" t="s">
        <v>36</v>
      </c>
      <c r="B222" s="1903" t="s">
        <v>15</v>
      </c>
      <c r="C222" s="1518" t="s">
        <v>35</v>
      </c>
      <c r="D222" s="1532" t="s">
        <v>35</v>
      </c>
      <c r="E222" s="1532" t="s">
        <v>35</v>
      </c>
      <c r="F222" s="1532" t="s">
        <v>35</v>
      </c>
      <c r="G222" s="1546" t="s">
        <v>35</v>
      </c>
      <c r="H222" s="1560" t="s">
        <v>35</v>
      </c>
      <c r="I222" s="1532" t="s">
        <v>35</v>
      </c>
      <c r="J222" s="1532" t="s">
        <v>35</v>
      </c>
      <c r="K222" s="1532" t="s">
        <v>35</v>
      </c>
      <c r="L222" s="1574" t="s">
        <v>35</v>
      </c>
      <c r="M222" s="1518" t="s">
        <v>35</v>
      </c>
      <c r="N222" s="1532" t="s">
        <v>35</v>
      </c>
      <c r="O222" s="1532" t="s">
        <v>35</v>
      </c>
      <c r="P222" s="1532" t="s">
        <v>35</v>
      </c>
      <c r="Q222" s="1574" t="s">
        <v>35</v>
      </c>
      <c r="R222" s="1038"/>
      <c r="S222" s="1038"/>
      <c r="T222" s="1038"/>
      <c r="U222" s="1038"/>
      <c r="V222" s="1038"/>
      <c r="W222" s="1038"/>
      <c r="X222" s="1038"/>
      <c r="Y222" s="1038"/>
      <c r="Z222" s="1038"/>
      <c r="AA222" s="1038"/>
      <c r="AB222" s="1038"/>
      <c r="AC222" s="1038"/>
      <c r="AD222" s="1038"/>
      <c r="AE222" s="1038"/>
      <c r="AF222" s="1038"/>
      <c r="AG222" s="1038"/>
      <c r="AH222" s="1038"/>
      <c r="AI222" s="1038"/>
      <c r="AJ222" s="1038"/>
      <c r="AK222" s="1038"/>
      <c r="AL222" s="1038"/>
      <c r="AM222" s="1038"/>
      <c r="AN222" s="1038"/>
      <c r="AO222" s="1038"/>
      <c r="AP222" s="1038"/>
      <c r="AQ222" s="1038"/>
      <c r="AR222" s="1038"/>
      <c r="AS222" s="1038"/>
      <c r="AT222" s="1038"/>
      <c r="AU222" s="1038"/>
      <c r="AV222" s="1038"/>
      <c r="AW222" s="1038"/>
      <c r="AX222" s="1038"/>
      <c r="AY222" s="1038"/>
      <c r="BA222" s="3132" t="s">
        <v>36</v>
      </c>
      <c r="BB222" s="174" t="s">
        <v>15</v>
      </c>
      <c r="BC222" s="1597" t="s">
        <v>35</v>
      </c>
      <c r="BD222" s="1617" t="s">
        <v>35</v>
      </c>
      <c r="BE222" s="1617" t="s">
        <v>35</v>
      </c>
      <c r="BF222" s="1617" t="s">
        <v>35</v>
      </c>
      <c r="BG222" s="1638" t="s">
        <v>35</v>
      </c>
      <c r="BH222" s="1659" t="s">
        <v>35</v>
      </c>
      <c r="BI222" s="1617" t="s">
        <v>35</v>
      </c>
      <c r="BJ222" s="1617" t="s">
        <v>35</v>
      </c>
      <c r="BK222" s="1617" t="s">
        <v>35</v>
      </c>
      <c r="BL222" s="1638" t="s">
        <v>35</v>
      </c>
      <c r="BM222" s="1659" t="s">
        <v>35</v>
      </c>
      <c r="BN222" s="1617" t="s">
        <v>35</v>
      </c>
      <c r="BO222" s="1617" t="s">
        <v>35</v>
      </c>
      <c r="BP222" s="1617" t="s">
        <v>35</v>
      </c>
      <c r="BQ222" s="2645" t="s">
        <v>35</v>
      </c>
      <c r="BR222" s="2697"/>
      <c r="BS222" s="2697"/>
      <c r="BT222" s="2697"/>
      <c r="BU222" s="2697"/>
      <c r="BV222" s="2697"/>
      <c r="BW222" s="2697"/>
      <c r="BX222" s="2697"/>
      <c r="BY222" s="2492"/>
      <c r="BZ222" s="2492"/>
      <c r="CA222" s="2492"/>
      <c r="CB222" s="2492"/>
      <c r="CC222" s="2492"/>
      <c r="CD222" s="2492"/>
      <c r="CE222" s="2492"/>
      <c r="CF222" s="2492"/>
      <c r="CG222" s="2492"/>
      <c r="CH222" s="2492"/>
      <c r="CI222" s="2492"/>
      <c r="CJ222" s="2492"/>
      <c r="CK222" s="2492"/>
      <c r="CL222" s="2492"/>
      <c r="CM222" s="2492"/>
      <c r="CN222" s="2492"/>
      <c r="CO222" s="2492"/>
      <c r="CP222" s="2492"/>
      <c r="CQ222" s="2492"/>
      <c r="CR222" s="2492"/>
      <c r="CS222" s="2492"/>
      <c r="CT222" s="2492"/>
      <c r="CU222" s="2492"/>
      <c r="CV222" s="2492"/>
      <c r="CW222" s="2492"/>
      <c r="CX222" s="2492"/>
      <c r="CY222" s="2492"/>
      <c r="CZ222" s="2493"/>
      <c r="DA222" s="240"/>
    </row>
    <row r="223" s="761" customFormat="true" ht="15" customHeight="true" x14ac:dyDescent="0.2">
      <c r="A223" s="3196"/>
      <c r="B223" s="1904" t="s">
        <v>16</v>
      </c>
      <c r="C223" s="1519" t="s">
        <v>35</v>
      </c>
      <c r="D223" s="1533" t="s">
        <v>35</v>
      </c>
      <c r="E223" s="1533" t="s">
        <v>35</v>
      </c>
      <c r="F223" s="1533" t="s">
        <v>35</v>
      </c>
      <c r="G223" s="1547" t="s">
        <v>35</v>
      </c>
      <c r="H223" s="1561" t="s">
        <v>35</v>
      </c>
      <c r="I223" s="1533" t="s">
        <v>35</v>
      </c>
      <c r="J223" s="1533" t="s">
        <v>35</v>
      </c>
      <c r="K223" s="1533" t="s">
        <v>35</v>
      </c>
      <c r="L223" s="1575" t="s">
        <v>35</v>
      </c>
      <c r="M223" s="1519" t="s">
        <v>35</v>
      </c>
      <c r="N223" s="1533" t="s">
        <v>35</v>
      </c>
      <c r="O223" s="1533" t="s">
        <v>35</v>
      </c>
      <c r="P223" s="1533" t="s">
        <v>35</v>
      </c>
      <c r="Q223" s="1575" t="s">
        <v>35</v>
      </c>
      <c r="R223" s="1038"/>
      <c r="S223" s="1038"/>
      <c r="T223" s="1038"/>
      <c r="U223" s="1038"/>
      <c r="V223" s="1038"/>
      <c r="W223" s="1038"/>
      <c r="X223" s="1038"/>
      <c r="Y223" s="1038"/>
      <c r="Z223" s="1038"/>
      <c r="AA223" s="1038"/>
      <c r="AB223" s="1038"/>
      <c r="AC223" s="1038"/>
      <c r="AD223" s="1038"/>
      <c r="AE223" s="1038"/>
      <c r="AF223" s="1038"/>
      <c r="AG223" s="1038"/>
      <c r="AH223" s="1038"/>
      <c r="AI223" s="1038"/>
      <c r="AJ223" s="1038"/>
      <c r="AK223" s="1038"/>
      <c r="AL223" s="1038"/>
      <c r="AM223" s="1038"/>
      <c r="AN223" s="1038"/>
      <c r="AO223" s="1038"/>
      <c r="AP223" s="1038"/>
      <c r="AQ223" s="1038"/>
      <c r="AR223" s="1038"/>
      <c r="AS223" s="1038"/>
      <c r="AT223" s="1038"/>
      <c r="AU223" s="1038"/>
      <c r="AV223" s="1038"/>
      <c r="AW223" s="1038"/>
      <c r="AX223" s="1038"/>
      <c r="AY223" s="1038"/>
      <c r="BA223" s="3133"/>
      <c r="BB223" s="175" t="s">
        <v>16</v>
      </c>
      <c r="BC223" s="1598" t="s">
        <v>35</v>
      </c>
      <c r="BD223" s="1618" t="s">
        <v>35</v>
      </c>
      <c r="BE223" s="1618" t="s">
        <v>35</v>
      </c>
      <c r="BF223" s="1618" t="s">
        <v>35</v>
      </c>
      <c r="BG223" s="1639" t="s">
        <v>35</v>
      </c>
      <c r="BH223" s="1660" t="s">
        <v>35</v>
      </c>
      <c r="BI223" s="1618" t="s">
        <v>35</v>
      </c>
      <c r="BJ223" s="1618" t="s">
        <v>35</v>
      </c>
      <c r="BK223" s="1618" t="s">
        <v>35</v>
      </c>
      <c r="BL223" s="1639" t="s">
        <v>35</v>
      </c>
      <c r="BM223" s="1660" t="s">
        <v>35</v>
      </c>
      <c r="BN223" s="1618" t="s">
        <v>35</v>
      </c>
      <c r="BO223" s="1618" t="s">
        <v>35</v>
      </c>
      <c r="BP223" s="1618" t="s">
        <v>35</v>
      </c>
      <c r="BQ223" s="2646" t="s">
        <v>35</v>
      </c>
      <c r="BR223" s="2698"/>
      <c r="BS223" s="2698"/>
      <c r="BT223" s="2698"/>
      <c r="BU223" s="2698"/>
      <c r="BV223" s="2698"/>
      <c r="BW223" s="2698"/>
      <c r="BX223" s="2698"/>
      <c r="BY223" s="2494"/>
      <c r="BZ223" s="2494"/>
      <c r="CA223" s="2494"/>
      <c r="CB223" s="2494"/>
      <c r="CC223" s="2494"/>
      <c r="CD223" s="2494"/>
      <c r="CE223" s="2494"/>
      <c r="CF223" s="2494"/>
      <c r="CG223" s="2494"/>
      <c r="CH223" s="2494"/>
      <c r="CI223" s="2494"/>
      <c r="CJ223" s="2494"/>
      <c r="CK223" s="2494"/>
      <c r="CL223" s="2494"/>
      <c r="CM223" s="2494"/>
      <c r="CN223" s="2494"/>
      <c r="CO223" s="2494"/>
      <c r="CP223" s="2494"/>
      <c r="CQ223" s="2494"/>
      <c r="CR223" s="2494"/>
      <c r="CS223" s="2494"/>
      <c r="CT223" s="2494"/>
      <c r="CU223" s="2494"/>
      <c r="CV223" s="2494"/>
      <c r="CW223" s="2494"/>
      <c r="CX223" s="2494"/>
      <c r="CY223" s="2494"/>
      <c r="CZ223" s="2495"/>
      <c r="DA223" s="240"/>
    </row>
    <row r="224" s="761" customFormat="true" ht="15" customHeight="true" x14ac:dyDescent="0.2">
      <c r="A224" s="3197"/>
      <c r="B224" s="1905" t="s">
        <v>20</v>
      </c>
      <c r="C224" s="1520" t="s">
        <v>35</v>
      </c>
      <c r="D224" s="1534" t="s">
        <v>35</v>
      </c>
      <c r="E224" s="1534" t="s">
        <v>35</v>
      </c>
      <c r="F224" s="1534" t="s">
        <v>35</v>
      </c>
      <c r="G224" s="1548" t="s">
        <v>35</v>
      </c>
      <c r="H224" s="1562" t="s">
        <v>35</v>
      </c>
      <c r="I224" s="1534" t="s">
        <v>35</v>
      </c>
      <c r="J224" s="1534" t="s">
        <v>35</v>
      </c>
      <c r="K224" s="1534" t="s">
        <v>35</v>
      </c>
      <c r="L224" s="1576" t="s">
        <v>35</v>
      </c>
      <c r="M224" s="1520" t="s">
        <v>35</v>
      </c>
      <c r="N224" s="1534" t="s">
        <v>35</v>
      </c>
      <c r="O224" s="1534" t="s">
        <v>35</v>
      </c>
      <c r="P224" s="1534" t="s">
        <v>35</v>
      </c>
      <c r="Q224" s="1576" t="s">
        <v>35</v>
      </c>
      <c r="R224" s="1038"/>
      <c r="S224" s="1038"/>
      <c r="T224" s="1038"/>
      <c r="U224" s="1038"/>
      <c r="V224" s="1038"/>
      <c r="W224" s="1038"/>
      <c r="X224" s="1038"/>
      <c r="Y224" s="1038"/>
      <c r="Z224" s="1038"/>
      <c r="AA224" s="1038"/>
      <c r="AB224" s="1038"/>
      <c r="AC224" s="1038"/>
      <c r="AD224" s="1038"/>
      <c r="AE224" s="1038"/>
      <c r="AF224" s="1038"/>
      <c r="AG224" s="1038"/>
      <c r="AH224" s="1038"/>
      <c r="AI224" s="1038"/>
      <c r="AJ224" s="1038"/>
      <c r="AK224" s="1038"/>
      <c r="AL224" s="1038"/>
      <c r="AM224" s="1038"/>
      <c r="AN224" s="1038"/>
      <c r="AO224" s="1038"/>
      <c r="AP224" s="1038"/>
      <c r="AQ224" s="1038"/>
      <c r="AR224" s="1038"/>
      <c r="AS224" s="1038"/>
      <c r="AT224" s="1038"/>
      <c r="AU224" s="1038"/>
      <c r="AV224" s="1038"/>
      <c r="AW224" s="1038"/>
      <c r="AX224" s="1038"/>
      <c r="AY224" s="1038"/>
      <c r="BA224" s="3133"/>
      <c r="BB224" s="175" t="s">
        <v>20</v>
      </c>
      <c r="BC224" s="1598" t="s">
        <v>35</v>
      </c>
      <c r="BD224" s="1618" t="s">
        <v>35</v>
      </c>
      <c r="BE224" s="1618" t="s">
        <v>35</v>
      </c>
      <c r="BF224" s="1618" t="s">
        <v>35</v>
      </c>
      <c r="BG224" s="1639" t="s">
        <v>35</v>
      </c>
      <c r="BH224" s="1660" t="s">
        <v>35</v>
      </c>
      <c r="BI224" s="1618" t="s">
        <v>35</v>
      </c>
      <c r="BJ224" s="1618" t="s">
        <v>35</v>
      </c>
      <c r="BK224" s="1618" t="s">
        <v>35</v>
      </c>
      <c r="BL224" s="1639" t="s">
        <v>35</v>
      </c>
      <c r="BM224" s="1660" t="s">
        <v>35</v>
      </c>
      <c r="BN224" s="1618" t="s">
        <v>35</v>
      </c>
      <c r="BO224" s="1618" t="s">
        <v>35</v>
      </c>
      <c r="BP224" s="1618" t="s">
        <v>35</v>
      </c>
      <c r="BQ224" s="2646" t="s">
        <v>35</v>
      </c>
      <c r="BR224" s="2698"/>
      <c r="BS224" s="2698"/>
      <c r="BT224" s="2698"/>
      <c r="BU224" s="2698"/>
      <c r="BV224" s="2698"/>
      <c r="BW224" s="2698"/>
      <c r="BX224" s="2698"/>
      <c r="BY224" s="2494"/>
      <c r="BZ224" s="2494"/>
      <c r="CA224" s="2494"/>
      <c r="CB224" s="2494"/>
      <c r="CC224" s="2494"/>
      <c r="CD224" s="2494"/>
      <c r="CE224" s="2494"/>
      <c r="CF224" s="2494"/>
      <c r="CG224" s="2494"/>
      <c r="CH224" s="2494"/>
      <c r="CI224" s="2494"/>
      <c r="CJ224" s="2494"/>
      <c r="CK224" s="2494"/>
      <c r="CL224" s="2494"/>
      <c r="CM224" s="2494"/>
      <c r="CN224" s="2494"/>
      <c r="CO224" s="2494"/>
      <c r="CP224" s="2494"/>
      <c r="CQ224" s="2494"/>
      <c r="CR224" s="2494"/>
      <c r="CS224" s="2494"/>
      <c r="CT224" s="2494"/>
      <c r="CU224" s="2494"/>
      <c r="CV224" s="2494"/>
      <c r="CW224" s="2494"/>
      <c r="CX224" s="2494"/>
      <c r="CY224" s="2494"/>
      <c r="CZ224" s="2495"/>
      <c r="DA224" s="240"/>
    </row>
    <row r="225" s="761" customFormat="true" ht="15" customHeight="true" x14ac:dyDescent="0.2">
      <c r="A225" s="1255"/>
      <c r="B225" s="1273"/>
      <c r="C225" s="1444"/>
      <c r="D225" s="1445"/>
      <c r="E225" s="1445"/>
      <c r="F225" s="1445"/>
      <c r="G225" s="1446"/>
      <c r="H225" s="1447"/>
      <c r="I225" s="1445"/>
      <c r="J225" s="1445"/>
      <c r="K225" s="1445"/>
      <c r="L225" s="1448"/>
      <c r="M225" s="1449"/>
      <c r="N225" s="1445"/>
      <c r="O225" s="1445"/>
      <c r="P225" s="1445"/>
      <c r="Q225" s="1448"/>
      <c r="R225" s="1038"/>
      <c r="S225" s="1038"/>
      <c r="T225" s="1038"/>
      <c r="U225" s="1038"/>
      <c r="V225" s="1038"/>
      <c r="W225" s="1038"/>
      <c r="X225" s="1038"/>
      <c r="Y225" s="1038"/>
      <c r="Z225" s="1038"/>
      <c r="AA225" s="1038"/>
      <c r="AB225" s="1038"/>
      <c r="AC225" s="1038"/>
      <c r="AD225" s="1038"/>
      <c r="AE225" s="1038"/>
      <c r="AF225" s="1038"/>
      <c r="AG225" s="1038"/>
      <c r="AH225" s="1038"/>
      <c r="AI225" s="1038"/>
      <c r="AJ225" s="1038"/>
      <c r="AK225" s="1038"/>
      <c r="AL225" s="1038"/>
      <c r="AM225" s="1038"/>
      <c r="AN225" s="1038"/>
      <c r="AO225" s="1038"/>
      <c r="AP225" s="1038"/>
      <c r="AQ225" s="1038"/>
      <c r="AR225" s="1038"/>
      <c r="AS225" s="1038"/>
      <c r="AT225" s="1038"/>
      <c r="AU225" s="1038"/>
      <c r="AV225" s="1038"/>
      <c r="AW225" s="1038"/>
      <c r="AX225" s="1038"/>
      <c r="AY225" s="1038"/>
      <c r="BA225" s="3133" t="s">
        <v>70</v>
      </c>
      <c r="BB225" s="175" t="s">
        <v>71</v>
      </c>
      <c r="BC225" s="1598" t="s">
        <v>35</v>
      </c>
      <c r="BD225" s="1618" t="s">
        <v>35</v>
      </c>
      <c r="BE225" s="1618" t="s">
        <v>35</v>
      </c>
      <c r="BF225" s="1618" t="s">
        <v>35</v>
      </c>
      <c r="BG225" s="1639" t="s">
        <v>35</v>
      </c>
      <c r="BH225" s="1660" t="s">
        <v>35</v>
      </c>
      <c r="BI225" s="1618" t="s">
        <v>35</v>
      </c>
      <c r="BJ225" s="1618" t="s">
        <v>35</v>
      </c>
      <c r="BK225" s="1618" t="s">
        <v>35</v>
      </c>
      <c r="BL225" s="1639" t="s">
        <v>35</v>
      </c>
      <c r="BM225" s="1660" t="s">
        <v>35</v>
      </c>
      <c r="BN225" s="1618" t="s">
        <v>35</v>
      </c>
      <c r="BO225" s="1618" t="s">
        <v>35</v>
      </c>
      <c r="BP225" s="1618" t="s">
        <v>35</v>
      </c>
      <c r="BQ225" s="2646" t="s">
        <v>35</v>
      </c>
      <c r="BR225" s="2699"/>
      <c r="BS225" s="2699"/>
      <c r="BT225" s="2699"/>
      <c r="BU225" s="2699"/>
      <c r="BV225" s="2699"/>
      <c r="BW225" s="2699"/>
      <c r="BX225" s="2699"/>
      <c r="BY225" s="2495"/>
      <c r="BZ225" s="2495"/>
      <c r="CA225" s="2495"/>
      <c r="CB225" s="2495"/>
      <c r="CC225" s="2495"/>
      <c r="CD225" s="2495"/>
      <c r="CE225" s="2495"/>
      <c r="CF225" s="2495"/>
      <c r="CG225" s="2495"/>
      <c r="CH225" s="2495"/>
      <c r="CI225" s="2495"/>
      <c r="CJ225" s="2495"/>
      <c r="CK225" s="2495"/>
      <c r="CL225" s="2495"/>
      <c r="CM225" s="2495"/>
      <c r="CN225" s="2495"/>
      <c r="CO225" s="2495"/>
      <c r="CP225" s="2495"/>
      <c r="CQ225" s="2495"/>
      <c r="CR225" s="2495"/>
      <c r="CS225" s="2495"/>
      <c r="CT225" s="2495"/>
      <c r="CU225" s="2495"/>
      <c r="CV225" s="2495"/>
      <c r="CW225" s="2495"/>
      <c r="CX225" s="2495"/>
      <c r="CY225" s="2495"/>
      <c r="CZ225" s="2495"/>
      <c r="DA225" s="240"/>
    </row>
    <row r="226" s="761" customFormat="true" ht="15" customHeight="true" x14ac:dyDescent="0.2">
      <c r="A226" s="1753"/>
      <c r="B226" s="1906"/>
      <c r="C226" s="1711"/>
      <c r="D226" s="1712"/>
      <c r="E226" s="1712"/>
      <c r="F226" s="1712"/>
      <c r="G226" s="1741"/>
      <c r="H226" s="1737"/>
      <c r="I226" s="1712"/>
      <c r="J226" s="1712"/>
      <c r="K226" s="1712"/>
      <c r="L226" s="1717"/>
      <c r="M226" s="1727"/>
      <c r="N226" s="1712"/>
      <c r="O226" s="1712"/>
      <c r="P226" s="1712"/>
      <c r="Q226" s="2615"/>
      <c r="R226" s="1038"/>
      <c r="S226" s="1038"/>
      <c r="T226" s="1038"/>
      <c r="U226" s="1038"/>
      <c r="V226" s="1038"/>
      <c r="W226" s="1038"/>
      <c r="X226" s="1038"/>
      <c r="Y226" s="1038"/>
      <c r="Z226" s="1038"/>
      <c r="AA226" s="1038"/>
      <c r="AB226" s="1038"/>
      <c r="AC226" s="1038"/>
      <c r="AD226" s="1038"/>
      <c r="AE226" s="1038"/>
      <c r="AF226" s="1038"/>
      <c r="AG226" s="1038"/>
      <c r="AH226" s="1038"/>
      <c r="AI226" s="1038"/>
      <c r="AJ226" s="1038"/>
      <c r="AK226" s="1038"/>
      <c r="AL226" s="1038"/>
      <c r="AM226" s="1038"/>
      <c r="AN226" s="1038"/>
      <c r="AO226" s="1038"/>
      <c r="AP226" s="1038"/>
      <c r="AQ226" s="1038"/>
      <c r="AR226" s="1038"/>
      <c r="AS226" s="1038"/>
      <c r="AT226" s="1038"/>
      <c r="AU226" s="1038"/>
      <c r="AV226" s="1038"/>
      <c r="AW226" s="1038"/>
      <c r="AX226" s="1038"/>
      <c r="AY226" s="1038"/>
      <c r="BA226" s="3133"/>
      <c r="BB226" s="175" t="s">
        <v>72</v>
      </c>
      <c r="BC226" s="1598" t="s">
        <v>35</v>
      </c>
      <c r="BD226" s="1618" t="s">
        <v>35</v>
      </c>
      <c r="BE226" s="1618" t="s">
        <v>35</v>
      </c>
      <c r="BF226" s="1618" t="s">
        <v>35</v>
      </c>
      <c r="BG226" s="1639" t="s">
        <v>35</v>
      </c>
      <c r="BH226" s="1660" t="s">
        <v>35</v>
      </c>
      <c r="BI226" s="1618" t="s">
        <v>35</v>
      </c>
      <c r="BJ226" s="1618" t="s">
        <v>35</v>
      </c>
      <c r="BK226" s="1618" t="s">
        <v>35</v>
      </c>
      <c r="BL226" s="1639" t="s">
        <v>35</v>
      </c>
      <c r="BM226" s="1660" t="s">
        <v>35</v>
      </c>
      <c r="BN226" s="1618" t="s">
        <v>35</v>
      </c>
      <c r="BO226" s="1618" t="s">
        <v>35</v>
      </c>
      <c r="BP226" s="1618" t="s">
        <v>35</v>
      </c>
      <c r="BQ226" s="2646" t="s">
        <v>35</v>
      </c>
      <c r="BR226" s="2699"/>
      <c r="BS226" s="2699"/>
      <c r="BT226" s="2699"/>
      <c r="BU226" s="2699"/>
      <c r="BV226" s="2699"/>
      <c r="BW226" s="2699"/>
      <c r="BX226" s="2699"/>
      <c r="BY226" s="2495"/>
      <c r="BZ226" s="2495"/>
      <c r="CA226" s="2495"/>
      <c r="CB226" s="2495"/>
      <c r="CC226" s="2495"/>
      <c r="CD226" s="2495"/>
      <c r="CE226" s="2495"/>
      <c r="CF226" s="2495"/>
      <c r="CG226" s="2495"/>
      <c r="CH226" s="2495"/>
      <c r="CI226" s="2495"/>
      <c r="CJ226" s="2495"/>
      <c r="CK226" s="2495"/>
      <c r="CL226" s="2495"/>
      <c r="CM226" s="2495"/>
      <c r="CN226" s="2495"/>
      <c r="CO226" s="2495"/>
      <c r="CP226" s="2495"/>
      <c r="CQ226" s="2495"/>
      <c r="CR226" s="2495"/>
      <c r="CS226" s="2495"/>
      <c r="CT226" s="2495"/>
      <c r="CU226" s="2495"/>
      <c r="CV226" s="2495"/>
      <c r="CW226" s="2495"/>
      <c r="CX226" s="2495"/>
      <c r="CY226" s="2495"/>
      <c r="CZ226" s="2495"/>
      <c r="DA226" s="240"/>
    </row>
    <row r="227" s="761" customFormat="true" ht="15" customHeight="true" x14ac:dyDescent="0.2">
      <c r="A227" s="1754"/>
      <c r="B227" s="1907"/>
      <c r="C227" s="1713"/>
      <c r="D227" s="1714"/>
      <c r="E227" s="1714"/>
      <c r="F227" s="1714"/>
      <c r="G227" s="1742"/>
      <c r="H227" s="1738"/>
      <c r="I227" s="1714"/>
      <c r="J227" s="1714"/>
      <c r="K227" s="1714"/>
      <c r="L227" s="1718"/>
      <c r="M227" s="1728"/>
      <c r="N227" s="1714"/>
      <c r="O227" s="1714"/>
      <c r="P227" s="1714"/>
      <c r="Q227" s="2616"/>
      <c r="R227" s="1038"/>
      <c r="S227" s="1038"/>
      <c r="T227" s="1038"/>
      <c r="U227" s="1038"/>
      <c r="V227" s="1038"/>
      <c r="W227" s="1038"/>
      <c r="X227" s="1038"/>
      <c r="Y227" s="1038"/>
      <c r="Z227" s="1038"/>
      <c r="AA227" s="1038"/>
      <c r="AB227" s="1038"/>
      <c r="AC227" s="1038"/>
      <c r="AD227" s="1038"/>
      <c r="AE227" s="1038"/>
      <c r="AF227" s="1038"/>
      <c r="AG227" s="1038"/>
      <c r="AH227" s="1038"/>
      <c r="AI227" s="1038"/>
      <c r="AJ227" s="1038"/>
      <c r="AK227" s="1038"/>
      <c r="AL227" s="1038"/>
      <c r="AM227" s="1038"/>
      <c r="AN227" s="1038"/>
      <c r="AO227" s="1038"/>
      <c r="AP227" s="1038"/>
      <c r="AQ227" s="1038"/>
      <c r="AR227" s="1038"/>
      <c r="AS227" s="1038"/>
      <c r="AT227" s="1038"/>
      <c r="AU227" s="1038"/>
      <c r="AV227" s="1038"/>
      <c r="AW227" s="1038"/>
      <c r="AX227" s="1038"/>
      <c r="AY227" s="1038"/>
      <c r="BA227" s="3133" t="s">
        <v>95</v>
      </c>
      <c r="BB227" s="175" t="s">
        <v>61</v>
      </c>
      <c r="BC227" s="1598" t="s">
        <v>35</v>
      </c>
      <c r="BD227" s="1618" t="s">
        <v>35</v>
      </c>
      <c r="BE227" s="1618" t="s">
        <v>35</v>
      </c>
      <c r="BF227" s="1618" t="s">
        <v>35</v>
      </c>
      <c r="BG227" s="1639" t="s">
        <v>35</v>
      </c>
      <c r="BH227" s="1660" t="s">
        <v>35</v>
      </c>
      <c r="BI227" s="1618" t="s">
        <v>35</v>
      </c>
      <c r="BJ227" s="1618" t="s">
        <v>35</v>
      </c>
      <c r="BK227" s="1618" t="s">
        <v>35</v>
      </c>
      <c r="BL227" s="1639" t="s">
        <v>35</v>
      </c>
      <c r="BM227" s="1660" t="s">
        <v>35</v>
      </c>
      <c r="BN227" s="1618" t="s">
        <v>35</v>
      </c>
      <c r="BO227" s="1618" t="s">
        <v>35</v>
      </c>
      <c r="BP227" s="1618" t="s">
        <v>35</v>
      </c>
      <c r="BQ227" s="2646" t="s">
        <v>35</v>
      </c>
      <c r="BR227" s="2699"/>
      <c r="BS227" s="2699"/>
      <c r="BT227" s="2699"/>
      <c r="BU227" s="2699"/>
      <c r="BV227" s="2699"/>
      <c r="BW227" s="2699"/>
      <c r="BX227" s="2699"/>
      <c r="BY227" s="2495"/>
      <c r="BZ227" s="2495"/>
      <c r="CA227" s="2495"/>
      <c r="CB227" s="2495"/>
      <c r="CC227" s="2495"/>
      <c r="CD227" s="2495"/>
      <c r="CE227" s="2495"/>
      <c r="CF227" s="2495"/>
      <c r="CG227" s="2495"/>
      <c r="CH227" s="2495"/>
      <c r="CI227" s="2495"/>
      <c r="CJ227" s="2495"/>
      <c r="CK227" s="2495"/>
      <c r="CL227" s="2495"/>
      <c r="CM227" s="2495"/>
      <c r="CN227" s="2495"/>
      <c r="CO227" s="2495"/>
      <c r="CP227" s="2495"/>
      <c r="CQ227" s="2495"/>
      <c r="CR227" s="2495"/>
      <c r="CS227" s="2495"/>
      <c r="CT227" s="2495"/>
      <c r="CU227" s="2495"/>
      <c r="CV227" s="2495"/>
      <c r="CW227" s="2495"/>
      <c r="CX227" s="2495"/>
      <c r="CY227" s="2495"/>
      <c r="CZ227" s="2495"/>
      <c r="DA227" s="240"/>
    </row>
    <row r="228" s="761" customFormat="true" ht="15" customHeight="true" x14ac:dyDescent="0.2">
      <c r="A228" s="1755"/>
      <c r="B228" s="1908"/>
      <c r="C228" s="1450"/>
      <c r="D228" s="1451"/>
      <c r="E228" s="1451"/>
      <c r="F228" s="1451"/>
      <c r="G228" s="1452"/>
      <c r="H228" s="1453"/>
      <c r="I228" s="1451"/>
      <c r="J228" s="1451"/>
      <c r="K228" s="1451"/>
      <c r="L228" s="1454"/>
      <c r="M228" s="1450"/>
      <c r="N228" s="1451"/>
      <c r="O228" s="1451"/>
      <c r="P228" s="1451"/>
      <c r="Q228" s="1454"/>
      <c r="R228" s="1038"/>
      <c r="S228" s="1038"/>
      <c r="T228" s="1038"/>
      <c r="U228" s="1038"/>
      <c r="V228" s="1038"/>
      <c r="W228" s="1038"/>
      <c r="X228" s="1038"/>
      <c r="Y228" s="1038"/>
      <c r="Z228" s="1038"/>
      <c r="AA228" s="1038"/>
      <c r="AB228" s="1038"/>
      <c r="AC228" s="1038"/>
      <c r="AD228" s="1038"/>
      <c r="AE228" s="1038"/>
      <c r="AF228" s="1038"/>
      <c r="AG228" s="1038"/>
      <c r="AH228" s="1038"/>
      <c r="AI228" s="1038"/>
      <c r="AJ228" s="1038"/>
      <c r="AK228" s="1038"/>
      <c r="AL228" s="1038"/>
      <c r="AM228" s="1038"/>
      <c r="AN228" s="1038"/>
      <c r="AO228" s="1038"/>
      <c r="AP228" s="1038"/>
      <c r="AQ228" s="1038"/>
      <c r="AR228" s="1038"/>
      <c r="AS228" s="1038"/>
      <c r="AT228" s="1038"/>
      <c r="AU228" s="1038"/>
      <c r="AV228" s="1038"/>
      <c r="AW228" s="1038"/>
      <c r="AX228" s="1038"/>
      <c r="AY228" s="1038"/>
      <c r="BA228" s="3133"/>
      <c r="BB228" s="175" t="s">
        <v>92</v>
      </c>
      <c r="BC228" s="1598" t="s">
        <v>35</v>
      </c>
      <c r="BD228" s="1618" t="s">
        <v>35</v>
      </c>
      <c r="BE228" s="1618" t="s">
        <v>35</v>
      </c>
      <c r="BF228" s="1618" t="s">
        <v>35</v>
      </c>
      <c r="BG228" s="1639" t="s">
        <v>35</v>
      </c>
      <c r="BH228" s="1660" t="s">
        <v>35</v>
      </c>
      <c r="BI228" s="1618" t="s">
        <v>35</v>
      </c>
      <c r="BJ228" s="1618" t="s">
        <v>35</v>
      </c>
      <c r="BK228" s="1618" t="s">
        <v>35</v>
      </c>
      <c r="BL228" s="1639" t="s">
        <v>35</v>
      </c>
      <c r="BM228" s="1660" t="s">
        <v>35</v>
      </c>
      <c r="BN228" s="1618" t="s">
        <v>35</v>
      </c>
      <c r="BO228" s="1618" t="s">
        <v>35</v>
      </c>
      <c r="BP228" s="1618" t="s">
        <v>35</v>
      </c>
      <c r="BQ228" s="2646" t="s">
        <v>35</v>
      </c>
      <c r="BR228" s="2699"/>
      <c r="BS228" s="2699"/>
      <c r="BT228" s="2699"/>
      <c r="BU228" s="2699"/>
      <c r="BV228" s="2699"/>
      <c r="BW228" s="2699"/>
      <c r="BX228" s="2699"/>
      <c r="BY228" s="2495"/>
      <c r="BZ228" s="2495"/>
      <c r="CA228" s="2495"/>
      <c r="CB228" s="2495"/>
      <c r="CC228" s="2495"/>
      <c r="CD228" s="2495"/>
      <c r="CE228" s="2495"/>
      <c r="CF228" s="2495"/>
      <c r="CG228" s="2495"/>
      <c r="CH228" s="2495"/>
      <c r="CI228" s="2495"/>
      <c r="CJ228" s="2495"/>
      <c r="CK228" s="2495"/>
      <c r="CL228" s="2495"/>
      <c r="CM228" s="2495"/>
      <c r="CN228" s="2495"/>
      <c r="CO228" s="2495"/>
      <c r="CP228" s="2495"/>
      <c r="CQ228" s="2495"/>
      <c r="CR228" s="2495"/>
      <c r="CS228" s="2495"/>
      <c r="CT228" s="2495"/>
      <c r="CU228" s="2495"/>
      <c r="CV228" s="2495"/>
      <c r="CW228" s="2495"/>
      <c r="CX228" s="2495"/>
      <c r="CY228" s="2495"/>
      <c r="CZ228" s="2495"/>
      <c r="DA228" s="240"/>
    </row>
    <row r="229" s="761" customFormat="true" ht="15" customHeight="true" x14ac:dyDescent="0.2">
      <c r="A229" s="1756"/>
      <c r="B229" s="1909"/>
      <c r="C229" s="1434"/>
      <c r="D229" s="1435"/>
      <c r="E229" s="1435"/>
      <c r="F229" s="1435"/>
      <c r="G229" s="1436"/>
      <c r="H229" s="1437"/>
      <c r="I229" s="1435"/>
      <c r="J229" s="1435"/>
      <c r="K229" s="1435"/>
      <c r="L229" s="1438"/>
      <c r="M229" s="1434"/>
      <c r="N229" s="1435"/>
      <c r="O229" s="1435"/>
      <c r="P229" s="1435"/>
      <c r="Q229" s="1438"/>
      <c r="R229" s="1038"/>
      <c r="S229" s="1038"/>
      <c r="T229" s="1038"/>
      <c r="U229" s="1038"/>
      <c r="V229" s="1038"/>
      <c r="W229" s="1038"/>
      <c r="X229" s="1038"/>
      <c r="Y229" s="1038"/>
      <c r="Z229" s="1038"/>
      <c r="AA229" s="1038"/>
      <c r="AB229" s="1038"/>
      <c r="AC229" s="1038"/>
      <c r="AD229" s="1038"/>
      <c r="AE229" s="1038"/>
      <c r="AF229" s="1038"/>
      <c r="AG229" s="1038"/>
      <c r="AH229" s="1038"/>
      <c r="AI229" s="1038"/>
      <c r="AJ229" s="1038"/>
      <c r="AK229" s="1038"/>
      <c r="AL229" s="1038"/>
      <c r="AM229" s="1038"/>
      <c r="AN229" s="1038"/>
      <c r="AO229" s="1038"/>
      <c r="AP229" s="1038"/>
      <c r="AQ229" s="1038"/>
      <c r="AR229" s="1038"/>
      <c r="AS229" s="1038"/>
      <c r="AT229" s="1038"/>
      <c r="AU229" s="1038"/>
      <c r="AV229" s="1038"/>
      <c r="AW229" s="1038"/>
      <c r="AX229" s="1038"/>
      <c r="AY229" s="1038"/>
      <c r="BA229" s="3133"/>
      <c r="BB229" s="175" t="s">
        <v>93</v>
      </c>
      <c r="BC229" s="1598" t="s">
        <v>35</v>
      </c>
      <c r="BD229" s="1618" t="s">
        <v>35</v>
      </c>
      <c r="BE229" s="1618" t="s">
        <v>35</v>
      </c>
      <c r="BF229" s="1618" t="s">
        <v>35</v>
      </c>
      <c r="BG229" s="1639" t="s">
        <v>35</v>
      </c>
      <c r="BH229" s="1660" t="s">
        <v>35</v>
      </c>
      <c r="BI229" s="1618" t="s">
        <v>35</v>
      </c>
      <c r="BJ229" s="1618" t="s">
        <v>35</v>
      </c>
      <c r="BK229" s="1618" t="s">
        <v>35</v>
      </c>
      <c r="BL229" s="1639" t="s">
        <v>35</v>
      </c>
      <c r="BM229" s="1660" t="s">
        <v>35</v>
      </c>
      <c r="BN229" s="1618" t="s">
        <v>35</v>
      </c>
      <c r="BO229" s="1618" t="s">
        <v>35</v>
      </c>
      <c r="BP229" s="1618" t="s">
        <v>35</v>
      </c>
      <c r="BQ229" s="2646" t="s">
        <v>35</v>
      </c>
      <c r="BR229" s="2699"/>
      <c r="BS229" s="2699"/>
      <c r="BT229" s="2699"/>
      <c r="BU229" s="2699"/>
      <c r="BV229" s="2699"/>
      <c r="BW229" s="2699"/>
      <c r="BX229" s="2699"/>
      <c r="BY229" s="2495"/>
      <c r="BZ229" s="2495"/>
      <c r="CA229" s="2495"/>
      <c r="CB229" s="2495"/>
      <c r="CC229" s="2495"/>
      <c r="CD229" s="2495"/>
      <c r="CE229" s="2495"/>
      <c r="CF229" s="2495"/>
      <c r="CG229" s="2495"/>
      <c r="CH229" s="2495"/>
      <c r="CI229" s="2495"/>
      <c r="CJ229" s="2495"/>
      <c r="CK229" s="2495"/>
      <c r="CL229" s="2495"/>
      <c r="CM229" s="2495"/>
      <c r="CN229" s="2495"/>
      <c r="CO229" s="2495"/>
      <c r="CP229" s="2495"/>
      <c r="CQ229" s="2495"/>
      <c r="CR229" s="2495"/>
      <c r="CS229" s="2495"/>
      <c r="CT229" s="2495"/>
      <c r="CU229" s="2495"/>
      <c r="CV229" s="2495"/>
      <c r="CW229" s="2495"/>
      <c r="CX229" s="2495"/>
      <c r="CY229" s="2495"/>
      <c r="CZ229" s="2495"/>
      <c r="DA229" s="240"/>
    </row>
    <row r="230" s="761" customFormat="true" ht="15" customHeight="true" x14ac:dyDescent="0.2">
      <c r="A230" s="1757"/>
      <c r="B230" s="1910"/>
      <c r="C230" s="1439"/>
      <c r="D230" s="1440"/>
      <c r="E230" s="1440"/>
      <c r="F230" s="1440"/>
      <c r="G230" s="1441"/>
      <c r="H230" s="1442"/>
      <c r="I230" s="1440"/>
      <c r="J230" s="1440"/>
      <c r="K230" s="1440"/>
      <c r="L230" s="1443"/>
      <c r="M230" s="1439"/>
      <c r="N230" s="1440"/>
      <c r="O230" s="1440"/>
      <c r="P230" s="1440"/>
      <c r="Q230" s="1443"/>
      <c r="R230" s="1038"/>
      <c r="S230" s="1038"/>
      <c r="T230" s="1038"/>
      <c r="U230" s="1038"/>
      <c r="V230" s="1038"/>
      <c r="W230" s="1038"/>
      <c r="X230" s="1038"/>
      <c r="Y230" s="1038"/>
      <c r="Z230" s="1038"/>
      <c r="AA230" s="1038"/>
      <c r="AB230" s="1038"/>
      <c r="AC230" s="1038"/>
      <c r="AD230" s="1038"/>
      <c r="AE230" s="1038"/>
      <c r="AF230" s="1038"/>
      <c r="AG230" s="1038"/>
      <c r="AH230" s="1038"/>
      <c r="AI230" s="1038"/>
      <c r="AJ230" s="1038"/>
      <c r="AK230" s="1038"/>
      <c r="AL230" s="1038"/>
      <c r="AM230" s="1038"/>
      <c r="AN230" s="1038"/>
      <c r="AO230" s="1038"/>
      <c r="AP230" s="1038"/>
      <c r="AQ230" s="1038"/>
      <c r="AR230" s="1038"/>
      <c r="AS230" s="1038"/>
      <c r="AT230" s="1038"/>
      <c r="AU230" s="1038"/>
      <c r="AV230" s="1038"/>
      <c r="AW230" s="1038"/>
      <c r="AX230" s="1038"/>
      <c r="AY230" s="1038"/>
      <c r="BA230" s="3133"/>
      <c r="BB230" s="175" t="s">
        <v>94</v>
      </c>
      <c r="BC230" s="1598" t="s">
        <v>35</v>
      </c>
      <c r="BD230" s="1618" t="s">
        <v>35</v>
      </c>
      <c r="BE230" s="1618" t="s">
        <v>35</v>
      </c>
      <c r="BF230" s="1618" t="s">
        <v>35</v>
      </c>
      <c r="BG230" s="1639" t="s">
        <v>35</v>
      </c>
      <c r="BH230" s="1660" t="s">
        <v>35</v>
      </c>
      <c r="BI230" s="1618" t="s">
        <v>35</v>
      </c>
      <c r="BJ230" s="1618" t="s">
        <v>35</v>
      </c>
      <c r="BK230" s="1618" t="s">
        <v>35</v>
      </c>
      <c r="BL230" s="1639" t="s">
        <v>35</v>
      </c>
      <c r="BM230" s="1660" t="s">
        <v>35</v>
      </c>
      <c r="BN230" s="1618" t="s">
        <v>35</v>
      </c>
      <c r="BO230" s="1618" t="s">
        <v>35</v>
      </c>
      <c r="BP230" s="1618" t="s">
        <v>35</v>
      </c>
      <c r="BQ230" s="2646" t="s">
        <v>35</v>
      </c>
      <c r="BR230" s="2699"/>
      <c r="BS230" s="2699"/>
      <c r="BT230" s="2699"/>
      <c r="BU230" s="2699"/>
      <c r="BV230" s="2699"/>
      <c r="BW230" s="2699"/>
      <c r="BX230" s="2699"/>
      <c r="BY230" s="2495"/>
      <c r="BZ230" s="2495"/>
      <c r="CA230" s="2495"/>
      <c r="CB230" s="2495"/>
      <c r="CC230" s="2495"/>
      <c r="CD230" s="2495"/>
      <c r="CE230" s="2495"/>
      <c r="CF230" s="2495"/>
      <c r="CG230" s="2495"/>
      <c r="CH230" s="2495"/>
      <c r="CI230" s="2495"/>
      <c r="CJ230" s="2495"/>
      <c r="CK230" s="2495"/>
      <c r="CL230" s="2495"/>
      <c r="CM230" s="2495"/>
      <c r="CN230" s="2495"/>
      <c r="CO230" s="2495"/>
      <c r="CP230" s="2495"/>
      <c r="CQ230" s="2495"/>
      <c r="CR230" s="2495"/>
      <c r="CS230" s="2495"/>
      <c r="CT230" s="2495"/>
      <c r="CU230" s="2495"/>
      <c r="CV230" s="2495"/>
      <c r="CW230" s="2495"/>
      <c r="CX230" s="2495"/>
      <c r="CY230" s="2495"/>
      <c r="CZ230" s="2495"/>
      <c r="DA230" s="240"/>
    </row>
    <row r="231" s="761" customFormat="true" ht="15" customHeight="true" x14ac:dyDescent="0.2">
      <c r="A231" s="1249"/>
      <c r="B231" s="1274"/>
      <c r="C231" s="1163"/>
      <c r="D231" s="1164"/>
      <c r="E231" s="1164"/>
      <c r="F231" s="1164"/>
      <c r="G231" s="1227"/>
      <c r="H231" s="1210"/>
      <c r="I231" s="1164"/>
      <c r="J231" s="1164"/>
      <c r="K231" s="1164"/>
      <c r="L231" s="1177"/>
      <c r="M231" s="1193"/>
      <c r="N231" s="1164"/>
      <c r="O231" s="1164"/>
      <c r="P231" s="1164"/>
      <c r="Q231" s="1177"/>
      <c r="R231" s="1038"/>
      <c r="S231" s="1038"/>
      <c r="T231" s="1038"/>
      <c r="U231" s="1038"/>
      <c r="V231" s="1038"/>
      <c r="W231" s="1038"/>
      <c r="X231" s="1038"/>
      <c r="Y231" s="1038"/>
      <c r="Z231" s="1038"/>
      <c r="AA231" s="1038"/>
      <c r="AB231" s="1038"/>
      <c r="AC231" s="1038"/>
      <c r="AD231" s="1038"/>
      <c r="AE231" s="1038"/>
      <c r="AF231" s="1038"/>
      <c r="AG231" s="1038"/>
      <c r="AH231" s="1038"/>
      <c r="AI231" s="1038"/>
      <c r="AJ231" s="1038"/>
      <c r="AK231" s="1038"/>
      <c r="AL231" s="1038"/>
      <c r="AM231" s="1038"/>
      <c r="AN231" s="1038"/>
      <c r="AO231" s="1038"/>
      <c r="AP231" s="1038"/>
      <c r="AQ231" s="1038"/>
      <c r="AR231" s="1038"/>
      <c r="AS231" s="1038"/>
      <c r="AT231" s="1038"/>
      <c r="AU231" s="1038"/>
      <c r="AV231" s="1038"/>
      <c r="AW231" s="1038"/>
      <c r="AX231" s="1038"/>
      <c r="AY231" s="1038"/>
      <c r="BA231" s="763"/>
      <c r="BB231" s="175"/>
      <c r="BC231" s="517"/>
      <c r="BD231" s="447"/>
      <c r="BE231" s="447"/>
      <c r="BF231" s="447"/>
      <c r="BG231" s="518"/>
      <c r="BH231" s="526"/>
      <c r="BI231" s="447"/>
      <c r="BJ231" s="447"/>
      <c r="BK231" s="447"/>
      <c r="BL231" s="518"/>
      <c r="BM231" s="526"/>
      <c r="BN231" s="447"/>
      <c r="BO231" s="447"/>
      <c r="BP231" s="447"/>
      <c r="BQ231" s="2647"/>
      <c r="BR231" s="2700"/>
      <c r="BS231" s="2700"/>
      <c r="BT231" s="2700"/>
      <c r="BU231" s="2700"/>
      <c r="BV231" s="2700"/>
      <c r="BW231" s="2700"/>
      <c r="BX231" s="2700"/>
      <c r="BY231" s="2496"/>
      <c r="BZ231" s="2496"/>
      <c r="CA231" s="2496"/>
      <c r="CB231" s="2496"/>
      <c r="CC231" s="2496"/>
      <c r="CD231" s="2496"/>
      <c r="CE231" s="2496"/>
      <c r="CF231" s="2496"/>
      <c r="CG231" s="2496"/>
      <c r="CH231" s="2496"/>
      <c r="CI231" s="2496"/>
      <c r="CJ231" s="2496"/>
      <c r="CK231" s="2496"/>
      <c r="CL231" s="2496"/>
      <c r="CM231" s="2496"/>
      <c r="CN231" s="2496"/>
      <c r="CO231" s="2496"/>
      <c r="CP231" s="2496"/>
      <c r="CQ231" s="2496"/>
      <c r="CR231" s="2496"/>
      <c r="CS231" s="2496"/>
      <c r="CT231" s="2496"/>
      <c r="CU231" s="2496"/>
      <c r="CV231" s="2496"/>
      <c r="CW231" s="2496"/>
      <c r="CX231" s="2496"/>
      <c r="CY231" s="2496"/>
      <c r="CZ231" s="2496"/>
      <c r="DA231" s="240"/>
    </row>
    <row r="232" s="761" customFormat="true" ht="15" customHeight="true" x14ac:dyDescent="0.2">
      <c r="A232" s="1250"/>
      <c r="B232" s="1275"/>
      <c r="C232" s="1165"/>
      <c r="D232" s="1166"/>
      <c r="E232" s="1166"/>
      <c r="F232" s="1166"/>
      <c r="G232" s="1228"/>
      <c r="H232" s="1211"/>
      <c r="I232" s="1166"/>
      <c r="J232" s="1166"/>
      <c r="K232" s="1166"/>
      <c r="L232" s="1178"/>
      <c r="M232" s="1194"/>
      <c r="N232" s="1166"/>
      <c r="O232" s="1166"/>
      <c r="P232" s="1166"/>
      <c r="Q232" s="1178"/>
      <c r="R232" s="1038"/>
      <c r="S232" s="1038"/>
      <c r="T232" s="1038"/>
      <c r="U232" s="1038"/>
      <c r="V232" s="1038"/>
      <c r="W232" s="1038"/>
      <c r="X232" s="1038"/>
      <c r="Y232" s="1038"/>
      <c r="Z232" s="1038"/>
      <c r="AA232" s="1038"/>
      <c r="AB232" s="1038"/>
      <c r="AC232" s="1038"/>
      <c r="AD232" s="1038"/>
      <c r="AE232" s="1038"/>
      <c r="AF232" s="1038"/>
      <c r="AG232" s="1038"/>
      <c r="AH232" s="1038"/>
      <c r="AI232" s="1038"/>
      <c r="AJ232" s="1038"/>
      <c r="AK232" s="1038"/>
      <c r="AL232" s="1038"/>
      <c r="AM232" s="1038"/>
      <c r="AN232" s="1038"/>
      <c r="AO232" s="1038"/>
      <c r="AP232" s="1038"/>
      <c r="AQ232" s="1038"/>
      <c r="AR232" s="1038"/>
      <c r="AS232" s="1038"/>
      <c r="AT232" s="1038"/>
      <c r="AU232" s="1038"/>
      <c r="AV232" s="1038"/>
      <c r="AW232" s="1038"/>
      <c r="AX232" s="1038"/>
      <c r="AY232" s="1038"/>
      <c r="BA232" s="838"/>
      <c r="BB232" s="175"/>
      <c r="BC232" s="517"/>
      <c r="BD232" s="447"/>
      <c r="BE232" s="447"/>
      <c r="BF232" s="447"/>
      <c r="BG232" s="518"/>
      <c r="BH232" s="526"/>
      <c r="BI232" s="447"/>
      <c r="BJ232" s="447"/>
      <c r="BK232" s="447"/>
      <c r="BL232" s="518"/>
      <c r="BM232" s="526"/>
      <c r="BN232" s="447"/>
      <c r="BO232" s="447"/>
      <c r="BP232" s="447"/>
      <c r="BQ232" s="2647"/>
      <c r="BR232" s="2700"/>
      <c r="BS232" s="2700"/>
      <c r="BT232" s="2700"/>
      <c r="BU232" s="2700"/>
      <c r="BV232" s="2700"/>
      <c r="BW232" s="2700"/>
      <c r="BX232" s="2700"/>
      <c r="BY232" s="2496"/>
      <c r="BZ232" s="2496"/>
      <c r="CA232" s="2496"/>
      <c r="CB232" s="2496"/>
      <c r="CC232" s="2496"/>
      <c r="CD232" s="2496"/>
      <c r="CE232" s="2496"/>
      <c r="CF232" s="2496"/>
      <c r="CG232" s="2496"/>
      <c r="CH232" s="2496"/>
      <c r="CI232" s="2496"/>
      <c r="CJ232" s="2496"/>
      <c r="CK232" s="2496"/>
      <c r="CL232" s="2496"/>
      <c r="CM232" s="2496"/>
      <c r="CN232" s="2496"/>
      <c r="CO232" s="2496"/>
      <c r="CP232" s="2496"/>
      <c r="CQ232" s="2496"/>
      <c r="CR232" s="2496"/>
      <c r="CS232" s="2496"/>
      <c r="CT232" s="2496"/>
      <c r="CU232" s="2496"/>
      <c r="CV232" s="2496"/>
      <c r="CW232" s="2496"/>
      <c r="CX232" s="2496"/>
      <c r="CY232" s="2496"/>
      <c r="CZ232" s="2496"/>
      <c r="DA232" s="240"/>
    </row>
    <row r="233" s="761" customFormat="true" ht="15" customHeight="true" x14ac:dyDescent="0.2">
      <c r="A233" s="1251"/>
      <c r="B233" s="1276"/>
      <c r="C233" s="1455"/>
      <c r="D233" s="1456"/>
      <c r="E233" s="1456"/>
      <c r="F233" s="1456"/>
      <c r="G233" s="1457"/>
      <c r="H233" s="1458"/>
      <c r="I233" s="1456"/>
      <c r="J233" s="1456"/>
      <c r="K233" s="1456"/>
      <c r="L233" s="1459"/>
      <c r="M233" s="1460"/>
      <c r="N233" s="1456"/>
      <c r="O233" s="1456"/>
      <c r="P233" s="1456"/>
      <c r="Q233" s="1459"/>
      <c r="R233" s="1038"/>
      <c r="S233" s="1038"/>
      <c r="T233" s="1038"/>
      <c r="U233" s="1038"/>
      <c r="V233" s="1038"/>
      <c r="W233" s="1038"/>
      <c r="X233" s="1038"/>
      <c r="Y233" s="1038"/>
      <c r="Z233" s="1038"/>
      <c r="AA233" s="1038"/>
      <c r="AB233" s="1038"/>
      <c r="AC233" s="1038"/>
      <c r="AD233" s="1038"/>
      <c r="AE233" s="1038"/>
      <c r="AF233" s="1038"/>
      <c r="AG233" s="1038"/>
      <c r="AH233" s="1038"/>
      <c r="AI233" s="1038"/>
      <c r="AJ233" s="1038"/>
      <c r="AK233" s="1038"/>
      <c r="AL233" s="1038"/>
      <c r="AM233" s="1038"/>
      <c r="AN233" s="1038"/>
      <c r="AO233" s="1038"/>
      <c r="AP233" s="1038"/>
      <c r="AQ233" s="1038"/>
      <c r="AR233" s="1038"/>
      <c r="AS233" s="1038"/>
      <c r="AT233" s="1038"/>
      <c r="AU233" s="1038"/>
      <c r="AV233" s="1038"/>
      <c r="AW233" s="1038"/>
      <c r="AX233" s="1038"/>
      <c r="AY233" s="1038"/>
      <c r="BA233" s="838"/>
      <c r="BB233" s="175"/>
      <c r="BC233" s="517"/>
      <c r="BD233" s="447"/>
      <c r="BE233" s="447"/>
      <c r="BF233" s="447"/>
      <c r="BG233" s="518"/>
      <c r="BH233" s="526"/>
      <c r="BI233" s="447"/>
      <c r="BJ233" s="447"/>
      <c r="BK233" s="447"/>
      <c r="BL233" s="518"/>
      <c r="BM233" s="526"/>
      <c r="BN233" s="447"/>
      <c r="BO233" s="447"/>
      <c r="BP233" s="447"/>
      <c r="BQ233" s="2647"/>
      <c r="BR233" s="2700"/>
      <c r="BS233" s="2700"/>
      <c r="BT233" s="2700"/>
      <c r="BU233" s="2700"/>
      <c r="BV233" s="2700"/>
      <c r="BW233" s="2700"/>
      <c r="BX233" s="2700"/>
      <c r="BY233" s="2496"/>
      <c r="BZ233" s="2496"/>
      <c r="CA233" s="2496"/>
      <c r="CB233" s="2496"/>
      <c r="CC233" s="2496"/>
      <c r="CD233" s="2496"/>
      <c r="CE233" s="2496"/>
      <c r="CF233" s="2496"/>
      <c r="CG233" s="2496"/>
      <c r="CH233" s="2496"/>
      <c r="CI233" s="2496"/>
      <c r="CJ233" s="2496"/>
      <c r="CK233" s="2496"/>
      <c r="CL233" s="2496"/>
      <c r="CM233" s="2496"/>
      <c r="CN233" s="2496"/>
      <c r="CO233" s="2496"/>
      <c r="CP233" s="2496"/>
      <c r="CQ233" s="2496"/>
      <c r="CR233" s="2496"/>
      <c r="CS233" s="2496"/>
      <c r="CT233" s="2496"/>
      <c r="CU233" s="2496"/>
      <c r="CV233" s="2496"/>
      <c r="CW233" s="2496"/>
      <c r="CX233" s="2496"/>
      <c r="CY233" s="2496"/>
      <c r="CZ233" s="2496"/>
      <c r="DA233" s="240"/>
    </row>
    <row r="234" s="761" customFormat="true" ht="15" customHeight="true" x14ac:dyDescent="0.2">
      <c r="A234" s="1252"/>
      <c r="B234" s="1277"/>
      <c r="C234" s="1461"/>
      <c r="D234" s="1462"/>
      <c r="E234" s="1462"/>
      <c r="F234" s="1462"/>
      <c r="G234" s="1463"/>
      <c r="H234" s="1464"/>
      <c r="I234" s="1462"/>
      <c r="J234" s="1462"/>
      <c r="K234" s="1462"/>
      <c r="L234" s="1465"/>
      <c r="M234" s="1466"/>
      <c r="N234" s="1462"/>
      <c r="O234" s="1462"/>
      <c r="P234" s="1462"/>
      <c r="Q234" s="1465"/>
      <c r="R234" s="1038"/>
      <c r="S234" s="1038"/>
      <c r="T234" s="1038"/>
      <c r="U234" s="1038"/>
      <c r="V234" s="1038"/>
      <c r="W234" s="1038"/>
      <c r="X234" s="1038"/>
      <c r="Y234" s="1038"/>
      <c r="Z234" s="1038"/>
      <c r="AA234" s="1038"/>
      <c r="AB234" s="1038"/>
      <c r="AC234" s="1038"/>
      <c r="AD234" s="1038"/>
      <c r="AE234" s="1038"/>
      <c r="AF234" s="1038"/>
      <c r="AG234" s="1038"/>
      <c r="AH234" s="1038"/>
      <c r="AI234" s="1038"/>
      <c r="AJ234" s="1038"/>
      <c r="AK234" s="1038"/>
      <c r="AL234" s="1038"/>
      <c r="AM234" s="1038"/>
      <c r="AN234" s="1038"/>
      <c r="AO234" s="1038"/>
      <c r="AP234" s="1038"/>
      <c r="AQ234" s="1038"/>
      <c r="AR234" s="1038"/>
      <c r="AS234" s="1038"/>
      <c r="AT234" s="1038"/>
      <c r="AU234" s="1038"/>
      <c r="AV234" s="1038"/>
      <c r="AW234" s="1038"/>
      <c r="AX234" s="1038"/>
      <c r="AY234" s="1038"/>
      <c r="BA234" s="838"/>
      <c r="BB234" s="175"/>
      <c r="BC234" s="517"/>
      <c r="BD234" s="447"/>
      <c r="BE234" s="447"/>
      <c r="BF234" s="447"/>
      <c r="BG234" s="518"/>
      <c r="BH234" s="526"/>
      <c r="BI234" s="447"/>
      <c r="BJ234" s="447"/>
      <c r="BK234" s="447"/>
      <c r="BL234" s="518"/>
      <c r="BM234" s="526"/>
      <c r="BN234" s="447"/>
      <c r="BO234" s="447"/>
      <c r="BP234" s="447"/>
      <c r="BQ234" s="2647"/>
      <c r="BR234" s="2700"/>
      <c r="BS234" s="2700"/>
      <c r="BT234" s="2700"/>
      <c r="BU234" s="2700"/>
      <c r="BV234" s="2700"/>
      <c r="BW234" s="2700"/>
      <c r="BX234" s="2700"/>
      <c r="BY234" s="2496"/>
      <c r="BZ234" s="2496"/>
      <c r="CA234" s="2496"/>
      <c r="CB234" s="2496"/>
      <c r="CC234" s="2496"/>
      <c r="CD234" s="2496"/>
      <c r="CE234" s="2496"/>
      <c r="CF234" s="2496"/>
      <c r="CG234" s="2496"/>
      <c r="CH234" s="2496"/>
      <c r="CI234" s="2496"/>
      <c r="CJ234" s="2496"/>
      <c r="CK234" s="2496"/>
      <c r="CL234" s="2496"/>
      <c r="CM234" s="2496"/>
      <c r="CN234" s="2496"/>
      <c r="CO234" s="2496"/>
      <c r="CP234" s="2496"/>
      <c r="CQ234" s="2496"/>
      <c r="CR234" s="2496"/>
      <c r="CS234" s="2496"/>
      <c r="CT234" s="2496"/>
      <c r="CU234" s="2496"/>
      <c r="CV234" s="2496"/>
      <c r="CW234" s="2496"/>
      <c r="CX234" s="2496"/>
      <c r="CY234" s="2496"/>
      <c r="CZ234" s="2496"/>
      <c r="DA234" s="240"/>
    </row>
    <row r="235" s="761" customFormat="true" ht="15" customHeight="true" x14ac:dyDescent="0.2">
      <c r="A235" s="1252"/>
      <c r="B235" s="1277"/>
      <c r="C235" s="1461"/>
      <c r="D235" s="1462"/>
      <c r="E235" s="1462"/>
      <c r="F235" s="1462"/>
      <c r="G235" s="1463"/>
      <c r="H235" s="1464"/>
      <c r="I235" s="1462"/>
      <c r="J235" s="1462"/>
      <c r="K235" s="1462"/>
      <c r="L235" s="1465"/>
      <c r="M235" s="1466"/>
      <c r="N235" s="1462"/>
      <c r="O235" s="1462"/>
      <c r="P235" s="1462"/>
      <c r="Q235" s="1465"/>
      <c r="R235" s="1038"/>
      <c r="S235" s="1038"/>
      <c r="T235" s="1038"/>
      <c r="U235" s="1038"/>
      <c r="V235" s="1038"/>
      <c r="W235" s="1038"/>
      <c r="X235" s="1038"/>
      <c r="Y235" s="1038"/>
      <c r="Z235" s="1038"/>
      <c r="AA235" s="1038"/>
      <c r="AB235" s="1038"/>
      <c r="AC235" s="1038"/>
      <c r="AD235" s="1038"/>
      <c r="AE235" s="1038"/>
      <c r="AF235" s="1038"/>
      <c r="AG235" s="1038"/>
      <c r="AH235" s="1038"/>
      <c r="AI235" s="1038"/>
      <c r="AJ235" s="1038"/>
      <c r="AK235" s="1038"/>
      <c r="AL235" s="1038"/>
      <c r="AM235" s="1038"/>
      <c r="AN235" s="1038"/>
      <c r="AO235" s="1038"/>
      <c r="AP235" s="1038"/>
      <c r="AQ235" s="1038"/>
      <c r="AR235" s="1038"/>
      <c r="AS235" s="1038"/>
      <c r="AT235" s="1038"/>
      <c r="AU235" s="1038"/>
      <c r="AV235" s="1038"/>
      <c r="AW235" s="1038"/>
      <c r="AX235" s="1038"/>
      <c r="AY235" s="1038"/>
      <c r="BA235" s="838"/>
      <c r="BB235" s="175"/>
      <c r="BC235" s="517"/>
      <c r="BD235" s="447"/>
      <c r="BE235" s="447"/>
      <c r="BF235" s="447"/>
      <c r="BG235" s="518"/>
      <c r="BH235" s="526"/>
      <c r="BI235" s="447"/>
      <c r="BJ235" s="447"/>
      <c r="BK235" s="447"/>
      <c r="BL235" s="518"/>
      <c r="BM235" s="526"/>
      <c r="BN235" s="447"/>
      <c r="BO235" s="447"/>
      <c r="BP235" s="447"/>
      <c r="BQ235" s="2647"/>
      <c r="BR235" s="2700"/>
      <c r="BS235" s="2700"/>
      <c r="BT235" s="2700"/>
      <c r="BU235" s="2700"/>
      <c r="BV235" s="2700"/>
      <c r="BW235" s="2700"/>
      <c r="BX235" s="2700"/>
      <c r="BY235" s="2496"/>
      <c r="BZ235" s="2496"/>
      <c r="CA235" s="2496"/>
      <c r="CB235" s="2496"/>
      <c r="CC235" s="2496"/>
      <c r="CD235" s="2496"/>
      <c r="CE235" s="2496"/>
      <c r="CF235" s="2496"/>
      <c r="CG235" s="2496"/>
      <c r="CH235" s="2496"/>
      <c r="CI235" s="2496"/>
      <c r="CJ235" s="2496"/>
      <c r="CK235" s="2496"/>
      <c r="CL235" s="2496"/>
      <c r="CM235" s="2496"/>
      <c r="CN235" s="2496"/>
      <c r="CO235" s="2496"/>
      <c r="CP235" s="2496"/>
      <c r="CQ235" s="2496"/>
      <c r="CR235" s="2496"/>
      <c r="CS235" s="2496"/>
      <c r="CT235" s="2496"/>
      <c r="CU235" s="2496"/>
      <c r="CV235" s="2496"/>
      <c r="CW235" s="2496"/>
      <c r="CX235" s="2496"/>
      <c r="CY235" s="2496"/>
      <c r="CZ235" s="2496"/>
      <c r="DA235" s="240"/>
    </row>
    <row r="236" s="761" customFormat="true" ht="15" customHeight="true" x14ac:dyDescent="0.2">
      <c r="A236" s="1252"/>
      <c r="B236" s="1277"/>
      <c r="C236" s="1461"/>
      <c r="D236" s="1462"/>
      <c r="E236" s="1462"/>
      <c r="F236" s="1462"/>
      <c r="G236" s="1463"/>
      <c r="H236" s="1464"/>
      <c r="I236" s="1462"/>
      <c r="J236" s="1462"/>
      <c r="K236" s="1462"/>
      <c r="L236" s="1465"/>
      <c r="M236" s="1466"/>
      <c r="N236" s="1462"/>
      <c r="O236" s="1462"/>
      <c r="P236" s="1462"/>
      <c r="Q236" s="1465"/>
      <c r="R236" s="1038"/>
      <c r="S236" s="1038"/>
      <c r="T236" s="1038"/>
      <c r="U236" s="1038"/>
      <c r="V236" s="1038"/>
      <c r="W236" s="1038"/>
      <c r="X236" s="1038"/>
      <c r="Y236" s="1038"/>
      <c r="Z236" s="1038"/>
      <c r="AA236" s="1038"/>
      <c r="AB236" s="1038"/>
      <c r="AC236" s="1038"/>
      <c r="AD236" s="1038"/>
      <c r="AE236" s="1038"/>
      <c r="AF236" s="1038"/>
      <c r="AG236" s="1038"/>
      <c r="AH236" s="1038"/>
      <c r="AI236" s="1038"/>
      <c r="AJ236" s="1038"/>
      <c r="AK236" s="1038"/>
      <c r="AL236" s="1038"/>
      <c r="AM236" s="1038"/>
      <c r="AN236" s="1038"/>
      <c r="AO236" s="1038"/>
      <c r="AP236" s="1038"/>
      <c r="AQ236" s="1038"/>
      <c r="AR236" s="1038"/>
      <c r="AS236" s="1038"/>
      <c r="AT236" s="1038"/>
      <c r="AU236" s="1038"/>
      <c r="AV236" s="1038"/>
      <c r="AW236" s="1038"/>
      <c r="AX236" s="1038"/>
      <c r="AY236" s="1038"/>
      <c r="BA236" s="838"/>
      <c r="BB236" s="175"/>
      <c r="BC236" s="517"/>
      <c r="BD236" s="447"/>
      <c r="BE236" s="447"/>
      <c r="BF236" s="447"/>
      <c r="BG236" s="518"/>
      <c r="BH236" s="526"/>
      <c r="BI236" s="447"/>
      <c r="BJ236" s="447"/>
      <c r="BK236" s="447"/>
      <c r="BL236" s="518"/>
      <c r="BM236" s="526"/>
      <c r="BN236" s="447"/>
      <c r="BO236" s="447"/>
      <c r="BP236" s="447"/>
      <c r="BQ236" s="2647"/>
      <c r="BR236" s="2700"/>
      <c r="BS236" s="2700"/>
      <c r="BT236" s="2700"/>
      <c r="BU236" s="2700"/>
      <c r="BV236" s="2700"/>
      <c r="BW236" s="2700"/>
      <c r="BX236" s="2700"/>
      <c r="BY236" s="2496"/>
      <c r="BZ236" s="2496"/>
      <c r="CA236" s="2496"/>
      <c r="CB236" s="2496"/>
      <c r="CC236" s="2496"/>
      <c r="CD236" s="2496"/>
      <c r="CE236" s="2496"/>
      <c r="CF236" s="2496"/>
      <c r="CG236" s="2496"/>
      <c r="CH236" s="2496"/>
      <c r="CI236" s="2496"/>
      <c r="CJ236" s="2496"/>
      <c r="CK236" s="2496"/>
      <c r="CL236" s="2496"/>
      <c r="CM236" s="2496"/>
      <c r="CN236" s="2496"/>
      <c r="CO236" s="2496"/>
      <c r="CP236" s="2496"/>
      <c r="CQ236" s="2496"/>
      <c r="CR236" s="2496"/>
      <c r="CS236" s="2496"/>
      <c r="CT236" s="2496"/>
      <c r="CU236" s="2496"/>
      <c r="CV236" s="2496"/>
      <c r="CW236" s="2496"/>
      <c r="CX236" s="2496"/>
      <c r="CY236" s="2496"/>
      <c r="CZ236" s="2496"/>
      <c r="DA236" s="240"/>
    </row>
    <row r="237" s="761" customFormat="true" ht="15" customHeight="true" x14ac:dyDescent="0.2">
      <c r="A237" s="1252"/>
      <c r="B237" s="1277"/>
      <c r="C237" s="1461"/>
      <c r="D237" s="1462"/>
      <c r="E237" s="1462"/>
      <c r="F237" s="1462"/>
      <c r="G237" s="1463"/>
      <c r="H237" s="1464"/>
      <c r="I237" s="1462"/>
      <c r="J237" s="1462"/>
      <c r="K237" s="1462"/>
      <c r="L237" s="1465"/>
      <c r="M237" s="1466"/>
      <c r="N237" s="1462"/>
      <c r="O237" s="1462"/>
      <c r="P237" s="1462"/>
      <c r="Q237" s="1465"/>
      <c r="R237" s="1038"/>
      <c r="S237" s="1038"/>
      <c r="T237" s="1038"/>
      <c r="U237" s="1038"/>
      <c r="V237" s="1038"/>
      <c r="W237" s="1038"/>
      <c r="X237" s="1038"/>
      <c r="Y237" s="1038"/>
      <c r="Z237" s="1038"/>
      <c r="AA237" s="1038"/>
      <c r="AB237" s="1038"/>
      <c r="AC237" s="1038"/>
      <c r="AD237" s="1038"/>
      <c r="AE237" s="1038"/>
      <c r="AF237" s="1038"/>
      <c r="AG237" s="1038"/>
      <c r="AH237" s="1038"/>
      <c r="AI237" s="1038"/>
      <c r="AJ237" s="1038"/>
      <c r="AK237" s="1038"/>
      <c r="AL237" s="1038"/>
      <c r="AM237" s="1038"/>
      <c r="AN237" s="1038"/>
      <c r="AO237" s="1038"/>
      <c r="AP237" s="1038"/>
      <c r="AQ237" s="1038"/>
      <c r="AR237" s="1038"/>
      <c r="AS237" s="1038"/>
      <c r="AT237" s="1038"/>
      <c r="AU237" s="1038"/>
      <c r="AV237" s="1038"/>
      <c r="AW237" s="1038"/>
      <c r="AX237" s="1038"/>
      <c r="AY237" s="1038"/>
      <c r="BA237" s="838"/>
      <c r="BB237" s="175"/>
      <c r="BC237" s="517"/>
      <c r="BD237" s="447"/>
      <c r="BE237" s="447"/>
      <c r="BF237" s="447"/>
      <c r="BG237" s="518"/>
      <c r="BH237" s="526"/>
      <c r="BI237" s="447"/>
      <c r="BJ237" s="447"/>
      <c r="BK237" s="447"/>
      <c r="BL237" s="518"/>
      <c r="BM237" s="526"/>
      <c r="BN237" s="447"/>
      <c r="BO237" s="447"/>
      <c r="BP237" s="447"/>
      <c r="BQ237" s="2647"/>
      <c r="BR237" s="2700"/>
      <c r="BS237" s="2700"/>
      <c r="BT237" s="2700"/>
      <c r="BU237" s="2700"/>
      <c r="BV237" s="2700"/>
      <c r="BW237" s="2700"/>
      <c r="BX237" s="2700"/>
      <c r="BY237" s="2496"/>
      <c r="BZ237" s="2496"/>
      <c r="CA237" s="2496"/>
      <c r="CB237" s="2496"/>
      <c r="CC237" s="2496"/>
      <c r="CD237" s="2496"/>
      <c r="CE237" s="2496"/>
      <c r="CF237" s="2496"/>
      <c r="CG237" s="2496"/>
      <c r="CH237" s="2496"/>
      <c r="CI237" s="2496"/>
      <c r="CJ237" s="2496"/>
      <c r="CK237" s="2496"/>
      <c r="CL237" s="2496"/>
      <c r="CM237" s="2496"/>
      <c r="CN237" s="2496"/>
      <c r="CO237" s="2496"/>
      <c r="CP237" s="2496"/>
      <c r="CQ237" s="2496"/>
      <c r="CR237" s="2496"/>
      <c r="CS237" s="2496"/>
      <c r="CT237" s="2496"/>
      <c r="CU237" s="2496"/>
      <c r="CV237" s="2496"/>
      <c r="CW237" s="2496"/>
      <c r="CX237" s="2496"/>
      <c r="CY237" s="2496"/>
      <c r="CZ237" s="2496"/>
      <c r="DA237" s="240"/>
    </row>
    <row r="238" s="761" customFormat="true" ht="15" customHeight="true" x14ac:dyDescent="0.2">
      <c r="A238" s="1252"/>
      <c r="B238" s="1277"/>
      <c r="C238" s="1461"/>
      <c r="D238" s="1462"/>
      <c r="E238" s="1462"/>
      <c r="F238" s="1462"/>
      <c r="G238" s="1463"/>
      <c r="H238" s="1464"/>
      <c r="I238" s="1462"/>
      <c r="J238" s="1462"/>
      <c r="K238" s="1462"/>
      <c r="L238" s="1465"/>
      <c r="M238" s="1466"/>
      <c r="N238" s="1462"/>
      <c r="O238" s="1462"/>
      <c r="P238" s="1462"/>
      <c r="Q238" s="1465"/>
      <c r="R238" s="1038"/>
      <c r="S238" s="1038"/>
      <c r="T238" s="1038"/>
      <c r="U238" s="1038"/>
      <c r="V238" s="1038"/>
      <c r="W238" s="1038"/>
      <c r="X238" s="1038"/>
      <c r="Y238" s="1038"/>
      <c r="Z238" s="1038"/>
      <c r="AA238" s="1038"/>
      <c r="AB238" s="1038"/>
      <c r="AC238" s="1038"/>
      <c r="AD238" s="1038"/>
      <c r="AE238" s="1038"/>
      <c r="AF238" s="1038"/>
      <c r="AG238" s="1038"/>
      <c r="AH238" s="1038"/>
      <c r="AI238" s="1038"/>
      <c r="AJ238" s="1038"/>
      <c r="AK238" s="1038"/>
      <c r="AL238" s="1038"/>
      <c r="AM238" s="1038"/>
      <c r="AN238" s="1038"/>
      <c r="AO238" s="1038"/>
      <c r="AP238" s="1038"/>
      <c r="AQ238" s="1038"/>
      <c r="AR238" s="1038"/>
      <c r="AS238" s="1038"/>
      <c r="AT238" s="1038"/>
      <c r="AU238" s="1038"/>
      <c r="AV238" s="1038"/>
      <c r="AW238" s="1038"/>
      <c r="AX238" s="1038"/>
      <c r="AY238" s="1038"/>
      <c r="BA238" s="838"/>
      <c r="BB238" s="175"/>
      <c r="BC238" s="517"/>
      <c r="BD238" s="447"/>
      <c r="BE238" s="447"/>
      <c r="BF238" s="447"/>
      <c r="BG238" s="518"/>
      <c r="BH238" s="526"/>
      <c r="BI238" s="447"/>
      <c r="BJ238" s="447"/>
      <c r="BK238" s="447"/>
      <c r="BL238" s="518"/>
      <c r="BM238" s="526"/>
      <c r="BN238" s="447"/>
      <c r="BO238" s="447"/>
      <c r="BP238" s="447"/>
      <c r="BQ238" s="2647"/>
      <c r="BR238" s="2700"/>
      <c r="BS238" s="2700"/>
      <c r="BT238" s="2700"/>
      <c r="BU238" s="2700"/>
      <c r="BV238" s="2700"/>
      <c r="BW238" s="2700"/>
      <c r="BX238" s="2700"/>
      <c r="BY238" s="2496"/>
      <c r="BZ238" s="2496"/>
      <c r="CA238" s="2496"/>
      <c r="CB238" s="2496"/>
      <c r="CC238" s="2496"/>
      <c r="CD238" s="2496"/>
      <c r="CE238" s="2496"/>
      <c r="CF238" s="2496"/>
      <c r="CG238" s="2496"/>
      <c r="CH238" s="2496"/>
      <c r="CI238" s="2496"/>
      <c r="CJ238" s="2496"/>
      <c r="CK238" s="2496"/>
      <c r="CL238" s="2496"/>
      <c r="CM238" s="2496"/>
      <c r="CN238" s="2496"/>
      <c r="CO238" s="2496"/>
      <c r="CP238" s="2496"/>
      <c r="CQ238" s="2496"/>
      <c r="CR238" s="2496"/>
      <c r="CS238" s="2496"/>
      <c r="CT238" s="2496"/>
      <c r="CU238" s="2496"/>
      <c r="CV238" s="2496"/>
      <c r="CW238" s="2496"/>
      <c r="CX238" s="2496"/>
      <c r="CY238" s="2496"/>
      <c r="CZ238" s="2496"/>
      <c r="DA238" s="240"/>
    </row>
    <row r="239" s="761" customFormat="true" ht="15" customHeight="true" x14ac:dyDescent="0.2">
      <c r="A239" s="1252"/>
      <c r="B239" s="1277"/>
      <c r="C239" s="1461"/>
      <c r="D239" s="1462"/>
      <c r="E239" s="1462"/>
      <c r="F239" s="1462"/>
      <c r="G239" s="1463"/>
      <c r="H239" s="1464"/>
      <c r="I239" s="1462"/>
      <c r="J239" s="1462"/>
      <c r="K239" s="1462"/>
      <c r="L239" s="1465"/>
      <c r="M239" s="1466"/>
      <c r="N239" s="1462"/>
      <c r="O239" s="1462"/>
      <c r="P239" s="1462"/>
      <c r="Q239" s="1465"/>
      <c r="R239" s="1038"/>
      <c r="S239" s="1038"/>
      <c r="T239" s="1038"/>
      <c r="U239" s="1038"/>
      <c r="V239" s="1038"/>
      <c r="W239" s="1038"/>
      <c r="X239" s="1038"/>
      <c r="Y239" s="1038"/>
      <c r="Z239" s="1038"/>
      <c r="AA239" s="1038"/>
      <c r="AB239" s="1038"/>
      <c r="AC239" s="1038"/>
      <c r="AD239" s="1038"/>
      <c r="AE239" s="1038"/>
      <c r="AF239" s="1038"/>
      <c r="AG239" s="1038"/>
      <c r="AH239" s="1038"/>
      <c r="AI239" s="1038"/>
      <c r="AJ239" s="1038"/>
      <c r="AK239" s="1038"/>
      <c r="AL239" s="1038"/>
      <c r="AM239" s="1038"/>
      <c r="AN239" s="1038"/>
      <c r="AO239" s="1038"/>
      <c r="AP239" s="1038"/>
      <c r="AQ239" s="1038"/>
      <c r="AR239" s="1038"/>
      <c r="AS239" s="1038"/>
      <c r="AT239" s="1038"/>
      <c r="AU239" s="1038"/>
      <c r="AV239" s="1038"/>
      <c r="AW239" s="1038"/>
      <c r="AX239" s="1038"/>
      <c r="AY239" s="1038"/>
      <c r="BA239" s="838"/>
      <c r="BB239" s="175"/>
      <c r="BC239" s="517"/>
      <c r="BD239" s="447"/>
      <c r="BE239" s="447"/>
      <c r="BF239" s="447"/>
      <c r="BG239" s="518"/>
      <c r="BH239" s="526"/>
      <c r="BI239" s="447"/>
      <c r="BJ239" s="447"/>
      <c r="BK239" s="447"/>
      <c r="BL239" s="518"/>
      <c r="BM239" s="526"/>
      <c r="BN239" s="447"/>
      <c r="BO239" s="447"/>
      <c r="BP239" s="447"/>
      <c r="BQ239" s="2647"/>
      <c r="BR239" s="2700"/>
      <c r="BS239" s="2700"/>
      <c r="BT239" s="2700"/>
      <c r="BU239" s="2700"/>
      <c r="BV239" s="2700"/>
      <c r="BW239" s="2700"/>
      <c r="BX239" s="2700"/>
      <c r="BY239" s="2496"/>
      <c r="BZ239" s="2496"/>
      <c r="CA239" s="2496"/>
      <c r="CB239" s="2496"/>
      <c r="CC239" s="2496"/>
      <c r="CD239" s="2496"/>
      <c r="CE239" s="2496"/>
      <c r="CF239" s="2496"/>
      <c r="CG239" s="2496"/>
      <c r="CH239" s="2496"/>
      <c r="CI239" s="2496"/>
      <c r="CJ239" s="2496"/>
      <c r="CK239" s="2496"/>
      <c r="CL239" s="2496"/>
      <c r="CM239" s="2496"/>
      <c r="CN239" s="2496"/>
      <c r="CO239" s="2496"/>
      <c r="CP239" s="2496"/>
      <c r="CQ239" s="2496"/>
      <c r="CR239" s="2496"/>
      <c r="CS239" s="2496"/>
      <c r="CT239" s="2496"/>
      <c r="CU239" s="2496"/>
      <c r="CV239" s="2496"/>
      <c r="CW239" s="2496"/>
      <c r="CX239" s="2496"/>
      <c r="CY239" s="2496"/>
      <c r="CZ239" s="2496"/>
      <c r="DA239" s="240"/>
    </row>
    <row r="240" s="761" customFormat="true" ht="15" customHeight="true" x14ac:dyDescent="0.2">
      <c r="A240" s="1252"/>
      <c r="B240" s="1278"/>
      <c r="C240" s="1461"/>
      <c r="D240" s="1462"/>
      <c r="E240" s="1462"/>
      <c r="F240" s="1462"/>
      <c r="G240" s="1463"/>
      <c r="H240" s="1464"/>
      <c r="I240" s="1462"/>
      <c r="J240" s="1462"/>
      <c r="K240" s="1462"/>
      <c r="L240" s="1465"/>
      <c r="M240" s="1466"/>
      <c r="N240" s="1462"/>
      <c r="O240" s="1462"/>
      <c r="P240" s="1462"/>
      <c r="Q240" s="1465"/>
      <c r="R240" s="1038"/>
      <c r="S240" s="1038"/>
      <c r="T240" s="1038"/>
      <c r="U240" s="1038"/>
      <c r="V240" s="1038"/>
      <c r="W240" s="1038"/>
      <c r="X240" s="1038"/>
      <c r="Y240" s="1038"/>
      <c r="Z240" s="1038"/>
      <c r="AA240" s="1038"/>
      <c r="AB240" s="1038"/>
      <c r="AC240" s="1038"/>
      <c r="AD240" s="1038"/>
      <c r="AE240" s="1038"/>
      <c r="AF240" s="1038"/>
      <c r="AG240" s="1038"/>
      <c r="AH240" s="1038"/>
      <c r="AI240" s="1038"/>
      <c r="AJ240" s="1038"/>
      <c r="AK240" s="1038"/>
      <c r="AL240" s="1038"/>
      <c r="AM240" s="1038"/>
      <c r="AN240" s="1038"/>
      <c r="AO240" s="1038"/>
      <c r="AP240" s="1038"/>
      <c r="AQ240" s="1038"/>
      <c r="AR240" s="1038"/>
      <c r="AS240" s="1038"/>
      <c r="AT240" s="1038"/>
      <c r="AU240" s="1038"/>
      <c r="AV240" s="1038"/>
      <c r="AW240" s="1038"/>
      <c r="AX240" s="1038"/>
      <c r="AY240" s="1038"/>
      <c r="BA240" s="838"/>
      <c r="BB240" s="175"/>
      <c r="BC240" s="517"/>
      <c r="BD240" s="447"/>
      <c r="BE240" s="447"/>
      <c r="BF240" s="447"/>
      <c r="BG240" s="518"/>
      <c r="BH240" s="526"/>
      <c r="BI240" s="447"/>
      <c r="BJ240" s="447"/>
      <c r="BK240" s="447"/>
      <c r="BL240" s="518"/>
      <c r="BM240" s="526"/>
      <c r="BN240" s="447"/>
      <c r="BO240" s="447"/>
      <c r="BP240" s="447"/>
      <c r="BQ240" s="2647"/>
      <c r="BR240" s="2700"/>
      <c r="BS240" s="2700"/>
      <c r="BT240" s="2700"/>
      <c r="BU240" s="2700"/>
      <c r="BV240" s="2700"/>
      <c r="BW240" s="2700"/>
      <c r="BX240" s="2700"/>
      <c r="BY240" s="2496"/>
      <c r="BZ240" s="2496"/>
      <c r="CA240" s="2496"/>
      <c r="CB240" s="2496"/>
      <c r="CC240" s="2496"/>
      <c r="CD240" s="2496"/>
      <c r="CE240" s="2496"/>
      <c r="CF240" s="2496"/>
      <c r="CG240" s="2496"/>
      <c r="CH240" s="2496"/>
      <c r="CI240" s="2496"/>
      <c r="CJ240" s="2496"/>
      <c r="CK240" s="2496"/>
      <c r="CL240" s="2496"/>
      <c r="CM240" s="2496"/>
      <c r="CN240" s="2496"/>
      <c r="CO240" s="2496"/>
      <c r="CP240" s="2496"/>
      <c r="CQ240" s="2496"/>
      <c r="CR240" s="2496"/>
      <c r="CS240" s="2496"/>
      <c r="CT240" s="2496"/>
      <c r="CU240" s="2496"/>
      <c r="CV240" s="2496"/>
      <c r="CW240" s="2496"/>
      <c r="CX240" s="2496"/>
      <c r="CY240" s="2496"/>
      <c r="CZ240" s="2496"/>
      <c r="DA240" s="240"/>
    </row>
    <row r="241" s="761" customFormat="true" ht="15" customHeight="true" x14ac:dyDescent="0.2">
      <c r="A241" s="1253"/>
      <c r="B241" s="1279"/>
      <c r="C241" s="1467"/>
      <c r="D241" s="1468"/>
      <c r="E241" s="1468"/>
      <c r="F241" s="1468"/>
      <c r="G241" s="1469"/>
      <c r="H241" s="1470"/>
      <c r="I241" s="1468"/>
      <c r="J241" s="1468"/>
      <c r="K241" s="1468"/>
      <c r="L241" s="1471"/>
      <c r="M241" s="1472"/>
      <c r="N241" s="1468"/>
      <c r="O241" s="1468"/>
      <c r="P241" s="1468"/>
      <c r="Q241" s="1471"/>
      <c r="R241" s="1038"/>
      <c r="S241" s="1038"/>
      <c r="T241" s="1038"/>
      <c r="U241" s="1038"/>
      <c r="V241" s="1038"/>
      <c r="W241" s="1038"/>
      <c r="X241" s="1038"/>
      <c r="Y241" s="1038"/>
      <c r="Z241" s="1038"/>
      <c r="AA241" s="1038"/>
      <c r="AB241" s="1038"/>
      <c r="AC241" s="1038"/>
      <c r="AD241" s="1038"/>
      <c r="AE241" s="1038"/>
      <c r="AF241" s="1038"/>
      <c r="AG241" s="1038"/>
      <c r="AH241" s="1038"/>
      <c r="AI241" s="1038"/>
      <c r="AJ241" s="1038"/>
      <c r="AK241" s="1038"/>
      <c r="AL241" s="1038"/>
      <c r="AM241" s="1038"/>
      <c r="AN241" s="1038"/>
      <c r="AO241" s="1038"/>
      <c r="AP241" s="1038"/>
      <c r="AQ241" s="1038"/>
      <c r="AR241" s="1038"/>
      <c r="AS241" s="1038"/>
      <c r="AT241" s="1038"/>
      <c r="AU241" s="1038"/>
      <c r="AV241" s="1038"/>
      <c r="AW241" s="1038"/>
      <c r="AX241" s="1038"/>
      <c r="AY241" s="1038"/>
      <c r="BA241" s="838"/>
      <c r="BB241" s="175"/>
      <c r="BC241" s="517"/>
      <c r="BD241" s="447"/>
      <c r="BE241" s="447"/>
      <c r="BF241" s="447"/>
      <c r="BG241" s="518"/>
      <c r="BH241" s="526"/>
      <c r="BI241" s="447"/>
      <c r="BJ241" s="447"/>
      <c r="BK241" s="447"/>
      <c r="BL241" s="518"/>
      <c r="BM241" s="526"/>
      <c r="BN241" s="447"/>
      <c r="BO241" s="447"/>
      <c r="BP241" s="447"/>
      <c r="BQ241" s="2647"/>
      <c r="BR241" s="2700"/>
      <c r="BS241" s="2700"/>
      <c r="BT241" s="2700"/>
      <c r="BU241" s="2700"/>
      <c r="BV241" s="2700"/>
      <c r="BW241" s="2700"/>
      <c r="BX241" s="2700"/>
      <c r="BY241" s="2496"/>
      <c r="BZ241" s="2496"/>
      <c r="CA241" s="2496"/>
      <c r="CB241" s="2496"/>
      <c r="CC241" s="2496"/>
      <c r="CD241" s="2496"/>
      <c r="CE241" s="2496"/>
      <c r="CF241" s="2496"/>
      <c r="CG241" s="2496"/>
      <c r="CH241" s="2496"/>
      <c r="CI241" s="2496"/>
      <c r="CJ241" s="2496"/>
      <c r="CK241" s="2496"/>
      <c r="CL241" s="2496"/>
      <c r="CM241" s="2496"/>
      <c r="CN241" s="2496"/>
      <c r="CO241" s="2496"/>
      <c r="CP241" s="2496"/>
      <c r="CQ241" s="2496"/>
      <c r="CR241" s="2496"/>
      <c r="CS241" s="2496"/>
      <c r="CT241" s="2496"/>
      <c r="CU241" s="2496"/>
      <c r="CV241" s="2496"/>
      <c r="CW241" s="2496"/>
      <c r="CX241" s="2496"/>
      <c r="CY241" s="2496"/>
      <c r="CZ241" s="2496"/>
      <c r="DA241" s="240"/>
    </row>
    <row r="242" s="761" customFormat="true" ht="15" customHeight="true" x14ac:dyDescent="0.2">
      <c r="A242" s="1136"/>
      <c r="B242" s="1260"/>
      <c r="C242" s="1346"/>
      <c r="D242" s="1305"/>
      <c r="E242" s="1305"/>
      <c r="F242" s="1305"/>
      <c r="G242" s="1306"/>
      <c r="H242" s="1347"/>
      <c r="I242" s="1305"/>
      <c r="J242" s="1305"/>
      <c r="K242" s="1305"/>
      <c r="L242" s="1348"/>
      <c r="M242" s="1346"/>
      <c r="N242" s="1305"/>
      <c r="O242" s="1305"/>
      <c r="P242" s="1305"/>
      <c r="Q242" s="1348"/>
      <c r="R242" s="1038"/>
      <c r="S242" s="1038"/>
      <c r="T242" s="1038"/>
      <c r="U242" s="1038"/>
      <c r="V242" s="1038"/>
      <c r="W242" s="1038"/>
      <c r="X242" s="1038"/>
      <c r="Y242" s="1038"/>
      <c r="Z242" s="1038"/>
      <c r="AA242" s="1038"/>
      <c r="AB242" s="1038"/>
      <c r="AC242" s="1038"/>
      <c r="AD242" s="1038"/>
      <c r="AE242" s="1038"/>
      <c r="AF242" s="1038"/>
      <c r="AG242" s="1038"/>
      <c r="AH242" s="1038"/>
      <c r="AI242" s="1038"/>
      <c r="AJ242" s="1038"/>
      <c r="AK242" s="1038"/>
      <c r="AL242" s="1038"/>
      <c r="AM242" s="1038"/>
      <c r="AN242" s="1038"/>
      <c r="AO242" s="1038"/>
      <c r="AP242" s="1038"/>
      <c r="AQ242" s="1038"/>
      <c r="AR242" s="1038"/>
      <c r="AS242" s="1038"/>
      <c r="AT242" s="1038"/>
      <c r="AU242" s="1038"/>
      <c r="AV242" s="1038"/>
      <c r="AW242" s="1038"/>
      <c r="AX242" s="1038"/>
      <c r="AY242" s="1038"/>
      <c r="BA242" s="838"/>
      <c r="BB242" s="175"/>
      <c r="BC242" s="517"/>
      <c r="BD242" s="447"/>
      <c r="BE242" s="447"/>
      <c r="BF242" s="447"/>
      <c r="BG242" s="518"/>
      <c r="BH242" s="526"/>
      <c r="BI242" s="447"/>
      <c r="BJ242" s="447"/>
      <c r="BK242" s="447"/>
      <c r="BL242" s="518"/>
      <c r="BM242" s="526"/>
      <c r="BN242" s="447"/>
      <c r="BO242" s="447"/>
      <c r="BP242" s="447"/>
      <c r="BQ242" s="2647"/>
      <c r="BR242" s="2700"/>
      <c r="BS242" s="2700"/>
      <c r="BT242" s="2700"/>
      <c r="BU242" s="2700"/>
      <c r="BV242" s="2700"/>
      <c r="BW242" s="2700"/>
      <c r="BX242" s="2700"/>
      <c r="BY242" s="2496"/>
      <c r="BZ242" s="2496"/>
      <c r="CA242" s="2496"/>
      <c r="CB242" s="2496"/>
      <c r="CC242" s="2496"/>
      <c r="CD242" s="2496"/>
      <c r="CE242" s="2496"/>
      <c r="CF242" s="2496"/>
      <c r="CG242" s="2496"/>
      <c r="CH242" s="2496"/>
      <c r="CI242" s="2496"/>
      <c r="CJ242" s="2496"/>
      <c r="CK242" s="2496"/>
      <c r="CL242" s="2496"/>
      <c r="CM242" s="2496"/>
      <c r="CN242" s="2496"/>
      <c r="CO242" s="2496"/>
      <c r="CP242" s="2496"/>
      <c r="CQ242" s="2496"/>
      <c r="CR242" s="2496"/>
      <c r="CS242" s="2496"/>
      <c r="CT242" s="2496"/>
      <c r="CU242" s="2496"/>
      <c r="CV242" s="2496"/>
      <c r="CW242" s="2496"/>
      <c r="CX242" s="2496"/>
      <c r="CY242" s="2496"/>
      <c r="CZ242" s="2496"/>
      <c r="DA242" s="240"/>
    </row>
    <row r="243" s="761" customFormat="true" ht="15" customHeight="true" x14ac:dyDescent="0.2">
      <c r="A243" s="1136"/>
      <c r="B243" s="1260"/>
      <c r="C243" s="1346"/>
      <c r="D243" s="1305"/>
      <c r="E243" s="1305"/>
      <c r="F243" s="1305"/>
      <c r="G243" s="1306"/>
      <c r="H243" s="1347"/>
      <c r="I243" s="1305"/>
      <c r="J243" s="1305"/>
      <c r="K243" s="1305"/>
      <c r="L243" s="1348"/>
      <c r="M243" s="1346"/>
      <c r="N243" s="1305"/>
      <c r="O243" s="1305"/>
      <c r="P243" s="1305"/>
      <c r="Q243" s="1348"/>
      <c r="R243" s="1038"/>
      <c r="S243" s="1038"/>
      <c r="T243" s="1038"/>
      <c r="U243" s="1038"/>
      <c r="V243" s="1038"/>
      <c r="W243" s="1038"/>
      <c r="X243" s="1038"/>
      <c r="Y243" s="1038"/>
      <c r="Z243" s="103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BA243" s="838"/>
      <c r="BB243" s="175"/>
      <c r="BC243" s="517"/>
      <c r="BD243" s="447"/>
      <c r="BE243" s="447"/>
      <c r="BF243" s="447"/>
      <c r="BG243" s="518"/>
      <c r="BH243" s="526"/>
      <c r="BI243" s="447"/>
      <c r="BJ243" s="447"/>
      <c r="BK243" s="447"/>
      <c r="BL243" s="518"/>
      <c r="BM243" s="526"/>
      <c r="BN243" s="447"/>
      <c r="BO243" s="447"/>
      <c r="BP243" s="447"/>
      <c r="BQ243" s="2647"/>
      <c r="BR243" s="2700"/>
      <c r="BS243" s="2700"/>
      <c r="BT243" s="2700"/>
      <c r="BU243" s="2700"/>
      <c r="BV243" s="2700"/>
      <c r="BW243" s="2700"/>
      <c r="BX243" s="2700"/>
      <c r="BY243" s="2496"/>
      <c r="BZ243" s="2496"/>
      <c r="CA243" s="2496"/>
      <c r="CB243" s="2496"/>
      <c r="CC243" s="2496"/>
      <c r="CD243" s="2496"/>
      <c r="CE243" s="2496"/>
      <c r="CF243" s="2496"/>
      <c r="CG243" s="2496"/>
      <c r="CH243" s="2496"/>
      <c r="CI243" s="2496"/>
      <c r="CJ243" s="2496"/>
      <c r="CK243" s="2496"/>
      <c r="CL243" s="2496"/>
      <c r="CM243" s="2496"/>
      <c r="CN243" s="2496"/>
      <c r="CO243" s="2496"/>
      <c r="CP243" s="2496"/>
      <c r="CQ243" s="2496"/>
      <c r="CR243" s="2496"/>
      <c r="CS243" s="2496"/>
      <c r="CT243" s="2496"/>
      <c r="CU243" s="2496"/>
      <c r="CV243" s="2496"/>
      <c r="CW243" s="2496"/>
      <c r="CX243" s="2496"/>
      <c r="CY243" s="2496"/>
      <c r="CZ243" s="2496"/>
      <c r="DA243" s="240"/>
    </row>
    <row r="244" s="761" customFormat="true" ht="15" customHeight="true" x14ac:dyDescent="0.2">
      <c r="A244" s="1136"/>
      <c r="B244" s="1260"/>
      <c r="C244" s="1346"/>
      <c r="D244" s="1305"/>
      <c r="E244" s="1305"/>
      <c r="F244" s="1305"/>
      <c r="G244" s="1306"/>
      <c r="H244" s="1347"/>
      <c r="I244" s="1305"/>
      <c r="J244" s="1305"/>
      <c r="K244" s="1305"/>
      <c r="L244" s="1348"/>
      <c r="M244" s="1346"/>
      <c r="N244" s="1305"/>
      <c r="O244" s="1305"/>
      <c r="P244" s="1305"/>
      <c r="Q244" s="1348"/>
      <c r="R244" s="1038"/>
      <c r="S244" s="1038"/>
      <c r="T244" s="1038"/>
      <c r="U244" s="1038"/>
      <c r="V244" s="1038"/>
      <c r="W244" s="1038"/>
      <c r="X244" s="1038"/>
      <c r="Y244" s="1038"/>
      <c r="Z244" s="1038"/>
      <c r="AA244" s="1038"/>
      <c r="AB244" s="1038"/>
      <c r="AC244" s="1038"/>
      <c r="AD244" s="1038"/>
      <c r="AE244" s="1038"/>
      <c r="AF244" s="1038"/>
      <c r="AG244" s="1038"/>
      <c r="AH244" s="1038"/>
      <c r="AI244" s="1038"/>
      <c r="AJ244" s="1038"/>
      <c r="AK244" s="1038"/>
      <c r="AL244" s="1038"/>
      <c r="AM244" s="1038"/>
      <c r="AN244" s="1038"/>
      <c r="AO244" s="1038"/>
      <c r="AP244" s="1038"/>
      <c r="AQ244" s="1038"/>
      <c r="AR244" s="1038"/>
      <c r="AS244" s="1038"/>
      <c r="AT244" s="1038"/>
      <c r="AU244" s="1038"/>
      <c r="AV244" s="1038"/>
      <c r="AW244" s="1038"/>
      <c r="AX244" s="1038"/>
      <c r="AY244" s="1038"/>
      <c r="BA244" s="838"/>
      <c r="BB244" s="175"/>
      <c r="BC244" s="517"/>
      <c r="BD244" s="447"/>
      <c r="BE244" s="447"/>
      <c r="BF244" s="447"/>
      <c r="BG244" s="518"/>
      <c r="BH244" s="526"/>
      <c r="BI244" s="447"/>
      <c r="BJ244" s="447"/>
      <c r="BK244" s="447"/>
      <c r="BL244" s="518"/>
      <c r="BM244" s="526"/>
      <c r="BN244" s="447"/>
      <c r="BO244" s="447"/>
      <c r="BP244" s="447"/>
      <c r="BQ244" s="2647"/>
      <c r="BR244" s="2700"/>
      <c r="BS244" s="2700"/>
      <c r="BT244" s="2700"/>
      <c r="BU244" s="2700"/>
      <c r="BV244" s="2700"/>
      <c r="BW244" s="2700"/>
      <c r="BX244" s="2700"/>
      <c r="BY244" s="2496"/>
      <c r="BZ244" s="2496"/>
      <c r="CA244" s="2496"/>
      <c r="CB244" s="2496"/>
      <c r="CC244" s="2496"/>
      <c r="CD244" s="2496"/>
      <c r="CE244" s="2496"/>
      <c r="CF244" s="2496"/>
      <c r="CG244" s="2496"/>
      <c r="CH244" s="2496"/>
      <c r="CI244" s="2496"/>
      <c r="CJ244" s="2496"/>
      <c r="CK244" s="2496"/>
      <c r="CL244" s="2496"/>
      <c r="CM244" s="2496"/>
      <c r="CN244" s="2496"/>
      <c r="CO244" s="2496"/>
      <c r="CP244" s="2496"/>
      <c r="CQ244" s="2496"/>
      <c r="CR244" s="2496"/>
      <c r="CS244" s="2496"/>
      <c r="CT244" s="2496"/>
      <c r="CU244" s="2496"/>
      <c r="CV244" s="2496"/>
      <c r="CW244" s="2496"/>
      <c r="CX244" s="2496"/>
      <c r="CY244" s="2496"/>
      <c r="CZ244" s="2496"/>
      <c r="DA244" s="240"/>
    </row>
    <row r="245" s="761" customFormat="true" ht="15" customHeight="true" x14ac:dyDescent="0.2">
      <c r="A245" s="1136"/>
      <c r="B245" s="1260"/>
      <c r="C245" s="1346"/>
      <c r="D245" s="1305"/>
      <c r="E245" s="1305"/>
      <c r="F245" s="1305"/>
      <c r="G245" s="1306"/>
      <c r="H245" s="1347"/>
      <c r="I245" s="1305"/>
      <c r="J245" s="1305"/>
      <c r="K245" s="1305"/>
      <c r="L245" s="1348"/>
      <c r="M245" s="1346"/>
      <c r="N245" s="1305"/>
      <c r="O245" s="1305"/>
      <c r="P245" s="1305"/>
      <c r="Q245" s="1348"/>
      <c r="R245" s="1038"/>
      <c r="S245" s="1038"/>
      <c r="T245" s="1038"/>
      <c r="U245" s="1038"/>
      <c r="V245" s="1038"/>
      <c r="W245" s="1038"/>
      <c r="X245" s="1038"/>
      <c r="Y245" s="1038"/>
      <c r="Z245" s="1038"/>
      <c r="AA245" s="1038"/>
      <c r="AB245" s="1038"/>
      <c r="AC245" s="1038"/>
      <c r="AD245" s="1038"/>
      <c r="AE245" s="1038"/>
      <c r="AF245" s="1038"/>
      <c r="AG245" s="1038"/>
      <c r="AH245" s="1038"/>
      <c r="AI245" s="1038"/>
      <c r="AJ245" s="1038"/>
      <c r="AK245" s="1038"/>
      <c r="AL245" s="1038"/>
      <c r="AM245" s="1038"/>
      <c r="AN245" s="1038"/>
      <c r="AO245" s="1038"/>
      <c r="AP245" s="1038"/>
      <c r="AQ245" s="1038"/>
      <c r="AR245" s="1038"/>
      <c r="AS245" s="1038"/>
      <c r="AT245" s="1038"/>
      <c r="AU245" s="1038"/>
      <c r="AV245" s="1038"/>
      <c r="AW245" s="1038"/>
      <c r="AX245" s="1038"/>
      <c r="AY245" s="1038"/>
      <c r="BA245" s="838"/>
      <c r="BB245" s="175"/>
      <c r="BC245" s="517"/>
      <c r="BD245" s="447"/>
      <c r="BE245" s="447"/>
      <c r="BF245" s="447"/>
      <c r="BG245" s="518"/>
      <c r="BH245" s="526"/>
      <c r="BI245" s="447"/>
      <c r="BJ245" s="447"/>
      <c r="BK245" s="447"/>
      <c r="BL245" s="518"/>
      <c r="BM245" s="526"/>
      <c r="BN245" s="447"/>
      <c r="BO245" s="447"/>
      <c r="BP245" s="447"/>
      <c r="BQ245" s="2647"/>
      <c r="BR245" s="2700"/>
      <c r="BS245" s="2700"/>
      <c r="BT245" s="2700"/>
      <c r="BU245" s="2700"/>
      <c r="BV245" s="2700"/>
      <c r="BW245" s="2700"/>
      <c r="BX245" s="2700"/>
      <c r="BY245" s="2496"/>
      <c r="BZ245" s="2496"/>
      <c r="CA245" s="2496"/>
      <c r="CB245" s="2496"/>
      <c r="CC245" s="2496"/>
      <c r="CD245" s="2496"/>
      <c r="CE245" s="2496"/>
      <c r="CF245" s="2496"/>
      <c r="CG245" s="2496"/>
      <c r="CH245" s="2496"/>
      <c r="CI245" s="2496"/>
      <c r="CJ245" s="2496"/>
      <c r="CK245" s="2496"/>
      <c r="CL245" s="2496"/>
      <c r="CM245" s="2496"/>
      <c r="CN245" s="2496"/>
      <c r="CO245" s="2496"/>
      <c r="CP245" s="2496"/>
      <c r="CQ245" s="2496"/>
      <c r="CR245" s="2496"/>
      <c r="CS245" s="2496"/>
      <c r="CT245" s="2496"/>
      <c r="CU245" s="2496"/>
      <c r="CV245" s="2496"/>
      <c r="CW245" s="2496"/>
      <c r="CX245" s="2496"/>
      <c r="CY245" s="2496"/>
      <c r="CZ245" s="2496"/>
      <c r="DA245" s="240"/>
    </row>
    <row r="246" s="761" customFormat="true" ht="15" customHeight="true" x14ac:dyDescent="0.2">
      <c r="A246" s="1136"/>
      <c r="B246" s="1260"/>
      <c r="C246" s="1346"/>
      <c r="D246" s="1305"/>
      <c r="E246" s="1305"/>
      <c r="F246" s="1305"/>
      <c r="G246" s="1306"/>
      <c r="H246" s="1347"/>
      <c r="I246" s="1305"/>
      <c r="J246" s="1305"/>
      <c r="K246" s="1305"/>
      <c r="L246" s="1348"/>
      <c r="M246" s="1346"/>
      <c r="N246" s="1305"/>
      <c r="O246" s="1305"/>
      <c r="P246" s="1305"/>
      <c r="Q246" s="1348"/>
      <c r="R246" s="1038"/>
      <c r="S246" s="1038"/>
      <c r="T246" s="1038"/>
      <c r="U246" s="1038"/>
      <c r="V246" s="1038"/>
      <c r="W246" s="1038"/>
      <c r="X246" s="1038"/>
      <c r="Y246" s="1038"/>
      <c r="Z246" s="1038"/>
      <c r="AA246" s="1038"/>
      <c r="AB246" s="1038"/>
      <c r="AC246" s="1038"/>
      <c r="AD246" s="1038"/>
      <c r="AE246" s="1038"/>
      <c r="AF246" s="1038"/>
      <c r="AG246" s="1038"/>
      <c r="AH246" s="1038"/>
      <c r="AI246" s="1038"/>
      <c r="AJ246" s="1038"/>
      <c r="AK246" s="1038"/>
      <c r="AL246" s="1038"/>
      <c r="AM246" s="1038"/>
      <c r="AN246" s="1038"/>
      <c r="AO246" s="1038"/>
      <c r="AP246" s="1038"/>
      <c r="AQ246" s="1038"/>
      <c r="AR246" s="1038"/>
      <c r="AS246" s="1038"/>
      <c r="AT246" s="1038"/>
      <c r="AU246" s="1038"/>
      <c r="AV246" s="1038"/>
      <c r="AW246" s="1038"/>
      <c r="AX246" s="1038"/>
      <c r="AY246" s="1038"/>
      <c r="BA246" s="838"/>
      <c r="BB246" s="175"/>
      <c r="BC246" s="517"/>
      <c r="BD246" s="447"/>
      <c r="BE246" s="447"/>
      <c r="BF246" s="447"/>
      <c r="BG246" s="518"/>
      <c r="BH246" s="526"/>
      <c r="BI246" s="447"/>
      <c r="BJ246" s="447"/>
      <c r="BK246" s="447"/>
      <c r="BL246" s="518"/>
      <c r="BM246" s="526"/>
      <c r="BN246" s="447"/>
      <c r="BO246" s="447"/>
      <c r="BP246" s="447"/>
      <c r="BQ246" s="2647"/>
      <c r="BR246" s="2700"/>
      <c r="BS246" s="2700"/>
      <c r="BT246" s="2700"/>
      <c r="BU246" s="2700"/>
      <c r="BV246" s="2700"/>
      <c r="BW246" s="2700"/>
      <c r="BX246" s="2700"/>
      <c r="BY246" s="2496"/>
      <c r="BZ246" s="2496"/>
      <c r="CA246" s="2496"/>
      <c r="CB246" s="2496"/>
      <c r="CC246" s="2496"/>
      <c r="CD246" s="2496"/>
      <c r="CE246" s="2496"/>
      <c r="CF246" s="2496"/>
      <c r="CG246" s="2496"/>
      <c r="CH246" s="2496"/>
      <c r="CI246" s="2496"/>
      <c r="CJ246" s="2496"/>
      <c r="CK246" s="2496"/>
      <c r="CL246" s="2496"/>
      <c r="CM246" s="2496"/>
      <c r="CN246" s="2496"/>
      <c r="CO246" s="2496"/>
      <c r="CP246" s="2496"/>
      <c r="CQ246" s="2496"/>
      <c r="CR246" s="2496"/>
      <c r="CS246" s="2496"/>
      <c r="CT246" s="2496"/>
      <c r="CU246" s="2496"/>
      <c r="CV246" s="2496"/>
      <c r="CW246" s="2496"/>
      <c r="CX246" s="2496"/>
      <c r="CY246" s="2496"/>
      <c r="CZ246" s="2496"/>
      <c r="DA246" s="240"/>
    </row>
    <row r="247" s="761" customFormat="true" ht="15" customHeight="true" x14ac:dyDescent="0.2">
      <c r="A247" s="1136"/>
      <c r="B247" s="1260"/>
      <c r="C247" s="1346"/>
      <c r="D247" s="1305"/>
      <c r="E247" s="1305"/>
      <c r="F247" s="1305"/>
      <c r="G247" s="1306"/>
      <c r="H247" s="1347"/>
      <c r="I247" s="1305"/>
      <c r="J247" s="1305"/>
      <c r="K247" s="1305"/>
      <c r="L247" s="1348"/>
      <c r="M247" s="1346"/>
      <c r="N247" s="1305"/>
      <c r="O247" s="1305"/>
      <c r="P247" s="1305"/>
      <c r="Q247" s="1348"/>
      <c r="R247" s="1038"/>
      <c r="S247" s="1038"/>
      <c r="T247" s="1038"/>
      <c r="U247" s="1038"/>
      <c r="V247" s="1038"/>
      <c r="W247" s="1038"/>
      <c r="X247" s="1038"/>
      <c r="Y247" s="1038"/>
      <c r="Z247" s="1038"/>
      <c r="AA247" s="1038"/>
      <c r="AB247" s="1038"/>
      <c r="AC247" s="1038"/>
      <c r="AD247" s="1038"/>
      <c r="AE247" s="1038"/>
      <c r="AF247" s="1038"/>
      <c r="AG247" s="1038"/>
      <c r="AH247" s="1038"/>
      <c r="AI247" s="1038"/>
      <c r="AJ247" s="1038"/>
      <c r="AK247" s="1038"/>
      <c r="AL247" s="1038"/>
      <c r="AM247" s="1038"/>
      <c r="AN247" s="1038"/>
      <c r="AO247" s="1038"/>
      <c r="AP247" s="1038"/>
      <c r="AQ247" s="1038"/>
      <c r="AR247" s="1038"/>
      <c r="AS247" s="1038"/>
      <c r="AT247" s="1038"/>
      <c r="AU247" s="1038"/>
      <c r="AV247" s="1038"/>
      <c r="AW247" s="1038"/>
      <c r="AX247" s="1038"/>
      <c r="AY247" s="1038"/>
      <c r="BA247" s="838"/>
      <c r="BB247" s="175"/>
      <c r="BC247" s="517"/>
      <c r="BD247" s="447"/>
      <c r="BE247" s="447"/>
      <c r="BF247" s="447"/>
      <c r="BG247" s="518"/>
      <c r="BH247" s="526"/>
      <c r="BI247" s="447"/>
      <c r="BJ247" s="447"/>
      <c r="BK247" s="447"/>
      <c r="BL247" s="518"/>
      <c r="BM247" s="526"/>
      <c r="BN247" s="447"/>
      <c r="BO247" s="447"/>
      <c r="BP247" s="447"/>
      <c r="BQ247" s="2647"/>
      <c r="BR247" s="2700"/>
      <c r="BS247" s="2700"/>
      <c r="BT247" s="2700"/>
      <c r="BU247" s="2700"/>
      <c r="BV247" s="2700"/>
      <c r="BW247" s="2700"/>
      <c r="BX247" s="2700"/>
      <c r="BY247" s="2496"/>
      <c r="BZ247" s="2496"/>
      <c r="CA247" s="2496"/>
      <c r="CB247" s="2496"/>
      <c r="CC247" s="2496"/>
      <c r="CD247" s="2496"/>
      <c r="CE247" s="2496"/>
      <c r="CF247" s="2496"/>
      <c r="CG247" s="2496"/>
      <c r="CH247" s="2496"/>
      <c r="CI247" s="2496"/>
      <c r="CJ247" s="2496"/>
      <c r="CK247" s="2496"/>
      <c r="CL247" s="2496"/>
      <c r="CM247" s="2496"/>
      <c r="CN247" s="2496"/>
      <c r="CO247" s="2496"/>
      <c r="CP247" s="2496"/>
      <c r="CQ247" s="2496"/>
      <c r="CR247" s="2496"/>
      <c r="CS247" s="2496"/>
      <c r="CT247" s="2496"/>
      <c r="CU247" s="2496"/>
      <c r="CV247" s="2496"/>
      <c r="CW247" s="2496"/>
      <c r="CX247" s="2496"/>
      <c r="CY247" s="2496"/>
      <c r="CZ247" s="2496"/>
      <c r="DA247" s="240"/>
    </row>
    <row r="248" s="761" customFormat="true" ht="15" customHeight="true" x14ac:dyDescent="0.2">
      <c r="A248" s="1141"/>
      <c r="B248" s="1280"/>
      <c r="C248" s="1431"/>
      <c r="D248" s="1359"/>
      <c r="E248" s="1359"/>
      <c r="F248" s="1359"/>
      <c r="G248" s="1360"/>
      <c r="H248" s="1432"/>
      <c r="I248" s="1359"/>
      <c r="J248" s="1359"/>
      <c r="K248" s="1359"/>
      <c r="L248" s="1433"/>
      <c r="M248" s="1431"/>
      <c r="N248" s="1359"/>
      <c r="O248" s="1359"/>
      <c r="P248" s="1359"/>
      <c r="Q248" s="1433"/>
      <c r="R248" s="1038"/>
      <c r="S248" s="1038"/>
      <c r="T248" s="1038"/>
      <c r="U248" s="1038"/>
      <c r="V248" s="1038"/>
      <c r="W248" s="1038"/>
      <c r="X248" s="1038"/>
      <c r="Y248" s="1038"/>
      <c r="Z248" s="1038"/>
      <c r="AA248" s="1038"/>
      <c r="AB248" s="1038"/>
      <c r="AC248" s="1038"/>
      <c r="AD248" s="1038"/>
      <c r="AE248" s="1038"/>
      <c r="AF248" s="1038"/>
      <c r="AG248" s="1038"/>
      <c r="AH248" s="1038"/>
      <c r="AI248" s="1038"/>
      <c r="AJ248" s="1038"/>
      <c r="AK248" s="1038"/>
      <c r="AL248" s="1038"/>
      <c r="AM248" s="1038"/>
      <c r="AN248" s="1038"/>
      <c r="AO248" s="1038"/>
      <c r="AP248" s="1038"/>
      <c r="AQ248" s="1038"/>
      <c r="AR248" s="1038"/>
      <c r="AS248" s="1038"/>
      <c r="AT248" s="1038"/>
      <c r="AU248" s="1038"/>
      <c r="AV248" s="1038"/>
      <c r="AW248" s="1038"/>
      <c r="AX248" s="1038"/>
      <c r="AY248" s="1038"/>
      <c r="BA248" s="838"/>
      <c r="BB248" s="175"/>
      <c r="BC248" s="519"/>
      <c r="BD248" s="520"/>
      <c r="BE248" s="520"/>
      <c r="BF248" s="520"/>
      <c r="BG248" s="521"/>
      <c r="BH248" s="527"/>
      <c r="BI248" s="520"/>
      <c r="BJ248" s="520"/>
      <c r="BK248" s="520"/>
      <c r="BL248" s="521"/>
      <c r="BM248" s="527"/>
      <c r="BN248" s="520"/>
      <c r="BO248" s="520"/>
      <c r="BP248" s="520"/>
      <c r="BQ248" s="2648"/>
      <c r="BR248" s="2700"/>
      <c r="BS248" s="2700"/>
      <c r="BT248" s="2700"/>
      <c r="BU248" s="2700"/>
      <c r="BV248" s="2700"/>
      <c r="BW248" s="2700"/>
      <c r="BX248" s="2700"/>
      <c r="BY248" s="2496"/>
      <c r="BZ248" s="2496"/>
      <c r="CA248" s="2496"/>
      <c r="CB248" s="2496"/>
      <c r="CC248" s="2496"/>
      <c r="CD248" s="2496"/>
      <c r="CE248" s="2496"/>
      <c r="CF248" s="2496"/>
      <c r="CG248" s="2496"/>
      <c r="CH248" s="2496"/>
      <c r="CI248" s="2496"/>
      <c r="CJ248" s="2496"/>
      <c r="CK248" s="2496"/>
      <c r="CL248" s="2496"/>
      <c r="CM248" s="2496"/>
      <c r="CN248" s="2496"/>
      <c r="CO248" s="2496"/>
      <c r="CP248" s="2496"/>
      <c r="CQ248" s="2496"/>
      <c r="CR248" s="2496"/>
      <c r="CS248" s="2496"/>
      <c r="CT248" s="2496"/>
      <c r="CU248" s="2496"/>
      <c r="CV248" s="2496"/>
      <c r="CW248" s="2496"/>
      <c r="CX248" s="2496"/>
      <c r="CY248" s="2496"/>
      <c r="CZ248" s="2496"/>
      <c r="DA248" s="240"/>
    </row>
    <row r="249" s="761" customFormat="true" ht="250.15" customHeight="true" x14ac:dyDescent="0.2">
      <c r="B249" s="760"/>
      <c r="R249" s="240"/>
      <c r="S249" s="240"/>
      <c r="T249" s="240"/>
      <c r="U249" s="240"/>
      <c r="V249" s="240"/>
      <c r="W249" s="240"/>
      <c r="X249" s="240"/>
      <c r="Y249" s="240"/>
      <c r="Z249" s="240"/>
      <c r="AA249" s="240"/>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BA249" s="132"/>
      <c r="BB249" s="130"/>
      <c r="BC249" s="130"/>
      <c r="BD249" s="130"/>
      <c r="BE249" s="130"/>
      <c r="BF249" s="130"/>
      <c r="BG249" s="130"/>
      <c r="BH249" s="130"/>
      <c r="BI249" s="130"/>
      <c r="BJ249" s="130"/>
      <c r="BK249" s="130"/>
      <c r="BL249" s="130"/>
      <c r="BM249" s="130"/>
      <c r="BN249" s="130"/>
      <c r="BO249" s="130"/>
      <c r="BP249" s="130"/>
      <c r="BQ249" s="132"/>
      <c r="BR249" s="239"/>
      <c r="BS249" s="239"/>
      <c r="BT249" s="239"/>
      <c r="BU249" s="239"/>
      <c r="BV249" s="239"/>
      <c r="BW249" s="239"/>
      <c r="BX249" s="239"/>
      <c r="BY249" s="239"/>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c r="DA249" s="240"/>
    </row>
    <row r="250" s="242" customFormat="true" ht="19.15" customHeight="true" x14ac:dyDescent="0.2">
      <c r="B250" s="759"/>
      <c r="R250" s="235"/>
      <c r="S250" s="235"/>
      <c r="T250" s="235"/>
      <c r="U250" s="235"/>
      <c r="V250" s="235"/>
      <c r="W250" s="235"/>
      <c r="X250" s="235"/>
      <c r="Y250" s="235"/>
      <c r="Z250" s="235"/>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BA250" s="841"/>
      <c r="BB250" s="268"/>
      <c r="BC250" s="841"/>
      <c r="BD250" s="841"/>
      <c r="BE250" s="841"/>
      <c r="BF250" s="841"/>
      <c r="BG250" s="841"/>
      <c r="BH250" s="841"/>
      <c r="BI250" s="841"/>
      <c r="BJ250" s="841"/>
      <c r="BK250" s="841"/>
      <c r="BL250" s="841"/>
      <c r="BM250" s="841"/>
      <c r="BN250" s="841"/>
      <c r="BO250" s="841"/>
      <c r="BP250" s="841"/>
      <c r="BQ250" s="841"/>
      <c r="BR250" s="235"/>
      <c r="BS250" s="235"/>
      <c r="BT250" s="235"/>
      <c r="BU250" s="235"/>
      <c r="BV250" s="235"/>
      <c r="BW250" s="235"/>
      <c r="BX250" s="235"/>
      <c r="BY250" s="23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c r="DA250" s="235"/>
    </row>
    <row r="251" s="242" customFormat="true" ht="15" customHeight="true" x14ac:dyDescent="0.2">
      <c r="B251" s="759"/>
      <c r="R251" s="235"/>
      <c r="S251" s="235"/>
      <c r="T251" s="235"/>
      <c r="U251" s="235"/>
      <c r="V251" s="235"/>
      <c r="W251" s="235"/>
      <c r="X251" s="235"/>
      <c r="Y251" s="235"/>
      <c r="Z251" s="235"/>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BA251" s="841"/>
      <c r="BB251" s="268"/>
      <c r="BC251" s="841"/>
      <c r="BD251" s="841"/>
      <c r="BE251" s="841"/>
      <c r="BF251" s="841"/>
      <c r="BG251" s="841"/>
      <c r="BH251" s="841"/>
      <c r="BI251" s="841"/>
      <c r="BJ251" s="841"/>
      <c r="BK251" s="841"/>
      <c r="BL251" s="841"/>
      <c r="BM251" s="841"/>
      <c r="BN251" s="841"/>
      <c r="BO251" s="841"/>
      <c r="BP251" s="841"/>
      <c r="BQ251" s="841"/>
      <c r="BR251" s="235"/>
      <c r="BS251" s="235"/>
      <c r="BT251" s="235"/>
      <c r="BU251" s="235"/>
      <c r="BV251" s="235"/>
      <c r="BW251" s="235"/>
      <c r="BX251" s="235"/>
      <c r="BY251" s="23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c r="DA251" s="235"/>
    </row>
    <row r="252" s="242" customFormat="true" ht="15" customHeight="true" x14ac:dyDescent="0.2">
      <c r="B252" s="759"/>
      <c r="R252" s="235"/>
      <c r="S252" s="235"/>
      <c r="T252" s="235"/>
      <c r="U252" s="235"/>
      <c r="V252" s="235"/>
      <c r="W252" s="235"/>
      <c r="X252" s="235"/>
      <c r="Y252" s="235"/>
      <c r="Z252" s="235"/>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BA252" s="841"/>
      <c r="BB252" s="268"/>
      <c r="BC252" s="841"/>
      <c r="BD252" s="841"/>
      <c r="BE252" s="841"/>
      <c r="BF252" s="841"/>
      <c r="BG252" s="841"/>
      <c r="BH252" s="841"/>
      <c r="BI252" s="841"/>
      <c r="BJ252" s="841"/>
      <c r="BK252" s="841"/>
      <c r="BL252" s="841"/>
      <c r="BM252" s="841"/>
      <c r="BN252" s="841"/>
      <c r="BO252" s="841"/>
      <c r="BP252" s="841"/>
      <c r="BQ252" s="841"/>
      <c r="BR252" s="235"/>
      <c r="BS252" s="235"/>
      <c r="BT252" s="235"/>
      <c r="BU252" s="235"/>
      <c r="BV252" s="235"/>
      <c r="BW252" s="235"/>
      <c r="BX252" s="235"/>
      <c r="BY252" s="23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c r="DA252" s="235"/>
    </row>
    <row r="253" s="242" customFormat="true" ht="15" customHeight="true" x14ac:dyDescent="0.2">
      <c r="B253" s="759"/>
      <c r="R253" s="235"/>
      <c r="S253" s="235"/>
      <c r="T253" s="235"/>
      <c r="U253" s="235"/>
      <c r="V253" s="235"/>
      <c r="W253" s="235"/>
      <c r="X253" s="235"/>
      <c r="Y253" s="235"/>
      <c r="Z253" s="235"/>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BA253" s="841"/>
      <c r="BB253" s="268"/>
      <c r="BC253" s="841"/>
      <c r="BD253" s="841"/>
      <c r="BE253" s="841"/>
      <c r="BF253" s="841"/>
      <c r="BG253" s="841"/>
      <c r="BH253" s="841"/>
      <c r="BI253" s="841"/>
      <c r="BJ253" s="841"/>
      <c r="BK253" s="841"/>
      <c r="BL253" s="841"/>
      <c r="BM253" s="841"/>
      <c r="BN253" s="841"/>
      <c r="BO253" s="841"/>
      <c r="BP253" s="841"/>
      <c r="BQ253" s="841"/>
      <c r="BR253" s="235"/>
      <c r="BS253" s="235"/>
      <c r="BT253" s="235"/>
      <c r="BU253" s="235"/>
      <c r="BV253" s="235"/>
      <c r="BW253" s="235"/>
      <c r="BX253" s="235"/>
      <c r="BY253" s="23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c r="DA253" s="235"/>
    </row>
    <row r="254" s="242" customFormat="true" ht="15" customHeight="true" x14ac:dyDescent="0.2">
      <c r="B254" s="759"/>
      <c r="R254" s="235"/>
      <c r="S254" s="235"/>
      <c r="T254" s="235"/>
      <c r="U254" s="235"/>
      <c r="V254" s="235"/>
      <c r="W254" s="235"/>
      <c r="X254" s="235"/>
      <c r="Y254" s="235"/>
      <c r="Z254" s="235"/>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BA254" s="841"/>
      <c r="BB254" s="268"/>
      <c r="BC254" s="841"/>
      <c r="BD254" s="841"/>
      <c r="BE254" s="841"/>
      <c r="BF254" s="841"/>
      <c r="BG254" s="841"/>
      <c r="BH254" s="841"/>
      <c r="BI254" s="841"/>
      <c r="BJ254" s="841"/>
      <c r="BK254" s="841"/>
      <c r="BL254" s="841"/>
      <c r="BM254" s="841"/>
      <c r="BN254" s="841"/>
      <c r="BO254" s="841"/>
      <c r="BP254" s="841"/>
      <c r="BQ254" s="841"/>
      <c r="BR254" s="235"/>
      <c r="BS254" s="235"/>
      <c r="BT254" s="235"/>
      <c r="BU254" s="235"/>
      <c r="BV254" s="235"/>
      <c r="BW254" s="235"/>
      <c r="BX254" s="235"/>
      <c r="BY254" s="23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c r="DA254" s="235"/>
    </row>
    <row r="255" s="242" customFormat="true" ht="15" customHeight="true" x14ac:dyDescent="0.2">
      <c r="B255" s="759"/>
      <c r="R255" s="235"/>
      <c r="S255" s="235"/>
      <c r="T255" s="235"/>
      <c r="U255" s="235"/>
      <c r="V255" s="235"/>
      <c r="W255" s="235"/>
      <c r="X255" s="235"/>
      <c r="Y255" s="235"/>
      <c r="Z255" s="235"/>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BA255" s="841"/>
      <c r="BB255" s="268"/>
      <c r="BC255" s="841"/>
      <c r="BD255" s="841"/>
      <c r="BE255" s="841"/>
      <c r="BF255" s="841"/>
      <c r="BG255" s="841"/>
      <c r="BH255" s="841"/>
      <c r="BI255" s="841"/>
      <c r="BJ255" s="841"/>
      <c r="BK255" s="841"/>
      <c r="BL255" s="841"/>
      <c r="BM255" s="841"/>
      <c r="BN255" s="841"/>
      <c r="BO255" s="841"/>
      <c r="BP255" s="841"/>
      <c r="BQ255" s="841"/>
      <c r="BR255" s="235"/>
      <c r="BS255" s="235"/>
      <c r="BT255" s="235"/>
      <c r="BU255" s="235"/>
      <c r="BV255" s="235"/>
      <c r="BW255" s="235"/>
      <c r="BX255" s="235"/>
      <c r="BY255" s="23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c r="DA255" s="235"/>
    </row>
    <row r="256" s="242" customFormat="true" ht="15" customHeight="true" x14ac:dyDescent="0.2">
      <c r="B256" s="759"/>
      <c r="R256" s="235"/>
      <c r="S256" s="235"/>
      <c r="T256" s="235"/>
      <c r="U256" s="235"/>
      <c r="V256" s="235"/>
      <c r="W256" s="235"/>
      <c r="X256" s="235"/>
      <c r="Y256" s="235"/>
      <c r="Z256" s="235"/>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BA256" s="841"/>
      <c r="BB256" s="268"/>
      <c r="BC256" s="841"/>
      <c r="BD256" s="841"/>
      <c r="BE256" s="841"/>
      <c r="BF256" s="841"/>
      <c r="BG256" s="841"/>
      <c r="BH256" s="841"/>
      <c r="BI256" s="841"/>
      <c r="BJ256" s="841"/>
      <c r="BK256" s="841"/>
      <c r="BL256" s="841"/>
      <c r="BM256" s="841"/>
      <c r="BN256" s="841"/>
      <c r="BO256" s="841"/>
      <c r="BP256" s="841"/>
      <c r="BQ256" s="841"/>
      <c r="BR256" s="235"/>
      <c r="BS256" s="235"/>
      <c r="BT256" s="235"/>
      <c r="BU256" s="235"/>
      <c r="BV256" s="235"/>
      <c r="BW256" s="235"/>
      <c r="BX256" s="235"/>
      <c r="BY256" s="23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c r="DA256" s="235"/>
    </row>
    <row r="257" s="242" customFormat="true" ht="18" customHeight="true" x14ac:dyDescent="0.2">
      <c r="B257" s="759"/>
      <c r="R257" s="235"/>
      <c r="S257" s="235"/>
      <c r="T257" s="235"/>
      <c r="U257" s="235"/>
      <c r="V257" s="235"/>
      <c r="W257" s="235"/>
      <c r="X257" s="235"/>
      <c r="Y257" s="235"/>
      <c r="Z257" s="235"/>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BA257" s="841"/>
      <c r="BB257" s="268"/>
      <c r="BC257" s="841"/>
      <c r="BD257" s="841"/>
      <c r="BE257" s="841"/>
      <c r="BF257" s="841"/>
      <c r="BG257" s="841"/>
      <c r="BH257" s="841"/>
      <c r="BI257" s="841"/>
      <c r="BJ257" s="841"/>
      <c r="BK257" s="841"/>
      <c r="BL257" s="841"/>
      <c r="BM257" s="841"/>
      <c r="BN257" s="841"/>
      <c r="BO257" s="841"/>
      <c r="BP257" s="841"/>
      <c r="BQ257" s="841"/>
      <c r="BR257" s="235"/>
      <c r="BS257" s="235"/>
      <c r="BT257" s="235"/>
      <c r="BU257" s="235"/>
      <c r="BV257" s="235"/>
      <c r="BW257" s="235"/>
      <c r="BX257" s="235"/>
      <c r="BY257" s="23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c r="DA257" s="235"/>
    </row>
    <row r="258" s="242" customFormat="true" ht="18" customHeight="true" x14ac:dyDescent="0.2">
      <c r="B258" s="759"/>
      <c r="R258" s="235"/>
      <c r="S258" s="235"/>
      <c r="T258" s="235"/>
      <c r="U258" s="235"/>
      <c r="V258" s="235"/>
      <c r="W258" s="235"/>
      <c r="X258" s="235"/>
      <c r="Y258" s="235"/>
      <c r="Z258" s="235"/>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BA258" s="841"/>
      <c r="BB258" s="268"/>
      <c r="BC258" s="841"/>
      <c r="BD258" s="841"/>
      <c r="BE258" s="841"/>
      <c r="BF258" s="841"/>
      <c r="BG258" s="841"/>
      <c r="BH258" s="841"/>
      <c r="BI258" s="841"/>
      <c r="BJ258" s="841"/>
      <c r="BK258" s="841"/>
      <c r="BL258" s="841"/>
      <c r="BM258" s="841"/>
      <c r="BN258" s="841"/>
      <c r="BO258" s="841"/>
      <c r="BP258" s="841"/>
      <c r="BQ258" s="841"/>
      <c r="BR258" s="235"/>
      <c r="BS258" s="235"/>
      <c r="BT258" s="235"/>
      <c r="BU258" s="235"/>
      <c r="BV258" s="235"/>
      <c r="BW258" s="235"/>
      <c r="BX258" s="235"/>
      <c r="BY258" s="23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c r="DA258" s="235"/>
    </row>
    <row r="259" s="761" customFormat="true" ht="15" customHeight="true" x14ac:dyDescent="0.2">
      <c r="B259" s="760"/>
      <c r="R259" s="240"/>
      <c r="S259" s="240"/>
      <c r="T259" s="240"/>
      <c r="U259" s="240"/>
      <c r="V259" s="240"/>
      <c r="W259" s="240"/>
      <c r="X259" s="240"/>
      <c r="Y259" s="240"/>
      <c r="Z259" s="240"/>
      <c r="AA259" s="240"/>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BA259" s="241" t="s">
        <v>131</v>
      </c>
      <c r="BB259" s="137" t="s">
        <v>85</v>
      </c>
      <c r="BC259" s="3134" t="s">
        <v>115</v>
      </c>
      <c r="BD259" s="3135"/>
      <c r="BE259" s="3135"/>
      <c r="BF259" s="3135"/>
      <c r="BG259" s="3136"/>
      <c r="BH259" s="3137" t="s">
        <v>38</v>
      </c>
      <c r="BI259" s="3135"/>
      <c r="BJ259" s="3135"/>
      <c r="BK259" s="3135"/>
      <c r="BL259" s="3136"/>
      <c r="BM259" s="3137" t="s">
        <v>37</v>
      </c>
      <c r="BN259" s="3135"/>
      <c r="BO259" s="3135"/>
      <c r="BP259" s="3135"/>
      <c r="BQ259" s="3138"/>
      <c r="BR259" s="2701"/>
      <c r="BS259" s="2702"/>
      <c r="BT259" s="2702"/>
      <c r="BU259" s="2702"/>
      <c r="BV259" s="2702"/>
      <c r="BW259" s="2702"/>
      <c r="BX259" s="2702"/>
      <c r="BY259" s="2703"/>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c r="DA259" s="240"/>
    </row>
    <row r="260" s="761" customFormat="true" ht="12.75" x14ac:dyDescent="0.2">
      <c r="B260" s="760"/>
      <c r="R260" s="240"/>
      <c r="S260" s="240"/>
      <c r="T260" s="240"/>
      <c r="U260" s="240"/>
      <c r="V260" s="240"/>
      <c r="W260" s="240"/>
      <c r="X260" s="240"/>
      <c r="Y260" s="240"/>
      <c r="Z260" s="240"/>
      <c r="AA260" s="24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2649" t="s">
        <v>4</v>
      </c>
      <c r="BR260" s="2704"/>
      <c r="BS260" s="2704"/>
      <c r="BT260" s="2704"/>
      <c r="BU260" s="2704"/>
      <c r="BV260" s="2704"/>
      <c r="BW260" s="2704"/>
      <c r="BX260" s="2704"/>
      <c r="BY260" s="2497"/>
      <c r="BZ260" s="2497"/>
      <c r="CA260" s="2497"/>
      <c r="CB260" s="2497"/>
      <c r="CC260" s="2497"/>
      <c r="CD260" s="2497"/>
      <c r="CE260" s="2497"/>
      <c r="CF260" s="2497"/>
      <c r="CG260" s="2497"/>
      <c r="CH260" s="2497"/>
      <c r="CI260" s="2497"/>
      <c r="CJ260" s="2497"/>
      <c r="CK260" s="2497"/>
      <c r="CL260" s="2497"/>
      <c r="CM260" s="2497"/>
      <c r="CN260" s="2497"/>
      <c r="CO260" s="2497"/>
      <c r="CP260" s="2497"/>
      <c r="CQ260" s="2497"/>
      <c r="CR260" s="2497"/>
      <c r="CS260" s="2497"/>
      <c r="CT260" s="2497"/>
      <c r="CU260" s="2497"/>
      <c r="CV260" s="2497"/>
      <c r="CW260" s="2497"/>
      <c r="CX260" s="2497"/>
      <c r="CY260" s="2497"/>
      <c r="CZ260" s="2497"/>
      <c r="DA260" s="240"/>
    </row>
    <row r="261" s="761" customFormat="true" ht="15" customHeight="true" x14ac:dyDescent="0.2">
      <c r="B261" s="760"/>
      <c r="R261" s="240"/>
      <c r="S261" s="240"/>
      <c r="T261" s="240"/>
      <c r="U261" s="240"/>
      <c r="V261" s="240"/>
      <c r="W261" s="240"/>
      <c r="X261" s="240"/>
      <c r="Y261" s="240"/>
      <c r="Z261" s="240"/>
      <c r="AA261" s="240"/>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BA261" s="3146" t="s">
        <v>73</v>
      </c>
      <c r="BB261" s="430" t="s">
        <v>49</v>
      </c>
      <c r="BC261" s="1599" t="s">
        <v>35</v>
      </c>
      <c r="BD261" s="1619" t="s">
        <v>35</v>
      </c>
      <c r="BE261" s="1619" t="s">
        <v>35</v>
      </c>
      <c r="BF261" s="1619" t="s">
        <v>35</v>
      </c>
      <c r="BG261" s="1640" t="s">
        <v>35</v>
      </c>
      <c r="BH261" s="1661" t="s">
        <v>35</v>
      </c>
      <c r="BI261" s="1619" t="s">
        <v>35</v>
      </c>
      <c r="BJ261" s="1619" t="s">
        <v>35</v>
      </c>
      <c r="BK261" s="1619" t="s">
        <v>35</v>
      </c>
      <c r="BL261" s="1640" t="s">
        <v>35</v>
      </c>
      <c r="BM261" s="1661" t="s">
        <v>35</v>
      </c>
      <c r="BN261" s="1619" t="s">
        <v>35</v>
      </c>
      <c r="BO261" s="1619" t="s">
        <v>35</v>
      </c>
      <c r="BP261" s="1619" t="s">
        <v>35</v>
      </c>
      <c r="BQ261" s="2650" t="s">
        <v>35</v>
      </c>
      <c r="BR261" s="2705"/>
      <c r="BS261" s="2705"/>
      <c r="BT261" s="2705"/>
      <c r="BU261" s="2705"/>
      <c r="BV261" s="2705"/>
      <c r="BW261" s="2705"/>
      <c r="BX261" s="2705"/>
      <c r="BY261" s="2498"/>
      <c r="BZ261" s="2498"/>
      <c r="CA261" s="2498"/>
      <c r="CB261" s="2498"/>
      <c r="CC261" s="2498"/>
      <c r="CD261" s="2498"/>
      <c r="CE261" s="2498"/>
      <c r="CF261" s="2498"/>
      <c r="CG261" s="2498"/>
      <c r="CH261" s="2498"/>
      <c r="CI261" s="2498"/>
      <c r="CJ261" s="2498"/>
      <c r="CK261" s="2498"/>
      <c r="CL261" s="2498"/>
      <c r="CM261" s="2498"/>
      <c r="CN261" s="2498"/>
      <c r="CO261" s="2498"/>
      <c r="CP261" s="2498"/>
      <c r="CQ261" s="2498"/>
      <c r="CR261" s="2498"/>
      <c r="CS261" s="2498"/>
      <c r="CT261" s="2498"/>
      <c r="CU261" s="2498"/>
      <c r="CV261" s="2498"/>
      <c r="CW261" s="2498"/>
      <c r="CX261" s="2498"/>
      <c r="CY261" s="2498"/>
      <c r="CZ261" s="2498"/>
      <c r="DA261" s="240"/>
    </row>
    <row r="262" s="761" customFormat="true" ht="15" customHeight="true" x14ac:dyDescent="0.2">
      <c r="B262" s="760"/>
      <c r="R262" s="240"/>
      <c r="S262" s="240"/>
      <c r="T262" s="240"/>
      <c r="U262" s="240"/>
      <c r="V262" s="240"/>
      <c r="W262" s="240"/>
      <c r="X262" s="240"/>
      <c r="Y262" s="240"/>
      <c r="Z262" s="240"/>
      <c r="AA262" s="240"/>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BA262" s="3147"/>
      <c r="BB262" s="431" t="s">
        <v>48</v>
      </c>
      <c r="BC262" s="1600" t="s">
        <v>35</v>
      </c>
      <c r="BD262" s="1620" t="s">
        <v>35</v>
      </c>
      <c r="BE262" s="1620" t="s">
        <v>35</v>
      </c>
      <c r="BF262" s="1620" t="s">
        <v>35</v>
      </c>
      <c r="BG262" s="1641" t="s">
        <v>35</v>
      </c>
      <c r="BH262" s="1662" t="s">
        <v>35</v>
      </c>
      <c r="BI262" s="1620" t="s">
        <v>35</v>
      </c>
      <c r="BJ262" s="1620" t="s">
        <v>35</v>
      </c>
      <c r="BK262" s="1620" t="s">
        <v>35</v>
      </c>
      <c r="BL262" s="1641" t="s">
        <v>35</v>
      </c>
      <c r="BM262" s="1662" t="s">
        <v>35</v>
      </c>
      <c r="BN262" s="1620" t="s">
        <v>35</v>
      </c>
      <c r="BO262" s="1620" t="s">
        <v>35</v>
      </c>
      <c r="BP262" s="1620" t="s">
        <v>35</v>
      </c>
      <c r="BQ262" s="2651" t="s">
        <v>35</v>
      </c>
      <c r="BR262" s="2706"/>
      <c r="BS262" s="2706"/>
      <c r="BT262" s="2706"/>
      <c r="BU262" s="2706"/>
      <c r="BV262" s="2706"/>
      <c r="BW262" s="2706"/>
      <c r="BX262" s="2706"/>
      <c r="BY262" s="2499"/>
      <c r="BZ262" s="2499"/>
      <c r="CA262" s="2499"/>
      <c r="CB262" s="2499"/>
      <c r="CC262" s="2499"/>
      <c r="CD262" s="2499"/>
      <c r="CE262" s="2499"/>
      <c r="CF262" s="2499"/>
      <c r="CG262" s="2499"/>
      <c r="CH262" s="2499"/>
      <c r="CI262" s="2499"/>
      <c r="CJ262" s="2499"/>
      <c r="CK262" s="2499"/>
      <c r="CL262" s="2499"/>
      <c r="CM262" s="2499"/>
      <c r="CN262" s="2499"/>
      <c r="CO262" s="2499"/>
      <c r="CP262" s="2499"/>
      <c r="CQ262" s="2499"/>
      <c r="CR262" s="2499"/>
      <c r="CS262" s="2499"/>
      <c r="CT262" s="2499"/>
      <c r="CU262" s="2499"/>
      <c r="CV262" s="2499"/>
      <c r="CW262" s="2499"/>
      <c r="CX262" s="2499"/>
      <c r="CY262" s="2499"/>
      <c r="CZ262" s="2499"/>
      <c r="DA262" s="240"/>
    </row>
    <row r="263" s="761" customFormat="true" ht="15" customHeight="true" x14ac:dyDescent="0.2">
      <c r="B263" s="760"/>
      <c r="R263" s="240"/>
      <c r="S263" s="240"/>
      <c r="T263" s="240"/>
      <c r="U263" s="240"/>
      <c r="V263" s="240"/>
      <c r="W263" s="240"/>
      <c r="X263" s="240"/>
      <c r="Y263" s="240"/>
      <c r="Z263" s="240"/>
      <c r="AA263" s="240"/>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BA263" s="3147"/>
      <c r="BB263" s="431" t="s">
        <v>113</v>
      </c>
      <c r="BC263" s="1600" t="s">
        <v>35</v>
      </c>
      <c r="BD263" s="1620" t="s">
        <v>35</v>
      </c>
      <c r="BE263" s="1620" t="s">
        <v>35</v>
      </c>
      <c r="BF263" s="1620" t="s">
        <v>35</v>
      </c>
      <c r="BG263" s="1641" t="s">
        <v>35</v>
      </c>
      <c r="BH263" s="1662" t="s">
        <v>35</v>
      </c>
      <c r="BI263" s="1620" t="s">
        <v>35</v>
      </c>
      <c r="BJ263" s="1620" t="s">
        <v>35</v>
      </c>
      <c r="BK263" s="1620" t="s">
        <v>35</v>
      </c>
      <c r="BL263" s="1641" t="s">
        <v>35</v>
      </c>
      <c r="BM263" s="1662" t="s">
        <v>35</v>
      </c>
      <c r="BN263" s="1620" t="s">
        <v>35</v>
      </c>
      <c r="BO263" s="1620" t="s">
        <v>35</v>
      </c>
      <c r="BP263" s="1620" t="s">
        <v>35</v>
      </c>
      <c r="BQ263" s="2651" t="s">
        <v>35</v>
      </c>
      <c r="BR263" s="2706"/>
      <c r="BS263" s="2706"/>
      <c r="BT263" s="2706"/>
      <c r="BU263" s="2706"/>
      <c r="BV263" s="2706"/>
      <c r="BW263" s="2706"/>
      <c r="BX263" s="2706"/>
      <c r="BY263" s="2499"/>
      <c r="BZ263" s="2499"/>
      <c r="CA263" s="2499"/>
      <c r="CB263" s="2499"/>
      <c r="CC263" s="2499"/>
      <c r="CD263" s="2499"/>
      <c r="CE263" s="2499"/>
      <c r="CF263" s="2499"/>
      <c r="CG263" s="2499"/>
      <c r="CH263" s="2499"/>
      <c r="CI263" s="2499"/>
      <c r="CJ263" s="2499"/>
      <c r="CK263" s="2499"/>
      <c r="CL263" s="2499"/>
      <c r="CM263" s="2499"/>
      <c r="CN263" s="2499"/>
      <c r="CO263" s="2499"/>
      <c r="CP263" s="2499"/>
      <c r="CQ263" s="2499"/>
      <c r="CR263" s="2499"/>
      <c r="CS263" s="2499"/>
      <c r="CT263" s="2499"/>
      <c r="CU263" s="2499"/>
      <c r="CV263" s="2499"/>
      <c r="CW263" s="2499"/>
      <c r="CX263" s="2499"/>
      <c r="CY263" s="2499"/>
      <c r="CZ263" s="2499"/>
      <c r="DA263" s="240"/>
    </row>
    <row r="264" s="761" customFormat="true" ht="15" customHeight="true" x14ac:dyDescent="0.2">
      <c r="B264" s="760"/>
      <c r="R264" s="240"/>
      <c r="S264" s="240"/>
      <c r="T264" s="240"/>
      <c r="U264" s="240"/>
      <c r="V264" s="240"/>
      <c r="W264" s="240"/>
      <c r="X264" s="240"/>
      <c r="Y264" s="240"/>
      <c r="Z264" s="240"/>
      <c r="AA264" s="240"/>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BA264" s="3147" t="s">
        <v>74</v>
      </c>
      <c r="BB264" s="431" t="s">
        <v>89</v>
      </c>
      <c r="BC264" s="1600" t="s">
        <v>35</v>
      </c>
      <c r="BD264" s="1620" t="s">
        <v>35</v>
      </c>
      <c r="BE264" s="1620" t="s">
        <v>35</v>
      </c>
      <c r="BF264" s="1620" t="s">
        <v>35</v>
      </c>
      <c r="BG264" s="1641" t="s">
        <v>35</v>
      </c>
      <c r="BH264" s="1662" t="s">
        <v>35</v>
      </c>
      <c r="BI264" s="1620" t="s">
        <v>35</v>
      </c>
      <c r="BJ264" s="1620" t="s">
        <v>35</v>
      </c>
      <c r="BK264" s="1620" t="s">
        <v>35</v>
      </c>
      <c r="BL264" s="1641" t="s">
        <v>35</v>
      </c>
      <c r="BM264" s="1662" t="s">
        <v>35</v>
      </c>
      <c r="BN264" s="1620" t="s">
        <v>35</v>
      </c>
      <c r="BO264" s="1620" t="s">
        <v>35</v>
      </c>
      <c r="BP264" s="1620" t="s">
        <v>35</v>
      </c>
      <c r="BQ264" s="2651" t="s">
        <v>35</v>
      </c>
      <c r="BR264" s="2706"/>
      <c r="BS264" s="2706"/>
      <c r="BT264" s="2706"/>
      <c r="BU264" s="2706"/>
      <c r="BV264" s="2706"/>
      <c r="BW264" s="2706"/>
      <c r="BX264" s="2706"/>
      <c r="BY264" s="2499"/>
      <c r="BZ264" s="2499"/>
      <c r="CA264" s="2499"/>
      <c r="CB264" s="2499"/>
      <c r="CC264" s="2499"/>
      <c r="CD264" s="2499"/>
      <c r="CE264" s="2499"/>
      <c r="CF264" s="2499"/>
      <c r="CG264" s="2499"/>
      <c r="CH264" s="2499"/>
      <c r="CI264" s="2499"/>
      <c r="CJ264" s="2499"/>
      <c r="CK264" s="2499"/>
      <c r="CL264" s="2499"/>
      <c r="CM264" s="2499"/>
      <c r="CN264" s="2499"/>
      <c r="CO264" s="2499"/>
      <c r="CP264" s="2499"/>
      <c r="CQ264" s="2499"/>
      <c r="CR264" s="2499"/>
      <c r="CS264" s="2499"/>
      <c r="CT264" s="2499"/>
      <c r="CU264" s="2499"/>
      <c r="CV264" s="2499"/>
      <c r="CW264" s="2499"/>
      <c r="CX264" s="2499"/>
      <c r="CY264" s="2499"/>
      <c r="CZ264" s="2499"/>
      <c r="DA264" s="240"/>
    </row>
    <row r="265" s="761" customFormat="true" ht="15" customHeight="true" x14ac:dyDescent="0.2">
      <c r="B265" s="760"/>
      <c r="R265" s="240"/>
      <c r="S265" s="240"/>
      <c r="T265" s="240"/>
      <c r="U265" s="240"/>
      <c r="V265" s="240"/>
      <c r="W265" s="240"/>
      <c r="X265" s="240"/>
      <c r="Y265" s="240"/>
      <c r="Z265" s="240"/>
      <c r="AA265" s="240"/>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BA265" s="3147"/>
      <c r="BB265" s="431" t="s">
        <v>90</v>
      </c>
      <c r="BC265" s="1600" t="s">
        <v>35</v>
      </c>
      <c r="BD265" s="1620" t="s">
        <v>35</v>
      </c>
      <c r="BE265" s="1620" t="s">
        <v>35</v>
      </c>
      <c r="BF265" s="1620" t="s">
        <v>35</v>
      </c>
      <c r="BG265" s="1641" t="s">
        <v>35</v>
      </c>
      <c r="BH265" s="1662" t="s">
        <v>35</v>
      </c>
      <c r="BI265" s="1620" t="s">
        <v>35</v>
      </c>
      <c r="BJ265" s="1620" t="s">
        <v>35</v>
      </c>
      <c r="BK265" s="1620" t="s">
        <v>35</v>
      </c>
      <c r="BL265" s="1641" t="s">
        <v>35</v>
      </c>
      <c r="BM265" s="1662" t="s">
        <v>35</v>
      </c>
      <c r="BN265" s="1620" t="s">
        <v>35</v>
      </c>
      <c r="BO265" s="1620" t="s">
        <v>35</v>
      </c>
      <c r="BP265" s="1620" t="s">
        <v>35</v>
      </c>
      <c r="BQ265" s="2651" t="s">
        <v>35</v>
      </c>
      <c r="BR265" s="2706"/>
      <c r="BS265" s="2706"/>
      <c r="BT265" s="2706"/>
      <c r="BU265" s="2706"/>
      <c r="BV265" s="2706"/>
      <c r="BW265" s="2706"/>
      <c r="BX265" s="2706"/>
      <c r="BY265" s="2499"/>
      <c r="BZ265" s="2499"/>
      <c r="CA265" s="2499"/>
      <c r="CB265" s="2499"/>
      <c r="CC265" s="2499"/>
      <c r="CD265" s="2499"/>
      <c r="CE265" s="2499"/>
      <c r="CF265" s="2499"/>
      <c r="CG265" s="2499"/>
      <c r="CH265" s="2499"/>
      <c r="CI265" s="2499"/>
      <c r="CJ265" s="2499"/>
      <c r="CK265" s="2499"/>
      <c r="CL265" s="2499"/>
      <c r="CM265" s="2499"/>
      <c r="CN265" s="2499"/>
      <c r="CO265" s="2499"/>
      <c r="CP265" s="2499"/>
      <c r="CQ265" s="2499"/>
      <c r="CR265" s="2499"/>
      <c r="CS265" s="2499"/>
      <c r="CT265" s="2499"/>
      <c r="CU265" s="2499"/>
      <c r="CV265" s="2499"/>
      <c r="CW265" s="2499"/>
      <c r="CX265" s="2499"/>
      <c r="CY265" s="2499"/>
      <c r="CZ265" s="2499"/>
      <c r="DA265" s="240"/>
    </row>
    <row r="266" s="761" customFormat="true" ht="15" customHeight="true" x14ac:dyDescent="0.2">
      <c r="B266" s="760"/>
      <c r="R266" s="240"/>
      <c r="S266" s="240"/>
      <c r="T266" s="240"/>
      <c r="U266" s="240"/>
      <c r="V266" s="240"/>
      <c r="W266" s="240"/>
      <c r="X266" s="240"/>
      <c r="Y266" s="240"/>
      <c r="Z266" s="240"/>
      <c r="AA266" s="240"/>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BA266" s="3147"/>
      <c r="BB266" s="431" t="s">
        <v>91</v>
      </c>
      <c r="BC266" s="1600" t="s">
        <v>35</v>
      </c>
      <c r="BD266" s="1620" t="s">
        <v>35</v>
      </c>
      <c r="BE266" s="1620" t="s">
        <v>35</v>
      </c>
      <c r="BF266" s="1620" t="s">
        <v>35</v>
      </c>
      <c r="BG266" s="1641" t="s">
        <v>35</v>
      </c>
      <c r="BH266" s="1662" t="s">
        <v>35</v>
      </c>
      <c r="BI266" s="1620" t="s">
        <v>35</v>
      </c>
      <c r="BJ266" s="1620" t="s">
        <v>35</v>
      </c>
      <c r="BK266" s="1620" t="s">
        <v>35</v>
      </c>
      <c r="BL266" s="1641" t="s">
        <v>35</v>
      </c>
      <c r="BM266" s="1662" t="s">
        <v>35</v>
      </c>
      <c r="BN266" s="1620" t="s">
        <v>35</v>
      </c>
      <c r="BO266" s="1620" t="s">
        <v>35</v>
      </c>
      <c r="BP266" s="1620" t="s">
        <v>35</v>
      </c>
      <c r="BQ266" s="2651" t="s">
        <v>35</v>
      </c>
      <c r="BR266" s="2706"/>
      <c r="BS266" s="2706"/>
      <c r="BT266" s="2706"/>
      <c r="BU266" s="2706"/>
      <c r="BV266" s="2706"/>
      <c r="BW266" s="2706"/>
      <c r="BX266" s="2706"/>
      <c r="BY266" s="2499"/>
      <c r="BZ266" s="2499"/>
      <c r="CA266" s="2499"/>
      <c r="CB266" s="2499"/>
      <c r="CC266" s="2499"/>
      <c r="CD266" s="2499"/>
      <c r="CE266" s="2499"/>
      <c r="CF266" s="2499"/>
      <c r="CG266" s="2499"/>
      <c r="CH266" s="2499"/>
      <c r="CI266" s="2499"/>
      <c r="CJ266" s="2499"/>
      <c r="CK266" s="2499"/>
      <c r="CL266" s="2499"/>
      <c r="CM266" s="2499"/>
      <c r="CN266" s="2499"/>
      <c r="CO266" s="2499"/>
      <c r="CP266" s="2499"/>
      <c r="CQ266" s="2499"/>
      <c r="CR266" s="2499"/>
      <c r="CS266" s="2499"/>
      <c r="CT266" s="2499"/>
      <c r="CU266" s="2499"/>
      <c r="CV266" s="2499"/>
      <c r="CW266" s="2499"/>
      <c r="CX266" s="2499"/>
      <c r="CY266" s="2499"/>
      <c r="CZ266" s="2499"/>
      <c r="DA266" s="240"/>
    </row>
    <row r="267" s="761" customFormat="true" ht="15" customHeight="true" x14ac:dyDescent="0.2">
      <c r="B267" s="760"/>
      <c r="R267" s="240"/>
      <c r="S267" s="240"/>
      <c r="T267" s="240"/>
      <c r="U267" s="240"/>
      <c r="V267" s="240"/>
      <c r="W267" s="240"/>
      <c r="X267" s="240"/>
      <c r="Y267" s="240"/>
      <c r="Z267" s="240"/>
      <c r="AA267" s="240"/>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BA267" s="3147"/>
      <c r="BB267" s="431" t="s">
        <v>113</v>
      </c>
      <c r="BC267" s="1600" t="s">
        <v>35</v>
      </c>
      <c r="BD267" s="1620" t="s">
        <v>35</v>
      </c>
      <c r="BE267" s="1620" t="s">
        <v>35</v>
      </c>
      <c r="BF267" s="1620" t="s">
        <v>35</v>
      </c>
      <c r="BG267" s="1641" t="s">
        <v>35</v>
      </c>
      <c r="BH267" s="1662" t="s">
        <v>35</v>
      </c>
      <c r="BI267" s="1620" t="s">
        <v>35</v>
      </c>
      <c r="BJ267" s="1620" t="s">
        <v>35</v>
      </c>
      <c r="BK267" s="1620" t="s">
        <v>35</v>
      </c>
      <c r="BL267" s="1641" t="s">
        <v>35</v>
      </c>
      <c r="BM267" s="1662" t="s">
        <v>35</v>
      </c>
      <c r="BN267" s="1620" t="s">
        <v>35</v>
      </c>
      <c r="BO267" s="1620" t="s">
        <v>35</v>
      </c>
      <c r="BP267" s="1620" t="s">
        <v>35</v>
      </c>
      <c r="BQ267" s="2651" t="s">
        <v>35</v>
      </c>
      <c r="BR267" s="2706"/>
      <c r="BS267" s="2706"/>
      <c r="BT267" s="2706"/>
      <c r="BU267" s="2706"/>
      <c r="BV267" s="2706"/>
      <c r="BW267" s="2706"/>
      <c r="BX267" s="2706"/>
      <c r="BY267" s="2499"/>
      <c r="BZ267" s="2499"/>
      <c r="CA267" s="2499"/>
      <c r="CB267" s="2499"/>
      <c r="CC267" s="2499"/>
      <c r="CD267" s="2499"/>
      <c r="CE267" s="2499"/>
      <c r="CF267" s="2499"/>
      <c r="CG267" s="2499"/>
      <c r="CH267" s="2499"/>
      <c r="CI267" s="2499"/>
      <c r="CJ267" s="2499"/>
      <c r="CK267" s="2499"/>
      <c r="CL267" s="2499"/>
      <c r="CM267" s="2499"/>
      <c r="CN267" s="2499"/>
      <c r="CO267" s="2499"/>
      <c r="CP267" s="2499"/>
      <c r="CQ267" s="2499"/>
      <c r="CR267" s="2499"/>
      <c r="CS267" s="2499"/>
      <c r="CT267" s="2499"/>
      <c r="CU267" s="2499"/>
      <c r="CV267" s="2499"/>
      <c r="CW267" s="2499"/>
      <c r="CX267" s="2499"/>
      <c r="CY267" s="2499"/>
      <c r="CZ267" s="2499"/>
      <c r="DA267" s="240"/>
    </row>
    <row r="268" s="761" customFormat="true" ht="15" customHeight="true" x14ac:dyDescent="0.2">
      <c r="B268" s="760"/>
      <c r="R268" s="240"/>
      <c r="S268" s="240"/>
      <c r="T268" s="240"/>
      <c r="U268" s="240"/>
      <c r="V268" s="240"/>
      <c r="W268" s="240"/>
      <c r="X268" s="240"/>
      <c r="Y268" s="240"/>
      <c r="Z268" s="240"/>
      <c r="AA268" s="240"/>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BA268" s="3147" t="s">
        <v>116</v>
      </c>
      <c r="BB268" s="431" t="s">
        <v>89</v>
      </c>
      <c r="BC268" s="1600" t="s">
        <v>35</v>
      </c>
      <c r="BD268" s="1620" t="s">
        <v>35</v>
      </c>
      <c r="BE268" s="1620" t="s">
        <v>35</v>
      </c>
      <c r="BF268" s="1620" t="s">
        <v>35</v>
      </c>
      <c r="BG268" s="1641" t="s">
        <v>35</v>
      </c>
      <c r="BH268" s="1662" t="s">
        <v>35</v>
      </c>
      <c r="BI268" s="1620" t="s">
        <v>35</v>
      </c>
      <c r="BJ268" s="1620" t="s">
        <v>35</v>
      </c>
      <c r="BK268" s="1620" t="s">
        <v>35</v>
      </c>
      <c r="BL268" s="1641" t="s">
        <v>35</v>
      </c>
      <c r="BM268" s="1662" t="s">
        <v>35</v>
      </c>
      <c r="BN268" s="1620" t="s">
        <v>35</v>
      </c>
      <c r="BO268" s="1620" t="s">
        <v>35</v>
      </c>
      <c r="BP268" s="1620" t="s">
        <v>35</v>
      </c>
      <c r="BQ268" s="2651" t="s">
        <v>35</v>
      </c>
      <c r="BR268" s="2706"/>
      <c r="BS268" s="2706"/>
      <c r="BT268" s="2706"/>
      <c r="BU268" s="2706"/>
      <c r="BV268" s="2706"/>
      <c r="BW268" s="2706"/>
      <c r="BX268" s="2706"/>
      <c r="BY268" s="2499"/>
      <c r="BZ268" s="2499"/>
      <c r="CA268" s="2499"/>
      <c r="CB268" s="2499"/>
      <c r="CC268" s="2499"/>
      <c r="CD268" s="2499"/>
      <c r="CE268" s="2499"/>
      <c r="CF268" s="2499"/>
      <c r="CG268" s="2499"/>
      <c r="CH268" s="2499"/>
      <c r="CI268" s="2499"/>
      <c r="CJ268" s="2499"/>
      <c r="CK268" s="2499"/>
      <c r="CL268" s="2499"/>
      <c r="CM268" s="2499"/>
      <c r="CN268" s="2499"/>
      <c r="CO268" s="2499"/>
      <c r="CP268" s="2499"/>
      <c r="CQ268" s="2499"/>
      <c r="CR268" s="2499"/>
      <c r="CS268" s="2499"/>
      <c r="CT268" s="2499"/>
      <c r="CU268" s="2499"/>
      <c r="CV268" s="2499"/>
      <c r="CW268" s="2499"/>
      <c r="CX268" s="2499"/>
      <c r="CY268" s="2499"/>
      <c r="CZ268" s="2499"/>
      <c r="DA268" s="240"/>
    </row>
    <row r="269" s="761" customFormat="true" ht="15" customHeight="true" x14ac:dyDescent="0.2">
      <c r="B269" s="760"/>
      <c r="R269" s="240"/>
      <c r="S269" s="240"/>
      <c r="T269" s="240"/>
      <c r="U269" s="240"/>
      <c r="V269" s="240"/>
      <c r="W269" s="240"/>
      <c r="X269" s="240"/>
      <c r="Y269" s="240"/>
      <c r="Z269" s="240"/>
      <c r="AA269" s="24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BA269" s="3147"/>
      <c r="BB269" s="431" t="s">
        <v>90</v>
      </c>
      <c r="BC269" s="1600" t="s">
        <v>35</v>
      </c>
      <c r="BD269" s="1620" t="s">
        <v>35</v>
      </c>
      <c r="BE269" s="1620" t="s">
        <v>35</v>
      </c>
      <c r="BF269" s="1620" t="s">
        <v>35</v>
      </c>
      <c r="BG269" s="1641" t="s">
        <v>35</v>
      </c>
      <c r="BH269" s="1662" t="s">
        <v>35</v>
      </c>
      <c r="BI269" s="1620" t="s">
        <v>35</v>
      </c>
      <c r="BJ269" s="1620" t="s">
        <v>35</v>
      </c>
      <c r="BK269" s="1620" t="s">
        <v>35</v>
      </c>
      <c r="BL269" s="1641" t="s">
        <v>35</v>
      </c>
      <c r="BM269" s="1662" t="s">
        <v>35</v>
      </c>
      <c r="BN269" s="1620" t="s">
        <v>35</v>
      </c>
      <c r="BO269" s="1620" t="s">
        <v>35</v>
      </c>
      <c r="BP269" s="1620" t="s">
        <v>35</v>
      </c>
      <c r="BQ269" s="2651" t="s">
        <v>35</v>
      </c>
      <c r="BR269" s="2706"/>
      <c r="BS269" s="2706"/>
      <c r="BT269" s="2706"/>
      <c r="BU269" s="2706"/>
      <c r="BV269" s="2706"/>
      <c r="BW269" s="2706"/>
      <c r="BX269" s="2706"/>
      <c r="BY269" s="2499"/>
      <c r="BZ269" s="2499"/>
      <c r="CA269" s="2499"/>
      <c r="CB269" s="2499"/>
      <c r="CC269" s="2499"/>
      <c r="CD269" s="2499"/>
      <c r="CE269" s="2499"/>
      <c r="CF269" s="2499"/>
      <c r="CG269" s="2499"/>
      <c r="CH269" s="2499"/>
      <c r="CI269" s="2499"/>
      <c r="CJ269" s="2499"/>
      <c r="CK269" s="2499"/>
      <c r="CL269" s="2499"/>
      <c r="CM269" s="2499"/>
      <c r="CN269" s="2499"/>
      <c r="CO269" s="2499"/>
      <c r="CP269" s="2499"/>
      <c r="CQ269" s="2499"/>
      <c r="CR269" s="2499"/>
      <c r="CS269" s="2499"/>
      <c r="CT269" s="2499"/>
      <c r="CU269" s="2499"/>
      <c r="CV269" s="2499"/>
      <c r="CW269" s="2499"/>
      <c r="CX269" s="2499"/>
      <c r="CY269" s="2499"/>
      <c r="CZ269" s="2499"/>
      <c r="DA269" s="240"/>
    </row>
    <row r="270" s="761" customFormat="true" ht="15" customHeight="true" x14ac:dyDescent="0.2">
      <c r="B270" s="760"/>
      <c r="R270" s="240"/>
      <c r="S270" s="240"/>
      <c r="T270" s="240"/>
      <c r="U270" s="240"/>
      <c r="V270" s="240"/>
      <c r="W270" s="240"/>
      <c r="X270" s="240"/>
      <c r="Y270" s="240"/>
      <c r="Z270" s="240"/>
      <c r="AA270" s="240"/>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BA270" s="3147"/>
      <c r="BB270" s="431" t="s">
        <v>91</v>
      </c>
      <c r="BC270" s="1600" t="s">
        <v>35</v>
      </c>
      <c r="BD270" s="1620" t="s">
        <v>35</v>
      </c>
      <c r="BE270" s="1620" t="s">
        <v>35</v>
      </c>
      <c r="BF270" s="1620" t="s">
        <v>35</v>
      </c>
      <c r="BG270" s="1641" t="s">
        <v>35</v>
      </c>
      <c r="BH270" s="1662" t="s">
        <v>35</v>
      </c>
      <c r="BI270" s="1620" t="s">
        <v>35</v>
      </c>
      <c r="BJ270" s="1620" t="s">
        <v>35</v>
      </c>
      <c r="BK270" s="1620" t="s">
        <v>35</v>
      </c>
      <c r="BL270" s="1641" t="s">
        <v>35</v>
      </c>
      <c r="BM270" s="1662" t="s">
        <v>35</v>
      </c>
      <c r="BN270" s="1620" t="s">
        <v>35</v>
      </c>
      <c r="BO270" s="1620" t="s">
        <v>35</v>
      </c>
      <c r="BP270" s="1620" t="s">
        <v>35</v>
      </c>
      <c r="BQ270" s="2651" t="s">
        <v>35</v>
      </c>
      <c r="BR270" s="2706"/>
      <c r="BS270" s="2706"/>
      <c r="BT270" s="2706"/>
      <c r="BU270" s="2706"/>
      <c r="BV270" s="2706"/>
      <c r="BW270" s="2706"/>
      <c r="BX270" s="2706"/>
      <c r="BY270" s="2499"/>
      <c r="BZ270" s="2499"/>
      <c r="CA270" s="2499"/>
      <c r="CB270" s="2499"/>
      <c r="CC270" s="2499"/>
      <c r="CD270" s="2499"/>
      <c r="CE270" s="2499"/>
      <c r="CF270" s="2499"/>
      <c r="CG270" s="2499"/>
      <c r="CH270" s="2499"/>
      <c r="CI270" s="2499"/>
      <c r="CJ270" s="2499"/>
      <c r="CK270" s="2499"/>
      <c r="CL270" s="2499"/>
      <c r="CM270" s="2499"/>
      <c r="CN270" s="2499"/>
      <c r="CO270" s="2499"/>
      <c r="CP270" s="2499"/>
      <c r="CQ270" s="2499"/>
      <c r="CR270" s="2499"/>
      <c r="CS270" s="2499"/>
      <c r="CT270" s="2499"/>
      <c r="CU270" s="2499"/>
      <c r="CV270" s="2499"/>
      <c r="CW270" s="2499"/>
      <c r="CX270" s="2499"/>
      <c r="CY270" s="2499"/>
      <c r="CZ270" s="2499"/>
      <c r="DA270" s="240"/>
    </row>
    <row r="271" s="761" customFormat="true" ht="15" customHeight="true" x14ac:dyDescent="0.2">
      <c r="B271" s="760"/>
      <c r="R271" s="240"/>
      <c r="S271" s="240"/>
      <c r="T271" s="240"/>
      <c r="U271" s="240"/>
      <c r="V271" s="240"/>
      <c r="W271" s="240"/>
      <c r="X271" s="240"/>
      <c r="Y271" s="240"/>
      <c r="Z271" s="240"/>
      <c r="AA271" s="240"/>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BA271" s="3147" t="s">
        <v>75</v>
      </c>
      <c r="BB271" s="431" t="s">
        <v>49</v>
      </c>
      <c r="BC271" s="1600" t="s">
        <v>35</v>
      </c>
      <c r="BD271" s="1621" t="s">
        <v>35</v>
      </c>
      <c r="BE271" s="1621" t="s">
        <v>35</v>
      </c>
      <c r="BF271" s="1621" t="s">
        <v>35</v>
      </c>
      <c r="BG271" s="1642" t="s">
        <v>35</v>
      </c>
      <c r="BH271" s="1600" t="s">
        <v>35</v>
      </c>
      <c r="BI271" s="1621" t="s">
        <v>35</v>
      </c>
      <c r="BJ271" s="1621" t="s">
        <v>35</v>
      </c>
      <c r="BK271" s="1621" t="s">
        <v>35</v>
      </c>
      <c r="BL271" s="1642" t="s">
        <v>35</v>
      </c>
      <c r="BM271" s="1600" t="s">
        <v>35</v>
      </c>
      <c r="BN271" s="1621" t="s">
        <v>35</v>
      </c>
      <c r="BO271" s="1621" t="s">
        <v>35</v>
      </c>
      <c r="BP271" s="1621" t="s">
        <v>35</v>
      </c>
      <c r="BQ271" s="1683" t="s">
        <v>35</v>
      </c>
      <c r="BR271" s="2500"/>
      <c r="BS271" s="2500"/>
      <c r="BT271" s="2500"/>
      <c r="BU271" s="2500"/>
      <c r="BV271" s="2500"/>
      <c r="BW271" s="2500"/>
      <c r="BX271" s="2500"/>
      <c r="BY271" s="2500"/>
      <c r="BZ271" s="2500"/>
      <c r="CA271" s="2500"/>
      <c r="CB271" s="2500"/>
      <c r="CC271" s="2500"/>
      <c r="CD271" s="2500"/>
      <c r="CE271" s="2500"/>
      <c r="CF271" s="2500"/>
      <c r="CG271" s="2500"/>
      <c r="CH271" s="2500"/>
      <c r="CI271" s="2500"/>
      <c r="CJ271" s="2500"/>
      <c r="CK271" s="2500"/>
      <c r="CL271" s="2500"/>
      <c r="CM271" s="2500"/>
      <c r="CN271" s="2500"/>
      <c r="CO271" s="2500"/>
      <c r="CP271" s="2500"/>
      <c r="CQ271" s="2500"/>
      <c r="CR271" s="2500"/>
      <c r="CS271" s="2500"/>
      <c r="CT271" s="2500"/>
      <c r="CU271" s="2500"/>
      <c r="CV271" s="2500"/>
      <c r="CW271" s="2500"/>
      <c r="CX271" s="2500"/>
      <c r="CY271" s="2500"/>
      <c r="CZ271" s="2500"/>
      <c r="DA271" s="240"/>
    </row>
    <row r="272" s="761" customFormat="true" ht="15" customHeight="true" x14ac:dyDescent="0.2">
      <c r="B272" s="760"/>
      <c r="R272" s="240"/>
      <c r="S272" s="240"/>
      <c r="T272" s="240"/>
      <c r="U272" s="240"/>
      <c r="V272" s="240"/>
      <c r="W272" s="240"/>
      <c r="X272" s="240"/>
      <c r="Y272" s="240"/>
      <c r="Z272" s="240"/>
      <c r="AA272" s="240"/>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BA272" s="3147"/>
      <c r="BB272" s="431" t="s">
        <v>48</v>
      </c>
      <c r="BC272" s="1600" t="s">
        <v>35</v>
      </c>
      <c r="BD272" s="1621" t="s">
        <v>35</v>
      </c>
      <c r="BE272" s="1621" t="s">
        <v>35</v>
      </c>
      <c r="BF272" s="1621" t="s">
        <v>35</v>
      </c>
      <c r="BG272" s="1642" t="s">
        <v>35</v>
      </c>
      <c r="BH272" s="1600" t="s">
        <v>35</v>
      </c>
      <c r="BI272" s="1621" t="s">
        <v>35</v>
      </c>
      <c r="BJ272" s="1621" t="s">
        <v>35</v>
      </c>
      <c r="BK272" s="1621" t="s">
        <v>35</v>
      </c>
      <c r="BL272" s="1642" t="s">
        <v>35</v>
      </c>
      <c r="BM272" s="1600" t="s">
        <v>35</v>
      </c>
      <c r="BN272" s="1621" t="s">
        <v>35</v>
      </c>
      <c r="BO272" s="1621" t="s">
        <v>35</v>
      </c>
      <c r="BP272" s="1621" t="s">
        <v>35</v>
      </c>
      <c r="BQ272" s="1683" t="s">
        <v>35</v>
      </c>
      <c r="BR272" s="2500"/>
      <c r="BS272" s="2500"/>
      <c r="BT272" s="2500"/>
      <c r="BU272" s="2500"/>
      <c r="BV272" s="2500"/>
      <c r="BW272" s="2500"/>
      <c r="BX272" s="2500"/>
      <c r="BY272" s="2500"/>
      <c r="BZ272" s="2500"/>
      <c r="CA272" s="2500"/>
      <c r="CB272" s="2500"/>
      <c r="CC272" s="2500"/>
      <c r="CD272" s="2500"/>
      <c r="CE272" s="2500"/>
      <c r="CF272" s="2500"/>
      <c r="CG272" s="2500"/>
      <c r="CH272" s="2500"/>
      <c r="CI272" s="2500"/>
      <c r="CJ272" s="2500"/>
      <c r="CK272" s="2500"/>
      <c r="CL272" s="2500"/>
      <c r="CM272" s="2500"/>
      <c r="CN272" s="2500"/>
      <c r="CO272" s="2500"/>
      <c r="CP272" s="2500"/>
      <c r="CQ272" s="2500"/>
      <c r="CR272" s="2500"/>
      <c r="CS272" s="2500"/>
      <c r="CT272" s="2500"/>
      <c r="CU272" s="2500"/>
      <c r="CV272" s="2500"/>
      <c r="CW272" s="2500"/>
      <c r="CX272" s="2500"/>
      <c r="CY272" s="2500"/>
      <c r="CZ272" s="2500"/>
      <c r="DA272" s="240"/>
    </row>
    <row r="273" s="761" customFormat="true" ht="15" customHeight="true" x14ac:dyDescent="0.2">
      <c r="B273" s="760"/>
      <c r="R273" s="240"/>
      <c r="S273" s="240"/>
      <c r="T273" s="240"/>
      <c r="U273" s="240"/>
      <c r="V273" s="240"/>
      <c r="W273" s="240"/>
      <c r="X273" s="240"/>
      <c r="Y273" s="240"/>
      <c r="Z273" s="240"/>
      <c r="AA273" s="240"/>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BA273" s="3147"/>
      <c r="BB273" s="431" t="s">
        <v>113</v>
      </c>
      <c r="BC273" s="1600" t="s">
        <v>35</v>
      </c>
      <c r="BD273" s="1621" t="s">
        <v>35</v>
      </c>
      <c r="BE273" s="1621" t="s">
        <v>35</v>
      </c>
      <c r="BF273" s="1621" t="s">
        <v>35</v>
      </c>
      <c r="BG273" s="1642" t="s">
        <v>35</v>
      </c>
      <c r="BH273" s="1600" t="s">
        <v>35</v>
      </c>
      <c r="BI273" s="1621" t="s">
        <v>35</v>
      </c>
      <c r="BJ273" s="1621" t="s">
        <v>35</v>
      </c>
      <c r="BK273" s="1621" t="s">
        <v>35</v>
      </c>
      <c r="BL273" s="1642" t="s">
        <v>35</v>
      </c>
      <c r="BM273" s="1600" t="s">
        <v>35</v>
      </c>
      <c r="BN273" s="1621" t="s">
        <v>35</v>
      </c>
      <c r="BO273" s="1621" t="s">
        <v>35</v>
      </c>
      <c r="BP273" s="1621" t="s">
        <v>35</v>
      </c>
      <c r="BQ273" s="1683" t="s">
        <v>35</v>
      </c>
      <c r="BR273" s="2500"/>
      <c r="BS273" s="2500"/>
      <c r="BT273" s="2500"/>
      <c r="BU273" s="2500"/>
      <c r="BV273" s="2500"/>
      <c r="BW273" s="2500"/>
      <c r="BX273" s="2500"/>
      <c r="BY273" s="2500"/>
      <c r="BZ273" s="2500"/>
      <c r="CA273" s="2500"/>
      <c r="CB273" s="2500"/>
      <c r="CC273" s="2500"/>
      <c r="CD273" s="2500"/>
      <c r="CE273" s="2500"/>
      <c r="CF273" s="2500"/>
      <c r="CG273" s="2500"/>
      <c r="CH273" s="2500"/>
      <c r="CI273" s="2500"/>
      <c r="CJ273" s="2500"/>
      <c r="CK273" s="2500"/>
      <c r="CL273" s="2500"/>
      <c r="CM273" s="2500"/>
      <c r="CN273" s="2500"/>
      <c r="CO273" s="2500"/>
      <c r="CP273" s="2500"/>
      <c r="CQ273" s="2500"/>
      <c r="CR273" s="2500"/>
      <c r="CS273" s="2500"/>
      <c r="CT273" s="2500"/>
      <c r="CU273" s="2500"/>
      <c r="CV273" s="2500"/>
      <c r="CW273" s="2500"/>
      <c r="CX273" s="2500"/>
      <c r="CY273" s="2500"/>
      <c r="CZ273" s="2500"/>
      <c r="DA273" s="240"/>
    </row>
    <row r="274" s="761" customFormat="true" ht="15" customHeight="true" x14ac:dyDescent="0.2">
      <c r="B274" s="760"/>
      <c r="R274" s="240"/>
      <c r="S274" s="240"/>
      <c r="T274" s="240"/>
      <c r="U274" s="240"/>
      <c r="V274" s="240"/>
      <c r="W274" s="240"/>
      <c r="X274" s="240"/>
      <c r="Y274" s="240"/>
      <c r="Z274" s="240"/>
      <c r="AA274" s="240"/>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BA274" s="3147" t="s">
        <v>76</v>
      </c>
      <c r="BB274" s="431" t="s">
        <v>49</v>
      </c>
      <c r="BC274" s="1600" t="s">
        <v>35</v>
      </c>
      <c r="BD274" s="1620" t="s">
        <v>35</v>
      </c>
      <c r="BE274" s="1620" t="s">
        <v>35</v>
      </c>
      <c r="BF274" s="1620" t="s">
        <v>35</v>
      </c>
      <c r="BG274" s="1641" t="s">
        <v>35</v>
      </c>
      <c r="BH274" s="1662" t="s">
        <v>35</v>
      </c>
      <c r="BI274" s="1620" t="s">
        <v>35</v>
      </c>
      <c r="BJ274" s="1620" t="s">
        <v>35</v>
      </c>
      <c r="BK274" s="1620" t="s">
        <v>35</v>
      </c>
      <c r="BL274" s="1641" t="s">
        <v>35</v>
      </c>
      <c r="BM274" s="1662" t="s">
        <v>35</v>
      </c>
      <c r="BN274" s="1620" t="s">
        <v>35</v>
      </c>
      <c r="BO274" s="1620" t="s">
        <v>35</v>
      </c>
      <c r="BP274" s="1620" t="s">
        <v>35</v>
      </c>
      <c r="BQ274" s="2651" t="s">
        <v>35</v>
      </c>
      <c r="BR274" s="2706"/>
      <c r="BS274" s="2706"/>
      <c r="BT274" s="2706"/>
      <c r="BU274" s="2706"/>
      <c r="BV274" s="2706"/>
      <c r="BW274" s="2706"/>
      <c r="BX274" s="2706"/>
      <c r="BY274" s="2499"/>
      <c r="BZ274" s="2499"/>
      <c r="CA274" s="2499"/>
      <c r="CB274" s="2499"/>
      <c r="CC274" s="2499"/>
      <c r="CD274" s="2499"/>
      <c r="CE274" s="2499"/>
      <c r="CF274" s="2499"/>
      <c r="CG274" s="2499"/>
      <c r="CH274" s="2499"/>
      <c r="CI274" s="2499"/>
      <c r="CJ274" s="2499"/>
      <c r="CK274" s="2499"/>
      <c r="CL274" s="2499"/>
      <c r="CM274" s="2499"/>
      <c r="CN274" s="2499"/>
      <c r="CO274" s="2499"/>
      <c r="CP274" s="2499"/>
      <c r="CQ274" s="2499"/>
      <c r="CR274" s="2499"/>
      <c r="CS274" s="2499"/>
      <c r="CT274" s="2499"/>
      <c r="CU274" s="2499"/>
      <c r="CV274" s="2499"/>
      <c r="CW274" s="2499"/>
      <c r="CX274" s="2499"/>
      <c r="CY274" s="2499"/>
      <c r="CZ274" s="2499"/>
      <c r="DA274" s="240"/>
    </row>
    <row r="275" s="761" customFormat="true" ht="15" customHeight="true" x14ac:dyDescent="0.2">
      <c r="B275" s="760"/>
      <c r="R275" s="240"/>
      <c r="S275" s="240"/>
      <c r="T275" s="240"/>
      <c r="U275" s="240"/>
      <c r="V275" s="240"/>
      <c r="W275" s="240"/>
      <c r="X275" s="240"/>
      <c r="Y275" s="240"/>
      <c r="Z275" s="240"/>
      <c r="AA275" s="240"/>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BA275" s="3147"/>
      <c r="BB275" s="431" t="s">
        <v>48</v>
      </c>
      <c r="BC275" s="1600" t="s">
        <v>35</v>
      </c>
      <c r="BD275" s="1620" t="s">
        <v>35</v>
      </c>
      <c r="BE275" s="1620" t="s">
        <v>35</v>
      </c>
      <c r="BF275" s="1620" t="s">
        <v>35</v>
      </c>
      <c r="BG275" s="1641" t="s">
        <v>35</v>
      </c>
      <c r="BH275" s="1662" t="s">
        <v>35</v>
      </c>
      <c r="BI275" s="1620" t="s">
        <v>35</v>
      </c>
      <c r="BJ275" s="1620" t="s">
        <v>35</v>
      </c>
      <c r="BK275" s="1620" t="s">
        <v>35</v>
      </c>
      <c r="BL275" s="1641" t="s">
        <v>35</v>
      </c>
      <c r="BM275" s="1662" t="s">
        <v>35</v>
      </c>
      <c r="BN275" s="1620" t="s">
        <v>35</v>
      </c>
      <c r="BO275" s="1620" t="s">
        <v>35</v>
      </c>
      <c r="BP275" s="1620" t="s">
        <v>35</v>
      </c>
      <c r="BQ275" s="2651" t="s">
        <v>35</v>
      </c>
      <c r="BR275" s="2706"/>
      <c r="BS275" s="2706"/>
      <c r="BT275" s="2706"/>
      <c r="BU275" s="2706"/>
      <c r="BV275" s="2706"/>
      <c r="BW275" s="2706"/>
      <c r="BX275" s="2706"/>
      <c r="BY275" s="2499"/>
      <c r="BZ275" s="2499"/>
      <c r="CA275" s="2499"/>
      <c r="CB275" s="2499"/>
      <c r="CC275" s="2499"/>
      <c r="CD275" s="2499"/>
      <c r="CE275" s="2499"/>
      <c r="CF275" s="2499"/>
      <c r="CG275" s="2499"/>
      <c r="CH275" s="2499"/>
      <c r="CI275" s="2499"/>
      <c r="CJ275" s="2499"/>
      <c r="CK275" s="2499"/>
      <c r="CL275" s="2499"/>
      <c r="CM275" s="2499"/>
      <c r="CN275" s="2499"/>
      <c r="CO275" s="2499"/>
      <c r="CP275" s="2499"/>
      <c r="CQ275" s="2499"/>
      <c r="CR275" s="2499"/>
      <c r="CS275" s="2499"/>
      <c r="CT275" s="2499"/>
      <c r="CU275" s="2499"/>
      <c r="CV275" s="2499"/>
      <c r="CW275" s="2499"/>
      <c r="CX275" s="2499"/>
      <c r="CY275" s="2499"/>
      <c r="CZ275" s="2499"/>
      <c r="DA275" s="240"/>
    </row>
    <row r="276" s="761" customFormat="true" ht="15" customHeight="true" x14ac:dyDescent="0.2">
      <c r="B276" s="760"/>
      <c r="R276" s="240"/>
      <c r="S276" s="240"/>
      <c r="T276" s="240"/>
      <c r="U276" s="240"/>
      <c r="V276" s="240"/>
      <c r="W276" s="240"/>
      <c r="X276" s="240"/>
      <c r="Y276" s="240"/>
      <c r="Z276" s="240"/>
      <c r="AA276" s="240"/>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BA276" s="3147"/>
      <c r="BB276" s="431" t="s">
        <v>114</v>
      </c>
      <c r="BC276" s="1600" t="s">
        <v>35</v>
      </c>
      <c r="BD276" s="1620" t="s">
        <v>35</v>
      </c>
      <c r="BE276" s="1620" t="s">
        <v>35</v>
      </c>
      <c r="BF276" s="1620" t="s">
        <v>35</v>
      </c>
      <c r="BG276" s="1641" t="s">
        <v>35</v>
      </c>
      <c r="BH276" s="1662" t="s">
        <v>35</v>
      </c>
      <c r="BI276" s="1620" t="s">
        <v>35</v>
      </c>
      <c r="BJ276" s="1620" t="s">
        <v>35</v>
      </c>
      <c r="BK276" s="1620" t="s">
        <v>35</v>
      </c>
      <c r="BL276" s="1641" t="s">
        <v>35</v>
      </c>
      <c r="BM276" s="1662" t="s">
        <v>35</v>
      </c>
      <c r="BN276" s="1620" t="s">
        <v>35</v>
      </c>
      <c r="BO276" s="1620" t="s">
        <v>35</v>
      </c>
      <c r="BP276" s="1620" t="s">
        <v>35</v>
      </c>
      <c r="BQ276" s="2651" t="s">
        <v>35</v>
      </c>
      <c r="BR276" s="2706"/>
      <c r="BS276" s="2706"/>
      <c r="BT276" s="2706"/>
      <c r="BU276" s="2706"/>
      <c r="BV276" s="2706"/>
      <c r="BW276" s="2706"/>
      <c r="BX276" s="2706"/>
      <c r="BY276" s="2499"/>
      <c r="BZ276" s="2499"/>
      <c r="CA276" s="2499"/>
      <c r="CB276" s="2499"/>
      <c r="CC276" s="2499"/>
      <c r="CD276" s="2499"/>
      <c r="CE276" s="2499"/>
      <c r="CF276" s="2499"/>
      <c r="CG276" s="2499"/>
      <c r="CH276" s="2499"/>
      <c r="CI276" s="2499"/>
      <c r="CJ276" s="2499"/>
      <c r="CK276" s="2499"/>
      <c r="CL276" s="2499"/>
      <c r="CM276" s="2499"/>
      <c r="CN276" s="2499"/>
      <c r="CO276" s="2499"/>
      <c r="CP276" s="2499"/>
      <c r="CQ276" s="2499"/>
      <c r="CR276" s="2499"/>
      <c r="CS276" s="2499"/>
      <c r="CT276" s="2499"/>
      <c r="CU276" s="2499"/>
      <c r="CV276" s="2499"/>
      <c r="CW276" s="2499"/>
      <c r="CX276" s="2499"/>
      <c r="CY276" s="2499"/>
      <c r="CZ276" s="2499"/>
      <c r="DA276" s="240"/>
    </row>
    <row r="277" s="761" customFormat="true" ht="15" customHeight="true" x14ac:dyDescent="0.2">
      <c r="B277" s="760"/>
      <c r="R277" s="240"/>
      <c r="S277" s="240"/>
      <c r="T277" s="240"/>
      <c r="U277" s="240"/>
      <c r="V277" s="240"/>
      <c r="W277" s="240"/>
      <c r="X277" s="240"/>
      <c r="Y277" s="240"/>
      <c r="Z277" s="240"/>
      <c r="AA277" s="240"/>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BA277" s="3147" t="s">
        <v>77</v>
      </c>
      <c r="BB277" s="431" t="s">
        <v>78</v>
      </c>
      <c r="BC277" s="1600" t="s">
        <v>35</v>
      </c>
      <c r="BD277" s="1620" t="s">
        <v>35</v>
      </c>
      <c r="BE277" s="1620" t="s">
        <v>35</v>
      </c>
      <c r="BF277" s="1620" t="s">
        <v>35</v>
      </c>
      <c r="BG277" s="1641" t="s">
        <v>35</v>
      </c>
      <c r="BH277" s="1662" t="s">
        <v>35</v>
      </c>
      <c r="BI277" s="1620" t="s">
        <v>35</v>
      </c>
      <c r="BJ277" s="1620" t="s">
        <v>35</v>
      </c>
      <c r="BK277" s="1620" t="s">
        <v>35</v>
      </c>
      <c r="BL277" s="1641" t="s">
        <v>35</v>
      </c>
      <c r="BM277" s="1662" t="s">
        <v>35</v>
      </c>
      <c r="BN277" s="1620" t="s">
        <v>35</v>
      </c>
      <c r="BO277" s="1620" t="s">
        <v>35</v>
      </c>
      <c r="BP277" s="1620" t="s">
        <v>35</v>
      </c>
      <c r="BQ277" s="2651" t="s">
        <v>35</v>
      </c>
      <c r="BR277" s="2706"/>
      <c r="BS277" s="2706"/>
      <c r="BT277" s="2706"/>
      <c r="BU277" s="2706"/>
      <c r="BV277" s="2706"/>
      <c r="BW277" s="2706"/>
      <c r="BX277" s="2706"/>
      <c r="BY277" s="2499"/>
      <c r="BZ277" s="2499"/>
      <c r="CA277" s="2499"/>
      <c r="CB277" s="2499"/>
      <c r="CC277" s="2499"/>
      <c r="CD277" s="2499"/>
      <c r="CE277" s="2499"/>
      <c r="CF277" s="2499"/>
      <c r="CG277" s="2499"/>
      <c r="CH277" s="2499"/>
      <c r="CI277" s="2499"/>
      <c r="CJ277" s="2499"/>
      <c r="CK277" s="2499"/>
      <c r="CL277" s="2499"/>
      <c r="CM277" s="2499"/>
      <c r="CN277" s="2499"/>
      <c r="CO277" s="2499"/>
      <c r="CP277" s="2499"/>
      <c r="CQ277" s="2499"/>
      <c r="CR277" s="2499"/>
      <c r="CS277" s="2499"/>
      <c r="CT277" s="2499"/>
      <c r="CU277" s="2499"/>
      <c r="CV277" s="2499"/>
      <c r="CW277" s="2499"/>
      <c r="CX277" s="2499"/>
      <c r="CY277" s="2499"/>
      <c r="CZ277" s="2499"/>
      <c r="DA277" s="240"/>
    </row>
    <row r="278" s="761" customFormat="true" ht="15" customHeight="true" x14ac:dyDescent="0.2">
      <c r="B278" s="760"/>
      <c r="R278" s="240"/>
      <c r="S278" s="240"/>
      <c r="T278" s="240"/>
      <c r="U278" s="240"/>
      <c r="V278" s="240"/>
      <c r="W278" s="240"/>
      <c r="X278" s="240"/>
      <c r="Y278" s="240"/>
      <c r="Z278" s="240"/>
      <c r="AA278" s="24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BA278" s="3147"/>
      <c r="BB278" s="431" t="s">
        <v>79</v>
      </c>
      <c r="BC278" s="1600" t="s">
        <v>35</v>
      </c>
      <c r="BD278" s="1620" t="s">
        <v>35</v>
      </c>
      <c r="BE278" s="1620" t="s">
        <v>35</v>
      </c>
      <c r="BF278" s="1620" t="s">
        <v>35</v>
      </c>
      <c r="BG278" s="1641" t="s">
        <v>35</v>
      </c>
      <c r="BH278" s="1662" t="s">
        <v>35</v>
      </c>
      <c r="BI278" s="1620" t="s">
        <v>35</v>
      </c>
      <c r="BJ278" s="1620" t="s">
        <v>35</v>
      </c>
      <c r="BK278" s="1620" t="s">
        <v>35</v>
      </c>
      <c r="BL278" s="1641" t="s">
        <v>35</v>
      </c>
      <c r="BM278" s="1662" t="s">
        <v>35</v>
      </c>
      <c r="BN278" s="1620" t="s">
        <v>35</v>
      </c>
      <c r="BO278" s="1620" t="s">
        <v>35</v>
      </c>
      <c r="BP278" s="1620" t="s">
        <v>35</v>
      </c>
      <c r="BQ278" s="2651" t="s">
        <v>35</v>
      </c>
      <c r="BR278" s="2706"/>
      <c r="BS278" s="2706"/>
      <c r="BT278" s="2706"/>
      <c r="BU278" s="2706"/>
      <c r="BV278" s="2706"/>
      <c r="BW278" s="2706"/>
      <c r="BX278" s="2706"/>
      <c r="BY278" s="2499"/>
      <c r="BZ278" s="2499"/>
      <c r="CA278" s="2499"/>
      <c r="CB278" s="2499"/>
      <c r="CC278" s="2499"/>
      <c r="CD278" s="2499"/>
      <c r="CE278" s="2499"/>
      <c r="CF278" s="2499"/>
      <c r="CG278" s="2499"/>
      <c r="CH278" s="2499"/>
      <c r="CI278" s="2499"/>
      <c r="CJ278" s="2499"/>
      <c r="CK278" s="2499"/>
      <c r="CL278" s="2499"/>
      <c r="CM278" s="2499"/>
      <c r="CN278" s="2499"/>
      <c r="CO278" s="2499"/>
      <c r="CP278" s="2499"/>
      <c r="CQ278" s="2499"/>
      <c r="CR278" s="2499"/>
      <c r="CS278" s="2499"/>
      <c r="CT278" s="2499"/>
      <c r="CU278" s="2499"/>
      <c r="CV278" s="2499"/>
      <c r="CW278" s="2499"/>
      <c r="CX278" s="2499"/>
      <c r="CY278" s="2499"/>
      <c r="CZ278" s="2499"/>
      <c r="DA278" s="240"/>
    </row>
    <row r="279" s="761" customFormat="true" ht="15" customHeight="true" x14ac:dyDescent="0.2">
      <c r="B279" s="760"/>
      <c r="R279" s="240"/>
      <c r="S279" s="240"/>
      <c r="T279" s="240"/>
      <c r="U279" s="240"/>
      <c r="V279" s="240"/>
      <c r="W279" s="240"/>
      <c r="X279" s="240"/>
      <c r="Y279" s="240"/>
      <c r="Z279" s="240"/>
      <c r="AA279" s="240"/>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BA279" s="3147"/>
      <c r="BB279" s="431" t="s">
        <v>80</v>
      </c>
      <c r="BC279" s="1600" t="s">
        <v>35</v>
      </c>
      <c r="BD279" s="1621" t="s">
        <v>35</v>
      </c>
      <c r="BE279" s="1621" t="s">
        <v>35</v>
      </c>
      <c r="BF279" s="1621" t="s">
        <v>35</v>
      </c>
      <c r="BG279" s="1642" t="s">
        <v>35</v>
      </c>
      <c r="BH279" s="1600" t="s">
        <v>35</v>
      </c>
      <c r="BI279" s="1621" t="s">
        <v>35</v>
      </c>
      <c r="BJ279" s="1621" t="s">
        <v>35</v>
      </c>
      <c r="BK279" s="1621" t="s">
        <v>35</v>
      </c>
      <c r="BL279" s="1642" t="s">
        <v>35</v>
      </c>
      <c r="BM279" s="1600" t="s">
        <v>35</v>
      </c>
      <c r="BN279" s="1621" t="s">
        <v>35</v>
      </c>
      <c r="BO279" s="1621" t="s">
        <v>35</v>
      </c>
      <c r="BP279" s="1621" t="s">
        <v>35</v>
      </c>
      <c r="BQ279" s="1683" t="s">
        <v>35</v>
      </c>
      <c r="BR279" s="2500"/>
      <c r="BS279" s="2500"/>
      <c r="BT279" s="2500"/>
      <c r="BU279" s="2500"/>
      <c r="BV279" s="2500"/>
      <c r="BW279" s="2500"/>
      <c r="BX279" s="2500"/>
      <c r="BY279" s="2500"/>
      <c r="BZ279" s="2500"/>
      <c r="CA279" s="2500"/>
      <c r="CB279" s="2500"/>
      <c r="CC279" s="2500"/>
      <c r="CD279" s="2500"/>
      <c r="CE279" s="2500"/>
      <c r="CF279" s="2500"/>
      <c r="CG279" s="2500"/>
      <c r="CH279" s="2500"/>
      <c r="CI279" s="2500"/>
      <c r="CJ279" s="2500"/>
      <c r="CK279" s="2500"/>
      <c r="CL279" s="2500"/>
      <c r="CM279" s="2500"/>
      <c r="CN279" s="2500"/>
      <c r="CO279" s="2500"/>
      <c r="CP279" s="2500"/>
      <c r="CQ279" s="2500"/>
      <c r="CR279" s="2500"/>
      <c r="CS279" s="2500"/>
      <c r="CT279" s="2500"/>
      <c r="CU279" s="2500"/>
      <c r="CV279" s="2500"/>
      <c r="CW279" s="2500"/>
      <c r="CX279" s="2500"/>
      <c r="CY279" s="2500"/>
      <c r="CZ279" s="2500"/>
      <c r="DA279" s="240"/>
    </row>
    <row r="280" s="761" customFormat="true" ht="15" customHeight="true" x14ac:dyDescent="0.2">
      <c r="B280" s="760"/>
      <c r="R280" s="240"/>
      <c r="S280" s="240"/>
      <c r="T280" s="240"/>
      <c r="U280" s="240"/>
      <c r="V280" s="240"/>
      <c r="W280" s="240"/>
      <c r="X280" s="240"/>
      <c r="Y280" s="240"/>
      <c r="Z280" s="24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BA280" s="3147"/>
      <c r="BB280" s="431" t="s">
        <v>81</v>
      </c>
      <c r="BC280" s="1600" t="s">
        <v>35</v>
      </c>
      <c r="BD280" s="1621" t="s">
        <v>35</v>
      </c>
      <c r="BE280" s="1621" t="s">
        <v>35</v>
      </c>
      <c r="BF280" s="1621" t="s">
        <v>35</v>
      </c>
      <c r="BG280" s="1642" t="s">
        <v>35</v>
      </c>
      <c r="BH280" s="1600" t="s">
        <v>35</v>
      </c>
      <c r="BI280" s="1621" t="s">
        <v>35</v>
      </c>
      <c r="BJ280" s="1621" t="s">
        <v>35</v>
      </c>
      <c r="BK280" s="1621" t="s">
        <v>35</v>
      </c>
      <c r="BL280" s="1642" t="s">
        <v>35</v>
      </c>
      <c r="BM280" s="1600" t="s">
        <v>35</v>
      </c>
      <c r="BN280" s="1621" t="s">
        <v>35</v>
      </c>
      <c r="BO280" s="1621" t="s">
        <v>35</v>
      </c>
      <c r="BP280" s="1621" t="s">
        <v>35</v>
      </c>
      <c r="BQ280" s="1683" t="s">
        <v>35</v>
      </c>
      <c r="BR280" s="2500"/>
      <c r="BS280" s="2500"/>
      <c r="BT280" s="2500"/>
      <c r="BU280" s="2500"/>
      <c r="BV280" s="2500"/>
      <c r="BW280" s="2500"/>
      <c r="BX280" s="2500"/>
      <c r="BY280" s="2500"/>
      <c r="BZ280" s="2500"/>
      <c r="CA280" s="2500"/>
      <c r="CB280" s="2500"/>
      <c r="CC280" s="2500"/>
      <c r="CD280" s="2500"/>
      <c r="CE280" s="2500"/>
      <c r="CF280" s="2500"/>
      <c r="CG280" s="2500"/>
      <c r="CH280" s="2500"/>
      <c r="CI280" s="2500"/>
      <c r="CJ280" s="2500"/>
      <c r="CK280" s="2500"/>
      <c r="CL280" s="2500"/>
      <c r="CM280" s="2500"/>
      <c r="CN280" s="2500"/>
      <c r="CO280" s="2500"/>
      <c r="CP280" s="2500"/>
      <c r="CQ280" s="2500"/>
      <c r="CR280" s="2500"/>
      <c r="CS280" s="2500"/>
      <c r="CT280" s="2500"/>
      <c r="CU280" s="2500"/>
      <c r="CV280" s="2500"/>
      <c r="CW280" s="2500"/>
      <c r="CX280" s="2500"/>
      <c r="CY280" s="2500"/>
      <c r="CZ280" s="2500"/>
      <c r="DA280" s="240"/>
    </row>
    <row r="281" s="761" customFormat="true" ht="15" customHeight="true" x14ac:dyDescent="0.2">
      <c r="B281" s="760"/>
      <c r="R281" s="240"/>
      <c r="S281" s="240"/>
      <c r="T281" s="240"/>
      <c r="U281" s="240"/>
      <c r="V281" s="240"/>
      <c r="W281" s="240"/>
      <c r="X281" s="240"/>
      <c r="Y281" s="240"/>
      <c r="Z281" s="24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BA281" s="3147"/>
      <c r="BB281" s="431" t="s">
        <v>82</v>
      </c>
      <c r="BC281" s="1600" t="s">
        <v>35</v>
      </c>
      <c r="BD281" s="1621" t="s">
        <v>35</v>
      </c>
      <c r="BE281" s="1621" t="s">
        <v>35</v>
      </c>
      <c r="BF281" s="1621" t="s">
        <v>35</v>
      </c>
      <c r="BG281" s="1642" t="s">
        <v>35</v>
      </c>
      <c r="BH281" s="1600" t="s">
        <v>35</v>
      </c>
      <c r="BI281" s="1621" t="s">
        <v>35</v>
      </c>
      <c r="BJ281" s="1621" t="s">
        <v>35</v>
      </c>
      <c r="BK281" s="1621" t="s">
        <v>35</v>
      </c>
      <c r="BL281" s="1642" t="s">
        <v>35</v>
      </c>
      <c r="BM281" s="1600" t="s">
        <v>35</v>
      </c>
      <c r="BN281" s="1621" t="s">
        <v>35</v>
      </c>
      <c r="BO281" s="1621" t="s">
        <v>35</v>
      </c>
      <c r="BP281" s="1621" t="s">
        <v>35</v>
      </c>
      <c r="BQ281" s="1683" t="s">
        <v>35</v>
      </c>
      <c r="BR281" s="2500"/>
      <c r="BS281" s="2500"/>
      <c r="BT281" s="2500"/>
      <c r="BU281" s="2500"/>
      <c r="BV281" s="2500"/>
      <c r="BW281" s="2500"/>
      <c r="BX281" s="2500"/>
      <c r="BY281" s="2500"/>
      <c r="BZ281" s="2500"/>
      <c r="CA281" s="2500"/>
      <c r="CB281" s="2500"/>
      <c r="CC281" s="2500"/>
      <c r="CD281" s="2500"/>
      <c r="CE281" s="2500"/>
      <c r="CF281" s="2500"/>
      <c r="CG281" s="2500"/>
      <c r="CH281" s="2500"/>
      <c r="CI281" s="2500"/>
      <c r="CJ281" s="2500"/>
      <c r="CK281" s="2500"/>
      <c r="CL281" s="2500"/>
      <c r="CM281" s="2500"/>
      <c r="CN281" s="2500"/>
      <c r="CO281" s="2500"/>
      <c r="CP281" s="2500"/>
      <c r="CQ281" s="2500"/>
      <c r="CR281" s="2500"/>
      <c r="CS281" s="2500"/>
      <c r="CT281" s="2500"/>
      <c r="CU281" s="2500"/>
      <c r="CV281" s="2500"/>
      <c r="CW281" s="2500"/>
      <c r="CX281" s="2500"/>
      <c r="CY281" s="2500"/>
      <c r="CZ281" s="2500"/>
      <c r="DA281" s="240"/>
    </row>
    <row r="282" s="761" customFormat="true" ht="15" customHeight="true" x14ac:dyDescent="0.2">
      <c r="B282" s="760"/>
      <c r="R282" s="240"/>
      <c r="S282" s="240"/>
      <c r="T282" s="240"/>
      <c r="U282" s="240"/>
      <c r="V282" s="240"/>
      <c r="W282" s="240"/>
      <c r="X282" s="240"/>
      <c r="Y282" s="240"/>
      <c r="Z282" s="24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BA282" s="3147"/>
      <c r="BB282" s="431" t="s">
        <v>83</v>
      </c>
      <c r="BC282" s="1600" t="s">
        <v>35</v>
      </c>
      <c r="BD282" s="1621" t="s">
        <v>35</v>
      </c>
      <c r="BE282" s="1621" t="s">
        <v>35</v>
      </c>
      <c r="BF282" s="1621" t="s">
        <v>35</v>
      </c>
      <c r="BG282" s="1642" t="s">
        <v>35</v>
      </c>
      <c r="BH282" s="1600" t="s">
        <v>35</v>
      </c>
      <c r="BI282" s="1621" t="s">
        <v>35</v>
      </c>
      <c r="BJ282" s="1621" t="s">
        <v>35</v>
      </c>
      <c r="BK282" s="1621" t="s">
        <v>35</v>
      </c>
      <c r="BL282" s="1642" t="s">
        <v>35</v>
      </c>
      <c r="BM282" s="1600" t="s">
        <v>35</v>
      </c>
      <c r="BN282" s="1621" t="s">
        <v>35</v>
      </c>
      <c r="BO282" s="1621" t="s">
        <v>35</v>
      </c>
      <c r="BP282" s="1621" t="s">
        <v>35</v>
      </c>
      <c r="BQ282" s="1683" t="s">
        <v>35</v>
      </c>
      <c r="BR282" s="2500"/>
      <c r="BS282" s="2500"/>
      <c r="BT282" s="2500"/>
      <c r="BU282" s="2500"/>
      <c r="BV282" s="2500"/>
      <c r="BW282" s="2500"/>
      <c r="BX282" s="2500"/>
      <c r="BY282" s="2500"/>
      <c r="BZ282" s="2500"/>
      <c r="CA282" s="2500"/>
      <c r="CB282" s="2500"/>
      <c r="CC282" s="2500"/>
      <c r="CD282" s="2500"/>
      <c r="CE282" s="2500"/>
      <c r="CF282" s="2500"/>
      <c r="CG282" s="2500"/>
      <c r="CH282" s="2500"/>
      <c r="CI282" s="2500"/>
      <c r="CJ282" s="2500"/>
      <c r="CK282" s="2500"/>
      <c r="CL282" s="2500"/>
      <c r="CM282" s="2500"/>
      <c r="CN282" s="2500"/>
      <c r="CO282" s="2500"/>
      <c r="CP282" s="2500"/>
      <c r="CQ282" s="2500"/>
      <c r="CR282" s="2500"/>
      <c r="CS282" s="2500"/>
      <c r="CT282" s="2500"/>
      <c r="CU282" s="2500"/>
      <c r="CV282" s="2500"/>
      <c r="CW282" s="2500"/>
      <c r="CX282" s="2500"/>
      <c r="CY282" s="2500"/>
      <c r="CZ282" s="2500"/>
      <c r="DA282" s="240"/>
    </row>
    <row r="283" s="761" customFormat="true" ht="15" customHeight="true" x14ac:dyDescent="0.2">
      <c r="B283" s="760"/>
      <c r="R283" s="240"/>
      <c r="S283" s="240"/>
      <c r="T283" s="240"/>
      <c r="U283" s="240"/>
      <c r="V283" s="240"/>
      <c r="W283" s="240"/>
      <c r="X283" s="240"/>
      <c r="Y283" s="240"/>
      <c r="Z283" s="24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BA283" s="3147"/>
      <c r="BB283" s="431" t="s">
        <v>84</v>
      </c>
      <c r="BC283" s="1600" t="s">
        <v>35</v>
      </c>
      <c r="BD283" s="1621" t="s">
        <v>35</v>
      </c>
      <c r="BE283" s="1621" t="s">
        <v>35</v>
      </c>
      <c r="BF283" s="1621" t="s">
        <v>35</v>
      </c>
      <c r="BG283" s="1642" t="s">
        <v>35</v>
      </c>
      <c r="BH283" s="1600" t="s">
        <v>35</v>
      </c>
      <c r="BI283" s="1621" t="s">
        <v>35</v>
      </c>
      <c r="BJ283" s="1621" t="s">
        <v>35</v>
      </c>
      <c r="BK283" s="1621" t="s">
        <v>35</v>
      </c>
      <c r="BL283" s="1642" t="s">
        <v>35</v>
      </c>
      <c r="BM283" s="1600" t="s">
        <v>35</v>
      </c>
      <c r="BN283" s="1621" t="s">
        <v>35</v>
      </c>
      <c r="BO283" s="1621" t="s">
        <v>35</v>
      </c>
      <c r="BP283" s="1621" t="s">
        <v>35</v>
      </c>
      <c r="BQ283" s="1683" t="s">
        <v>35</v>
      </c>
      <c r="BR283" s="2500"/>
      <c r="BS283" s="2500"/>
      <c r="BT283" s="2500"/>
      <c r="BU283" s="2500"/>
      <c r="BV283" s="2500"/>
      <c r="BW283" s="2500"/>
      <c r="BX283" s="2500"/>
      <c r="BY283" s="2500"/>
      <c r="BZ283" s="2500"/>
      <c r="CA283" s="2500"/>
      <c r="CB283" s="2500"/>
      <c r="CC283" s="2500"/>
      <c r="CD283" s="2500"/>
      <c r="CE283" s="2500"/>
      <c r="CF283" s="2500"/>
      <c r="CG283" s="2500"/>
      <c r="CH283" s="2500"/>
      <c r="CI283" s="2500"/>
      <c r="CJ283" s="2500"/>
      <c r="CK283" s="2500"/>
      <c r="CL283" s="2500"/>
      <c r="CM283" s="2500"/>
      <c r="CN283" s="2500"/>
      <c r="CO283" s="2500"/>
      <c r="CP283" s="2500"/>
      <c r="CQ283" s="2500"/>
      <c r="CR283" s="2500"/>
      <c r="CS283" s="2500"/>
      <c r="CT283" s="2500"/>
      <c r="CU283" s="2500"/>
      <c r="CV283" s="2500"/>
      <c r="CW283" s="2500"/>
      <c r="CX283" s="2500"/>
      <c r="CY283" s="2500"/>
      <c r="CZ283" s="2500"/>
      <c r="DA283" s="240"/>
    </row>
    <row r="284" s="761" customFormat="true" ht="15" customHeight="true" x14ac:dyDescent="0.2">
      <c r="B284" s="760"/>
      <c r="R284" s="240"/>
      <c r="S284" s="240"/>
      <c r="T284" s="240"/>
      <c r="U284" s="240"/>
      <c r="V284" s="240"/>
      <c r="W284" s="240"/>
      <c r="X284" s="240"/>
      <c r="Y284" s="240"/>
      <c r="Z284" s="24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BA284" s="3148"/>
      <c r="BB284" s="432" t="s">
        <v>114</v>
      </c>
      <c r="BC284" s="1601" t="s">
        <v>35</v>
      </c>
      <c r="BD284" s="1622" t="s">
        <v>35</v>
      </c>
      <c r="BE284" s="1622" t="s">
        <v>35</v>
      </c>
      <c r="BF284" s="1622" t="s">
        <v>35</v>
      </c>
      <c r="BG284" s="1643" t="s">
        <v>35</v>
      </c>
      <c r="BH284" s="1663" t="s">
        <v>35</v>
      </c>
      <c r="BI284" s="1622" t="s">
        <v>35</v>
      </c>
      <c r="BJ284" s="1622" t="s">
        <v>35</v>
      </c>
      <c r="BK284" s="1622" t="s">
        <v>35</v>
      </c>
      <c r="BL284" s="1643" t="s">
        <v>35</v>
      </c>
      <c r="BM284" s="1663" t="s">
        <v>35</v>
      </c>
      <c r="BN284" s="1622" t="s">
        <v>35</v>
      </c>
      <c r="BO284" s="1622" t="s">
        <v>35</v>
      </c>
      <c r="BP284" s="1622" t="s">
        <v>35</v>
      </c>
      <c r="BQ284" s="2652" t="s">
        <v>35</v>
      </c>
      <c r="BR284" s="2707"/>
      <c r="BS284" s="2707"/>
      <c r="BT284" s="2707"/>
      <c r="BU284" s="2707"/>
      <c r="BV284" s="2707"/>
      <c r="BW284" s="2707"/>
      <c r="BX284" s="2707"/>
      <c r="BY284" s="2501"/>
      <c r="BZ284" s="2501"/>
      <c r="CA284" s="2501"/>
      <c r="CB284" s="2501"/>
      <c r="CC284" s="2501"/>
      <c r="CD284" s="2501"/>
      <c r="CE284" s="2501"/>
      <c r="CF284" s="2501"/>
      <c r="CG284" s="2501"/>
      <c r="CH284" s="2501"/>
      <c r="CI284" s="2501"/>
      <c r="CJ284" s="2501"/>
      <c r="CK284" s="2501"/>
      <c r="CL284" s="2501"/>
      <c r="CM284" s="2501"/>
      <c r="CN284" s="2501"/>
      <c r="CO284" s="2501"/>
      <c r="CP284" s="2501"/>
      <c r="CQ284" s="2501"/>
      <c r="CR284" s="2501"/>
      <c r="CS284" s="2501"/>
      <c r="CT284" s="2501"/>
      <c r="CU284" s="2501"/>
      <c r="CV284" s="2501"/>
      <c r="CW284" s="2501"/>
      <c r="CX284" s="2501"/>
      <c r="CY284" s="2501"/>
      <c r="CZ284" s="2501"/>
      <c r="DA284" s="240"/>
    </row>
    <row r="285" s="761" customFormat="true" ht="15" customHeight="true" x14ac:dyDescent="0.2">
      <c r="B285" s="760"/>
      <c r="R285" s="240"/>
      <c r="S285" s="240"/>
      <c r="T285" s="240"/>
      <c r="U285" s="240"/>
      <c r="V285" s="240"/>
      <c r="W285" s="240"/>
      <c r="X285" s="240"/>
      <c r="Y285" s="240"/>
      <c r="Z285" s="24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BA285" s="132"/>
      <c r="BB285" s="130"/>
      <c r="BC285" s="130"/>
      <c r="BD285" s="130"/>
      <c r="BE285" s="130"/>
      <c r="BF285" s="130"/>
      <c r="BG285" s="130"/>
      <c r="BH285" s="130"/>
      <c r="BI285" s="130"/>
      <c r="BJ285" s="130"/>
      <c r="BK285" s="130"/>
      <c r="BL285" s="130"/>
      <c r="BM285" s="130"/>
      <c r="BN285" s="130"/>
      <c r="BO285" s="130"/>
      <c r="BP285" s="130"/>
      <c r="BQ285" s="132"/>
      <c r="BR285" s="239"/>
      <c r="BS285" s="239"/>
      <c r="BT285" s="239"/>
      <c r="BU285" s="239"/>
      <c r="BV285" s="239"/>
      <c r="BW285" s="239"/>
      <c r="BX285" s="239"/>
      <c r="BY285" s="239"/>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c r="DA285" s="240"/>
    </row>
    <row r="286" s="761" customFormat="true" ht="15" customHeight="true" x14ac:dyDescent="0.2">
      <c r="B286" s="760"/>
      <c r="R286" s="240"/>
      <c r="S286" s="240"/>
      <c r="T286" s="240"/>
      <c r="U286" s="240"/>
      <c r="V286" s="240"/>
      <c r="W286" s="240"/>
      <c r="X286" s="240"/>
      <c r="Y286" s="240"/>
      <c r="Z286" s="24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BA286" s="132"/>
      <c r="BB286" s="130"/>
      <c r="BC286" s="130"/>
      <c r="BD286" s="130"/>
      <c r="BE286" s="130"/>
      <c r="BF286" s="130"/>
      <c r="BG286" s="130"/>
      <c r="BH286" s="130"/>
      <c r="BI286" s="130"/>
      <c r="BJ286" s="130"/>
      <c r="BK286" s="130"/>
      <c r="BL286" s="130"/>
      <c r="BM286" s="130"/>
      <c r="BN286" s="130"/>
      <c r="BO286" s="130"/>
      <c r="BP286" s="130"/>
      <c r="BQ286" s="132"/>
      <c r="BR286" s="239"/>
      <c r="BS286" s="239"/>
      <c r="BT286" s="239"/>
      <c r="BU286" s="239"/>
      <c r="BV286" s="239"/>
      <c r="BW286" s="239"/>
      <c r="BX286" s="239"/>
      <c r="BY286" s="239"/>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c r="DA286" s="240"/>
    </row>
    <row r="287" s="761" customFormat="true" ht="15" customHeight="true" x14ac:dyDescent="0.2">
      <c r="B287" s="760"/>
      <c r="R287" s="240"/>
      <c r="S287" s="240"/>
      <c r="T287" s="240"/>
      <c r="U287" s="240"/>
      <c r="V287" s="240"/>
      <c r="W287" s="240"/>
      <c r="X287" s="240"/>
      <c r="Y287" s="240"/>
      <c r="Z287" s="24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BA287" s="132"/>
      <c r="BB287" s="130"/>
      <c r="BC287" s="130"/>
      <c r="BD287" s="130"/>
      <c r="BE287" s="130"/>
      <c r="BF287" s="130"/>
      <c r="BG287" s="130"/>
      <c r="BH287" s="130"/>
      <c r="BI287" s="130"/>
      <c r="BJ287" s="130"/>
      <c r="BK287" s="130"/>
      <c r="BL287" s="130"/>
      <c r="BM287" s="130"/>
      <c r="BN287" s="130"/>
      <c r="BO287" s="130"/>
      <c r="BP287" s="130"/>
      <c r="BQ287" s="132"/>
      <c r="BR287" s="239"/>
      <c r="BS287" s="239"/>
      <c r="BT287" s="239"/>
      <c r="BU287" s="239"/>
      <c r="BV287" s="239"/>
      <c r="BW287" s="239"/>
      <c r="BX287" s="239"/>
      <c r="BY287" s="239"/>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c r="DA287" s="240"/>
    </row>
    <row r="288" s="761" customFormat="true" ht="15" customHeight="true" x14ac:dyDescent="0.2">
      <c r="B288" s="760"/>
      <c r="R288" s="240"/>
      <c r="S288" s="240"/>
      <c r="T288" s="240"/>
      <c r="U288" s="240"/>
      <c r="V288" s="240"/>
      <c r="W288" s="240"/>
      <c r="X288" s="240"/>
      <c r="Y288" s="24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BA288" s="132"/>
      <c r="BB288" s="130"/>
      <c r="BC288" s="130"/>
      <c r="BD288" s="130"/>
      <c r="BE288" s="130"/>
      <c r="BF288" s="130"/>
      <c r="BG288" s="130"/>
      <c r="BH288" s="130"/>
      <c r="BI288" s="130"/>
      <c r="BJ288" s="130"/>
      <c r="BK288" s="130"/>
      <c r="BL288" s="130"/>
      <c r="BM288" s="130"/>
      <c r="BN288" s="130"/>
      <c r="BO288" s="130"/>
      <c r="BP288" s="130"/>
      <c r="BQ288" s="132"/>
      <c r="BR288" s="239"/>
      <c r="BS288" s="239"/>
      <c r="BT288" s="239"/>
      <c r="BU288" s="239"/>
      <c r="BV288" s="239"/>
      <c r="BW288" s="239"/>
      <c r="BX288" s="239"/>
      <c r="BY288" s="239"/>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c r="DA288" s="240"/>
    </row>
    <row r="289" s="761" customFormat="true" ht="15" customHeight="true" x14ac:dyDescent="0.2">
      <c r="A289" s="773"/>
      <c r="B289" s="774"/>
      <c r="C289" s="775"/>
      <c r="R289" s="240"/>
      <c r="S289" s="240"/>
      <c r="T289" s="240"/>
      <c r="U289" s="240"/>
      <c r="V289" s="240"/>
      <c r="W289" s="240"/>
      <c r="X289" s="240"/>
      <c r="Y289" s="240"/>
      <c r="Z289" s="240"/>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BA289" s="132"/>
      <c r="BB289" s="130"/>
      <c r="BC289" s="130"/>
      <c r="BD289" s="130"/>
      <c r="BE289" s="130"/>
      <c r="BF289" s="130"/>
      <c r="BG289" s="130"/>
      <c r="BH289" s="130"/>
      <c r="BI289" s="130"/>
      <c r="BJ289" s="130"/>
      <c r="BK289" s="130"/>
      <c r="BL289" s="130"/>
      <c r="BM289" s="130"/>
      <c r="BN289" s="130"/>
      <c r="BO289" s="130"/>
      <c r="BP289" s="130"/>
      <c r="BQ289" s="132"/>
      <c r="BR289" s="239"/>
      <c r="BS289" s="239"/>
      <c r="BT289" s="239"/>
      <c r="BU289" s="239"/>
      <c r="BV289" s="239"/>
      <c r="BW289" s="239"/>
      <c r="BX289" s="239"/>
      <c r="BY289" s="239"/>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c r="DA289" s="240"/>
    </row>
    <row r="290" s="761" customFormat="true" ht="15" customHeight="true" x14ac:dyDescent="0.2">
      <c r="A290" s="1074"/>
      <c r="B290" s="1075"/>
      <c r="C290" s="1076"/>
      <c r="R290" s="240"/>
      <c r="S290" s="240"/>
      <c r="T290" s="240"/>
      <c r="U290" s="240"/>
      <c r="V290" s="240"/>
      <c r="W290" s="240"/>
      <c r="X290" s="240"/>
      <c r="Y290" s="240"/>
      <c r="Z290" s="240"/>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BA290" s="132"/>
      <c r="BB290" s="130"/>
      <c r="BC290" s="130"/>
      <c r="BD290" s="130"/>
      <c r="BE290" s="130"/>
      <c r="BF290" s="130"/>
      <c r="BG290" s="130"/>
      <c r="BH290" s="130"/>
      <c r="BI290" s="130"/>
      <c r="BJ290" s="130"/>
      <c r="BK290" s="130"/>
      <c r="BL290" s="130"/>
      <c r="BM290" s="130"/>
      <c r="BN290" s="130"/>
      <c r="BO290" s="130"/>
      <c r="BP290" s="130"/>
      <c r="BQ290" s="132"/>
      <c r="BR290" s="239"/>
      <c r="BS290" s="239"/>
      <c r="BT290" s="239"/>
      <c r="BU290" s="239"/>
      <c r="BV290" s="239"/>
      <c r="BW290" s="239"/>
      <c r="BX290" s="239"/>
      <c r="BY290" s="239"/>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c r="DA290" s="240"/>
    </row>
    <row r="291" s="761" customFormat="true" ht="15" customHeight="true" x14ac:dyDescent="0.2">
      <c r="A291" s="1077"/>
      <c r="B291" s="1078"/>
      <c r="C291" s="1079"/>
      <c r="R291" s="240"/>
      <c r="S291" s="240"/>
      <c r="T291" s="240"/>
      <c r="U291" s="240"/>
      <c r="V291" s="240"/>
      <c r="W291" s="240"/>
      <c r="X291" s="240"/>
      <c r="Y291" s="240"/>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BA291" s="132"/>
      <c r="BB291" s="130"/>
      <c r="BC291" s="130"/>
      <c r="BD291" s="130"/>
      <c r="BE291" s="130"/>
      <c r="BF291" s="130"/>
      <c r="BG291" s="130"/>
      <c r="BH291" s="130"/>
      <c r="BI291" s="130"/>
      <c r="BJ291" s="130"/>
      <c r="BK291" s="130"/>
      <c r="BL291" s="130"/>
      <c r="BM291" s="130"/>
      <c r="BN291" s="130"/>
      <c r="BO291" s="130"/>
      <c r="BP291" s="130"/>
      <c r="BQ291" s="132"/>
      <c r="BR291" s="239"/>
      <c r="BS291" s="239"/>
      <c r="BT291" s="239"/>
      <c r="BU291" s="239"/>
      <c r="BV291" s="239"/>
      <c r="BW291" s="239"/>
      <c r="BX291" s="239"/>
      <c r="BY291" s="239"/>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c r="DA291" s="240"/>
    </row>
    <row r="292" s="761" customFormat="true" ht="15" customHeight="true" x14ac:dyDescent="0.2">
      <c r="A292" s="1080"/>
      <c r="B292" s="1081"/>
      <c r="C292" s="1082"/>
      <c r="R292" s="240"/>
      <c r="S292" s="240"/>
      <c r="T292" s="240"/>
      <c r="U292" s="240"/>
      <c r="V292" s="240"/>
      <c r="W292" s="240"/>
      <c r="X292" s="240"/>
      <c r="Y292" s="240"/>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BA292" s="132"/>
      <c r="BB292" s="130"/>
      <c r="BC292" s="130"/>
      <c r="BD292" s="130"/>
      <c r="BE292" s="130"/>
      <c r="BF292" s="130"/>
      <c r="BG292" s="130"/>
      <c r="BH292" s="130"/>
      <c r="BI292" s="130"/>
      <c r="BJ292" s="130"/>
      <c r="BK292" s="130"/>
      <c r="BL292" s="130"/>
      <c r="BM292" s="130"/>
      <c r="BN292" s="130"/>
      <c r="BO292" s="130"/>
      <c r="BP292" s="130"/>
      <c r="BQ292" s="132"/>
      <c r="BR292" s="239"/>
      <c r="BS292" s="239"/>
      <c r="BT292" s="239"/>
      <c r="BU292" s="239"/>
      <c r="BV292" s="239"/>
      <c r="BW292" s="239"/>
      <c r="BX292" s="239"/>
      <c r="BY292" s="239"/>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c r="DA292" s="240"/>
    </row>
    <row r="293" s="761" customFormat="true" ht="15" customHeight="true" x14ac:dyDescent="0.2">
      <c r="A293" s="1083"/>
      <c r="B293" s="1084"/>
      <c r="C293" s="1085"/>
      <c r="R293" s="240"/>
      <c r="S293" s="240"/>
      <c r="T293" s="240"/>
      <c r="U293" s="240"/>
      <c r="V293" s="240"/>
      <c r="W293" s="240"/>
      <c r="X293" s="240"/>
      <c r="Y293" s="240"/>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BA293" s="132"/>
      <c r="BB293" s="130"/>
      <c r="BC293" s="130"/>
      <c r="BD293" s="130"/>
      <c r="BE293" s="130"/>
      <c r="BF293" s="130"/>
      <c r="BG293" s="130"/>
      <c r="BH293" s="130"/>
      <c r="BI293" s="130"/>
      <c r="BJ293" s="130"/>
      <c r="BK293" s="130"/>
      <c r="BL293" s="130"/>
      <c r="BM293" s="130"/>
      <c r="BN293" s="130"/>
      <c r="BO293" s="130"/>
      <c r="BP293" s="130"/>
      <c r="BQ293" s="132"/>
      <c r="BR293" s="239"/>
      <c r="BS293" s="239"/>
      <c r="BT293" s="239"/>
      <c r="BU293" s="239"/>
      <c r="BV293" s="239"/>
      <c r="BW293" s="239"/>
      <c r="BX293" s="239"/>
      <c r="BY293" s="239"/>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c r="DA293" s="240"/>
    </row>
    <row r="294" s="761" customFormat="true" ht="15" customHeight="true" x14ac:dyDescent="0.2">
      <c r="A294" s="1086"/>
      <c r="B294" s="1087"/>
      <c r="C294" s="1088"/>
      <c r="R294" s="240"/>
      <c r="S294" s="240"/>
      <c r="T294" s="240"/>
      <c r="U294" s="240"/>
      <c r="V294" s="240"/>
      <c r="W294" s="240"/>
      <c r="X294" s="240"/>
      <c r="Y294" s="240"/>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BA294" s="132"/>
      <c r="BB294" s="130"/>
      <c r="BC294" s="130"/>
      <c r="BD294" s="130"/>
      <c r="BE294" s="130"/>
      <c r="BF294" s="130"/>
      <c r="BG294" s="130"/>
      <c r="BH294" s="130"/>
      <c r="BI294" s="130"/>
      <c r="BJ294" s="130"/>
      <c r="BK294" s="130"/>
      <c r="BL294" s="130"/>
      <c r="BM294" s="130"/>
      <c r="BN294" s="130"/>
      <c r="BO294" s="130"/>
      <c r="BP294" s="130"/>
      <c r="BQ294" s="132"/>
      <c r="BR294" s="239"/>
      <c r="BS294" s="239"/>
      <c r="BT294" s="239"/>
      <c r="BU294" s="239"/>
      <c r="BV294" s="239"/>
      <c r="BW294" s="239"/>
      <c r="BX294" s="239"/>
      <c r="BY294" s="239"/>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c r="DA294" s="240"/>
    </row>
    <row r="295" s="761" customFormat="true" ht="15" customHeight="true" x14ac:dyDescent="0.2">
      <c r="A295" s="1086"/>
      <c r="B295" s="1087"/>
      <c r="C295" s="1088"/>
      <c r="R295" s="240"/>
      <c r="S295" s="240"/>
      <c r="T295" s="240"/>
      <c r="U295" s="240"/>
      <c r="V295" s="240"/>
      <c r="W295" s="240"/>
      <c r="X295" s="240"/>
      <c r="Y295" s="240"/>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BA295" s="132"/>
      <c r="BB295" s="130"/>
      <c r="BC295" s="130"/>
      <c r="BD295" s="130"/>
      <c r="BE295" s="130"/>
      <c r="BF295" s="130"/>
      <c r="BG295" s="130"/>
      <c r="BH295" s="130"/>
      <c r="BI295" s="130"/>
      <c r="BJ295" s="130"/>
      <c r="BK295" s="130"/>
      <c r="BL295" s="130"/>
      <c r="BM295" s="130"/>
      <c r="BN295" s="130"/>
      <c r="BO295" s="130"/>
      <c r="BP295" s="130"/>
      <c r="BQ295" s="132"/>
      <c r="BR295" s="239"/>
      <c r="BS295" s="239"/>
      <c r="BT295" s="239"/>
      <c r="BU295" s="239"/>
      <c r="BV295" s="239"/>
      <c r="BW295" s="239"/>
      <c r="BX295" s="239"/>
      <c r="BY295" s="239"/>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c r="DA295" s="240"/>
    </row>
    <row r="296" s="761" customFormat="true" ht="15" customHeight="true" x14ac:dyDescent="0.2">
      <c r="A296" s="1086"/>
      <c r="B296" s="1089"/>
      <c r="C296" s="1088"/>
      <c r="R296" s="240"/>
      <c r="S296" s="240"/>
      <c r="T296" s="240"/>
      <c r="U296" s="240"/>
      <c r="V296" s="240"/>
      <c r="W296" s="240"/>
      <c r="X296" s="240"/>
      <c r="Y296" s="240"/>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BA296" s="132"/>
      <c r="BB296" s="130"/>
      <c r="BC296" s="130"/>
      <c r="BD296" s="130"/>
      <c r="BE296" s="130"/>
      <c r="BF296" s="130"/>
      <c r="BG296" s="130"/>
      <c r="BH296" s="130"/>
      <c r="BI296" s="130"/>
      <c r="BJ296" s="130"/>
      <c r="BK296" s="130"/>
      <c r="BL296" s="130"/>
      <c r="BM296" s="130"/>
      <c r="BN296" s="130"/>
      <c r="BO296" s="130"/>
      <c r="BP296" s="130"/>
      <c r="BQ296" s="132"/>
      <c r="BR296" s="239"/>
      <c r="BS296" s="239"/>
      <c r="BT296" s="239"/>
      <c r="BU296" s="239"/>
      <c r="BV296" s="239"/>
      <c r="BW296" s="239"/>
      <c r="BX296" s="239"/>
      <c r="BY296" s="239"/>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c r="DA296" s="240"/>
    </row>
    <row r="297" s="761" customFormat="true" ht="15" customHeight="true" x14ac:dyDescent="0.2">
      <c r="A297" s="1090"/>
      <c r="B297" s="1091"/>
      <c r="C297" s="1092"/>
      <c r="R297" s="240"/>
      <c r="S297" s="240"/>
      <c r="T297" s="240"/>
      <c r="U297" s="240"/>
      <c r="V297" s="240"/>
      <c r="W297" s="240"/>
      <c r="X297" s="240"/>
      <c r="Y297" s="240"/>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BA297" s="132"/>
      <c r="BB297" s="130"/>
      <c r="BC297" s="130"/>
      <c r="BD297" s="130"/>
      <c r="BE297" s="130"/>
      <c r="BF297" s="130"/>
      <c r="BG297" s="130"/>
      <c r="BH297" s="130"/>
      <c r="BI297" s="130"/>
      <c r="BJ297" s="130"/>
      <c r="BK297" s="130"/>
      <c r="BL297" s="130"/>
      <c r="BM297" s="130"/>
      <c r="BN297" s="130"/>
      <c r="BO297" s="130"/>
      <c r="BP297" s="130"/>
      <c r="BQ297" s="132"/>
      <c r="BR297" s="239"/>
      <c r="BS297" s="239"/>
      <c r="BT297" s="239"/>
      <c r="BU297" s="239"/>
      <c r="BV297" s="239"/>
      <c r="BW297" s="239"/>
      <c r="BX297" s="239"/>
      <c r="BY297" s="239"/>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c r="DA297" s="240"/>
    </row>
    <row r="298" s="761" customFormat="true" ht="15" customHeight="true" x14ac:dyDescent="0.2">
      <c r="B298" s="760"/>
      <c r="R298" s="240"/>
      <c r="S298" s="240"/>
      <c r="T298" s="240"/>
      <c r="U298" s="240"/>
      <c r="V298" s="240"/>
      <c r="W298" s="240"/>
      <c r="X298" s="240"/>
      <c r="Y298" s="24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BA298" s="132"/>
      <c r="BB298" s="130"/>
      <c r="BC298" s="130"/>
      <c r="BD298" s="130"/>
      <c r="BE298" s="130"/>
      <c r="BF298" s="130"/>
      <c r="BG298" s="130"/>
      <c r="BH298" s="130"/>
      <c r="BI298" s="130"/>
      <c r="BJ298" s="130"/>
      <c r="BK298" s="130"/>
      <c r="BL298" s="130"/>
      <c r="BM298" s="130"/>
      <c r="BN298" s="130"/>
      <c r="BO298" s="130"/>
      <c r="BP298" s="130"/>
      <c r="BQ298" s="132"/>
      <c r="BR298" s="239"/>
      <c r="BS298" s="239"/>
      <c r="BT298" s="239"/>
      <c r="BU298" s="239"/>
      <c r="BV298" s="239"/>
      <c r="BW298" s="239"/>
      <c r="BX298" s="239"/>
      <c r="BY298" s="239"/>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c r="DA298" s="240"/>
    </row>
    <row r="299" s="761" customFormat="true" ht="15" customHeight="true" x14ac:dyDescent="0.2">
      <c r="A299" s="776"/>
      <c r="B299" s="777"/>
      <c r="C299" s="778"/>
      <c r="D299" s="779"/>
      <c r="R299" s="240"/>
      <c r="S299" s="240"/>
      <c r="T299" s="240"/>
      <c r="U299" s="240"/>
      <c r="V299" s="240"/>
      <c r="W299" s="240"/>
      <c r="X299" s="240"/>
      <c r="Y299" s="240"/>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BA299" s="132"/>
      <c r="BB299" s="130"/>
      <c r="BC299" s="130"/>
      <c r="BD299" s="130"/>
      <c r="BE299" s="130"/>
      <c r="BF299" s="130"/>
      <c r="BG299" s="130"/>
      <c r="BH299" s="130"/>
      <c r="BI299" s="130"/>
      <c r="BJ299" s="130"/>
      <c r="BK299" s="130"/>
      <c r="BL299" s="130"/>
      <c r="BM299" s="130"/>
      <c r="BN299" s="130"/>
      <c r="BO299" s="130"/>
      <c r="BP299" s="130"/>
      <c r="BQ299" s="132"/>
      <c r="BR299" s="239"/>
      <c r="BS299" s="239"/>
      <c r="BT299" s="239"/>
      <c r="BU299" s="239"/>
      <c r="BV299" s="239"/>
      <c r="BW299" s="239"/>
      <c r="BX299" s="239"/>
      <c r="BY299" s="239"/>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c r="DA299" s="240"/>
    </row>
    <row r="300" s="761" customFormat="true" ht="15" customHeight="true" x14ac:dyDescent="0.2">
      <c r="A300" s="1093"/>
      <c r="B300" s="1094"/>
      <c r="C300" s="1095"/>
      <c r="D300" s="1096"/>
      <c r="R300" s="240"/>
      <c r="S300" s="240"/>
      <c r="T300" s="240"/>
      <c r="U300" s="240"/>
      <c r="V300" s="240"/>
      <c r="W300" s="240"/>
      <c r="X300" s="240"/>
      <c r="Y300" s="240"/>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BA300" s="132"/>
      <c r="BB300" s="130"/>
      <c r="BC300" s="130"/>
      <c r="BD300" s="130"/>
      <c r="BE300" s="130"/>
      <c r="BF300" s="130"/>
      <c r="BG300" s="130"/>
      <c r="BH300" s="130"/>
      <c r="BI300" s="130"/>
      <c r="BJ300" s="130"/>
      <c r="BK300" s="130"/>
      <c r="BL300" s="130"/>
      <c r="BM300" s="130"/>
      <c r="BN300" s="130"/>
      <c r="BO300" s="130"/>
      <c r="BP300" s="130"/>
      <c r="BQ300" s="132"/>
      <c r="BR300" s="239"/>
      <c r="BS300" s="239"/>
      <c r="BT300" s="239"/>
      <c r="BU300" s="239"/>
      <c r="BV300" s="239"/>
      <c r="BW300" s="239"/>
      <c r="BX300" s="239"/>
      <c r="BY300" s="239"/>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c r="DA300" s="240"/>
    </row>
    <row r="301" s="761" customFormat="true" ht="15" customHeight="true" x14ac:dyDescent="0.2">
      <c r="A301" s="1097"/>
      <c r="B301" s="1098"/>
      <c r="C301" s="1099"/>
      <c r="D301" s="1100"/>
      <c r="R301" s="240"/>
      <c r="S301" s="240"/>
      <c r="T301" s="240"/>
      <c r="U301" s="240"/>
      <c r="V301" s="240"/>
      <c r="W301" s="240"/>
      <c r="X301" s="240"/>
      <c r="Y301" s="24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BA301" s="132"/>
      <c r="BB301" s="130"/>
      <c r="BC301" s="130"/>
      <c r="BD301" s="130"/>
      <c r="BE301" s="130"/>
      <c r="BF301" s="130"/>
      <c r="BG301" s="130"/>
      <c r="BH301" s="130"/>
      <c r="BI301" s="130"/>
      <c r="BJ301" s="130"/>
      <c r="BK301" s="130"/>
      <c r="BL301" s="130"/>
      <c r="BM301" s="130"/>
      <c r="BN301" s="130"/>
      <c r="BO301" s="130"/>
      <c r="BP301" s="130"/>
      <c r="BQ301" s="132"/>
      <c r="BR301" s="239"/>
      <c r="BS301" s="239"/>
      <c r="BT301" s="239"/>
      <c r="BU301" s="239"/>
      <c r="BV301" s="239"/>
      <c r="BW301" s="239"/>
      <c r="BX301" s="239"/>
      <c r="BY301" s="239"/>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c r="DA301" s="240"/>
    </row>
    <row r="302" s="761" customFormat="true" ht="15" customHeight="true" x14ac:dyDescent="0.2">
      <c r="A302" s="1101"/>
      <c r="B302" s="1102"/>
      <c r="C302" s="1103"/>
      <c r="D302" s="1104"/>
      <c r="R302" s="240"/>
      <c r="S302" s="240"/>
      <c r="T302" s="240"/>
      <c r="U302" s="240"/>
      <c r="V302" s="240"/>
      <c r="W302" s="240"/>
      <c r="X302" s="240"/>
      <c r="Y302" s="240"/>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BA302" s="132"/>
      <c r="BB302" s="130"/>
      <c r="BC302" s="130"/>
      <c r="BD302" s="130"/>
      <c r="BE302" s="130"/>
      <c r="BF302" s="130"/>
      <c r="BG302" s="130"/>
      <c r="BH302" s="130"/>
      <c r="BI302" s="130"/>
      <c r="BJ302" s="130"/>
      <c r="BK302" s="130"/>
      <c r="BL302" s="130"/>
      <c r="BM302" s="130"/>
      <c r="BN302" s="130"/>
      <c r="BO302" s="130"/>
      <c r="BP302" s="130"/>
      <c r="BQ302" s="132"/>
      <c r="BR302" s="239"/>
      <c r="BS302" s="239"/>
      <c r="BT302" s="239"/>
      <c r="BU302" s="239"/>
      <c r="BV302" s="239"/>
      <c r="BW302" s="239"/>
      <c r="BX302" s="239"/>
      <c r="BY302" s="239"/>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c r="DA302" s="240"/>
    </row>
    <row r="303" s="761" customFormat="true" ht="15" customHeight="true" x14ac:dyDescent="0.2">
      <c r="A303" s="1105"/>
      <c r="B303" s="1106"/>
      <c r="C303" s="1107"/>
      <c r="D303" s="1108"/>
      <c r="R303" s="240"/>
      <c r="S303" s="240"/>
      <c r="T303" s="240"/>
      <c r="U303" s="240"/>
      <c r="V303" s="240"/>
      <c r="W303" s="240"/>
      <c r="X303" s="240"/>
      <c r="Y303" s="240"/>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BA303" s="132"/>
      <c r="BB303" s="130"/>
      <c r="BC303" s="130"/>
      <c r="BD303" s="130"/>
      <c r="BE303" s="130"/>
      <c r="BF303" s="130"/>
      <c r="BG303" s="130"/>
      <c r="BH303" s="130"/>
      <c r="BI303" s="130"/>
      <c r="BJ303" s="130"/>
      <c r="BK303" s="130"/>
      <c r="BL303" s="130"/>
      <c r="BM303" s="130"/>
      <c r="BN303" s="130"/>
      <c r="BO303" s="130"/>
      <c r="BP303" s="130"/>
      <c r="BQ303" s="132"/>
      <c r="BR303" s="239"/>
      <c r="BS303" s="239"/>
      <c r="BT303" s="239"/>
      <c r="BU303" s="239"/>
      <c r="BV303" s="239"/>
      <c r="BW303" s="239"/>
      <c r="BX303" s="239"/>
      <c r="BY303" s="239"/>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c r="DA303" s="240"/>
    </row>
    <row r="304" s="761" customFormat="true" ht="15" customHeight="true" x14ac:dyDescent="0.2">
      <c r="A304" s="1109"/>
      <c r="B304" s="1110"/>
      <c r="C304" s="1111"/>
      <c r="D304" s="1112"/>
      <c r="R304" s="240"/>
      <c r="S304" s="240"/>
      <c r="T304" s="240"/>
      <c r="U304" s="240"/>
      <c r="V304" s="240"/>
      <c r="W304" s="240"/>
      <c r="X304" s="240"/>
      <c r="Y304" s="240"/>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BA304" s="132"/>
      <c r="BB304" s="130"/>
      <c r="BC304" s="130"/>
      <c r="BD304" s="130"/>
      <c r="BE304" s="130"/>
      <c r="BF304" s="130"/>
      <c r="BG304" s="130"/>
      <c r="BH304" s="130"/>
      <c r="BI304" s="130"/>
      <c r="BJ304" s="130"/>
      <c r="BK304" s="130"/>
      <c r="BL304" s="130"/>
      <c r="BM304" s="130"/>
      <c r="BN304" s="130"/>
      <c r="BO304" s="130"/>
      <c r="BP304" s="130"/>
      <c r="BQ304" s="132"/>
      <c r="BR304" s="239"/>
      <c r="BS304" s="239"/>
      <c r="BT304" s="239"/>
      <c r="BU304" s="239"/>
      <c r="BV304" s="239"/>
      <c r="BW304" s="239"/>
      <c r="BX304" s="239"/>
      <c r="BY304" s="239"/>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c r="DA304" s="240"/>
    </row>
    <row r="305" s="761" customFormat="true" ht="15" customHeight="true" x14ac:dyDescent="0.2">
      <c r="A305" s="1113"/>
      <c r="B305" s="1114"/>
      <c r="C305" s="1115"/>
      <c r="D305" s="1116"/>
      <c r="R305" s="240"/>
      <c r="S305" s="240"/>
      <c r="T305" s="240"/>
      <c r="U305" s="240"/>
      <c r="V305" s="240"/>
      <c r="W305" s="240"/>
      <c r="X305" s="240"/>
      <c r="Y305" s="240"/>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BA305" s="132"/>
      <c r="BB305" s="130"/>
      <c r="BC305" s="130"/>
      <c r="BD305" s="130"/>
      <c r="BE305" s="130"/>
      <c r="BF305" s="130"/>
      <c r="BG305" s="130"/>
      <c r="BH305" s="130"/>
      <c r="BI305" s="130"/>
      <c r="BJ305" s="130"/>
      <c r="BK305" s="130"/>
      <c r="BL305" s="130"/>
      <c r="BM305" s="130"/>
      <c r="BN305" s="130"/>
      <c r="BO305" s="130"/>
      <c r="BP305" s="130"/>
      <c r="BQ305" s="132"/>
      <c r="BR305" s="239"/>
      <c r="BS305" s="239"/>
      <c r="BT305" s="239"/>
      <c r="BU305" s="239"/>
      <c r="BV305" s="239"/>
      <c r="BW305" s="239"/>
      <c r="BX305" s="239"/>
      <c r="BY305" s="239"/>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c r="DA305" s="240"/>
    </row>
    <row r="306" s="761" customFormat="true" ht="15" customHeight="true" x14ac:dyDescent="0.2">
      <c r="B306" s="760"/>
      <c r="R306" s="240"/>
      <c r="S306" s="240"/>
      <c r="T306" s="240"/>
      <c r="U306" s="240"/>
      <c r="V306" s="240"/>
      <c r="W306" s="240"/>
      <c r="X306" s="240"/>
      <c r="Y306" s="24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BA306" s="132"/>
      <c r="BB306" s="130"/>
      <c r="BC306" s="130"/>
      <c r="BD306" s="130"/>
      <c r="BE306" s="130"/>
      <c r="BF306" s="130"/>
      <c r="BG306" s="130"/>
      <c r="BH306" s="130"/>
      <c r="BI306" s="130"/>
      <c r="BJ306" s="130"/>
      <c r="BK306" s="130"/>
      <c r="BL306" s="130"/>
      <c r="BM306" s="130"/>
      <c r="BN306" s="130"/>
      <c r="BO306" s="130"/>
      <c r="BP306" s="130"/>
      <c r="BQ306" s="132"/>
      <c r="BR306" s="239"/>
      <c r="BS306" s="239"/>
      <c r="BT306" s="239"/>
      <c r="BU306" s="239"/>
      <c r="BV306" s="239"/>
      <c r="BW306" s="239"/>
      <c r="BX306" s="239"/>
      <c r="BY306" s="239"/>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c r="DA306" s="240"/>
    </row>
    <row r="307" s="761" customFormat="true" ht="15" customHeight="true" x14ac:dyDescent="0.2">
      <c r="B307" s="760"/>
      <c r="R307" s="240"/>
      <c r="S307" s="240"/>
      <c r="T307" s="240"/>
      <c r="U307" s="240"/>
      <c r="V307" s="240"/>
      <c r="W307" s="240"/>
      <c r="X307" s="240"/>
      <c r="Y307" s="24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BA307" s="132"/>
      <c r="BB307" s="130"/>
      <c r="BC307" s="130"/>
      <c r="BD307" s="130"/>
      <c r="BE307" s="130"/>
      <c r="BF307" s="130"/>
      <c r="BG307" s="130"/>
      <c r="BH307" s="130"/>
      <c r="BI307" s="130"/>
      <c r="BJ307" s="130"/>
      <c r="BK307" s="130"/>
      <c r="BL307" s="130"/>
      <c r="BM307" s="130"/>
      <c r="BN307" s="130"/>
      <c r="BO307" s="130"/>
      <c r="BP307" s="130"/>
      <c r="BQ307" s="132"/>
      <c r="BR307" s="239"/>
      <c r="BS307" s="239"/>
      <c r="BT307" s="239"/>
      <c r="BU307" s="239"/>
      <c r="BV307" s="239"/>
      <c r="BW307" s="239"/>
      <c r="BX307" s="239"/>
      <c r="BY307" s="239"/>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c r="DA307" s="240"/>
    </row>
    <row r="308" s="761" customFormat="true" ht="15" customHeight="true" x14ac:dyDescent="0.2">
      <c r="B308" s="760"/>
      <c r="R308" s="240"/>
      <c r="S308" s="240"/>
      <c r="T308" s="240"/>
      <c r="U308" s="240"/>
      <c r="V308" s="240"/>
      <c r="W308" s="240"/>
      <c r="X308" s="240"/>
      <c r="Y308" s="24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BA308" s="132"/>
      <c r="BB308" s="130"/>
      <c r="BC308" s="130"/>
      <c r="BD308" s="130"/>
      <c r="BE308" s="130"/>
      <c r="BF308" s="130"/>
      <c r="BG308" s="130"/>
      <c r="BH308" s="130"/>
      <c r="BI308" s="130"/>
      <c r="BJ308" s="130"/>
      <c r="BK308" s="130"/>
      <c r="BL308" s="130"/>
      <c r="BM308" s="130"/>
      <c r="BN308" s="130"/>
      <c r="BO308" s="130"/>
      <c r="BP308" s="130"/>
      <c r="BQ308" s="132"/>
      <c r="BR308" s="239"/>
      <c r="BS308" s="239"/>
      <c r="BT308" s="239"/>
      <c r="BU308" s="239"/>
      <c r="BV308" s="239"/>
      <c r="BW308" s="239"/>
      <c r="BX308" s="239"/>
      <c r="BY308" s="239"/>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c r="DA308" s="240"/>
    </row>
    <row r="309" s="761" customFormat="true" ht="15" customHeight="true" x14ac:dyDescent="0.2">
      <c r="B309" s="760"/>
      <c r="R309" s="240"/>
      <c r="S309" s="240"/>
      <c r="T309" s="240"/>
      <c r="U309" s="240"/>
      <c r="V309" s="240"/>
      <c r="W309" s="240"/>
      <c r="X309" s="240"/>
      <c r="Y309" s="24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BA309" s="132"/>
      <c r="BB309" s="130"/>
      <c r="BC309" s="130"/>
      <c r="BD309" s="130"/>
      <c r="BE309" s="130"/>
      <c r="BF309" s="130"/>
      <c r="BG309" s="130"/>
      <c r="BH309" s="130"/>
      <c r="BI309" s="130"/>
      <c r="BJ309" s="130"/>
      <c r="BK309" s="130"/>
      <c r="BL309" s="130"/>
      <c r="BM309" s="130"/>
      <c r="BN309" s="130"/>
      <c r="BO309" s="130"/>
      <c r="BP309" s="130"/>
      <c r="BQ309" s="132"/>
      <c r="BR309" s="239"/>
      <c r="BS309" s="239"/>
      <c r="BT309" s="239"/>
      <c r="BU309" s="239"/>
      <c r="BV309" s="239"/>
      <c r="BW309" s="239"/>
      <c r="BX309" s="239"/>
      <c r="BY309" s="239"/>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c r="DA309" s="240"/>
    </row>
    <row r="310" s="761" customFormat="true" ht="15" customHeight="true" x14ac:dyDescent="0.2">
      <c r="B310" s="760"/>
      <c r="R310" s="240"/>
      <c r="S310" s="240"/>
      <c r="T310" s="240"/>
      <c r="U310" s="240"/>
      <c r="V310" s="240"/>
      <c r="W310" s="240"/>
      <c r="X310" s="240"/>
      <c r="Y310" s="24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BA310" s="132"/>
      <c r="BB310" s="130"/>
      <c r="BC310" s="130"/>
      <c r="BD310" s="130"/>
      <c r="BE310" s="130"/>
      <c r="BF310" s="130"/>
      <c r="BG310" s="130"/>
      <c r="BH310" s="130"/>
      <c r="BI310" s="130"/>
      <c r="BJ310" s="130"/>
      <c r="BK310" s="130"/>
      <c r="BL310" s="130"/>
      <c r="BM310" s="130"/>
      <c r="BN310" s="130"/>
      <c r="BO310" s="130"/>
      <c r="BP310" s="130"/>
      <c r="BQ310" s="132"/>
      <c r="BR310" s="239"/>
      <c r="BS310" s="239"/>
      <c r="BT310" s="239"/>
      <c r="BU310" s="239"/>
      <c r="BV310" s="239"/>
      <c r="BW310" s="239"/>
      <c r="BX310" s="239"/>
      <c r="BY310" s="239"/>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c r="DA310" s="240"/>
    </row>
    <row r="311" s="761" customFormat="true" ht="15" customHeight="true" x14ac:dyDescent="0.2">
      <c r="B311" s="760"/>
      <c r="R311" s="240"/>
      <c r="S311" s="240"/>
      <c r="T311" s="240"/>
      <c r="U311" s="240"/>
      <c r="V311" s="240"/>
      <c r="W311" s="240"/>
      <c r="X311" s="240"/>
      <c r="Y311" s="24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BA311" s="132"/>
      <c r="BB311" s="130"/>
      <c r="BC311" s="130"/>
      <c r="BD311" s="130"/>
      <c r="BE311" s="130"/>
      <c r="BF311" s="130"/>
      <c r="BG311" s="130"/>
      <c r="BH311" s="130"/>
      <c r="BI311" s="130"/>
      <c r="BJ311" s="130"/>
      <c r="BK311" s="130"/>
      <c r="BL311" s="130"/>
      <c r="BM311" s="130"/>
      <c r="BN311" s="130"/>
      <c r="BO311" s="130"/>
      <c r="BP311" s="130"/>
      <c r="BQ311" s="132"/>
      <c r="BR311" s="239"/>
      <c r="BS311" s="239"/>
      <c r="BT311" s="239"/>
      <c r="BU311" s="239"/>
      <c r="BV311" s="239"/>
      <c r="BW311" s="239"/>
      <c r="BX311" s="239"/>
      <c r="BY311" s="239"/>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c r="DA311" s="240"/>
    </row>
    <row r="312" s="761" customFormat="true" ht="15" customHeight="true" x14ac:dyDescent="0.2">
      <c r="B312" s="760"/>
      <c r="R312" s="240"/>
      <c r="S312" s="240"/>
      <c r="T312" s="240"/>
      <c r="U312" s="240"/>
      <c r="V312" s="240"/>
      <c r="W312" s="240"/>
      <c r="X312" s="240"/>
      <c r="Y312" s="24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BA312" s="132"/>
      <c r="BB312" s="130"/>
      <c r="BC312" s="130"/>
      <c r="BD312" s="130"/>
      <c r="BE312" s="130"/>
      <c r="BF312" s="130"/>
      <c r="BG312" s="130"/>
      <c r="BH312" s="130"/>
      <c r="BI312" s="130"/>
      <c r="BJ312" s="130"/>
      <c r="BK312" s="130"/>
      <c r="BL312" s="130"/>
      <c r="BM312" s="130"/>
      <c r="BN312" s="130"/>
      <c r="BO312" s="130"/>
      <c r="BP312" s="130"/>
      <c r="BQ312" s="132"/>
      <c r="BR312" s="239"/>
      <c r="BS312" s="239"/>
      <c r="BT312" s="239"/>
      <c r="BU312" s="239"/>
      <c r="BV312" s="239"/>
      <c r="BW312" s="239"/>
      <c r="BX312" s="239"/>
      <c r="BY312" s="239"/>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c r="DA312" s="240"/>
    </row>
    <row r="313" s="761" customFormat="true" ht="15" customHeight="true" x14ac:dyDescent="0.2">
      <c r="B313" s="760"/>
      <c r="R313" s="240"/>
      <c r="S313" s="240"/>
      <c r="T313" s="240"/>
      <c r="U313" s="240"/>
      <c r="V313" s="240"/>
      <c r="W313" s="240"/>
      <c r="X313" s="240"/>
      <c r="Y313" s="24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BA313" s="132"/>
      <c r="BB313" s="130"/>
      <c r="BC313" s="130"/>
      <c r="BD313" s="130"/>
      <c r="BE313" s="130"/>
      <c r="BF313" s="130"/>
      <c r="BG313" s="130"/>
      <c r="BH313" s="130"/>
      <c r="BI313" s="130"/>
      <c r="BJ313" s="130"/>
      <c r="BK313" s="130"/>
      <c r="BL313" s="130"/>
      <c r="BM313" s="130"/>
      <c r="BN313" s="130"/>
      <c r="BO313" s="130"/>
      <c r="BP313" s="130"/>
      <c r="BQ313" s="132"/>
      <c r="BR313" s="239"/>
      <c r="BS313" s="239"/>
      <c r="BT313" s="239"/>
      <c r="BU313" s="239"/>
      <c r="BV313" s="239"/>
      <c r="BW313" s="239"/>
      <c r="BX313" s="239"/>
      <c r="BY313" s="239"/>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c r="DA313" s="240"/>
    </row>
    <row r="314" s="761" customFormat="true" ht="15" customHeight="true" x14ac:dyDescent="0.2">
      <c r="B314" s="760"/>
      <c r="R314" s="240"/>
      <c r="S314" s="240"/>
      <c r="T314" s="240"/>
      <c r="U314" s="240"/>
      <c r="V314" s="240"/>
      <c r="W314" s="240"/>
      <c r="X314" s="240"/>
      <c r="Y314" s="24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BA314" s="132"/>
      <c r="BB314" s="130"/>
      <c r="BC314" s="130"/>
      <c r="BD314" s="130"/>
      <c r="BE314" s="130"/>
      <c r="BF314" s="130"/>
      <c r="BG314" s="130"/>
      <c r="BH314" s="130"/>
      <c r="BI314" s="130"/>
      <c r="BJ314" s="130"/>
      <c r="BK314" s="130"/>
      <c r="BL314" s="130"/>
      <c r="BM314" s="130"/>
      <c r="BN314" s="130"/>
      <c r="BO314" s="130"/>
      <c r="BP314" s="130"/>
      <c r="BQ314" s="132"/>
      <c r="BR314" s="239"/>
      <c r="BS314" s="239"/>
      <c r="BT314" s="239"/>
      <c r="BU314" s="239"/>
      <c r="BV314" s="239"/>
      <c r="BW314" s="239"/>
      <c r="BX314" s="239"/>
      <c r="BY314" s="239"/>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c r="DA314" s="240"/>
    </row>
    <row r="315" s="761" customFormat="true" ht="15" customHeight="true" x14ac:dyDescent="0.2">
      <c r="B315" s="760"/>
      <c r="R315" s="240"/>
      <c r="S315" s="240"/>
      <c r="T315" s="240"/>
      <c r="U315" s="240"/>
      <c r="V315" s="240"/>
      <c r="W315" s="240"/>
      <c r="X315" s="240"/>
      <c r="Y315" s="24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BA315" s="132"/>
      <c r="BB315" s="130"/>
      <c r="BC315" s="130"/>
      <c r="BD315" s="130"/>
      <c r="BE315" s="130"/>
      <c r="BF315" s="130"/>
      <c r="BG315" s="130"/>
      <c r="BH315" s="130"/>
      <c r="BI315" s="130"/>
      <c r="BJ315" s="130"/>
      <c r="BK315" s="130"/>
      <c r="BL315" s="130"/>
      <c r="BM315" s="130"/>
      <c r="BN315" s="130"/>
      <c r="BO315" s="130"/>
      <c r="BP315" s="130"/>
      <c r="BQ315" s="132"/>
      <c r="BR315" s="239"/>
      <c r="BS315" s="239"/>
      <c r="BT315" s="239"/>
      <c r="BU315" s="239"/>
      <c r="BV315" s="239"/>
      <c r="BW315" s="239"/>
      <c r="BX315" s="239"/>
      <c r="BY315" s="239"/>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c r="DA315" s="240"/>
    </row>
    <row r="316" s="761" customFormat="true" ht="15" customHeight="true" x14ac:dyDescent="0.2">
      <c r="B316" s="760"/>
      <c r="R316" s="240"/>
      <c r="S316" s="240"/>
      <c r="T316" s="240"/>
      <c r="U316" s="240"/>
      <c r="V316" s="240"/>
      <c r="W316" s="240"/>
      <c r="X316" s="240"/>
      <c r="Y316" s="24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BA316" s="132"/>
      <c r="BB316" s="130"/>
      <c r="BC316" s="130"/>
      <c r="BD316" s="130"/>
      <c r="BE316" s="130"/>
      <c r="BF316" s="130"/>
      <c r="BG316" s="130"/>
      <c r="BH316" s="130"/>
      <c r="BI316" s="130"/>
      <c r="BJ316" s="130"/>
      <c r="BK316" s="130"/>
      <c r="BL316" s="130"/>
      <c r="BM316" s="130"/>
      <c r="BN316" s="130"/>
      <c r="BO316" s="130"/>
      <c r="BP316" s="130"/>
      <c r="BQ316" s="132"/>
      <c r="BR316" s="239"/>
      <c r="BS316" s="239"/>
      <c r="BT316" s="239"/>
      <c r="BU316" s="239"/>
      <c r="BV316" s="239"/>
      <c r="BW316" s="239"/>
      <c r="BX316" s="239"/>
      <c r="BY316" s="239"/>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c r="DA316" s="240"/>
    </row>
    <row r="317" s="761" customFormat="true" ht="15" customHeight="true" x14ac:dyDescent="0.2">
      <c r="B317" s="760"/>
      <c r="R317" s="240"/>
      <c r="S317" s="240"/>
      <c r="T317" s="240"/>
      <c r="U317" s="240"/>
      <c r="V317" s="240"/>
      <c r="W317" s="240"/>
      <c r="X317" s="240"/>
      <c r="Y317" s="24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BA317" s="132"/>
      <c r="BB317" s="130"/>
      <c r="BC317" s="130"/>
      <c r="BD317" s="130"/>
      <c r="BE317" s="130"/>
      <c r="BF317" s="130"/>
      <c r="BG317" s="130"/>
      <c r="BH317" s="130"/>
      <c r="BI317" s="130"/>
      <c r="BJ317" s="130"/>
      <c r="BK317" s="130"/>
      <c r="BL317" s="130"/>
      <c r="BM317" s="130"/>
      <c r="BN317" s="130"/>
      <c r="BO317" s="130"/>
      <c r="BP317" s="130"/>
      <c r="BQ317" s="132"/>
      <c r="BR317" s="239"/>
      <c r="BS317" s="239"/>
      <c r="BT317" s="239"/>
      <c r="BU317" s="239"/>
      <c r="BV317" s="239"/>
      <c r="BW317" s="239"/>
      <c r="BX317" s="239"/>
      <c r="BY317" s="239"/>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c r="DA317" s="240"/>
    </row>
    <row r="318" s="761" customFormat="true" ht="15" customHeight="true" x14ac:dyDescent="0.2">
      <c r="B318" s="760"/>
      <c r="R318" s="240"/>
      <c r="S318" s="240"/>
      <c r="T318" s="240"/>
      <c r="U318" s="240"/>
      <c r="V318" s="240"/>
      <c r="W318" s="240"/>
      <c r="X318" s="240"/>
      <c r="Y318" s="24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BA318" s="132"/>
      <c r="BB318" s="130"/>
      <c r="BC318" s="130"/>
      <c r="BD318" s="130"/>
      <c r="BE318" s="130"/>
      <c r="BF318" s="130"/>
      <c r="BG318" s="130"/>
      <c r="BH318" s="130"/>
      <c r="BI318" s="130"/>
      <c r="BJ318" s="130"/>
      <c r="BK318" s="130"/>
      <c r="BL318" s="130"/>
      <c r="BM318" s="130"/>
      <c r="BN318" s="130"/>
      <c r="BO318" s="130"/>
      <c r="BP318" s="130"/>
      <c r="BQ318" s="132"/>
      <c r="BR318" s="239"/>
      <c r="BS318" s="239"/>
      <c r="BT318" s="239"/>
      <c r="BU318" s="239"/>
      <c r="BV318" s="239"/>
      <c r="BW318" s="239"/>
      <c r="BX318" s="239"/>
      <c r="BY318" s="239"/>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c r="DA318" s="240"/>
    </row>
    <row r="319" s="761" customFormat="true" ht="15" customHeight="true" x14ac:dyDescent="0.2">
      <c r="B319" s="760"/>
      <c r="R319" s="240"/>
      <c r="S319" s="240"/>
      <c r="T319" s="240"/>
      <c r="U319" s="240"/>
      <c r="V319" s="240"/>
      <c r="W319" s="240"/>
      <c r="X319" s="240"/>
      <c r="Y319" s="24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BA319" s="132"/>
      <c r="BB319" s="130"/>
      <c r="BC319" s="130"/>
      <c r="BD319" s="130"/>
      <c r="BE319" s="130"/>
      <c r="BF319" s="130"/>
      <c r="BG319" s="130"/>
      <c r="BH319" s="130"/>
      <c r="BI319" s="130"/>
      <c r="BJ319" s="130"/>
      <c r="BK319" s="130"/>
      <c r="BL319" s="130"/>
      <c r="BM319" s="130"/>
      <c r="BN319" s="130"/>
      <c r="BO319" s="130"/>
      <c r="BP319" s="130"/>
      <c r="BQ319" s="132"/>
      <c r="BR319" s="239"/>
      <c r="BS319" s="239"/>
      <c r="BT319" s="239"/>
      <c r="BU319" s="239"/>
      <c r="BV319" s="239"/>
      <c r="BW319" s="239"/>
      <c r="BX319" s="239"/>
      <c r="BY319" s="239"/>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c r="DA319" s="240"/>
    </row>
    <row r="320" s="761" customFormat="true" ht="15" customHeight="true" x14ac:dyDescent="0.2">
      <c r="B320" s="760"/>
      <c r="R320" s="240"/>
      <c r="S320" s="240"/>
      <c r="T320" s="240"/>
      <c r="U320" s="240"/>
      <c r="V320" s="240"/>
      <c r="W320" s="240"/>
      <c r="X320" s="240"/>
      <c r="Y320" s="24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BA320" s="132"/>
      <c r="BB320" s="130"/>
      <c r="BC320" s="130"/>
      <c r="BD320" s="130"/>
      <c r="BE320" s="130"/>
      <c r="BF320" s="130"/>
      <c r="BG320" s="130"/>
      <c r="BH320" s="130"/>
      <c r="BI320" s="130"/>
      <c r="BJ320" s="130"/>
      <c r="BK320" s="130"/>
      <c r="BL320" s="130"/>
      <c r="BM320" s="130"/>
      <c r="BN320" s="130"/>
      <c r="BO320" s="130"/>
      <c r="BP320" s="130"/>
      <c r="BQ320" s="132"/>
      <c r="BR320" s="239"/>
      <c r="BS320" s="239"/>
      <c r="BT320" s="239"/>
      <c r="BU320" s="239"/>
      <c r="BV320" s="239"/>
      <c r="BW320" s="239"/>
      <c r="BX320" s="239"/>
      <c r="BY320" s="239"/>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c r="DA320" s="240"/>
    </row>
    <row r="321" s="761" customFormat="true" ht="15" customHeight="true" x14ac:dyDescent="0.2">
      <c r="B321" s="760"/>
      <c r="R321" s="240"/>
      <c r="S321" s="240"/>
      <c r="T321" s="240"/>
      <c r="U321" s="240"/>
      <c r="V321" s="240"/>
      <c r="W321" s="240"/>
      <c r="X321" s="240"/>
      <c r="Y321" s="24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BA321" s="132"/>
      <c r="BB321" s="130"/>
      <c r="BC321" s="130"/>
      <c r="BD321" s="130"/>
      <c r="BE321" s="130"/>
      <c r="BF321" s="130"/>
      <c r="BG321" s="130"/>
      <c r="BH321" s="130"/>
      <c r="BI321" s="130"/>
      <c r="BJ321" s="130"/>
      <c r="BK321" s="130"/>
      <c r="BL321" s="130"/>
      <c r="BM321" s="130"/>
      <c r="BN321" s="130"/>
      <c r="BO321" s="130"/>
      <c r="BP321" s="130"/>
      <c r="BQ321" s="132"/>
      <c r="BR321" s="239"/>
      <c r="BS321" s="239"/>
      <c r="BT321" s="239"/>
      <c r="BU321" s="239"/>
      <c r="BV321" s="239"/>
      <c r="BW321" s="239"/>
      <c r="BX321" s="239"/>
      <c r="BY321" s="239"/>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c r="DA321" s="240"/>
    </row>
    <row r="322" s="761" customFormat="true" ht="15" customHeight="true" x14ac:dyDescent="0.2">
      <c r="B322" s="760"/>
      <c r="R322" s="240"/>
      <c r="S322" s="240"/>
      <c r="T322" s="240"/>
      <c r="U322" s="240"/>
      <c r="V322" s="240"/>
      <c r="W322" s="240"/>
      <c r="X322" s="240"/>
      <c r="Y322" s="24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BA322" s="132"/>
      <c r="BB322" s="130"/>
      <c r="BC322" s="130"/>
      <c r="BD322" s="130"/>
      <c r="BE322" s="130"/>
      <c r="BF322" s="130"/>
      <c r="BG322" s="130"/>
      <c r="BH322" s="130"/>
      <c r="BI322" s="130"/>
      <c r="BJ322" s="130"/>
      <c r="BK322" s="130"/>
      <c r="BL322" s="130"/>
      <c r="BM322" s="130"/>
      <c r="BN322" s="130"/>
      <c r="BO322" s="130"/>
      <c r="BP322" s="130"/>
      <c r="BQ322" s="132"/>
      <c r="BR322" s="239"/>
      <c r="BS322" s="239"/>
      <c r="BT322" s="239"/>
      <c r="BU322" s="239"/>
      <c r="BV322" s="239"/>
      <c r="BW322" s="239"/>
      <c r="BX322" s="239"/>
      <c r="BY322" s="239"/>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c r="DA322" s="240"/>
    </row>
    <row r="323" s="761" customFormat="true" ht="15" customHeight="true" x14ac:dyDescent="0.2">
      <c r="B323" s="760"/>
      <c r="R323" s="240"/>
      <c r="S323" s="240"/>
      <c r="T323" s="240"/>
      <c r="U323" s="240"/>
      <c r="V323" s="240"/>
      <c r="W323" s="240"/>
      <c r="X323" s="240"/>
      <c r="Y323" s="24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BA323" s="132"/>
      <c r="BB323" s="130"/>
      <c r="BC323" s="130"/>
      <c r="BD323" s="130"/>
      <c r="BE323" s="130"/>
      <c r="BF323" s="130"/>
      <c r="BG323" s="130"/>
      <c r="BH323" s="130"/>
      <c r="BI323" s="130"/>
      <c r="BJ323" s="130"/>
      <c r="BK323" s="130"/>
      <c r="BL323" s="130"/>
      <c r="BM323" s="130"/>
      <c r="BN323" s="130"/>
      <c r="BO323" s="130"/>
      <c r="BP323" s="130"/>
      <c r="BQ323" s="132"/>
      <c r="BR323" s="239"/>
      <c r="BS323" s="239"/>
      <c r="BT323" s="239"/>
      <c r="BU323" s="239"/>
      <c r="BV323" s="239"/>
      <c r="BW323" s="239"/>
      <c r="BX323" s="239"/>
      <c r="BY323" s="239"/>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c r="DA323" s="240"/>
    </row>
    <row r="324" s="761" customFormat="true" ht="15" customHeight="true" x14ac:dyDescent="0.2">
      <c r="B324" s="760"/>
      <c r="R324" s="240"/>
      <c r="S324" s="240"/>
      <c r="T324" s="240"/>
      <c r="U324" s="240"/>
      <c r="V324" s="240"/>
      <c r="W324" s="240"/>
      <c r="X324" s="240"/>
      <c r="Y324" s="24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BA324" s="132"/>
      <c r="BB324" s="130"/>
      <c r="BC324" s="130"/>
      <c r="BD324" s="130"/>
      <c r="BE324" s="130"/>
      <c r="BF324" s="130"/>
      <c r="BG324" s="130"/>
      <c r="BH324" s="130"/>
      <c r="BI324" s="130"/>
      <c r="BJ324" s="130"/>
      <c r="BK324" s="130"/>
      <c r="BL324" s="130"/>
      <c r="BM324" s="130"/>
      <c r="BN324" s="130"/>
      <c r="BO324" s="130"/>
      <c r="BP324" s="130"/>
      <c r="BQ324" s="132"/>
      <c r="BR324" s="239"/>
      <c r="BS324" s="239"/>
      <c r="BT324" s="239"/>
      <c r="BU324" s="239"/>
      <c r="BV324" s="239"/>
      <c r="BW324" s="239"/>
      <c r="BX324" s="239"/>
      <c r="BY324" s="239"/>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c r="DA324" s="240"/>
    </row>
    <row r="325" s="761" customFormat="true" ht="15" customHeight="true" x14ac:dyDescent="0.2">
      <c r="B325" s="760"/>
      <c r="R325" s="240"/>
      <c r="S325" s="240"/>
      <c r="T325" s="240"/>
      <c r="U325" s="240"/>
      <c r="V325" s="240"/>
      <c r="W325" s="240"/>
      <c r="X325" s="240"/>
      <c r="Y325" s="24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BA325" s="132"/>
      <c r="BB325" s="130"/>
      <c r="BC325" s="130"/>
      <c r="BD325" s="130"/>
      <c r="BE325" s="130"/>
      <c r="BF325" s="130"/>
      <c r="BG325" s="130"/>
      <c r="BH325" s="130"/>
      <c r="BI325" s="130"/>
      <c r="BJ325" s="130"/>
      <c r="BK325" s="130"/>
      <c r="BL325" s="130"/>
      <c r="BM325" s="130"/>
      <c r="BN325" s="130"/>
      <c r="BO325" s="130"/>
      <c r="BP325" s="130"/>
      <c r="BQ325" s="132"/>
      <c r="BR325" s="239"/>
      <c r="BS325" s="239"/>
      <c r="BT325" s="239"/>
      <c r="BU325" s="239"/>
      <c r="BV325" s="239"/>
      <c r="BW325" s="239"/>
      <c r="BX325" s="239"/>
      <c r="BY325" s="239"/>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c r="DA325" s="240"/>
    </row>
    <row r="326" s="761" customFormat="true" ht="15" customHeight="true" x14ac:dyDescent="0.2">
      <c r="B326" s="760"/>
      <c r="R326" s="240"/>
      <c r="S326" s="240"/>
      <c r="T326" s="240"/>
      <c r="U326" s="240"/>
      <c r="V326" s="240"/>
      <c r="W326" s="240"/>
      <c r="X326" s="240"/>
      <c r="Y326" s="24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BA326" s="132"/>
      <c r="BB326" s="130"/>
      <c r="BC326" s="130"/>
      <c r="BD326" s="130"/>
      <c r="BE326" s="130"/>
      <c r="BF326" s="130"/>
      <c r="BG326" s="130"/>
      <c r="BH326" s="130"/>
      <c r="BI326" s="130"/>
      <c r="BJ326" s="130"/>
      <c r="BK326" s="130"/>
      <c r="BL326" s="130"/>
      <c r="BM326" s="130"/>
      <c r="BN326" s="130"/>
      <c r="BO326" s="130"/>
      <c r="BP326" s="130"/>
      <c r="BQ326" s="132"/>
      <c r="BR326" s="239"/>
      <c r="BS326" s="239"/>
      <c r="BT326" s="239"/>
      <c r="BU326" s="239"/>
      <c r="BV326" s="239"/>
      <c r="BW326" s="239"/>
      <c r="BX326" s="239"/>
      <c r="BY326" s="239"/>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c r="DA326" s="240"/>
    </row>
    <row r="327" s="761" customFormat="true" ht="15" customHeight="true" x14ac:dyDescent="0.2">
      <c r="B327" s="760"/>
      <c r="R327" s="240"/>
      <c r="S327" s="240"/>
      <c r="T327" s="240"/>
      <c r="U327" s="240"/>
      <c r="V327" s="240"/>
      <c r="W327" s="240"/>
      <c r="X327" s="240"/>
      <c r="Y327" s="24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BA327" s="132"/>
      <c r="BB327" s="130"/>
      <c r="BC327" s="130"/>
      <c r="BD327" s="130"/>
      <c r="BE327" s="130"/>
      <c r="BF327" s="130"/>
      <c r="BG327" s="130"/>
      <c r="BH327" s="130"/>
      <c r="BI327" s="130"/>
      <c r="BJ327" s="130"/>
      <c r="BK327" s="130"/>
      <c r="BL327" s="130"/>
      <c r="BM327" s="130"/>
      <c r="BN327" s="130"/>
      <c r="BO327" s="130"/>
      <c r="BP327" s="130"/>
      <c r="BQ327" s="132"/>
      <c r="BR327" s="239"/>
      <c r="BS327" s="239"/>
      <c r="BT327" s="239"/>
      <c r="BU327" s="239"/>
      <c r="BV327" s="239"/>
      <c r="BW327" s="239"/>
      <c r="BX327" s="239"/>
      <c r="BY327" s="239"/>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c r="DA327" s="240"/>
    </row>
    <row r="328" s="761" customFormat="true" ht="15" customHeight="true" x14ac:dyDescent="0.2">
      <c r="B328" s="760"/>
      <c r="R328" s="240"/>
      <c r="S328" s="240"/>
      <c r="T328" s="240"/>
      <c r="U328" s="240"/>
      <c r="V328" s="240"/>
      <c r="W328" s="240"/>
      <c r="X328" s="240"/>
      <c r="Y328" s="24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BA328" s="132"/>
      <c r="BB328" s="130"/>
      <c r="BC328" s="130"/>
      <c r="BD328" s="130"/>
      <c r="BE328" s="130"/>
      <c r="BF328" s="130"/>
      <c r="BG328" s="130"/>
      <c r="BH328" s="130"/>
      <c r="BI328" s="130"/>
      <c r="BJ328" s="130"/>
      <c r="BK328" s="130"/>
      <c r="BL328" s="130"/>
      <c r="BM328" s="130"/>
      <c r="BN328" s="130"/>
      <c r="BO328" s="130"/>
      <c r="BP328" s="130"/>
      <c r="BQ328" s="132"/>
      <c r="BR328" s="239"/>
      <c r="BS328" s="239"/>
      <c r="BT328" s="239"/>
      <c r="BU328" s="239"/>
      <c r="BV328" s="239"/>
      <c r="BW328" s="239"/>
      <c r="BX328" s="239"/>
      <c r="BY328" s="239"/>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c r="DA328" s="240"/>
    </row>
    <row r="329" s="761" customFormat="true" ht="250.15" customHeight="true" x14ac:dyDescent="0.2">
      <c r="B329" s="760"/>
      <c r="R329" s="240"/>
      <c r="S329" s="240"/>
      <c r="T329" s="240"/>
      <c r="U329" s="240"/>
      <c r="V329" s="240"/>
      <c r="W329" s="240"/>
      <c r="X329" s="240"/>
      <c r="Y329" s="24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BA329" s="132"/>
      <c r="BB329" s="130"/>
      <c r="BC329" s="130"/>
      <c r="BD329" s="130"/>
      <c r="BE329" s="130"/>
      <c r="BF329" s="130"/>
      <c r="BG329" s="130"/>
      <c r="BH329" s="130"/>
      <c r="BI329" s="130"/>
      <c r="BJ329" s="130"/>
      <c r="BK329" s="130"/>
      <c r="BL329" s="130"/>
      <c r="BM329" s="130"/>
      <c r="BN329" s="130"/>
      <c r="BO329" s="130"/>
      <c r="BP329" s="130"/>
      <c r="BQ329" s="132"/>
      <c r="BR329" s="239"/>
      <c r="BS329" s="239"/>
      <c r="BT329" s="239"/>
      <c r="BU329" s="239"/>
      <c r="BV329" s="239"/>
      <c r="BW329" s="239"/>
      <c r="BX329" s="239"/>
      <c r="BY329" s="239"/>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c r="DA329" s="240"/>
    </row>
    <row r="330" s="242" customFormat="true" ht="19.15" customHeight="true" x14ac:dyDescent="0.2">
      <c r="B330" s="759"/>
      <c r="R330" s="235"/>
      <c r="S330" s="235"/>
      <c r="T330" s="235"/>
      <c r="U330" s="235"/>
      <c r="V330" s="235"/>
      <c r="W330" s="235"/>
      <c r="X330" s="235"/>
      <c r="Y330" s="235"/>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BA330" s="135"/>
      <c r="BB330" s="135"/>
      <c r="BC330" s="841"/>
      <c r="BD330" s="841"/>
      <c r="BE330" s="841"/>
      <c r="BF330" s="841"/>
      <c r="BG330" s="841"/>
      <c r="BH330" s="841"/>
      <c r="BI330" s="841"/>
      <c r="BJ330" s="841"/>
      <c r="BK330" s="841"/>
      <c r="BL330" s="841"/>
      <c r="BM330" s="841"/>
      <c r="BN330" s="841"/>
      <c r="BO330" s="841"/>
      <c r="BP330" s="841"/>
      <c r="BQ330" s="841"/>
      <c r="BR330" s="235"/>
      <c r="BS330" s="235"/>
      <c r="BT330" s="235"/>
      <c r="BU330" s="235"/>
      <c r="BV330" s="235"/>
      <c r="BW330" s="235"/>
      <c r="BX330" s="235"/>
      <c r="BY330" s="23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c r="DA330" s="235"/>
    </row>
    <row r="331" s="242" customFormat="true" ht="15" customHeight="true" x14ac:dyDescent="0.2">
      <c r="B331" s="759"/>
      <c r="R331" s="235"/>
      <c r="S331" s="235"/>
      <c r="T331" s="235"/>
      <c r="U331" s="235"/>
      <c r="V331" s="235"/>
      <c r="W331" s="235"/>
      <c r="X331" s="235"/>
      <c r="Y331" s="235"/>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BA331" s="135"/>
      <c r="BB331" s="135"/>
      <c r="BC331" s="841"/>
      <c r="BD331" s="841"/>
      <c r="BE331" s="841"/>
      <c r="BF331" s="841"/>
      <c r="BG331" s="841"/>
      <c r="BH331" s="841"/>
      <c r="BI331" s="841"/>
      <c r="BJ331" s="841"/>
      <c r="BK331" s="841"/>
      <c r="BL331" s="841"/>
      <c r="BM331" s="841"/>
      <c r="BN331" s="841"/>
      <c r="BO331" s="841"/>
      <c r="BP331" s="841"/>
      <c r="BQ331" s="841"/>
      <c r="BR331" s="235"/>
      <c r="BS331" s="235"/>
      <c r="BT331" s="235"/>
      <c r="BU331" s="235"/>
      <c r="BV331" s="235"/>
      <c r="BW331" s="235"/>
      <c r="BX331" s="235"/>
      <c r="BY331" s="23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c r="DA331" s="235"/>
    </row>
    <row r="332" s="242" customFormat="true" ht="15" customHeight="true" x14ac:dyDescent="0.2">
      <c r="B332" s="759"/>
      <c r="R332" s="235"/>
      <c r="S332" s="235"/>
      <c r="T332" s="235"/>
      <c r="U332" s="235"/>
      <c r="V332" s="235"/>
      <c r="W332" s="235"/>
      <c r="X332" s="235"/>
      <c r="Y332" s="235"/>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BA332" s="135"/>
      <c r="BB332" s="135"/>
      <c r="BC332" s="841"/>
      <c r="BD332" s="841"/>
      <c r="BE332" s="841"/>
      <c r="BF332" s="841"/>
      <c r="BG332" s="841"/>
      <c r="BH332" s="841"/>
      <c r="BI332" s="841"/>
      <c r="BJ332" s="841"/>
      <c r="BK332" s="841"/>
      <c r="BL332" s="841"/>
      <c r="BM332" s="841"/>
      <c r="BN332" s="841"/>
      <c r="BO332" s="841"/>
      <c r="BP332" s="841"/>
      <c r="BQ332" s="841"/>
      <c r="BR332" s="235"/>
      <c r="BS332" s="235"/>
      <c r="BT332" s="235"/>
      <c r="BU332" s="235"/>
      <c r="BV332" s="235"/>
      <c r="BW332" s="235"/>
      <c r="BX332" s="235"/>
      <c r="BY332" s="23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c r="DA332" s="235"/>
    </row>
    <row r="333" s="242" customFormat="true" ht="15" customHeight="true" x14ac:dyDescent="0.2">
      <c r="B333" s="759"/>
      <c r="R333" s="235"/>
      <c r="S333" s="235"/>
      <c r="T333" s="235"/>
      <c r="U333" s="235"/>
      <c r="V333" s="235"/>
      <c r="W333" s="235"/>
      <c r="X333" s="235"/>
      <c r="Y333" s="235"/>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BA333" s="135"/>
      <c r="BB333" s="135"/>
      <c r="BC333" s="841"/>
      <c r="BD333" s="841"/>
      <c r="BE333" s="841"/>
      <c r="BF333" s="841"/>
      <c r="BG333" s="841"/>
      <c r="BH333" s="841"/>
      <c r="BI333" s="841"/>
      <c r="BJ333" s="841"/>
      <c r="BK333" s="841"/>
      <c r="BL333" s="841"/>
      <c r="BM333" s="841"/>
      <c r="BN333" s="841"/>
      <c r="BO333" s="841"/>
      <c r="BP333" s="841"/>
      <c r="BQ333" s="841"/>
      <c r="BR333" s="235"/>
      <c r="BS333" s="235"/>
      <c r="BT333" s="235"/>
      <c r="BU333" s="235"/>
      <c r="BV333" s="235"/>
      <c r="BW333" s="235"/>
      <c r="BX333" s="235"/>
      <c r="BY333" s="23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c r="DA333" s="235"/>
    </row>
    <row r="334" s="242" customFormat="true" ht="15" customHeight="true" x14ac:dyDescent="0.2">
      <c r="B334" s="759"/>
      <c r="R334" s="235"/>
      <c r="S334" s="235"/>
      <c r="T334" s="235"/>
      <c r="U334" s="235"/>
      <c r="V334" s="235"/>
      <c r="W334" s="235"/>
      <c r="X334" s="235"/>
      <c r="Y334" s="235"/>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BA334" s="135"/>
      <c r="BB334" s="135"/>
      <c r="BC334" s="841"/>
      <c r="BD334" s="841"/>
      <c r="BE334" s="841"/>
      <c r="BF334" s="841"/>
      <c r="BG334" s="841"/>
      <c r="BH334" s="841"/>
      <c r="BI334" s="841"/>
      <c r="BJ334" s="841"/>
      <c r="BK334" s="841"/>
      <c r="BL334" s="841"/>
      <c r="BM334" s="841"/>
      <c r="BN334" s="841"/>
      <c r="BO334" s="841"/>
      <c r="BP334" s="841"/>
      <c r="BQ334" s="841"/>
      <c r="BR334" s="235"/>
      <c r="BS334" s="235"/>
      <c r="BT334" s="235"/>
      <c r="BU334" s="235"/>
      <c r="BV334" s="235"/>
      <c r="BW334" s="235"/>
      <c r="BX334" s="235"/>
      <c r="BY334" s="23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c r="DA334" s="235"/>
    </row>
    <row r="335" s="242" customFormat="true" ht="15" customHeight="true" x14ac:dyDescent="0.2">
      <c r="B335" s="759"/>
      <c r="R335" s="235"/>
      <c r="S335" s="235"/>
      <c r="T335" s="235"/>
      <c r="U335" s="235"/>
      <c r="V335" s="235"/>
      <c r="W335" s="235"/>
      <c r="X335" s="235"/>
      <c r="Y335" s="235"/>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BA335" s="135"/>
      <c r="BB335" s="135"/>
      <c r="BC335" s="841"/>
      <c r="BD335" s="841"/>
      <c r="BE335" s="841"/>
      <c r="BF335" s="841"/>
      <c r="BG335" s="841"/>
      <c r="BH335" s="841"/>
      <c r="BI335" s="841"/>
      <c r="BJ335" s="841"/>
      <c r="BK335" s="841"/>
      <c r="BL335" s="841"/>
      <c r="BM335" s="841"/>
      <c r="BN335" s="841"/>
      <c r="BO335" s="841"/>
      <c r="BP335" s="841"/>
      <c r="BQ335" s="841"/>
      <c r="BR335" s="235"/>
      <c r="BS335" s="235"/>
      <c r="BT335" s="235"/>
      <c r="BU335" s="235"/>
      <c r="BV335" s="235"/>
      <c r="BW335" s="235"/>
      <c r="BX335" s="235"/>
      <c r="BY335" s="23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c r="DA335" s="235"/>
    </row>
    <row r="336" s="242" customFormat="true" ht="15" customHeight="true" x14ac:dyDescent="0.2">
      <c r="B336" s="759"/>
      <c r="R336" s="235"/>
      <c r="S336" s="235"/>
      <c r="T336" s="235"/>
      <c r="U336" s="235"/>
      <c r="V336" s="235"/>
      <c r="W336" s="235"/>
      <c r="X336" s="235"/>
      <c r="Y336" s="235"/>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BA336" s="135"/>
      <c r="BB336" s="135"/>
      <c r="BC336" s="841"/>
      <c r="BD336" s="841"/>
      <c r="BE336" s="841"/>
      <c r="BF336" s="841"/>
      <c r="BG336" s="841"/>
      <c r="BH336" s="841"/>
      <c r="BI336" s="841"/>
      <c r="BJ336" s="841"/>
      <c r="BK336" s="841"/>
      <c r="BL336" s="841"/>
      <c r="BM336" s="841"/>
      <c r="BN336" s="841"/>
      <c r="BO336" s="841"/>
      <c r="BP336" s="841"/>
      <c r="BQ336" s="841"/>
      <c r="BR336" s="235"/>
      <c r="BS336" s="235"/>
      <c r="BT336" s="235"/>
      <c r="BU336" s="235"/>
      <c r="BV336" s="235"/>
      <c r="BW336" s="235"/>
      <c r="BX336" s="235"/>
      <c r="BY336" s="23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c r="DA336" s="235"/>
    </row>
    <row r="337" s="242" customFormat="true" ht="18" customHeight="true" x14ac:dyDescent="0.2">
      <c r="B337" s="759"/>
      <c r="R337" s="235"/>
      <c r="S337" s="235"/>
      <c r="T337" s="235"/>
      <c r="U337" s="235"/>
      <c r="V337" s="235"/>
      <c r="W337" s="235"/>
      <c r="X337" s="235"/>
      <c r="Y337" s="235"/>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BA337" s="135"/>
      <c r="BB337" s="135"/>
      <c r="BC337" s="841"/>
      <c r="BD337" s="841"/>
      <c r="BE337" s="841"/>
      <c r="BF337" s="841"/>
      <c r="BG337" s="841"/>
      <c r="BH337" s="841"/>
      <c r="BI337" s="841"/>
      <c r="BJ337" s="841"/>
      <c r="BK337" s="841"/>
      <c r="BL337" s="841"/>
      <c r="BM337" s="841"/>
      <c r="BN337" s="841"/>
      <c r="BO337" s="841"/>
      <c r="BP337" s="841"/>
      <c r="BQ337" s="841"/>
      <c r="BR337" s="235"/>
      <c r="BS337" s="235"/>
      <c r="BT337" s="235"/>
      <c r="BU337" s="235"/>
      <c r="BV337" s="235"/>
      <c r="BW337" s="235"/>
      <c r="BX337" s="235"/>
      <c r="BY337" s="23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c r="DA337" s="235"/>
    </row>
    <row r="338" s="242" customFormat="true" ht="18" customHeight="true" x14ac:dyDescent="0.2">
      <c r="B338" s="759"/>
      <c r="R338" s="235"/>
      <c r="S338" s="235"/>
      <c r="T338" s="235"/>
      <c r="U338" s="235"/>
      <c r="V338" s="235"/>
      <c r="W338" s="235"/>
      <c r="X338" s="235"/>
      <c r="Y338" s="235"/>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BA338" s="135"/>
      <c r="BB338" s="135"/>
      <c r="BC338" s="841"/>
      <c r="BD338" s="841"/>
      <c r="BE338" s="841"/>
      <c r="BF338" s="841"/>
      <c r="BG338" s="841"/>
      <c r="BH338" s="841"/>
      <c r="BI338" s="841"/>
      <c r="BJ338" s="841"/>
      <c r="BK338" s="841"/>
      <c r="BL338" s="841"/>
      <c r="BM338" s="841"/>
      <c r="BN338" s="841"/>
      <c r="BO338" s="841"/>
      <c r="BP338" s="841"/>
      <c r="BQ338" s="841"/>
      <c r="BR338" s="235"/>
      <c r="BS338" s="235"/>
      <c r="BT338" s="235"/>
      <c r="BU338" s="235"/>
      <c r="BV338" s="235"/>
      <c r="BW338" s="235"/>
      <c r="BX338" s="235"/>
      <c r="BY338" s="23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c r="DA338" s="235"/>
    </row>
    <row r="339" s="761" customFormat="true" ht="15" customHeight="true" x14ac:dyDescent="0.2">
      <c r="B339" s="760"/>
      <c r="R339" s="240"/>
      <c r="S339" s="240"/>
      <c r="T339" s="240"/>
      <c r="U339" s="240"/>
      <c r="V339" s="240"/>
      <c r="W339" s="240"/>
      <c r="X339" s="240"/>
      <c r="Y339" s="24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BA339" s="241" t="s">
        <v>131</v>
      </c>
      <c r="BB339" s="117" t="s">
        <v>130</v>
      </c>
      <c r="BC339" s="3122" t="s">
        <v>115</v>
      </c>
      <c r="BD339" s="3123"/>
      <c r="BE339" s="3123"/>
      <c r="BF339" s="3123"/>
      <c r="BG339" s="3124"/>
      <c r="BH339" s="3125" t="s">
        <v>38</v>
      </c>
      <c r="BI339" s="3123"/>
      <c r="BJ339" s="3123"/>
      <c r="BK339" s="3123"/>
      <c r="BL339" s="3124"/>
      <c r="BM339" s="3125" t="s">
        <v>37</v>
      </c>
      <c r="BN339" s="3123"/>
      <c r="BO339" s="3123"/>
      <c r="BP339" s="3123"/>
      <c r="BQ339" s="3126"/>
      <c r="BR339" s="2708"/>
      <c r="BS339" s="2709"/>
      <c r="BT339" s="2709"/>
      <c r="BU339" s="2709"/>
      <c r="BV339" s="2709"/>
      <c r="BW339" s="2709"/>
      <c r="BX339" s="2709"/>
      <c r="BY339" s="2710"/>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c r="DA339" s="240"/>
    </row>
    <row r="340" s="761" customFormat="true" ht="12.75" x14ac:dyDescent="0.2">
      <c r="B340" s="760"/>
      <c r="R340" s="240"/>
      <c r="S340" s="240"/>
      <c r="T340" s="240"/>
      <c r="U340" s="240"/>
      <c r="V340" s="240"/>
      <c r="W340" s="240"/>
      <c r="X340" s="240"/>
      <c r="Y340" s="24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2653" t="s">
        <v>4</v>
      </c>
      <c r="BR340" s="2711"/>
      <c r="BS340" s="2711"/>
      <c r="BT340" s="2711"/>
      <c r="BU340" s="2711"/>
      <c r="BV340" s="2711"/>
      <c r="BW340" s="2711"/>
      <c r="BX340" s="2711"/>
      <c r="BY340" s="2502"/>
      <c r="BZ340" s="2502"/>
      <c r="CA340" s="2502"/>
      <c r="CB340" s="2502"/>
      <c r="CC340" s="2502"/>
      <c r="CD340" s="2502"/>
      <c r="CE340" s="2502"/>
      <c r="CF340" s="2502"/>
      <c r="CG340" s="2502"/>
      <c r="CH340" s="2502"/>
      <c r="CI340" s="2502"/>
      <c r="CJ340" s="2502"/>
      <c r="CK340" s="2502"/>
      <c r="CL340" s="2502"/>
      <c r="CM340" s="2502"/>
      <c r="CN340" s="2502"/>
      <c r="CO340" s="2502"/>
      <c r="CP340" s="2502"/>
      <c r="CQ340" s="2502"/>
      <c r="CR340" s="2502"/>
      <c r="CS340" s="2502"/>
      <c r="CT340" s="2502"/>
      <c r="CU340" s="2502"/>
      <c r="CV340" s="2502"/>
      <c r="CW340" s="2502"/>
      <c r="CX340" s="2502"/>
      <c r="CY340" s="2502"/>
      <c r="CZ340" s="2502"/>
      <c r="DA340" s="240"/>
    </row>
    <row r="341" s="761" customFormat="true" ht="15" customHeight="true" x14ac:dyDescent="0.2">
      <c r="B341" s="760"/>
      <c r="R341" s="240"/>
      <c r="S341" s="240"/>
      <c r="T341" s="240"/>
      <c r="U341" s="240"/>
      <c r="V341" s="240"/>
      <c r="W341" s="240"/>
      <c r="X341" s="240"/>
      <c r="Y341" s="24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BA341" s="3139" t="s">
        <v>155</v>
      </c>
      <c r="BB341" s="176" t="s">
        <v>49</v>
      </c>
      <c r="BC341" s="1602" t="s">
        <v>35</v>
      </c>
      <c r="BD341" s="1623" t="s">
        <v>35</v>
      </c>
      <c r="BE341" s="1623" t="s">
        <v>35</v>
      </c>
      <c r="BF341" s="1623" t="s">
        <v>35</v>
      </c>
      <c r="BG341" s="1644" t="s">
        <v>35</v>
      </c>
      <c r="BH341" s="1664" t="s">
        <v>35</v>
      </c>
      <c r="BI341" s="1623" t="s">
        <v>35</v>
      </c>
      <c r="BJ341" s="1623" t="s">
        <v>35</v>
      </c>
      <c r="BK341" s="1623" t="s">
        <v>35</v>
      </c>
      <c r="BL341" s="1644" t="s">
        <v>35</v>
      </c>
      <c r="BM341" s="1664" t="s">
        <v>35</v>
      </c>
      <c r="BN341" s="1623" t="s">
        <v>35</v>
      </c>
      <c r="BO341" s="1623" t="s">
        <v>35</v>
      </c>
      <c r="BP341" s="1623" t="s">
        <v>35</v>
      </c>
      <c r="BQ341" s="2654" t="s">
        <v>35</v>
      </c>
      <c r="BR341" s="2712"/>
      <c r="BS341" s="2712"/>
      <c r="BT341" s="2712"/>
      <c r="BU341" s="2712"/>
      <c r="BV341" s="2712"/>
      <c r="BW341" s="2712"/>
      <c r="BX341" s="2712"/>
      <c r="BY341" s="2503"/>
      <c r="BZ341" s="2503"/>
      <c r="CA341" s="2503"/>
      <c r="CB341" s="2503"/>
      <c r="CC341" s="2503"/>
      <c r="CD341" s="2503"/>
      <c r="CE341" s="2503"/>
      <c r="CF341" s="2503"/>
      <c r="CG341" s="2503"/>
      <c r="CH341" s="2503"/>
      <c r="CI341" s="2503"/>
      <c r="CJ341" s="2503"/>
      <c r="CK341" s="2503"/>
      <c r="CL341" s="2503"/>
      <c r="CM341" s="2503"/>
      <c r="CN341" s="2503"/>
      <c r="CO341" s="2503"/>
      <c r="CP341" s="2503"/>
      <c r="CQ341" s="2503"/>
      <c r="CR341" s="2503"/>
      <c r="CS341" s="2503"/>
      <c r="CT341" s="2503"/>
      <c r="CU341" s="2503"/>
      <c r="CV341" s="2503"/>
      <c r="CW341" s="2503"/>
      <c r="CX341" s="2503"/>
      <c r="CY341" s="2503"/>
      <c r="CZ341" s="2503"/>
      <c r="DA341" s="240"/>
    </row>
    <row r="342" s="761" customFormat="true" ht="15" customHeight="true" x14ac:dyDescent="0.2">
      <c r="B342" s="760"/>
      <c r="R342" s="240"/>
      <c r="S342" s="240"/>
      <c r="T342" s="240"/>
      <c r="U342" s="240"/>
      <c r="V342" s="240"/>
      <c r="W342" s="240"/>
      <c r="X342" s="240"/>
      <c r="Y342" s="24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BA342" s="3140"/>
      <c r="BB342" s="177" t="s">
        <v>48</v>
      </c>
      <c r="BC342" s="1603" t="s">
        <v>35</v>
      </c>
      <c r="BD342" s="1624" t="s">
        <v>35</v>
      </c>
      <c r="BE342" s="1624" t="s">
        <v>35</v>
      </c>
      <c r="BF342" s="1624" t="s">
        <v>35</v>
      </c>
      <c r="BG342" s="1645" t="s">
        <v>35</v>
      </c>
      <c r="BH342" s="1665" t="s">
        <v>35</v>
      </c>
      <c r="BI342" s="1624" t="s">
        <v>35</v>
      </c>
      <c r="BJ342" s="1624" t="s">
        <v>35</v>
      </c>
      <c r="BK342" s="1624" t="s">
        <v>35</v>
      </c>
      <c r="BL342" s="1645" t="s">
        <v>35</v>
      </c>
      <c r="BM342" s="1665" t="s">
        <v>35</v>
      </c>
      <c r="BN342" s="1624" t="s">
        <v>35</v>
      </c>
      <c r="BO342" s="1624" t="s">
        <v>35</v>
      </c>
      <c r="BP342" s="1624" t="s">
        <v>35</v>
      </c>
      <c r="BQ342" s="2655" t="s">
        <v>35</v>
      </c>
      <c r="BR342" s="2713"/>
      <c r="BS342" s="2713"/>
      <c r="BT342" s="2713"/>
      <c r="BU342" s="2713"/>
      <c r="BV342" s="2713"/>
      <c r="BW342" s="2713"/>
      <c r="BX342" s="2713"/>
      <c r="BY342" s="2504"/>
      <c r="BZ342" s="2504"/>
      <c r="CA342" s="2504"/>
      <c r="CB342" s="2504"/>
      <c r="CC342" s="2504"/>
      <c r="CD342" s="2504"/>
      <c r="CE342" s="2504"/>
      <c r="CF342" s="2504"/>
      <c r="CG342" s="2504"/>
      <c r="CH342" s="2504"/>
      <c r="CI342" s="2504"/>
      <c r="CJ342" s="2504"/>
      <c r="CK342" s="2504"/>
      <c r="CL342" s="2504"/>
      <c r="CM342" s="2504"/>
      <c r="CN342" s="2504"/>
      <c r="CO342" s="2504"/>
      <c r="CP342" s="2504"/>
      <c r="CQ342" s="2504"/>
      <c r="CR342" s="2504"/>
      <c r="CS342" s="2504"/>
      <c r="CT342" s="2504"/>
      <c r="CU342" s="2504"/>
      <c r="CV342" s="2504"/>
      <c r="CW342" s="2504"/>
      <c r="CX342" s="2504"/>
      <c r="CY342" s="2504"/>
      <c r="CZ342" s="2504"/>
      <c r="DA342" s="240"/>
    </row>
    <row r="343" s="761" customFormat="true" ht="15" customHeight="true" x14ac:dyDescent="0.2">
      <c r="B343" s="760"/>
      <c r="R343" s="240"/>
      <c r="S343" s="240"/>
      <c r="T343" s="240"/>
      <c r="U343" s="240"/>
      <c r="V343" s="240"/>
      <c r="W343" s="240"/>
      <c r="X343" s="240"/>
      <c r="Y343" s="24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BA343" s="3141" t="s">
        <v>150</v>
      </c>
      <c r="BB343" s="177" t="s">
        <v>49</v>
      </c>
      <c r="BC343" s="1603" t="s">
        <v>35</v>
      </c>
      <c r="BD343" s="1624" t="s">
        <v>35</v>
      </c>
      <c r="BE343" s="1624" t="s">
        <v>35</v>
      </c>
      <c r="BF343" s="1624" t="s">
        <v>35</v>
      </c>
      <c r="BG343" s="1645" t="s">
        <v>35</v>
      </c>
      <c r="BH343" s="1665" t="s">
        <v>35</v>
      </c>
      <c r="BI343" s="1624" t="s">
        <v>35</v>
      </c>
      <c r="BJ343" s="1624" t="s">
        <v>35</v>
      </c>
      <c r="BK343" s="1624" t="s">
        <v>35</v>
      </c>
      <c r="BL343" s="1645" t="s">
        <v>35</v>
      </c>
      <c r="BM343" s="1665" t="s">
        <v>35</v>
      </c>
      <c r="BN343" s="1624" t="s">
        <v>35</v>
      </c>
      <c r="BO343" s="1624" t="s">
        <v>35</v>
      </c>
      <c r="BP343" s="1624" t="s">
        <v>35</v>
      </c>
      <c r="BQ343" s="2655" t="s">
        <v>35</v>
      </c>
      <c r="BR343" s="2713"/>
      <c r="BS343" s="2713"/>
      <c r="BT343" s="2713"/>
      <c r="BU343" s="2713"/>
      <c r="BV343" s="2713"/>
      <c r="BW343" s="2713"/>
      <c r="BX343" s="2713"/>
      <c r="BY343" s="2504"/>
      <c r="BZ343" s="2504"/>
      <c r="CA343" s="2504"/>
      <c r="CB343" s="2504"/>
      <c r="CC343" s="2504"/>
      <c r="CD343" s="2504"/>
      <c r="CE343" s="2504"/>
      <c r="CF343" s="2504"/>
      <c r="CG343" s="2504"/>
      <c r="CH343" s="2504"/>
      <c r="CI343" s="2504"/>
      <c r="CJ343" s="2504"/>
      <c r="CK343" s="2504"/>
      <c r="CL343" s="2504"/>
      <c r="CM343" s="2504"/>
      <c r="CN343" s="2504"/>
      <c r="CO343" s="2504"/>
      <c r="CP343" s="2504"/>
      <c r="CQ343" s="2504"/>
      <c r="CR343" s="2504"/>
      <c r="CS343" s="2504"/>
      <c r="CT343" s="2504"/>
      <c r="CU343" s="2504"/>
      <c r="CV343" s="2504"/>
      <c r="CW343" s="2504"/>
      <c r="CX343" s="2504"/>
      <c r="CY343" s="2504"/>
      <c r="CZ343" s="2504"/>
      <c r="DA343" s="240"/>
    </row>
    <row r="344" s="761" customFormat="true" ht="15" customHeight="true" x14ac:dyDescent="0.2">
      <c r="B344" s="760"/>
      <c r="R344" s="240"/>
      <c r="S344" s="240"/>
      <c r="T344" s="240"/>
      <c r="U344" s="240"/>
      <c r="V344" s="240"/>
      <c r="W344" s="240"/>
      <c r="X344" s="240"/>
      <c r="Y344" s="24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BA344" s="3140"/>
      <c r="BB344" s="177" t="s">
        <v>48</v>
      </c>
      <c r="BC344" s="1603" t="s">
        <v>35</v>
      </c>
      <c r="BD344" s="1624" t="s">
        <v>35</v>
      </c>
      <c r="BE344" s="1624" t="s">
        <v>35</v>
      </c>
      <c r="BF344" s="1624" t="s">
        <v>35</v>
      </c>
      <c r="BG344" s="1645" t="s">
        <v>35</v>
      </c>
      <c r="BH344" s="1665" t="s">
        <v>35</v>
      </c>
      <c r="BI344" s="1624" t="s">
        <v>35</v>
      </c>
      <c r="BJ344" s="1624" t="s">
        <v>35</v>
      </c>
      <c r="BK344" s="1624" t="s">
        <v>35</v>
      </c>
      <c r="BL344" s="1645" t="s">
        <v>35</v>
      </c>
      <c r="BM344" s="1665" t="s">
        <v>35</v>
      </c>
      <c r="BN344" s="1624" t="s">
        <v>35</v>
      </c>
      <c r="BO344" s="1624" t="s">
        <v>35</v>
      </c>
      <c r="BP344" s="1624" t="s">
        <v>35</v>
      </c>
      <c r="BQ344" s="2655" t="s">
        <v>35</v>
      </c>
      <c r="BR344" s="2713"/>
      <c r="BS344" s="2713"/>
      <c r="BT344" s="2713"/>
      <c r="BU344" s="2713"/>
      <c r="BV344" s="2713"/>
      <c r="BW344" s="2713"/>
      <c r="BX344" s="2713"/>
      <c r="BY344" s="2504"/>
      <c r="BZ344" s="2504"/>
      <c r="CA344" s="2504"/>
      <c r="CB344" s="2504"/>
      <c r="CC344" s="2504"/>
      <c r="CD344" s="2504"/>
      <c r="CE344" s="2504"/>
      <c r="CF344" s="2504"/>
      <c r="CG344" s="2504"/>
      <c r="CH344" s="2504"/>
      <c r="CI344" s="2504"/>
      <c r="CJ344" s="2504"/>
      <c r="CK344" s="2504"/>
      <c r="CL344" s="2504"/>
      <c r="CM344" s="2504"/>
      <c r="CN344" s="2504"/>
      <c r="CO344" s="2504"/>
      <c r="CP344" s="2504"/>
      <c r="CQ344" s="2504"/>
      <c r="CR344" s="2504"/>
      <c r="CS344" s="2504"/>
      <c r="CT344" s="2504"/>
      <c r="CU344" s="2504"/>
      <c r="CV344" s="2504"/>
      <c r="CW344" s="2504"/>
      <c r="CX344" s="2504"/>
      <c r="CY344" s="2504"/>
      <c r="CZ344" s="2504"/>
      <c r="DA344" s="240"/>
    </row>
    <row r="345" s="761" customFormat="true" ht="15" customHeight="true" x14ac:dyDescent="0.2">
      <c r="B345" s="760"/>
      <c r="R345" s="240"/>
      <c r="S345" s="240"/>
      <c r="T345" s="240"/>
      <c r="U345" s="240"/>
      <c r="V345" s="240"/>
      <c r="W345" s="240"/>
      <c r="X345" s="240"/>
      <c r="Y345" s="24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BA345" s="3141" t="s">
        <v>151</v>
      </c>
      <c r="BB345" s="177" t="s">
        <v>49</v>
      </c>
      <c r="BC345" s="1603" t="s">
        <v>35</v>
      </c>
      <c r="BD345" s="1624" t="s">
        <v>35</v>
      </c>
      <c r="BE345" s="1624" t="s">
        <v>35</v>
      </c>
      <c r="BF345" s="1624" t="s">
        <v>35</v>
      </c>
      <c r="BG345" s="1645" t="s">
        <v>35</v>
      </c>
      <c r="BH345" s="1665" t="s">
        <v>35</v>
      </c>
      <c r="BI345" s="1624" t="s">
        <v>35</v>
      </c>
      <c r="BJ345" s="1624" t="s">
        <v>35</v>
      </c>
      <c r="BK345" s="1624" t="s">
        <v>35</v>
      </c>
      <c r="BL345" s="1645" t="s">
        <v>35</v>
      </c>
      <c r="BM345" s="1665" t="s">
        <v>35</v>
      </c>
      <c r="BN345" s="1624" t="s">
        <v>35</v>
      </c>
      <c r="BO345" s="1624" t="s">
        <v>35</v>
      </c>
      <c r="BP345" s="1624" t="s">
        <v>35</v>
      </c>
      <c r="BQ345" s="2655" t="s">
        <v>35</v>
      </c>
      <c r="BR345" s="2713"/>
      <c r="BS345" s="2713"/>
      <c r="BT345" s="2713"/>
      <c r="BU345" s="2713"/>
      <c r="BV345" s="2713"/>
      <c r="BW345" s="2713"/>
      <c r="BX345" s="2713"/>
      <c r="BY345" s="2504"/>
      <c r="BZ345" s="2504"/>
      <c r="CA345" s="2504"/>
      <c r="CB345" s="2504"/>
      <c r="CC345" s="2504"/>
      <c r="CD345" s="2504"/>
      <c r="CE345" s="2504"/>
      <c r="CF345" s="2504"/>
      <c r="CG345" s="2504"/>
      <c r="CH345" s="2504"/>
      <c r="CI345" s="2504"/>
      <c r="CJ345" s="2504"/>
      <c r="CK345" s="2504"/>
      <c r="CL345" s="2504"/>
      <c r="CM345" s="2504"/>
      <c r="CN345" s="2504"/>
      <c r="CO345" s="2504"/>
      <c r="CP345" s="2504"/>
      <c r="CQ345" s="2504"/>
      <c r="CR345" s="2504"/>
      <c r="CS345" s="2504"/>
      <c r="CT345" s="2504"/>
      <c r="CU345" s="2504"/>
      <c r="CV345" s="2504"/>
      <c r="CW345" s="2504"/>
      <c r="CX345" s="2504"/>
      <c r="CY345" s="2504"/>
      <c r="CZ345" s="2504"/>
      <c r="DA345" s="240"/>
    </row>
    <row r="346" s="761" customFormat="true" ht="15" customHeight="true" x14ac:dyDescent="0.2">
      <c r="B346" s="760"/>
      <c r="R346" s="240"/>
      <c r="S346" s="240"/>
      <c r="T346" s="240"/>
      <c r="U346" s="240"/>
      <c r="V346" s="240"/>
      <c r="W346" s="240"/>
      <c r="X346" s="240"/>
      <c r="Y346" s="24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BA346" s="3140"/>
      <c r="BB346" s="177" t="s">
        <v>48</v>
      </c>
      <c r="BC346" s="1603" t="s">
        <v>35</v>
      </c>
      <c r="BD346" s="1624" t="s">
        <v>35</v>
      </c>
      <c r="BE346" s="1624" t="s">
        <v>35</v>
      </c>
      <c r="BF346" s="1624" t="s">
        <v>35</v>
      </c>
      <c r="BG346" s="1645" t="s">
        <v>35</v>
      </c>
      <c r="BH346" s="1665" t="s">
        <v>35</v>
      </c>
      <c r="BI346" s="1624" t="s">
        <v>35</v>
      </c>
      <c r="BJ346" s="1624" t="s">
        <v>35</v>
      </c>
      <c r="BK346" s="1624" t="s">
        <v>35</v>
      </c>
      <c r="BL346" s="1645" t="s">
        <v>35</v>
      </c>
      <c r="BM346" s="1665" t="s">
        <v>35</v>
      </c>
      <c r="BN346" s="1624" t="s">
        <v>35</v>
      </c>
      <c r="BO346" s="1624" t="s">
        <v>35</v>
      </c>
      <c r="BP346" s="1624" t="s">
        <v>35</v>
      </c>
      <c r="BQ346" s="2655" t="s">
        <v>35</v>
      </c>
      <c r="BR346" s="2713"/>
      <c r="BS346" s="2713"/>
      <c r="BT346" s="2713"/>
      <c r="BU346" s="2713"/>
      <c r="BV346" s="2713"/>
      <c r="BW346" s="2713"/>
      <c r="BX346" s="2713"/>
      <c r="BY346" s="2504"/>
      <c r="BZ346" s="2504"/>
      <c r="CA346" s="2504"/>
      <c r="CB346" s="2504"/>
      <c r="CC346" s="2504"/>
      <c r="CD346" s="2504"/>
      <c r="CE346" s="2504"/>
      <c r="CF346" s="2504"/>
      <c r="CG346" s="2504"/>
      <c r="CH346" s="2504"/>
      <c r="CI346" s="2504"/>
      <c r="CJ346" s="2504"/>
      <c r="CK346" s="2504"/>
      <c r="CL346" s="2504"/>
      <c r="CM346" s="2504"/>
      <c r="CN346" s="2504"/>
      <c r="CO346" s="2504"/>
      <c r="CP346" s="2504"/>
      <c r="CQ346" s="2504"/>
      <c r="CR346" s="2504"/>
      <c r="CS346" s="2504"/>
      <c r="CT346" s="2504"/>
      <c r="CU346" s="2504"/>
      <c r="CV346" s="2504"/>
      <c r="CW346" s="2504"/>
      <c r="CX346" s="2504"/>
      <c r="CY346" s="2504"/>
      <c r="CZ346" s="2504"/>
      <c r="DA346" s="240"/>
    </row>
    <row r="347" s="761" customFormat="true" ht="15" customHeight="true" x14ac:dyDescent="0.2">
      <c r="B347" s="760"/>
      <c r="R347" s="240"/>
      <c r="S347" s="240"/>
      <c r="T347" s="240"/>
      <c r="U347" s="240"/>
      <c r="V347" s="240"/>
      <c r="W347" s="240"/>
      <c r="X347" s="240"/>
      <c r="Y347" s="24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BA347" s="3141" t="s">
        <v>152</v>
      </c>
      <c r="BB347" s="177" t="s">
        <v>49</v>
      </c>
      <c r="BC347" s="1603" t="s">
        <v>35</v>
      </c>
      <c r="BD347" s="1624" t="s">
        <v>35</v>
      </c>
      <c r="BE347" s="1624" t="s">
        <v>35</v>
      </c>
      <c r="BF347" s="1624" t="s">
        <v>35</v>
      </c>
      <c r="BG347" s="1645" t="s">
        <v>35</v>
      </c>
      <c r="BH347" s="1665" t="s">
        <v>35</v>
      </c>
      <c r="BI347" s="1624" t="s">
        <v>35</v>
      </c>
      <c r="BJ347" s="1624" t="s">
        <v>35</v>
      </c>
      <c r="BK347" s="1624" t="s">
        <v>35</v>
      </c>
      <c r="BL347" s="1645" t="s">
        <v>35</v>
      </c>
      <c r="BM347" s="1665" t="s">
        <v>35</v>
      </c>
      <c r="BN347" s="1624" t="s">
        <v>35</v>
      </c>
      <c r="BO347" s="1624" t="s">
        <v>35</v>
      </c>
      <c r="BP347" s="1624" t="s">
        <v>35</v>
      </c>
      <c r="BQ347" s="2655" t="s">
        <v>35</v>
      </c>
      <c r="BR347" s="2713"/>
      <c r="BS347" s="2713"/>
      <c r="BT347" s="2713"/>
      <c r="BU347" s="2713"/>
      <c r="BV347" s="2713"/>
      <c r="BW347" s="2713"/>
      <c r="BX347" s="2713"/>
      <c r="BY347" s="2504"/>
      <c r="BZ347" s="2504"/>
      <c r="CA347" s="2504"/>
      <c r="CB347" s="2504"/>
      <c r="CC347" s="2504"/>
      <c r="CD347" s="2504"/>
      <c r="CE347" s="2504"/>
      <c r="CF347" s="2504"/>
      <c r="CG347" s="2504"/>
      <c r="CH347" s="2504"/>
      <c r="CI347" s="2504"/>
      <c r="CJ347" s="2504"/>
      <c r="CK347" s="2504"/>
      <c r="CL347" s="2504"/>
      <c r="CM347" s="2504"/>
      <c r="CN347" s="2504"/>
      <c r="CO347" s="2504"/>
      <c r="CP347" s="2504"/>
      <c r="CQ347" s="2504"/>
      <c r="CR347" s="2504"/>
      <c r="CS347" s="2504"/>
      <c r="CT347" s="2504"/>
      <c r="CU347" s="2504"/>
      <c r="CV347" s="2504"/>
      <c r="CW347" s="2504"/>
      <c r="CX347" s="2504"/>
      <c r="CY347" s="2504"/>
      <c r="CZ347" s="2504"/>
      <c r="DA347" s="240"/>
    </row>
    <row r="348" s="761" customFormat="true" ht="15" customHeight="true" x14ac:dyDescent="0.2">
      <c r="B348" s="760"/>
      <c r="R348" s="240"/>
      <c r="S348" s="240"/>
      <c r="T348" s="240"/>
      <c r="U348" s="240"/>
      <c r="V348" s="240"/>
      <c r="W348" s="240"/>
      <c r="X348" s="240"/>
      <c r="Y348" s="24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BA348" s="3140"/>
      <c r="BB348" s="177" t="s">
        <v>48</v>
      </c>
      <c r="BC348" s="1603" t="s">
        <v>35</v>
      </c>
      <c r="BD348" s="1624" t="s">
        <v>35</v>
      </c>
      <c r="BE348" s="1624" t="s">
        <v>35</v>
      </c>
      <c r="BF348" s="1624" t="s">
        <v>35</v>
      </c>
      <c r="BG348" s="1645" t="s">
        <v>35</v>
      </c>
      <c r="BH348" s="1665" t="s">
        <v>35</v>
      </c>
      <c r="BI348" s="1624" t="s">
        <v>35</v>
      </c>
      <c r="BJ348" s="1624" t="s">
        <v>35</v>
      </c>
      <c r="BK348" s="1624" t="s">
        <v>35</v>
      </c>
      <c r="BL348" s="1645" t="s">
        <v>35</v>
      </c>
      <c r="BM348" s="1665" t="s">
        <v>35</v>
      </c>
      <c r="BN348" s="1624" t="s">
        <v>35</v>
      </c>
      <c r="BO348" s="1624" t="s">
        <v>35</v>
      </c>
      <c r="BP348" s="1624" t="s">
        <v>35</v>
      </c>
      <c r="BQ348" s="2655" t="s">
        <v>35</v>
      </c>
      <c r="BR348" s="2713"/>
      <c r="BS348" s="2713"/>
      <c r="BT348" s="2713"/>
      <c r="BU348" s="2713"/>
      <c r="BV348" s="2713"/>
      <c r="BW348" s="2713"/>
      <c r="BX348" s="2713"/>
      <c r="BY348" s="2504"/>
      <c r="BZ348" s="2504"/>
      <c r="CA348" s="2504"/>
      <c r="CB348" s="2504"/>
      <c r="CC348" s="2504"/>
      <c r="CD348" s="2504"/>
      <c r="CE348" s="2504"/>
      <c r="CF348" s="2504"/>
      <c r="CG348" s="2504"/>
      <c r="CH348" s="2504"/>
      <c r="CI348" s="2504"/>
      <c r="CJ348" s="2504"/>
      <c r="CK348" s="2504"/>
      <c r="CL348" s="2504"/>
      <c r="CM348" s="2504"/>
      <c r="CN348" s="2504"/>
      <c r="CO348" s="2504"/>
      <c r="CP348" s="2504"/>
      <c r="CQ348" s="2504"/>
      <c r="CR348" s="2504"/>
      <c r="CS348" s="2504"/>
      <c r="CT348" s="2504"/>
      <c r="CU348" s="2504"/>
      <c r="CV348" s="2504"/>
      <c r="CW348" s="2504"/>
      <c r="CX348" s="2504"/>
      <c r="CY348" s="2504"/>
      <c r="CZ348" s="2504"/>
      <c r="DA348" s="240"/>
    </row>
    <row r="349" s="761" customFormat="true" ht="15" customHeight="true" x14ac:dyDescent="0.2">
      <c r="B349" s="760"/>
      <c r="R349" s="240"/>
      <c r="S349" s="240"/>
      <c r="T349" s="240"/>
      <c r="U349" s="240"/>
      <c r="V349" s="240"/>
      <c r="W349" s="240"/>
      <c r="X349" s="240"/>
      <c r="Y349" s="24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BA349" s="3141" t="s">
        <v>153</v>
      </c>
      <c r="BB349" s="177" t="s">
        <v>49</v>
      </c>
      <c r="BC349" s="1603" t="s">
        <v>35</v>
      </c>
      <c r="BD349" s="1624" t="s">
        <v>35</v>
      </c>
      <c r="BE349" s="1624" t="s">
        <v>35</v>
      </c>
      <c r="BF349" s="1624" t="s">
        <v>35</v>
      </c>
      <c r="BG349" s="1645" t="s">
        <v>35</v>
      </c>
      <c r="BH349" s="1665" t="s">
        <v>35</v>
      </c>
      <c r="BI349" s="1624" t="s">
        <v>35</v>
      </c>
      <c r="BJ349" s="1624" t="s">
        <v>35</v>
      </c>
      <c r="BK349" s="1624" t="s">
        <v>35</v>
      </c>
      <c r="BL349" s="1645" t="s">
        <v>35</v>
      </c>
      <c r="BM349" s="1665" t="s">
        <v>35</v>
      </c>
      <c r="BN349" s="1624" t="s">
        <v>35</v>
      </c>
      <c r="BO349" s="1624" t="s">
        <v>35</v>
      </c>
      <c r="BP349" s="1624" t="s">
        <v>35</v>
      </c>
      <c r="BQ349" s="2655" t="s">
        <v>35</v>
      </c>
      <c r="BR349" s="2713"/>
      <c r="BS349" s="2713"/>
      <c r="BT349" s="2713"/>
      <c r="BU349" s="2713"/>
      <c r="BV349" s="2713"/>
      <c r="BW349" s="2713"/>
      <c r="BX349" s="2713"/>
      <c r="BY349" s="2504"/>
      <c r="BZ349" s="2504"/>
      <c r="CA349" s="2504"/>
      <c r="CB349" s="2504"/>
      <c r="CC349" s="2504"/>
      <c r="CD349" s="2504"/>
      <c r="CE349" s="2504"/>
      <c r="CF349" s="2504"/>
      <c r="CG349" s="2504"/>
      <c r="CH349" s="2504"/>
      <c r="CI349" s="2504"/>
      <c r="CJ349" s="2504"/>
      <c r="CK349" s="2504"/>
      <c r="CL349" s="2504"/>
      <c r="CM349" s="2504"/>
      <c r="CN349" s="2504"/>
      <c r="CO349" s="2504"/>
      <c r="CP349" s="2504"/>
      <c r="CQ349" s="2504"/>
      <c r="CR349" s="2504"/>
      <c r="CS349" s="2504"/>
      <c r="CT349" s="2504"/>
      <c r="CU349" s="2504"/>
      <c r="CV349" s="2504"/>
      <c r="CW349" s="2504"/>
      <c r="CX349" s="2504"/>
      <c r="CY349" s="2504"/>
      <c r="CZ349" s="2504"/>
      <c r="DA349" s="240"/>
    </row>
    <row r="350" s="761" customFormat="true" ht="15" customHeight="true" x14ac:dyDescent="0.2">
      <c r="B350" s="760"/>
      <c r="R350" s="240"/>
      <c r="S350" s="240"/>
      <c r="T350" s="240"/>
      <c r="U350" s="240"/>
      <c r="V350" s="240"/>
      <c r="W350" s="240"/>
      <c r="X350" s="240"/>
      <c r="Y350" s="24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BA350" s="3140"/>
      <c r="BB350" s="177" t="s">
        <v>48</v>
      </c>
      <c r="BC350" s="1603" t="s">
        <v>35</v>
      </c>
      <c r="BD350" s="1624" t="s">
        <v>35</v>
      </c>
      <c r="BE350" s="1624" t="s">
        <v>35</v>
      </c>
      <c r="BF350" s="1624" t="s">
        <v>35</v>
      </c>
      <c r="BG350" s="1645" t="s">
        <v>35</v>
      </c>
      <c r="BH350" s="1665" t="s">
        <v>35</v>
      </c>
      <c r="BI350" s="1624" t="s">
        <v>35</v>
      </c>
      <c r="BJ350" s="1624" t="s">
        <v>35</v>
      </c>
      <c r="BK350" s="1624" t="s">
        <v>35</v>
      </c>
      <c r="BL350" s="1645" t="s">
        <v>35</v>
      </c>
      <c r="BM350" s="1665" t="s">
        <v>35</v>
      </c>
      <c r="BN350" s="1624" t="s">
        <v>35</v>
      </c>
      <c r="BO350" s="1624" t="s">
        <v>35</v>
      </c>
      <c r="BP350" s="1624" t="s">
        <v>35</v>
      </c>
      <c r="BQ350" s="2655" t="s">
        <v>35</v>
      </c>
      <c r="BR350" s="2713"/>
      <c r="BS350" s="2713"/>
      <c r="BT350" s="2713"/>
      <c r="BU350" s="2713"/>
      <c r="BV350" s="2713"/>
      <c r="BW350" s="2713"/>
      <c r="BX350" s="2713"/>
      <c r="BY350" s="2504"/>
      <c r="BZ350" s="2504"/>
      <c r="CA350" s="2504"/>
      <c r="CB350" s="2504"/>
      <c r="CC350" s="2504"/>
      <c r="CD350" s="2504"/>
      <c r="CE350" s="2504"/>
      <c r="CF350" s="2504"/>
      <c r="CG350" s="2504"/>
      <c r="CH350" s="2504"/>
      <c r="CI350" s="2504"/>
      <c r="CJ350" s="2504"/>
      <c r="CK350" s="2504"/>
      <c r="CL350" s="2504"/>
      <c r="CM350" s="2504"/>
      <c r="CN350" s="2504"/>
      <c r="CO350" s="2504"/>
      <c r="CP350" s="2504"/>
      <c r="CQ350" s="2504"/>
      <c r="CR350" s="2504"/>
      <c r="CS350" s="2504"/>
      <c r="CT350" s="2504"/>
      <c r="CU350" s="2504"/>
      <c r="CV350" s="2504"/>
      <c r="CW350" s="2504"/>
      <c r="CX350" s="2504"/>
      <c r="CY350" s="2504"/>
      <c r="CZ350" s="2504"/>
      <c r="DA350" s="240"/>
    </row>
    <row r="351" s="761" customFormat="true" ht="15" customHeight="true" x14ac:dyDescent="0.2">
      <c r="B351" s="760"/>
      <c r="R351" s="240"/>
      <c r="S351" s="240"/>
      <c r="T351" s="240"/>
      <c r="U351" s="240"/>
      <c r="V351" s="240"/>
      <c r="W351" s="240"/>
      <c r="X351" s="240"/>
      <c r="Y351" s="24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BA351" s="3141" t="s">
        <v>154</v>
      </c>
      <c r="BB351" s="177" t="s">
        <v>49</v>
      </c>
      <c r="BC351" s="1603" t="s">
        <v>35</v>
      </c>
      <c r="BD351" s="1624" t="s">
        <v>35</v>
      </c>
      <c r="BE351" s="1624" t="s">
        <v>35</v>
      </c>
      <c r="BF351" s="1624" t="s">
        <v>35</v>
      </c>
      <c r="BG351" s="1645" t="s">
        <v>35</v>
      </c>
      <c r="BH351" s="1665" t="s">
        <v>35</v>
      </c>
      <c r="BI351" s="1624" t="s">
        <v>35</v>
      </c>
      <c r="BJ351" s="1624" t="s">
        <v>35</v>
      </c>
      <c r="BK351" s="1624" t="s">
        <v>35</v>
      </c>
      <c r="BL351" s="1645" t="s">
        <v>35</v>
      </c>
      <c r="BM351" s="1665" t="s">
        <v>35</v>
      </c>
      <c r="BN351" s="1624" t="s">
        <v>35</v>
      </c>
      <c r="BO351" s="1624" t="s">
        <v>35</v>
      </c>
      <c r="BP351" s="1624" t="s">
        <v>35</v>
      </c>
      <c r="BQ351" s="2655" t="s">
        <v>35</v>
      </c>
      <c r="BR351" s="2713"/>
      <c r="BS351" s="2713"/>
      <c r="BT351" s="2713"/>
      <c r="BU351" s="2713"/>
      <c r="BV351" s="2713"/>
      <c r="BW351" s="2713"/>
      <c r="BX351" s="2713"/>
      <c r="BY351" s="2504"/>
      <c r="BZ351" s="2504"/>
      <c r="CA351" s="2504"/>
      <c r="CB351" s="2504"/>
      <c r="CC351" s="2504"/>
      <c r="CD351" s="2504"/>
      <c r="CE351" s="2504"/>
      <c r="CF351" s="2504"/>
      <c r="CG351" s="2504"/>
      <c r="CH351" s="2504"/>
      <c r="CI351" s="2504"/>
      <c r="CJ351" s="2504"/>
      <c r="CK351" s="2504"/>
      <c r="CL351" s="2504"/>
      <c r="CM351" s="2504"/>
      <c r="CN351" s="2504"/>
      <c r="CO351" s="2504"/>
      <c r="CP351" s="2504"/>
      <c r="CQ351" s="2504"/>
      <c r="CR351" s="2504"/>
      <c r="CS351" s="2504"/>
      <c r="CT351" s="2504"/>
      <c r="CU351" s="2504"/>
      <c r="CV351" s="2504"/>
      <c r="CW351" s="2504"/>
      <c r="CX351" s="2504"/>
      <c r="CY351" s="2504"/>
      <c r="CZ351" s="2504"/>
      <c r="DA351" s="240"/>
    </row>
    <row r="352" s="761" customFormat="true" ht="15" customHeight="true" x14ac:dyDescent="0.2">
      <c r="B352" s="760"/>
      <c r="R352" s="240"/>
      <c r="S352" s="240"/>
      <c r="T352" s="240"/>
      <c r="U352" s="240"/>
      <c r="V352" s="240"/>
      <c r="W352" s="240"/>
      <c r="X352" s="240"/>
      <c r="Y352" s="24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BA352" s="3140"/>
      <c r="BB352" s="177" t="s">
        <v>48</v>
      </c>
      <c r="BC352" s="1603" t="s">
        <v>35</v>
      </c>
      <c r="BD352" s="1624" t="s">
        <v>35</v>
      </c>
      <c r="BE352" s="1624" t="s">
        <v>35</v>
      </c>
      <c r="BF352" s="1624" t="s">
        <v>35</v>
      </c>
      <c r="BG352" s="1645" t="s">
        <v>35</v>
      </c>
      <c r="BH352" s="1665" t="s">
        <v>35</v>
      </c>
      <c r="BI352" s="1624" t="s">
        <v>35</v>
      </c>
      <c r="BJ352" s="1624" t="s">
        <v>35</v>
      </c>
      <c r="BK352" s="1624" t="s">
        <v>35</v>
      </c>
      <c r="BL352" s="1645" t="s">
        <v>35</v>
      </c>
      <c r="BM352" s="1665" t="s">
        <v>35</v>
      </c>
      <c r="BN352" s="1624" t="s">
        <v>35</v>
      </c>
      <c r="BO352" s="1624" t="s">
        <v>35</v>
      </c>
      <c r="BP352" s="1624" t="s">
        <v>35</v>
      </c>
      <c r="BQ352" s="2655" t="s">
        <v>35</v>
      </c>
      <c r="BR352" s="2713"/>
      <c r="BS352" s="2713"/>
      <c r="BT352" s="2713"/>
      <c r="BU352" s="2713"/>
      <c r="BV352" s="2713"/>
      <c r="BW352" s="2713"/>
      <c r="BX352" s="2713"/>
      <c r="BY352" s="2504"/>
      <c r="BZ352" s="2504"/>
      <c r="CA352" s="2504"/>
      <c r="CB352" s="2504"/>
      <c r="CC352" s="2504"/>
      <c r="CD352" s="2504"/>
      <c r="CE352" s="2504"/>
      <c r="CF352" s="2504"/>
      <c r="CG352" s="2504"/>
      <c r="CH352" s="2504"/>
      <c r="CI352" s="2504"/>
      <c r="CJ352" s="2504"/>
      <c r="CK352" s="2504"/>
      <c r="CL352" s="2504"/>
      <c r="CM352" s="2504"/>
      <c r="CN352" s="2504"/>
      <c r="CO352" s="2504"/>
      <c r="CP352" s="2504"/>
      <c r="CQ352" s="2504"/>
      <c r="CR352" s="2504"/>
      <c r="CS352" s="2504"/>
      <c r="CT352" s="2504"/>
      <c r="CU352" s="2504"/>
      <c r="CV352" s="2504"/>
      <c r="CW352" s="2504"/>
      <c r="CX352" s="2504"/>
      <c r="CY352" s="2504"/>
      <c r="CZ352" s="2504"/>
      <c r="DA352" s="240"/>
    </row>
    <row r="353" s="761" customFormat="true" ht="15" customHeight="true" x14ac:dyDescent="0.2">
      <c r="B353" s="760"/>
      <c r="R353" s="240"/>
      <c r="S353" s="240"/>
      <c r="T353" s="240"/>
      <c r="U353" s="240"/>
      <c r="V353" s="240"/>
      <c r="W353" s="240"/>
      <c r="X353" s="240"/>
      <c r="Y353" s="24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BA353" s="3141" t="s">
        <v>143</v>
      </c>
      <c r="BB353" s="177" t="s">
        <v>49</v>
      </c>
      <c r="BC353" s="1603" t="s">
        <v>35</v>
      </c>
      <c r="BD353" s="1624" t="s">
        <v>35</v>
      </c>
      <c r="BE353" s="1624" t="s">
        <v>35</v>
      </c>
      <c r="BF353" s="1624" t="s">
        <v>35</v>
      </c>
      <c r="BG353" s="1645" t="s">
        <v>35</v>
      </c>
      <c r="BH353" s="1665" t="s">
        <v>35</v>
      </c>
      <c r="BI353" s="1624" t="s">
        <v>35</v>
      </c>
      <c r="BJ353" s="1624" t="s">
        <v>35</v>
      </c>
      <c r="BK353" s="1624" t="s">
        <v>35</v>
      </c>
      <c r="BL353" s="1645" t="s">
        <v>35</v>
      </c>
      <c r="BM353" s="1665" t="s">
        <v>35</v>
      </c>
      <c r="BN353" s="1624" t="s">
        <v>35</v>
      </c>
      <c r="BO353" s="1624" t="s">
        <v>35</v>
      </c>
      <c r="BP353" s="1624" t="s">
        <v>35</v>
      </c>
      <c r="BQ353" s="2655" t="s">
        <v>35</v>
      </c>
      <c r="BR353" s="2713"/>
      <c r="BS353" s="2713"/>
      <c r="BT353" s="2713"/>
      <c r="BU353" s="2713"/>
      <c r="BV353" s="2713"/>
      <c r="BW353" s="2713"/>
      <c r="BX353" s="2713"/>
      <c r="BY353" s="2504"/>
      <c r="BZ353" s="2504"/>
      <c r="CA353" s="2504"/>
      <c r="CB353" s="2504"/>
      <c r="CC353" s="2504"/>
      <c r="CD353" s="2504"/>
      <c r="CE353" s="2504"/>
      <c r="CF353" s="2504"/>
      <c r="CG353" s="2504"/>
      <c r="CH353" s="2504"/>
      <c r="CI353" s="2504"/>
      <c r="CJ353" s="2504"/>
      <c r="CK353" s="2504"/>
      <c r="CL353" s="2504"/>
      <c r="CM353" s="2504"/>
      <c r="CN353" s="2504"/>
      <c r="CO353" s="2504"/>
      <c r="CP353" s="2504"/>
      <c r="CQ353" s="2504"/>
      <c r="CR353" s="2504"/>
      <c r="CS353" s="2504"/>
      <c r="CT353" s="2504"/>
      <c r="CU353" s="2504"/>
      <c r="CV353" s="2504"/>
      <c r="CW353" s="2504"/>
      <c r="CX353" s="2504"/>
      <c r="CY353" s="2504"/>
      <c r="CZ353" s="2504"/>
      <c r="DA353" s="240"/>
    </row>
    <row r="354" s="761" customFormat="true" ht="15" customHeight="true" x14ac:dyDescent="0.2">
      <c r="B354" s="760"/>
      <c r="R354" s="240"/>
      <c r="S354" s="240"/>
      <c r="T354" s="240"/>
      <c r="U354" s="240"/>
      <c r="V354" s="240"/>
      <c r="W354" s="240"/>
      <c r="X354" s="240"/>
      <c r="Y354" s="24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BA354" s="3142"/>
      <c r="BB354" s="178" t="s">
        <v>48</v>
      </c>
      <c r="BC354" s="1604" t="s">
        <v>35</v>
      </c>
      <c r="BD354" s="1625" t="s">
        <v>35</v>
      </c>
      <c r="BE354" s="1625" t="s">
        <v>35</v>
      </c>
      <c r="BF354" s="1625" t="s">
        <v>35</v>
      </c>
      <c r="BG354" s="1646" t="s">
        <v>35</v>
      </c>
      <c r="BH354" s="1666" t="s">
        <v>35</v>
      </c>
      <c r="BI354" s="1625" t="s">
        <v>35</v>
      </c>
      <c r="BJ354" s="1625" t="s">
        <v>35</v>
      </c>
      <c r="BK354" s="1625" t="s">
        <v>35</v>
      </c>
      <c r="BL354" s="1646" t="s">
        <v>35</v>
      </c>
      <c r="BM354" s="1666" t="s">
        <v>35</v>
      </c>
      <c r="BN354" s="1625" t="s">
        <v>35</v>
      </c>
      <c r="BO354" s="1625" t="s">
        <v>35</v>
      </c>
      <c r="BP354" s="1625" t="s">
        <v>35</v>
      </c>
      <c r="BQ354" s="2656" t="s">
        <v>35</v>
      </c>
      <c r="BR354" s="2714"/>
      <c r="BS354" s="2714"/>
      <c r="BT354" s="2714"/>
      <c r="BU354" s="2714"/>
      <c r="BV354" s="2714"/>
      <c r="BW354" s="2714"/>
      <c r="BX354" s="2714"/>
      <c r="BY354" s="2505"/>
      <c r="BZ354" s="2505"/>
      <c r="CA354" s="2505"/>
      <c r="CB354" s="2505"/>
      <c r="CC354" s="2505"/>
      <c r="CD354" s="2505"/>
      <c r="CE354" s="2505"/>
      <c r="CF354" s="2505"/>
      <c r="CG354" s="2505"/>
      <c r="CH354" s="2505"/>
      <c r="CI354" s="2505"/>
      <c r="CJ354" s="2505"/>
      <c r="CK354" s="2505"/>
      <c r="CL354" s="2505"/>
      <c r="CM354" s="2505"/>
      <c r="CN354" s="2505"/>
      <c r="CO354" s="2505"/>
      <c r="CP354" s="2505"/>
      <c r="CQ354" s="2505"/>
      <c r="CR354" s="2505"/>
      <c r="CS354" s="2505"/>
      <c r="CT354" s="2505"/>
      <c r="CU354" s="2505"/>
      <c r="CV354" s="2505"/>
      <c r="CW354" s="2505"/>
      <c r="CX354" s="2505"/>
      <c r="CY354" s="2505"/>
      <c r="CZ354" s="2505"/>
      <c r="DA354" s="240"/>
    </row>
    <row r="355" s="761" customFormat="true" ht="15" customHeight="true" x14ac:dyDescent="0.2">
      <c r="B355" s="760"/>
      <c r="R355" s="240"/>
      <c r="S355" s="240"/>
      <c r="T355" s="240"/>
      <c r="U355" s="240"/>
      <c r="V355" s="240"/>
      <c r="W355" s="240"/>
      <c r="X355" s="240"/>
      <c r="Y355" s="24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BA355" s="272"/>
      <c r="BB355" s="135"/>
      <c r="BC355" s="449"/>
      <c r="BD355" s="449"/>
      <c r="BE355" s="449"/>
      <c r="BF355" s="449"/>
      <c r="BG355" s="449"/>
      <c r="BH355" s="449"/>
      <c r="BI355" s="449"/>
      <c r="BJ355" s="449"/>
      <c r="BK355" s="449"/>
      <c r="BL355" s="449"/>
      <c r="BM355" s="449"/>
      <c r="BN355" s="449"/>
      <c r="BO355" s="449"/>
      <c r="BP355" s="449"/>
      <c r="BQ355" s="449"/>
      <c r="BR355" s="450"/>
      <c r="BS355" s="450"/>
      <c r="BT355" s="450"/>
      <c r="BU355" s="450"/>
      <c r="BV355" s="450"/>
      <c r="BW355" s="450"/>
      <c r="BX355" s="450"/>
      <c r="BY355" s="450"/>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c r="DA355" s="240"/>
    </row>
    <row r="356" s="761" customFormat="true" ht="15" customHeight="true" x14ac:dyDescent="0.2">
      <c r="B356" s="760"/>
      <c r="R356" s="240"/>
      <c r="S356" s="240"/>
      <c r="T356" s="240"/>
      <c r="U356" s="240"/>
      <c r="V356" s="240"/>
      <c r="W356" s="240"/>
      <c r="X356" s="240"/>
      <c r="Y356" s="24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BA356" s="272"/>
      <c r="BB356" s="135"/>
      <c r="BC356" s="272"/>
      <c r="BD356" s="272"/>
      <c r="BE356" s="272"/>
      <c r="BF356" s="272"/>
      <c r="BG356" s="272"/>
      <c r="BH356" s="272"/>
      <c r="BI356" s="272"/>
      <c r="BJ356" s="272"/>
      <c r="BK356" s="272"/>
      <c r="BL356" s="272"/>
      <c r="BM356" s="272"/>
      <c r="BN356" s="272"/>
      <c r="BO356" s="272"/>
      <c r="BP356" s="272"/>
      <c r="BQ356" s="272"/>
      <c r="BR356" s="240"/>
      <c r="BS356" s="240"/>
      <c r="BT356" s="240"/>
      <c r="BU356" s="240"/>
      <c r="BV356" s="240"/>
      <c r="BW356" s="240"/>
      <c r="BX356" s="240"/>
      <c r="BY356" s="240"/>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c r="DA356" s="240"/>
    </row>
    <row r="357" s="131" customFormat="true" ht="15" customHeight="true" x14ac:dyDescent="0.2">
      <c r="B357" s="133"/>
      <c r="R357" s="240"/>
      <c r="S357" s="240"/>
      <c r="T357" s="240"/>
      <c r="U357" s="240"/>
      <c r="V357" s="240"/>
      <c r="W357" s="240"/>
      <c r="X357" s="240"/>
      <c r="Y357" s="240"/>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BA357" s="272"/>
      <c r="BB357" s="135"/>
      <c r="BC357" s="272"/>
      <c r="BD357" s="272"/>
      <c r="BE357" s="272"/>
      <c r="BF357" s="272"/>
      <c r="BG357" s="272"/>
      <c r="BH357" s="272"/>
      <c r="BI357" s="272"/>
      <c r="BJ357" s="272"/>
      <c r="BK357" s="272"/>
      <c r="BL357" s="272"/>
      <c r="BM357" s="272"/>
      <c r="BN357" s="272"/>
      <c r="BO357" s="272"/>
      <c r="BP357" s="272"/>
      <c r="BQ357" s="272"/>
      <c r="BR357" s="240"/>
      <c r="BS357" s="240"/>
      <c r="BT357" s="240"/>
      <c r="BU357" s="240"/>
      <c r="BV357" s="240"/>
      <c r="BW357" s="240"/>
      <c r="BX357" s="240"/>
      <c r="BY357" s="240"/>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c r="DA357" s="240"/>
    </row>
    <row r="358" s="131" customFormat="true" ht="15" customHeight="true" x14ac:dyDescent="0.2">
      <c r="B358" s="133"/>
      <c r="R358" s="240"/>
      <c r="S358" s="240"/>
      <c r="T358" s="240"/>
      <c r="U358" s="240"/>
      <c r="V358" s="240"/>
      <c r="W358" s="240"/>
      <c r="X358" s="240"/>
      <c r="Y358" s="240"/>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BA358" s="272"/>
      <c r="BB358" s="135"/>
      <c r="BC358" s="272"/>
      <c r="BD358" s="272"/>
      <c r="BE358" s="272"/>
      <c r="BF358" s="272"/>
      <c r="BG358" s="272"/>
      <c r="BH358" s="272"/>
      <c r="BI358" s="272"/>
      <c r="BJ358" s="272"/>
      <c r="BK358" s="272"/>
      <c r="BL358" s="272"/>
      <c r="BM358" s="272"/>
      <c r="BN358" s="272"/>
      <c r="BO358" s="272"/>
      <c r="BP358" s="272"/>
      <c r="BQ358" s="272"/>
      <c r="BR358" s="240"/>
      <c r="BS358" s="240"/>
      <c r="BT358" s="240"/>
      <c r="BU358" s="240"/>
      <c r="BV358" s="240"/>
      <c r="BW358" s="240"/>
      <c r="BX358" s="240"/>
      <c r="BY358" s="240"/>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c r="DA358" s="240"/>
    </row>
    <row r="359" s="131" customFormat="true" ht="15" customHeight="true" x14ac:dyDescent="0.2">
      <c r="B359" s="133"/>
      <c r="R359" s="240"/>
      <c r="S359" s="240"/>
      <c r="T359" s="240"/>
      <c r="U359" s="240"/>
      <c r="V359" s="240"/>
      <c r="W359" s="240"/>
      <c r="X359" s="240"/>
      <c r="Y359" s="240"/>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BA359" s="272"/>
      <c r="BB359" s="135"/>
      <c r="BC359" s="272"/>
      <c r="BD359" s="272"/>
      <c r="BE359" s="272"/>
      <c r="BF359" s="272"/>
      <c r="BG359" s="272"/>
      <c r="BH359" s="272"/>
      <c r="BI359" s="272"/>
      <c r="BJ359" s="272"/>
      <c r="BK359" s="272"/>
      <c r="BL359" s="272"/>
      <c r="BM359" s="272"/>
      <c r="BN359" s="272"/>
      <c r="BO359" s="272"/>
      <c r="BP359" s="272"/>
      <c r="BQ359" s="272"/>
      <c r="BR359" s="240"/>
      <c r="BS359" s="240"/>
      <c r="BT359" s="240"/>
      <c r="BU359" s="240"/>
      <c r="BV359" s="240"/>
      <c r="BW359" s="240"/>
      <c r="BX359" s="240"/>
      <c r="BY359" s="240"/>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c r="DA359" s="240"/>
    </row>
    <row r="360" s="131" customFormat="true" ht="15" customHeight="true" x14ac:dyDescent="0.2">
      <c r="B360" s="133"/>
      <c r="R360" s="240"/>
      <c r="S360" s="240"/>
      <c r="T360" s="240"/>
      <c r="U360" s="240"/>
      <c r="V360" s="240"/>
      <c r="W360" s="240"/>
      <c r="X360" s="240"/>
      <c r="Y360" s="240"/>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BA360" s="272"/>
      <c r="BB360" s="135"/>
      <c r="BC360" s="272"/>
      <c r="BD360" s="272"/>
      <c r="BE360" s="272"/>
      <c r="BF360" s="272"/>
      <c r="BG360" s="272"/>
      <c r="BH360" s="272"/>
      <c r="BI360" s="272"/>
      <c r="BJ360" s="272"/>
      <c r="BK360" s="272"/>
      <c r="BL360" s="272"/>
      <c r="BM360" s="272"/>
      <c r="BN360" s="272"/>
      <c r="BO360" s="272"/>
      <c r="BP360" s="272"/>
      <c r="BQ360" s="272"/>
      <c r="BR360" s="240"/>
      <c r="BS360" s="240"/>
      <c r="BT360" s="240"/>
      <c r="BU360" s="240"/>
      <c r="BV360" s="240"/>
      <c r="BW360" s="240"/>
      <c r="BX360" s="240"/>
      <c r="BY360" s="240"/>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c r="DA360" s="240"/>
    </row>
    <row r="361" s="131" customFormat="true" ht="15" customHeight="true" x14ac:dyDescent="0.2">
      <c r="B361" s="133"/>
      <c r="R361" s="240"/>
      <c r="S361" s="240"/>
      <c r="T361" s="240"/>
      <c r="U361" s="240"/>
      <c r="V361" s="240"/>
      <c r="W361" s="240"/>
      <c r="X361" s="240"/>
      <c r="Y361" s="240"/>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BA361" s="272"/>
      <c r="BB361" s="135"/>
      <c r="BC361" s="272"/>
      <c r="BD361" s="272"/>
      <c r="BE361" s="272"/>
      <c r="BF361" s="272"/>
      <c r="BG361" s="272"/>
      <c r="BH361" s="272"/>
      <c r="BI361" s="272"/>
      <c r="BJ361" s="272"/>
      <c r="BK361" s="272"/>
      <c r="BL361" s="272"/>
      <c r="BM361" s="272"/>
      <c r="BN361" s="272"/>
      <c r="BO361" s="272"/>
      <c r="BP361" s="272"/>
      <c r="BQ361" s="272"/>
      <c r="BR361" s="240"/>
      <c r="BS361" s="240"/>
      <c r="BT361" s="240"/>
      <c r="BU361" s="240"/>
      <c r="BV361" s="240"/>
      <c r="BW361" s="240"/>
      <c r="BX361" s="240"/>
      <c r="BY361" s="240"/>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c r="DA361" s="240"/>
    </row>
    <row r="362" s="131" customFormat="true" ht="15" customHeight="true" x14ac:dyDescent="0.2">
      <c r="B362" s="133"/>
      <c r="R362" s="240"/>
      <c r="S362" s="240"/>
      <c r="T362" s="240"/>
      <c r="U362" s="240"/>
      <c r="V362" s="240"/>
      <c r="W362" s="240"/>
      <c r="X362" s="240"/>
      <c r="Y362" s="240"/>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BA362" s="272"/>
      <c r="BB362" s="135"/>
      <c r="BC362" s="272"/>
      <c r="BD362" s="272"/>
      <c r="BE362" s="272"/>
      <c r="BF362" s="272"/>
      <c r="BG362" s="272"/>
      <c r="BH362" s="272"/>
      <c r="BI362" s="272"/>
      <c r="BJ362" s="272"/>
      <c r="BK362" s="272"/>
      <c r="BL362" s="272"/>
      <c r="BM362" s="272"/>
      <c r="BN362" s="272"/>
      <c r="BO362" s="272"/>
      <c r="BP362" s="272"/>
      <c r="BQ362" s="272"/>
      <c r="BR362" s="240"/>
      <c r="BS362" s="240"/>
      <c r="BT362" s="240"/>
      <c r="BU362" s="240"/>
      <c r="BV362" s="240"/>
      <c r="BW362" s="240"/>
      <c r="BX362" s="240"/>
      <c r="BY362" s="240"/>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c r="DA362" s="240"/>
    </row>
    <row r="363" s="131" customFormat="true" ht="15" customHeight="true" x14ac:dyDescent="0.2">
      <c r="B363" s="133"/>
      <c r="R363" s="240"/>
      <c r="S363" s="240"/>
      <c r="T363" s="240"/>
      <c r="U363" s="240"/>
      <c r="V363" s="240"/>
      <c r="W363" s="240"/>
      <c r="X363" s="240"/>
      <c r="Y363" s="240"/>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BA363" s="272"/>
      <c r="BB363" s="135"/>
      <c r="BC363" s="272"/>
      <c r="BD363" s="272"/>
      <c r="BE363" s="272"/>
      <c r="BF363" s="272"/>
      <c r="BG363" s="272"/>
      <c r="BH363" s="272"/>
      <c r="BI363" s="272"/>
      <c r="BJ363" s="272"/>
      <c r="BK363" s="272"/>
      <c r="BL363" s="272"/>
      <c r="BM363" s="272"/>
      <c r="BN363" s="272"/>
      <c r="BO363" s="272"/>
      <c r="BP363" s="272"/>
      <c r="BQ363" s="272"/>
      <c r="BR363" s="240"/>
      <c r="BS363" s="240"/>
      <c r="BT363" s="240"/>
      <c r="BU363" s="240"/>
      <c r="BV363" s="240"/>
      <c r="BW363" s="240"/>
      <c r="BX363" s="240"/>
      <c r="BY363" s="240"/>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c r="DA363" s="240"/>
    </row>
    <row r="364" s="131" customFormat="true" ht="15" customHeight="true" x14ac:dyDescent="0.2">
      <c r="B364" s="133"/>
      <c r="R364" s="240"/>
      <c r="S364" s="240"/>
      <c r="T364" s="240"/>
      <c r="U364" s="240"/>
      <c r="V364" s="240"/>
      <c r="W364" s="240"/>
      <c r="X364" s="240"/>
      <c r="Y364" s="240"/>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BA364" s="272"/>
      <c r="BB364" s="135"/>
      <c r="BC364" s="272"/>
      <c r="BD364" s="272"/>
      <c r="BE364" s="272"/>
      <c r="BF364" s="272"/>
      <c r="BG364" s="272"/>
      <c r="BH364" s="272"/>
      <c r="BI364" s="272"/>
      <c r="BJ364" s="272"/>
      <c r="BK364" s="272"/>
      <c r="BL364" s="272"/>
      <c r="BM364" s="272"/>
      <c r="BN364" s="272"/>
      <c r="BO364" s="272"/>
      <c r="BP364" s="272"/>
      <c r="BQ364" s="272"/>
      <c r="BR364" s="240"/>
      <c r="BS364" s="240"/>
      <c r="BT364" s="240"/>
      <c r="BU364" s="240"/>
      <c r="BV364" s="240"/>
      <c r="BW364" s="240"/>
      <c r="BX364" s="240"/>
      <c r="BY364" s="240"/>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c r="DA364" s="240"/>
    </row>
    <row r="365" s="131" customFormat="true" ht="15" customHeight="true" x14ac:dyDescent="0.2">
      <c r="B365" s="133"/>
      <c r="R365" s="240"/>
      <c r="S365" s="240"/>
      <c r="T365" s="240"/>
      <c r="U365" s="240"/>
      <c r="V365" s="240"/>
      <c r="W365" s="240"/>
      <c r="X365" s="240"/>
      <c r="Y365" s="240"/>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BA365" s="272"/>
      <c r="BB365" s="135"/>
      <c r="BC365" s="272"/>
      <c r="BD365" s="272"/>
      <c r="BE365" s="272"/>
      <c r="BF365" s="272"/>
      <c r="BG365" s="272"/>
      <c r="BH365" s="272"/>
      <c r="BI365" s="272"/>
      <c r="BJ365" s="272"/>
      <c r="BK365" s="272"/>
      <c r="BL365" s="272"/>
      <c r="BM365" s="272"/>
      <c r="BN365" s="272"/>
      <c r="BO365" s="272"/>
      <c r="BP365" s="272"/>
      <c r="BQ365" s="272"/>
      <c r="BR365" s="240"/>
      <c r="BS365" s="240"/>
      <c r="BT365" s="240"/>
      <c r="BU365" s="240"/>
      <c r="BV365" s="240"/>
      <c r="BW365" s="240"/>
      <c r="BX365" s="240"/>
      <c r="BY365" s="240"/>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c r="DA365" s="240"/>
    </row>
    <row r="366" s="131" customFormat="true" ht="15" customHeight="true" x14ac:dyDescent="0.2">
      <c r="B366" s="133"/>
      <c r="R366" s="240"/>
      <c r="S366" s="240"/>
      <c r="T366" s="240"/>
      <c r="U366" s="240"/>
      <c r="V366" s="240"/>
      <c r="W366" s="240"/>
      <c r="X366" s="240"/>
      <c r="Y366" s="240"/>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BA366" s="272"/>
      <c r="BB366" s="135"/>
      <c r="BC366" s="272"/>
      <c r="BD366" s="272"/>
      <c r="BE366" s="272"/>
      <c r="BF366" s="272"/>
      <c r="BG366" s="272"/>
      <c r="BH366" s="272"/>
      <c r="BI366" s="272"/>
      <c r="BJ366" s="272"/>
      <c r="BK366" s="272"/>
      <c r="BL366" s="272"/>
      <c r="BM366" s="272"/>
      <c r="BN366" s="272"/>
      <c r="BO366" s="272"/>
      <c r="BP366" s="272"/>
      <c r="BQ366" s="272"/>
      <c r="BR366" s="240"/>
      <c r="BS366" s="240"/>
      <c r="BT366" s="240"/>
      <c r="BU366" s="240"/>
      <c r="BV366" s="240"/>
      <c r="BW366" s="240"/>
      <c r="BX366" s="240"/>
      <c r="BY366" s="240"/>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c r="DA366" s="240"/>
    </row>
    <row r="367" s="131" customFormat="true" ht="15" customHeight="true" x14ac:dyDescent="0.2">
      <c r="B367" s="133"/>
      <c r="R367" s="240"/>
      <c r="S367" s="240"/>
      <c r="T367" s="240"/>
      <c r="U367" s="240"/>
      <c r="V367" s="240"/>
      <c r="W367" s="240"/>
      <c r="X367" s="240"/>
      <c r="Y367" s="240"/>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BA367" s="272"/>
      <c r="BB367" s="135"/>
      <c r="BC367" s="272"/>
      <c r="BD367" s="272"/>
      <c r="BE367" s="272"/>
      <c r="BF367" s="272"/>
      <c r="BG367" s="272"/>
      <c r="BH367" s="272"/>
      <c r="BI367" s="272"/>
      <c r="BJ367" s="272"/>
      <c r="BK367" s="272"/>
      <c r="BL367" s="272"/>
      <c r="BM367" s="272"/>
      <c r="BN367" s="272"/>
      <c r="BO367" s="272"/>
      <c r="BP367" s="272"/>
      <c r="BQ367" s="272"/>
      <c r="BR367" s="240"/>
      <c r="BS367" s="240"/>
      <c r="BT367" s="240"/>
      <c r="BU367" s="240"/>
      <c r="BV367" s="240"/>
      <c r="BW367" s="240"/>
      <c r="BX367" s="240"/>
      <c r="BY367" s="240"/>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c r="DA367" s="240"/>
    </row>
    <row r="368" s="131" customFormat="true" ht="15" customHeight="true" x14ac:dyDescent="0.2">
      <c r="B368" s="133"/>
      <c r="R368" s="240"/>
      <c r="S368" s="240"/>
      <c r="T368" s="240"/>
      <c r="U368" s="240"/>
      <c r="V368" s="240"/>
      <c r="W368" s="240"/>
      <c r="X368" s="240"/>
      <c r="Y368" s="240"/>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BA368" s="272"/>
      <c r="BB368" s="135"/>
      <c r="BC368" s="272"/>
      <c r="BD368" s="272"/>
      <c r="BE368" s="272"/>
      <c r="BF368" s="272"/>
      <c r="BG368" s="272"/>
      <c r="BH368" s="272"/>
      <c r="BI368" s="272"/>
      <c r="BJ368" s="272"/>
      <c r="BK368" s="272"/>
      <c r="BL368" s="272"/>
      <c r="BM368" s="272"/>
      <c r="BN368" s="272"/>
      <c r="BO368" s="272"/>
      <c r="BP368" s="272"/>
      <c r="BQ368" s="272"/>
      <c r="BR368" s="240"/>
      <c r="BS368" s="240"/>
      <c r="BT368" s="240"/>
      <c r="BU368" s="240"/>
      <c r="BV368" s="240"/>
      <c r="BW368" s="240"/>
      <c r="BX368" s="240"/>
      <c r="BY368" s="240"/>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c r="DA368" s="240"/>
    </row>
    <row r="369" s="131" customFormat="true" ht="15" customHeight="true" x14ac:dyDescent="0.2">
      <c r="B369" s="133"/>
      <c r="R369" s="240"/>
      <c r="S369" s="240"/>
      <c r="T369" s="240"/>
      <c r="U369" s="240"/>
      <c r="V369" s="240"/>
      <c r="W369" s="240"/>
      <c r="X369" s="240"/>
      <c r="Y369" s="240"/>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BA369" s="272"/>
      <c r="BB369" s="135"/>
      <c r="BC369" s="272"/>
      <c r="BD369" s="272"/>
      <c r="BE369" s="272"/>
      <c r="BF369" s="272"/>
      <c r="BG369" s="272"/>
      <c r="BH369" s="272"/>
      <c r="BI369" s="272"/>
      <c r="BJ369" s="272"/>
      <c r="BK369" s="272"/>
      <c r="BL369" s="272"/>
      <c r="BM369" s="272"/>
      <c r="BN369" s="272"/>
      <c r="BO369" s="272"/>
      <c r="BP369" s="272"/>
      <c r="BQ369" s="272"/>
      <c r="BR369" s="240"/>
      <c r="BS369" s="240"/>
      <c r="BT369" s="240"/>
      <c r="BU369" s="240"/>
      <c r="BV369" s="240"/>
      <c r="BW369" s="240"/>
      <c r="BX369" s="240"/>
      <c r="BY369" s="240"/>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c r="DA369" s="240"/>
    </row>
    <row r="370" s="131" customFormat="true" ht="15" customHeight="true" x14ac:dyDescent="0.2">
      <c r="B370" s="133"/>
      <c r="R370" s="240"/>
      <c r="S370" s="240"/>
      <c r="T370" s="240"/>
      <c r="U370" s="240"/>
      <c r="V370" s="240"/>
      <c r="W370" s="240"/>
      <c r="X370" s="240"/>
      <c r="Y370" s="240"/>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BA370" s="272"/>
      <c r="BB370" s="135"/>
      <c r="BC370" s="272"/>
      <c r="BD370" s="272"/>
      <c r="BE370" s="272"/>
      <c r="BF370" s="272"/>
      <c r="BG370" s="272"/>
      <c r="BH370" s="272"/>
      <c r="BI370" s="272"/>
      <c r="BJ370" s="272"/>
      <c r="BK370" s="272"/>
      <c r="BL370" s="272"/>
      <c r="BM370" s="272"/>
      <c r="BN370" s="272"/>
      <c r="BO370" s="272"/>
      <c r="BP370" s="272"/>
      <c r="BQ370" s="272"/>
      <c r="BR370" s="240"/>
      <c r="BS370" s="240"/>
      <c r="BT370" s="240"/>
      <c r="BU370" s="240"/>
      <c r="BV370" s="240"/>
      <c r="BW370" s="240"/>
      <c r="BX370" s="240"/>
      <c r="BY370" s="240"/>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c r="DA370" s="240"/>
    </row>
    <row r="371" s="131" customFormat="true" ht="15" customHeight="true" x14ac:dyDescent="0.2">
      <c r="B371" s="133"/>
      <c r="R371" s="240"/>
      <c r="S371" s="240"/>
      <c r="T371" s="240"/>
      <c r="U371" s="240"/>
      <c r="V371" s="240"/>
      <c r="W371" s="240"/>
      <c r="X371" s="240"/>
      <c r="Y371" s="240"/>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BA371" s="272"/>
      <c r="BB371" s="135"/>
      <c r="BC371" s="272"/>
      <c r="BD371" s="272"/>
      <c r="BE371" s="272"/>
      <c r="BF371" s="272"/>
      <c r="BG371" s="272"/>
      <c r="BH371" s="272"/>
      <c r="BI371" s="272"/>
      <c r="BJ371" s="272"/>
      <c r="BK371" s="272"/>
      <c r="BL371" s="272"/>
      <c r="BM371" s="272"/>
      <c r="BN371" s="272"/>
      <c r="BO371" s="272"/>
      <c r="BP371" s="272"/>
      <c r="BQ371" s="272"/>
      <c r="BR371" s="240"/>
      <c r="BS371" s="240"/>
      <c r="BT371" s="240"/>
      <c r="BU371" s="240"/>
      <c r="BV371" s="240"/>
      <c r="BW371" s="240"/>
      <c r="BX371" s="240"/>
      <c r="BY371" s="240"/>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c r="DA371" s="240"/>
    </row>
    <row r="372" s="131" customFormat="true" ht="15" customHeight="true" x14ac:dyDescent="0.2">
      <c r="B372" s="133"/>
      <c r="R372" s="240"/>
      <c r="S372" s="240"/>
      <c r="T372" s="240"/>
      <c r="U372" s="240"/>
      <c r="V372" s="240"/>
      <c r="W372" s="240"/>
      <c r="X372" s="240"/>
      <c r="Y372" s="240"/>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BA372" s="272"/>
      <c r="BB372" s="135"/>
      <c r="BC372" s="272"/>
      <c r="BD372" s="272"/>
      <c r="BE372" s="272"/>
      <c r="BF372" s="272"/>
      <c r="BG372" s="272"/>
      <c r="BH372" s="272"/>
      <c r="BI372" s="272"/>
      <c r="BJ372" s="272"/>
      <c r="BK372" s="272"/>
      <c r="BL372" s="272"/>
      <c r="BM372" s="272"/>
      <c r="BN372" s="272"/>
      <c r="BO372" s="272"/>
      <c r="BP372" s="272"/>
      <c r="BQ372" s="272"/>
      <c r="BR372" s="240"/>
      <c r="BS372" s="240"/>
      <c r="BT372" s="240"/>
      <c r="BU372" s="240"/>
      <c r="BV372" s="240"/>
      <c r="BW372" s="240"/>
      <c r="BX372" s="240"/>
      <c r="BY372" s="240"/>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c r="DA372" s="240"/>
    </row>
    <row r="373" s="131" customFormat="true" ht="15" customHeight="true" x14ac:dyDescent="0.2">
      <c r="B373" s="133"/>
      <c r="R373" s="240"/>
      <c r="S373" s="240"/>
      <c r="T373" s="240"/>
      <c r="U373" s="240"/>
      <c r="V373" s="240"/>
      <c r="W373" s="240"/>
      <c r="X373" s="240"/>
      <c r="Y373" s="240"/>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BA373" s="272"/>
      <c r="BB373" s="135"/>
      <c r="BC373" s="272"/>
      <c r="BD373" s="272"/>
      <c r="BE373" s="272"/>
      <c r="BF373" s="272"/>
      <c r="BG373" s="272"/>
      <c r="BH373" s="272"/>
      <c r="BI373" s="272"/>
      <c r="BJ373" s="272"/>
      <c r="BK373" s="272"/>
      <c r="BL373" s="272"/>
      <c r="BM373" s="272"/>
      <c r="BN373" s="272"/>
      <c r="BO373" s="272"/>
      <c r="BP373" s="272"/>
      <c r="BQ373" s="272"/>
      <c r="BR373" s="240"/>
      <c r="BS373" s="240"/>
      <c r="BT373" s="240"/>
      <c r="BU373" s="240"/>
      <c r="BV373" s="240"/>
      <c r="BW373" s="240"/>
      <c r="BX373" s="240"/>
      <c r="BY373" s="240"/>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c r="DA373" s="240"/>
    </row>
    <row r="374" s="131" customFormat="true" ht="15" customHeight="true" x14ac:dyDescent="0.2">
      <c r="B374" s="133"/>
      <c r="R374" s="240"/>
      <c r="S374" s="240"/>
      <c r="T374" s="240"/>
      <c r="U374" s="240"/>
      <c r="V374" s="240"/>
      <c r="W374" s="240"/>
      <c r="X374" s="240"/>
      <c r="Y374" s="240"/>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BA374" s="272"/>
      <c r="BB374" s="135"/>
      <c r="BC374" s="272"/>
      <c r="BD374" s="272"/>
      <c r="BE374" s="272"/>
      <c r="BF374" s="272"/>
      <c r="BG374" s="272"/>
      <c r="BH374" s="272"/>
      <c r="BI374" s="272"/>
      <c r="BJ374" s="272"/>
      <c r="BK374" s="272"/>
      <c r="BL374" s="272"/>
      <c r="BM374" s="272"/>
      <c r="BN374" s="272"/>
      <c r="BO374" s="272"/>
      <c r="BP374" s="272"/>
      <c r="BQ374" s="272"/>
      <c r="BR374" s="240"/>
      <c r="BS374" s="240"/>
      <c r="BT374" s="240"/>
      <c r="BU374" s="240"/>
      <c r="BV374" s="240"/>
      <c r="BW374" s="240"/>
      <c r="BX374" s="240"/>
      <c r="BY374" s="240"/>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c r="DA374" s="240"/>
    </row>
    <row r="375" s="131" customFormat="true" ht="15" customHeight="true" x14ac:dyDescent="0.2">
      <c r="B375" s="133"/>
      <c r="R375" s="240"/>
      <c r="S375" s="240"/>
      <c r="T375" s="240"/>
      <c r="U375" s="240"/>
      <c r="V375" s="240"/>
      <c r="W375" s="240"/>
      <c r="X375" s="240"/>
      <c r="Y375" s="240"/>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BA375" s="132"/>
      <c r="BB375" s="130"/>
      <c r="BC375" s="130"/>
      <c r="BD375" s="130"/>
      <c r="BE375" s="130"/>
      <c r="BF375" s="130"/>
      <c r="BG375" s="130"/>
      <c r="BH375" s="130"/>
      <c r="BI375" s="130"/>
      <c r="BJ375" s="130"/>
      <c r="BK375" s="130"/>
      <c r="BL375" s="130"/>
      <c r="BM375" s="130"/>
      <c r="BN375" s="130"/>
      <c r="BO375" s="130"/>
      <c r="BP375" s="130"/>
      <c r="BQ375" s="132"/>
      <c r="BR375" s="239"/>
      <c r="BS375" s="239"/>
      <c r="BT375" s="239"/>
      <c r="BU375" s="239"/>
      <c r="BV375" s="239"/>
      <c r="BW375" s="239"/>
      <c r="BX375" s="239"/>
      <c r="BY375" s="239"/>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c r="DA375" s="240"/>
    </row>
    <row r="376" s="131" customFormat="true" ht="15" customHeight="true" x14ac:dyDescent="0.2">
      <c r="B376" s="133"/>
      <c r="R376" s="240"/>
      <c r="S376" s="240"/>
      <c r="T376" s="240"/>
      <c r="U376" s="240"/>
      <c r="V376" s="240"/>
      <c r="W376" s="240"/>
      <c r="X376" s="240"/>
      <c r="Y376" s="240"/>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BA376" s="132"/>
      <c r="BB376" s="130"/>
      <c r="BC376" s="130"/>
      <c r="BD376" s="130"/>
      <c r="BE376" s="130"/>
      <c r="BF376" s="130"/>
      <c r="BG376" s="130"/>
      <c r="BH376" s="130"/>
      <c r="BI376" s="130"/>
      <c r="BJ376" s="130"/>
      <c r="BK376" s="130"/>
      <c r="BL376" s="130"/>
      <c r="BM376" s="130"/>
      <c r="BN376" s="130"/>
      <c r="BO376" s="130"/>
      <c r="BP376" s="130"/>
      <c r="BQ376" s="132"/>
      <c r="BR376" s="239"/>
      <c r="BS376" s="239"/>
      <c r="BT376" s="239"/>
      <c r="BU376" s="239"/>
      <c r="BV376" s="239"/>
      <c r="BW376" s="239"/>
      <c r="BX376" s="239"/>
      <c r="BY376" s="239"/>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c r="DA376" s="240"/>
    </row>
    <row r="377" s="131" customFormat="true" ht="15" customHeight="true" x14ac:dyDescent="0.2">
      <c r="B377" s="133"/>
      <c r="R377" s="240"/>
      <c r="S377" s="240"/>
      <c r="T377" s="240"/>
      <c r="U377" s="240"/>
      <c r="V377" s="240"/>
      <c r="W377" s="240"/>
      <c r="X377" s="240"/>
      <c r="Y377" s="240"/>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BA377" s="132"/>
      <c r="BB377" s="130"/>
      <c r="BC377" s="130"/>
      <c r="BD377" s="130"/>
      <c r="BE377" s="130"/>
      <c r="BF377" s="130"/>
      <c r="BG377" s="130"/>
      <c r="BH377" s="130"/>
      <c r="BI377" s="130"/>
      <c r="BJ377" s="130"/>
      <c r="BK377" s="130"/>
      <c r="BL377" s="130"/>
      <c r="BM377" s="130"/>
      <c r="BN377" s="130"/>
      <c r="BO377" s="130"/>
      <c r="BP377" s="130"/>
      <c r="BQ377" s="132"/>
      <c r="BR377" s="239"/>
      <c r="BS377" s="239"/>
      <c r="BT377" s="239"/>
      <c r="BU377" s="239"/>
      <c r="BV377" s="239"/>
      <c r="BW377" s="239"/>
      <c r="BX377" s="239"/>
      <c r="BY377" s="239"/>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c r="DA377" s="240"/>
    </row>
    <row r="378" s="131" customFormat="true" ht="15" customHeight="true" x14ac:dyDescent="0.2">
      <c r="B378" s="133"/>
      <c r="R378" s="240"/>
      <c r="S378" s="240"/>
      <c r="T378" s="240"/>
      <c r="U378" s="240"/>
      <c r="V378" s="240"/>
      <c r="W378" s="240"/>
      <c r="X378" s="240"/>
      <c r="Y378" s="240"/>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BA378" s="132"/>
      <c r="BB378" s="130"/>
      <c r="BC378" s="130"/>
      <c r="BD378" s="130"/>
      <c r="BE378" s="130"/>
      <c r="BF378" s="130"/>
      <c r="BG378" s="130"/>
      <c r="BH378" s="130"/>
      <c r="BI378" s="130"/>
      <c r="BJ378" s="130"/>
      <c r="BK378" s="130"/>
      <c r="BL378" s="130"/>
      <c r="BM378" s="130"/>
      <c r="BN378" s="130"/>
      <c r="BO378" s="130"/>
      <c r="BP378" s="130"/>
      <c r="BQ378" s="132"/>
      <c r="BR378" s="239"/>
      <c r="BS378" s="239"/>
      <c r="BT378" s="239"/>
      <c r="BU378" s="239"/>
      <c r="BV378" s="239"/>
      <c r="BW378" s="239"/>
      <c r="BX378" s="239"/>
      <c r="BY378" s="239"/>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c r="DA378" s="240"/>
    </row>
    <row r="379" s="131" customFormat="true" ht="15" customHeight="true" x14ac:dyDescent="0.2">
      <c r="B379" s="133"/>
      <c r="R379" s="240"/>
      <c r="S379" s="240"/>
      <c r="T379" s="240"/>
      <c r="U379" s="240"/>
      <c r="V379" s="240"/>
      <c r="W379" s="240"/>
      <c r="X379" s="240"/>
      <c r="Y379" s="240"/>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BA379" s="132"/>
      <c r="BB379" s="130"/>
      <c r="BC379" s="130"/>
      <c r="BD379" s="130"/>
      <c r="BE379" s="130"/>
      <c r="BF379" s="130"/>
      <c r="BG379" s="130"/>
      <c r="BH379" s="130"/>
      <c r="BI379" s="130"/>
      <c r="BJ379" s="130"/>
      <c r="BK379" s="130"/>
      <c r="BL379" s="130"/>
      <c r="BM379" s="130"/>
      <c r="BN379" s="130"/>
      <c r="BO379" s="130"/>
      <c r="BP379" s="130"/>
      <c r="BQ379" s="132"/>
      <c r="BR379" s="239"/>
      <c r="BS379" s="239"/>
      <c r="BT379" s="239"/>
      <c r="BU379" s="239"/>
      <c r="BV379" s="239"/>
      <c r="BW379" s="239"/>
      <c r="BX379" s="239"/>
      <c r="BY379" s="239"/>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c r="DA379" s="240"/>
    </row>
    <row r="380" s="131" customFormat="true" ht="15" customHeight="true" x14ac:dyDescent="0.2">
      <c r="B380" s="133"/>
      <c r="R380" s="240"/>
      <c r="S380" s="240"/>
      <c r="T380" s="240"/>
      <c r="U380" s="240"/>
      <c r="V380" s="240"/>
      <c r="W380" s="240"/>
      <c r="X380" s="240"/>
      <c r="Y380" s="240"/>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BA380" s="132"/>
      <c r="BB380" s="130"/>
      <c r="BC380" s="130"/>
      <c r="BD380" s="130"/>
      <c r="BE380" s="130"/>
      <c r="BF380" s="130"/>
      <c r="BG380" s="130"/>
      <c r="BH380" s="130"/>
      <c r="BI380" s="130"/>
      <c r="BJ380" s="130"/>
      <c r="BK380" s="130"/>
      <c r="BL380" s="130"/>
      <c r="BM380" s="130"/>
      <c r="BN380" s="130"/>
      <c r="BO380" s="130"/>
      <c r="BP380" s="130"/>
      <c r="BQ380" s="132"/>
      <c r="BR380" s="239"/>
      <c r="BS380" s="239"/>
      <c r="BT380" s="239"/>
      <c r="BU380" s="239"/>
      <c r="BV380" s="239"/>
      <c r="BW380" s="239"/>
      <c r="BX380" s="239"/>
      <c r="BY380" s="239"/>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c r="DA380" s="240"/>
    </row>
    <row r="381" s="131" customFormat="true" ht="15" customHeight="true" x14ac:dyDescent="0.2">
      <c r="B381" s="133"/>
      <c r="R381" s="240"/>
      <c r="S381" s="240"/>
      <c r="T381" s="240"/>
      <c r="U381" s="240"/>
      <c r="V381" s="240"/>
      <c r="W381" s="240"/>
      <c r="X381" s="240"/>
      <c r="Y381" s="240"/>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BA381" s="132"/>
      <c r="BB381" s="130"/>
      <c r="BC381" s="130"/>
      <c r="BD381" s="130"/>
      <c r="BE381" s="130"/>
      <c r="BF381" s="130"/>
      <c r="BG381" s="130"/>
      <c r="BH381" s="130"/>
      <c r="BI381" s="130"/>
      <c r="BJ381" s="130"/>
      <c r="BK381" s="130"/>
      <c r="BL381" s="130"/>
      <c r="BM381" s="130"/>
      <c r="BN381" s="130"/>
      <c r="BO381" s="130"/>
      <c r="BP381" s="130"/>
      <c r="BQ381" s="132"/>
      <c r="BR381" s="239"/>
      <c r="BS381" s="239"/>
      <c r="BT381" s="239"/>
      <c r="BU381" s="239"/>
      <c r="BV381" s="239"/>
      <c r="BW381" s="239"/>
      <c r="BX381" s="239"/>
      <c r="BY381" s="239"/>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c r="DA381" s="240"/>
    </row>
    <row r="382" s="131" customFormat="true" ht="15" customHeight="true" x14ac:dyDescent="0.2">
      <c r="B382" s="133"/>
      <c r="R382" s="240"/>
      <c r="S382" s="240"/>
      <c r="T382" s="240"/>
      <c r="U382" s="240"/>
      <c r="V382" s="240"/>
      <c r="W382" s="240"/>
      <c r="X382" s="240"/>
      <c r="Y382" s="240"/>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BA382" s="132"/>
      <c r="BB382" s="130"/>
      <c r="BC382" s="130"/>
      <c r="BD382" s="130"/>
      <c r="BE382" s="130"/>
      <c r="BF382" s="130"/>
      <c r="BG382" s="130"/>
      <c r="BH382" s="130"/>
      <c r="BI382" s="130"/>
      <c r="BJ382" s="130"/>
      <c r="BK382" s="130"/>
      <c r="BL382" s="130"/>
      <c r="BM382" s="130"/>
      <c r="BN382" s="130"/>
      <c r="BO382" s="130"/>
      <c r="BP382" s="130"/>
      <c r="BQ382" s="132"/>
      <c r="BR382" s="239"/>
      <c r="BS382" s="239"/>
      <c r="BT382" s="239"/>
      <c r="BU382" s="239"/>
      <c r="BV382" s="239"/>
      <c r="BW382" s="239"/>
      <c r="BX382" s="239"/>
      <c r="BY382" s="239"/>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c r="DA382" s="240"/>
    </row>
    <row r="383" s="131" customFormat="true" ht="15" customHeight="true" x14ac:dyDescent="0.2">
      <c r="B383" s="133"/>
      <c r="R383" s="240"/>
      <c r="S383" s="240"/>
      <c r="T383" s="240"/>
      <c r="U383" s="240"/>
      <c r="V383" s="240"/>
      <c r="W383" s="240"/>
      <c r="X383" s="240"/>
      <c r="Y383" s="240"/>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BA383" s="132"/>
      <c r="BB383" s="130"/>
      <c r="BC383" s="130"/>
      <c r="BD383" s="130"/>
      <c r="BE383" s="130"/>
      <c r="BF383" s="130"/>
      <c r="BG383" s="130"/>
      <c r="BH383" s="130"/>
      <c r="BI383" s="130"/>
      <c r="BJ383" s="130"/>
      <c r="BK383" s="130"/>
      <c r="BL383" s="130"/>
      <c r="BM383" s="130"/>
      <c r="BN383" s="130"/>
      <c r="BO383" s="130"/>
      <c r="BP383" s="130"/>
      <c r="BQ383" s="132"/>
      <c r="BR383" s="239"/>
      <c r="BS383" s="239"/>
      <c r="BT383" s="239"/>
      <c r="BU383" s="239"/>
      <c r="BV383" s="239"/>
      <c r="BW383" s="239"/>
      <c r="BX383" s="239"/>
      <c r="BY383" s="239"/>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c r="DA383" s="240"/>
    </row>
    <row r="384" s="131" customFormat="true" ht="15" customHeight="true" x14ac:dyDescent="0.2">
      <c r="B384" s="133"/>
      <c r="R384" s="240"/>
      <c r="S384" s="240"/>
      <c r="T384" s="240"/>
      <c r="U384" s="240"/>
      <c r="V384" s="240"/>
      <c r="W384" s="240"/>
      <c r="X384" s="240"/>
      <c r="Y384" s="240"/>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BA384" s="132"/>
      <c r="BB384" s="130"/>
      <c r="BC384" s="130"/>
      <c r="BD384" s="130"/>
      <c r="BE384" s="130"/>
      <c r="BF384" s="130"/>
      <c r="BG384" s="130"/>
      <c r="BH384" s="130"/>
      <c r="BI384" s="130"/>
      <c r="BJ384" s="130"/>
      <c r="BK384" s="130"/>
      <c r="BL384" s="130"/>
      <c r="BM384" s="130"/>
      <c r="BN384" s="130"/>
      <c r="BO384" s="130"/>
      <c r="BP384" s="130"/>
      <c r="BQ384" s="132"/>
      <c r="BR384" s="239"/>
      <c r="BS384" s="239"/>
      <c r="BT384" s="239"/>
      <c r="BU384" s="239"/>
      <c r="BV384" s="239"/>
      <c r="BW384" s="239"/>
      <c r="BX384" s="239"/>
      <c r="BY384" s="239"/>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c r="DA384" s="240"/>
    </row>
    <row r="385" s="131" customFormat="true" ht="15" customHeight="true" x14ac:dyDescent="0.2">
      <c r="B385" s="133"/>
      <c r="R385" s="240"/>
      <c r="S385" s="240"/>
      <c r="T385" s="240"/>
      <c r="U385" s="240"/>
      <c r="V385" s="240"/>
      <c r="W385" s="240"/>
      <c r="X385" s="240"/>
      <c r="Y385" s="240"/>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BA385" s="132"/>
      <c r="BB385" s="130"/>
      <c r="BC385" s="130"/>
      <c r="BD385" s="130"/>
      <c r="BE385" s="130"/>
      <c r="BF385" s="130"/>
      <c r="BG385" s="130"/>
      <c r="BH385" s="130"/>
      <c r="BI385" s="130"/>
      <c r="BJ385" s="130"/>
      <c r="BK385" s="130"/>
      <c r="BL385" s="130"/>
      <c r="BM385" s="130"/>
      <c r="BN385" s="130"/>
      <c r="BO385" s="130"/>
      <c r="BP385" s="130"/>
      <c r="BQ385" s="132"/>
      <c r="BR385" s="239"/>
      <c r="BS385" s="239"/>
      <c r="BT385" s="239"/>
      <c r="BU385" s="239"/>
      <c r="BV385" s="239"/>
      <c r="BW385" s="239"/>
      <c r="BX385" s="239"/>
      <c r="BY385" s="239"/>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c r="DA385" s="240"/>
    </row>
    <row r="386" s="131" customFormat="true" ht="15" customHeight="true" x14ac:dyDescent="0.2">
      <c r="B386" s="133"/>
      <c r="R386" s="240"/>
      <c r="S386" s="240"/>
      <c r="T386" s="240"/>
      <c r="U386" s="240"/>
      <c r="V386" s="240"/>
      <c r="W386" s="240"/>
      <c r="X386" s="240"/>
      <c r="Y386" s="240"/>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BA386" s="132"/>
      <c r="BB386" s="130"/>
      <c r="BC386" s="130"/>
      <c r="BD386" s="130"/>
      <c r="BE386" s="130"/>
      <c r="BF386" s="130"/>
      <c r="BG386" s="130"/>
      <c r="BH386" s="130"/>
      <c r="BI386" s="130"/>
      <c r="BJ386" s="130"/>
      <c r="BK386" s="130"/>
      <c r="BL386" s="130"/>
      <c r="BM386" s="130"/>
      <c r="BN386" s="130"/>
      <c r="BO386" s="130"/>
      <c r="BP386" s="130"/>
      <c r="BQ386" s="132"/>
      <c r="BR386" s="239"/>
      <c r="BS386" s="239"/>
      <c r="BT386" s="239"/>
      <c r="BU386" s="239"/>
      <c r="BV386" s="239"/>
      <c r="BW386" s="239"/>
      <c r="BX386" s="239"/>
      <c r="BY386" s="239"/>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c r="DA386" s="240"/>
    </row>
    <row r="387" s="131" customFormat="true" ht="15" customHeight="true" x14ac:dyDescent="0.2">
      <c r="B387" s="133"/>
      <c r="R387" s="240"/>
      <c r="S387" s="240"/>
      <c r="T387" s="240"/>
      <c r="U387" s="240"/>
      <c r="V387" s="240"/>
      <c r="W387" s="240"/>
      <c r="X387" s="240"/>
      <c r="Y387" s="240"/>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BA387" s="132"/>
      <c r="BB387" s="130"/>
      <c r="BC387" s="130"/>
      <c r="BD387" s="130"/>
      <c r="BE387" s="130"/>
      <c r="BF387" s="130"/>
      <c r="BG387" s="130"/>
      <c r="BH387" s="130"/>
      <c r="BI387" s="130"/>
      <c r="BJ387" s="130"/>
      <c r="BK387" s="130"/>
      <c r="BL387" s="130"/>
      <c r="BM387" s="130"/>
      <c r="BN387" s="130"/>
      <c r="BO387" s="130"/>
      <c r="BP387" s="130"/>
      <c r="BQ387" s="132"/>
      <c r="BR387" s="239"/>
      <c r="BS387" s="239"/>
      <c r="BT387" s="239"/>
      <c r="BU387" s="239"/>
      <c r="BV387" s="239"/>
      <c r="BW387" s="239"/>
      <c r="BX387" s="239"/>
      <c r="BY387" s="239"/>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c r="DA387" s="240"/>
    </row>
    <row r="388" s="131" customFormat="true" ht="15" customHeight="true" x14ac:dyDescent="0.2">
      <c r="B388" s="133"/>
      <c r="R388" s="240"/>
      <c r="S388" s="240"/>
      <c r="T388" s="240"/>
      <c r="U388" s="240"/>
      <c r="V388" s="240"/>
      <c r="W388" s="240"/>
      <c r="X388" s="240"/>
      <c r="Y388" s="240"/>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BA388" s="132"/>
      <c r="BB388" s="130"/>
      <c r="BC388" s="130"/>
      <c r="BD388" s="130"/>
      <c r="BE388" s="130"/>
      <c r="BF388" s="130"/>
      <c r="BG388" s="130"/>
      <c r="BH388" s="130"/>
      <c r="BI388" s="130"/>
      <c r="BJ388" s="130"/>
      <c r="BK388" s="130"/>
      <c r="BL388" s="130"/>
      <c r="BM388" s="130"/>
      <c r="BN388" s="130"/>
      <c r="BO388" s="130"/>
      <c r="BP388" s="130"/>
      <c r="BQ388" s="132"/>
      <c r="BR388" s="239"/>
      <c r="BS388" s="239"/>
      <c r="BT388" s="239"/>
      <c r="BU388" s="239"/>
      <c r="BV388" s="239"/>
      <c r="BW388" s="239"/>
      <c r="BX388" s="239"/>
      <c r="BY388" s="239"/>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c r="DA388" s="240"/>
    </row>
    <row r="389" s="131" customFormat="true" ht="15" customHeight="true" x14ac:dyDescent="0.2">
      <c r="B389" s="133"/>
      <c r="R389" s="240"/>
      <c r="S389" s="240"/>
      <c r="T389" s="240"/>
      <c r="U389" s="240"/>
      <c r="V389" s="240"/>
      <c r="W389" s="240"/>
      <c r="X389" s="240"/>
      <c r="Y389" s="240"/>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BA389" s="132"/>
      <c r="BB389" s="130"/>
      <c r="BC389" s="130"/>
      <c r="BD389" s="130"/>
      <c r="BE389" s="130"/>
      <c r="BF389" s="130"/>
      <c r="BG389" s="130"/>
      <c r="BH389" s="130"/>
      <c r="BI389" s="130"/>
      <c r="BJ389" s="130"/>
      <c r="BK389" s="130"/>
      <c r="BL389" s="130"/>
      <c r="BM389" s="130"/>
      <c r="BN389" s="130"/>
      <c r="BO389" s="130"/>
      <c r="BP389" s="130"/>
      <c r="BQ389" s="132"/>
      <c r="BR389" s="239"/>
      <c r="BS389" s="239"/>
      <c r="BT389" s="239"/>
      <c r="BU389" s="239"/>
      <c r="BV389" s="239"/>
      <c r="BW389" s="239"/>
      <c r="BX389" s="239"/>
      <c r="BY389" s="239"/>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c r="DA389" s="240"/>
    </row>
    <row r="390" s="761" customFormat="true" ht="15" customHeight="true" x14ac:dyDescent="0.2">
      <c r="B390" s="760"/>
      <c r="R390" s="240"/>
      <c r="S390" s="240"/>
      <c r="T390" s="240"/>
      <c r="U390" s="240"/>
      <c r="V390" s="240"/>
      <c r="W390" s="240"/>
      <c r="X390" s="240"/>
      <c r="Y390" s="24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BA390" s="132"/>
      <c r="BB390" s="130"/>
      <c r="BC390" s="130"/>
      <c r="BD390" s="130"/>
      <c r="BE390" s="130"/>
      <c r="BF390" s="130"/>
      <c r="BG390" s="130"/>
      <c r="BH390" s="130"/>
      <c r="BI390" s="130"/>
      <c r="BJ390" s="130"/>
      <c r="BK390" s="130"/>
      <c r="BL390" s="130"/>
      <c r="BM390" s="130"/>
      <c r="BN390" s="130"/>
      <c r="BO390" s="130"/>
      <c r="BP390" s="130"/>
      <c r="BQ390" s="132"/>
      <c r="BR390" s="239"/>
      <c r="BS390" s="239"/>
      <c r="BT390" s="239"/>
      <c r="BU390" s="239"/>
      <c r="BV390" s="239"/>
      <c r="BW390" s="239"/>
      <c r="BX390" s="239"/>
      <c r="BY390" s="239"/>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c r="DA390" s="240"/>
    </row>
    <row r="391" s="761" customFormat="true" ht="15" customHeight="true" x14ac:dyDescent="0.2">
      <c r="B391" s="760"/>
      <c r="R391" s="240"/>
      <c r="S391" s="240"/>
      <c r="T391" s="240"/>
      <c r="U391" s="240"/>
      <c r="V391" s="240"/>
      <c r="W391" s="240"/>
      <c r="X391" s="240"/>
      <c r="Y391" s="24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BA391" s="132"/>
      <c r="BB391" s="130"/>
      <c r="BC391" s="130"/>
      <c r="BD391" s="130"/>
      <c r="BE391" s="130"/>
      <c r="BF391" s="130"/>
      <c r="BG391" s="130"/>
      <c r="BH391" s="130"/>
      <c r="BI391" s="130"/>
      <c r="BJ391" s="130"/>
      <c r="BK391" s="130"/>
      <c r="BL391" s="130"/>
      <c r="BM391" s="130"/>
      <c r="BN391" s="130"/>
      <c r="BO391" s="130"/>
      <c r="BP391" s="130"/>
      <c r="BQ391" s="132"/>
      <c r="BR391" s="239"/>
      <c r="BS391" s="239"/>
      <c r="BT391" s="239"/>
      <c r="BU391" s="239"/>
      <c r="BV391" s="239"/>
      <c r="BW391" s="239"/>
      <c r="BX391" s="239"/>
      <c r="BY391" s="239"/>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c r="DA391" s="240"/>
    </row>
    <row r="392" s="761" customFormat="true" ht="15" customHeight="true" x14ac:dyDescent="0.2">
      <c r="R392" s="240"/>
      <c r="S392" s="240"/>
      <c r="T392" s="240"/>
      <c r="U392" s="240"/>
      <c r="V392" s="240"/>
      <c r="W392" s="240"/>
      <c r="X392" s="240"/>
      <c r="Y392" s="240"/>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BA392" s="132"/>
      <c r="BB392" s="130"/>
      <c r="BC392" s="130"/>
      <c r="BD392" s="130"/>
      <c r="BE392" s="130"/>
      <c r="BF392" s="130"/>
      <c r="BG392" s="130"/>
      <c r="BH392" s="130"/>
      <c r="BI392" s="130"/>
      <c r="BJ392" s="130"/>
      <c r="BK392" s="130"/>
      <c r="BL392" s="130"/>
      <c r="BM392" s="130"/>
      <c r="BN392" s="130"/>
      <c r="BO392" s="130"/>
      <c r="BP392" s="130"/>
      <c r="BQ392" s="132"/>
      <c r="BR392" s="239"/>
      <c r="BS392" s="239"/>
      <c r="BT392" s="239"/>
      <c r="BU392" s="239"/>
      <c r="BV392" s="239"/>
      <c r="BW392" s="239"/>
      <c r="BX392" s="239"/>
      <c r="BY392" s="239"/>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c r="DA392" s="240"/>
    </row>
    <row r="393" s="761" customFormat="true" ht="15" customHeight="true" x14ac:dyDescent="0.2">
      <c r="R393" s="240"/>
      <c r="S393" s="240"/>
      <c r="T393" s="240"/>
      <c r="U393" s="240"/>
      <c r="V393" s="240"/>
      <c r="W393" s="240"/>
      <c r="X393" s="240"/>
      <c r="Y393" s="240"/>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BA393" s="132"/>
      <c r="BB393" s="130"/>
      <c r="BC393" s="130"/>
      <c r="BD393" s="130"/>
      <c r="BE393" s="130"/>
      <c r="BF393" s="130"/>
      <c r="BG393" s="130"/>
      <c r="BH393" s="130"/>
      <c r="BI393" s="130"/>
      <c r="BJ393" s="130"/>
      <c r="BK393" s="130"/>
      <c r="BL393" s="130"/>
      <c r="BM393" s="130"/>
      <c r="BN393" s="130"/>
      <c r="BO393" s="130"/>
      <c r="BP393" s="130"/>
      <c r="BQ393" s="132"/>
      <c r="BR393" s="239"/>
      <c r="BS393" s="239"/>
      <c r="BT393" s="239"/>
      <c r="BU393" s="239"/>
      <c r="BV393" s="239"/>
      <c r="BW393" s="239"/>
      <c r="BX393" s="239"/>
      <c r="BY393" s="239"/>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c r="DA393" s="240"/>
    </row>
    <row r="394" s="761" customFormat="true" ht="15" customHeight="true" x14ac:dyDescent="0.2">
      <c r="R394" s="240"/>
      <c r="S394" s="240"/>
      <c r="T394" s="240"/>
      <c r="U394" s="240"/>
      <c r="V394" s="240"/>
      <c r="W394" s="240"/>
      <c r="X394" s="240"/>
      <c r="Y394" s="240"/>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BA394" s="132"/>
      <c r="BB394" s="130"/>
      <c r="BC394" s="130"/>
      <c r="BD394" s="130"/>
      <c r="BE394" s="130"/>
      <c r="BF394" s="130"/>
      <c r="BG394" s="130"/>
      <c r="BH394" s="130"/>
      <c r="BI394" s="130"/>
      <c r="BJ394" s="130"/>
      <c r="BK394" s="130"/>
      <c r="BL394" s="130"/>
      <c r="BM394" s="130"/>
      <c r="BN394" s="130"/>
      <c r="BO394" s="130"/>
      <c r="BP394" s="130"/>
      <c r="BQ394" s="132"/>
      <c r="BR394" s="239"/>
      <c r="BS394" s="239"/>
      <c r="BT394" s="239"/>
      <c r="BU394" s="239"/>
      <c r="BV394" s="239"/>
      <c r="BW394" s="239"/>
      <c r="BX394" s="239"/>
      <c r="BY394" s="239"/>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c r="DA394" s="240"/>
    </row>
    <row r="395" s="761" customFormat="true" ht="15" customHeight="true" x14ac:dyDescent="0.2">
      <c r="R395" s="240"/>
      <c r="S395" s="240"/>
      <c r="T395" s="240"/>
      <c r="U395" s="240"/>
      <c r="V395" s="240"/>
      <c r="W395" s="240"/>
      <c r="X395" s="240"/>
      <c r="Y395" s="240"/>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BA395" s="132"/>
      <c r="BB395" s="130"/>
      <c r="BC395" s="130"/>
      <c r="BD395" s="130"/>
      <c r="BE395" s="130"/>
      <c r="BF395" s="130"/>
      <c r="BG395" s="130"/>
      <c r="BH395" s="130"/>
      <c r="BI395" s="130"/>
      <c r="BJ395" s="130"/>
      <c r="BK395" s="130"/>
      <c r="BL395" s="130"/>
      <c r="BM395" s="130"/>
      <c r="BN395" s="130"/>
      <c r="BO395" s="130"/>
      <c r="BP395" s="130"/>
      <c r="BQ395" s="132"/>
      <c r="BR395" s="239"/>
      <c r="BS395" s="239"/>
      <c r="BT395" s="239"/>
      <c r="BU395" s="239"/>
      <c r="BV395" s="239"/>
      <c r="BW395" s="239"/>
      <c r="BX395" s="239"/>
      <c r="BY395" s="239"/>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c r="DA395" s="240"/>
    </row>
    <row r="396" s="761" customFormat="true" ht="15" customHeight="true" x14ac:dyDescent="0.2">
      <c r="R396" s="240"/>
      <c r="S396" s="240"/>
      <c r="T396" s="240"/>
      <c r="U396" s="240"/>
      <c r="V396" s="240"/>
      <c r="W396" s="240"/>
      <c r="X396" s="240"/>
      <c r="Y396" s="240"/>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BA396" s="132"/>
      <c r="BB396" s="130"/>
      <c r="BC396" s="130"/>
      <c r="BD396" s="130"/>
      <c r="BE396" s="130"/>
      <c r="BF396" s="130"/>
      <c r="BG396" s="130"/>
      <c r="BH396" s="130"/>
      <c r="BI396" s="130"/>
      <c r="BJ396" s="130"/>
      <c r="BK396" s="130"/>
      <c r="BL396" s="130"/>
      <c r="BM396" s="130"/>
      <c r="BN396" s="130"/>
      <c r="BO396" s="130"/>
      <c r="BP396" s="130"/>
      <c r="BQ396" s="132"/>
      <c r="BR396" s="239"/>
      <c r="BS396" s="239"/>
      <c r="BT396" s="239"/>
      <c r="BU396" s="239"/>
      <c r="BV396" s="239"/>
      <c r="BW396" s="239"/>
      <c r="BX396" s="239"/>
      <c r="BY396" s="239"/>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c r="DA396" s="240"/>
    </row>
    <row r="397" s="761" customFormat="true" ht="15" customHeight="true" x14ac:dyDescent="0.2">
      <c r="R397" s="240"/>
      <c r="S397" s="240"/>
      <c r="T397" s="240"/>
      <c r="U397" s="240"/>
      <c r="V397" s="240"/>
      <c r="W397" s="240"/>
      <c r="X397" s="240"/>
      <c r="Y397" s="240"/>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BA397" s="132"/>
      <c r="BB397" s="130"/>
      <c r="BC397" s="130"/>
      <c r="BD397" s="130"/>
      <c r="BE397" s="130"/>
      <c r="BF397" s="130"/>
      <c r="BG397" s="130"/>
      <c r="BH397" s="130"/>
      <c r="BI397" s="130"/>
      <c r="BJ397" s="130"/>
      <c r="BK397" s="130"/>
      <c r="BL397" s="130"/>
      <c r="BM397" s="130"/>
      <c r="BN397" s="130"/>
      <c r="BO397" s="130"/>
      <c r="BP397" s="130"/>
      <c r="BQ397" s="132"/>
      <c r="BR397" s="239"/>
      <c r="BS397" s="239"/>
      <c r="BT397" s="239"/>
      <c r="BU397" s="239"/>
      <c r="BV397" s="239"/>
      <c r="BW397" s="239"/>
      <c r="BX397" s="239"/>
      <c r="BY397" s="239"/>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c r="DA397" s="240"/>
    </row>
    <row r="398" s="761" customFormat="true" ht="15" customHeight="true" x14ac:dyDescent="0.2">
      <c r="R398" s="240"/>
      <c r="S398" s="240"/>
      <c r="T398" s="240"/>
      <c r="U398" s="240"/>
      <c r="V398" s="240"/>
      <c r="W398" s="240"/>
      <c r="X398" s="240"/>
      <c r="Y398" s="240"/>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BA398" s="132"/>
      <c r="BB398" s="130"/>
      <c r="BC398" s="130"/>
      <c r="BD398" s="130"/>
      <c r="BE398" s="130"/>
      <c r="BF398" s="130"/>
      <c r="BG398" s="130"/>
      <c r="BH398" s="130"/>
      <c r="BI398" s="130"/>
      <c r="BJ398" s="130"/>
      <c r="BK398" s="130"/>
      <c r="BL398" s="130"/>
      <c r="BM398" s="130"/>
      <c r="BN398" s="130"/>
      <c r="BO398" s="130"/>
      <c r="BP398" s="130"/>
      <c r="BQ398" s="132"/>
      <c r="BR398" s="239"/>
      <c r="BS398" s="239"/>
      <c r="BT398" s="239"/>
      <c r="BU398" s="239"/>
      <c r="BV398" s="239"/>
      <c r="BW398" s="239"/>
      <c r="BX398" s="239"/>
      <c r="BY398" s="239"/>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c r="DA398" s="240"/>
    </row>
    <row r="399" s="842" customFormat="true" ht="15" customHeight="true" x14ac:dyDescent="0.25">
      <c r="A399" s="136"/>
      <c r="B399" s="136"/>
      <c r="C399" s="3026" t="s">
        <v>132</v>
      </c>
      <c r="D399" s="3027"/>
      <c r="E399" s="3027"/>
      <c r="F399" s="3027"/>
      <c r="G399" s="136"/>
      <c r="H399" s="2999" t="s">
        <v>133</v>
      </c>
      <c r="I399" s="3000"/>
      <c r="J399" s="3000"/>
      <c r="K399" s="3000"/>
      <c r="M399" s="2999" t="s">
        <v>134</v>
      </c>
      <c r="N399" s="3000"/>
      <c r="O399" s="3000"/>
      <c r="P399" s="3000"/>
      <c r="R399" s="235"/>
      <c r="S399" s="235"/>
      <c r="T399" s="235"/>
      <c r="U399" s="235"/>
      <c r="V399" s="235"/>
      <c r="W399" s="235"/>
      <c r="X399" s="235"/>
      <c r="Y399" s="23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R399" s="235"/>
      <c r="BS399" s="235"/>
      <c r="BT399" s="235"/>
      <c r="BU399" s="235"/>
      <c r="BV399" s="235"/>
      <c r="BW399" s="235"/>
      <c r="BX399" s="235"/>
      <c r="BY399" s="235"/>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c r="DA399" s="235"/>
    </row>
    <row r="400" s="242" customFormat="true" ht="24" customHeight="true" x14ac:dyDescent="0.2">
      <c r="C400" s="3198" t="s">
        <v>208</v>
      </c>
      <c r="D400" s="2992"/>
      <c r="E400" s="2992"/>
      <c r="H400" s="3199" t="s">
        <v>208</v>
      </c>
      <c r="I400" s="2992"/>
      <c r="J400" s="2992"/>
      <c r="M400" s="3200" t="s">
        <v>208</v>
      </c>
      <c r="N400" s="2992"/>
      <c r="O400" s="2992"/>
      <c r="R400" s="235"/>
      <c r="S400" s="235"/>
      <c r="T400" s="235"/>
      <c r="U400" s="235"/>
      <c r="V400" s="235"/>
      <c r="W400" s="235"/>
      <c r="X400" s="235"/>
      <c r="Y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BA400" s="842"/>
      <c r="BB400" s="136"/>
      <c r="BC400" s="842"/>
      <c r="BD400" s="842"/>
      <c r="BE400" s="842"/>
      <c r="BF400" s="842"/>
      <c r="BG400" s="842"/>
      <c r="BH400" s="842"/>
      <c r="BI400" s="842"/>
      <c r="BJ400" s="842"/>
      <c r="BK400" s="842"/>
      <c r="BL400" s="842"/>
      <c r="BM400" s="842"/>
      <c r="BN400" s="842"/>
      <c r="BO400" s="842"/>
      <c r="BP400" s="842"/>
      <c r="BQ400" s="842"/>
      <c r="BR400" s="235"/>
      <c r="BS400" s="235"/>
      <c r="BT400" s="235"/>
      <c r="BU400" s="235"/>
      <c r="BV400" s="235"/>
      <c r="BW400" s="235"/>
      <c r="BX400" s="235"/>
      <c r="BY400" s="23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c r="DA400" s="235"/>
    </row>
    <row r="401" s="242" customFormat="true" ht="25.15" customHeight="true" x14ac:dyDescent="0.2">
      <c r="C401" s="3004"/>
      <c r="D401" s="2992"/>
      <c r="E401" s="795" t="s">
        <v>209</v>
      </c>
      <c r="H401" s="3004"/>
      <c r="I401" s="2992"/>
      <c r="J401" s="796" t="s">
        <v>209</v>
      </c>
      <c r="M401" s="3004"/>
      <c r="N401" s="2992"/>
      <c r="O401" s="797" t="s">
        <v>209</v>
      </c>
      <c r="R401" s="235"/>
      <c r="S401" s="235"/>
      <c r="T401" s="235"/>
      <c r="U401" s="235"/>
      <c r="V401" s="235"/>
      <c r="W401" s="235"/>
      <c r="X401" s="235"/>
      <c r="Y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BA401" s="842"/>
      <c r="BB401" s="136"/>
      <c r="BC401" s="842"/>
      <c r="BD401" s="842"/>
      <c r="BE401" s="842"/>
      <c r="BF401" s="842"/>
      <c r="BG401" s="842"/>
      <c r="BH401" s="842"/>
      <c r="BI401" s="842"/>
      <c r="BJ401" s="842"/>
      <c r="BK401" s="842"/>
      <c r="BL401" s="842"/>
      <c r="BM401" s="842"/>
      <c r="BN401" s="842"/>
      <c r="BO401" s="842"/>
      <c r="BP401" s="842"/>
      <c r="BQ401" s="842"/>
      <c r="BR401" s="235"/>
      <c r="BS401" s="235"/>
      <c r="BT401" s="235"/>
      <c r="BU401" s="235"/>
      <c r="BV401" s="235"/>
      <c r="BW401" s="235"/>
      <c r="BX401" s="235"/>
      <c r="BY401" s="23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c r="DA401" s="235"/>
    </row>
    <row r="402" s="242" customFormat="true" ht="25.15" customHeight="true" x14ac:dyDescent="0.2">
      <c r="B402" s="2991" t="s">
        <v>139</v>
      </c>
      <c r="C402" s="2992"/>
      <c r="D402" s="2992"/>
      <c r="E402" s="798" t="s">
        <v>210</v>
      </c>
      <c r="H402" s="2992"/>
      <c r="I402" s="2992"/>
      <c r="J402" s="799" t="s">
        <v>210</v>
      </c>
      <c r="M402" s="2992"/>
      <c r="N402" s="2992"/>
      <c r="O402" s="800" t="s">
        <v>210</v>
      </c>
      <c r="R402" s="235"/>
      <c r="S402" s="235"/>
      <c r="T402" s="235"/>
      <c r="U402" s="235"/>
      <c r="V402" s="235"/>
      <c r="W402" s="235"/>
      <c r="X402" s="235"/>
      <c r="Y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BA402" s="842"/>
      <c r="BB402" s="136"/>
      <c r="BC402" s="842"/>
      <c r="BD402" s="842"/>
      <c r="BE402" s="842"/>
      <c r="BF402" s="842"/>
      <c r="BG402" s="842"/>
      <c r="BH402" s="842"/>
      <c r="BI402" s="842"/>
      <c r="BJ402" s="842"/>
      <c r="BK402" s="842"/>
      <c r="BL402" s="842"/>
      <c r="BM402" s="842"/>
      <c r="BN402" s="842"/>
      <c r="BO402" s="842"/>
      <c r="BP402" s="842"/>
      <c r="BQ402" s="842"/>
      <c r="BR402" s="235"/>
      <c r="BS402" s="235"/>
      <c r="BT402" s="235"/>
      <c r="BU402" s="235"/>
      <c r="BV402" s="235"/>
      <c r="BW402" s="235"/>
      <c r="BX402" s="235"/>
      <c r="BY402" s="23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c r="DA402" s="235"/>
    </row>
    <row r="403" s="242" customFormat="true" ht="25.15" customHeight="true" x14ac:dyDescent="0.2">
      <c r="B403" s="2992"/>
      <c r="C403" s="3164" t="s">
        <v>261</v>
      </c>
      <c r="D403" s="2960"/>
      <c r="E403" s="907">
        <v>0.81685722990563769</v>
      </c>
      <c r="F403" s="843"/>
      <c r="G403" s="843"/>
      <c r="H403" s="3170" t="s">
        <v>262</v>
      </c>
      <c r="I403" s="2960"/>
      <c r="J403" s="908">
        <v>0.79122931914175665</v>
      </c>
      <c r="K403" s="843"/>
      <c r="L403" s="843"/>
      <c r="M403" s="3165" t="s">
        <v>261</v>
      </c>
      <c r="N403" s="2960"/>
      <c r="O403" s="909">
        <v>0.72350199090475631</v>
      </c>
      <c r="P403" s="843"/>
      <c r="Q403" s="843"/>
      <c r="R403" s="235"/>
      <c r="S403" s="235"/>
      <c r="T403" s="235"/>
      <c r="U403" s="235"/>
      <c r="V403" s="235"/>
      <c r="W403" s="235"/>
      <c r="X403" s="235"/>
      <c r="Y403" s="235"/>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BA403" s="237"/>
      <c r="BB403" s="424"/>
      <c r="BC403" s="237"/>
      <c r="BD403" s="237"/>
      <c r="BE403" s="237"/>
      <c r="BF403" s="237"/>
      <c r="BG403" s="237"/>
      <c r="BH403" s="237"/>
      <c r="BI403" s="237"/>
      <c r="BJ403" s="237"/>
      <c r="BK403" s="237"/>
      <c r="BL403" s="237"/>
      <c r="BM403" s="237"/>
      <c r="BN403" s="237"/>
      <c r="BO403" s="237"/>
      <c r="BP403" s="237"/>
      <c r="BQ403" s="237"/>
      <c r="BR403" s="238"/>
      <c r="BS403" s="238"/>
      <c r="BT403" s="238"/>
      <c r="BU403" s="238"/>
      <c r="BV403" s="238"/>
      <c r="BW403" s="238"/>
      <c r="BX403" s="238"/>
      <c r="BY403" s="238"/>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c r="DA403" s="235"/>
    </row>
    <row r="404" s="242" customFormat="true" ht="25.15" customHeight="true" x14ac:dyDescent="0.2">
      <c r="B404" s="2992"/>
      <c r="C404" s="3152" t="s">
        <v>263</v>
      </c>
      <c r="D404" s="2960"/>
      <c r="E404" s="910">
        <v>-0.81478507986703608</v>
      </c>
      <c r="F404" s="843"/>
      <c r="G404" s="843"/>
      <c r="H404" s="3163" t="s">
        <v>264</v>
      </c>
      <c r="I404" s="2960"/>
      <c r="J404" s="911">
        <v>0.76487257980662227</v>
      </c>
      <c r="K404" s="843"/>
      <c r="L404" s="843"/>
      <c r="M404" s="3159" t="s">
        <v>263</v>
      </c>
      <c r="N404" s="2960"/>
      <c r="O404" s="912">
        <v>-0.719874178738238</v>
      </c>
      <c r="P404" s="843"/>
      <c r="Q404" s="843"/>
      <c r="R404" s="235"/>
      <c r="S404" s="235"/>
      <c r="T404" s="235"/>
      <c r="U404" s="235"/>
      <c r="V404" s="235"/>
      <c r="W404" s="235"/>
      <c r="X404" s="235"/>
      <c r="Y404" s="235"/>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BA404" s="237"/>
      <c r="BB404" s="424"/>
      <c r="BC404" s="237"/>
      <c r="BD404" s="237"/>
      <c r="BE404" s="237"/>
      <c r="BF404" s="237"/>
      <c r="BG404" s="237"/>
      <c r="BH404" s="237"/>
      <c r="BI404" s="237"/>
      <c r="BJ404" s="237"/>
      <c r="BK404" s="237"/>
      <c r="BL404" s="237"/>
      <c r="BM404" s="237"/>
      <c r="BN404" s="237"/>
      <c r="BO404" s="237"/>
      <c r="BP404" s="237"/>
      <c r="BQ404" s="237"/>
      <c r="BR404" s="238"/>
      <c r="BS404" s="238"/>
      <c r="BT404" s="238"/>
      <c r="BU404" s="238"/>
      <c r="BV404" s="238"/>
      <c r="BW404" s="238"/>
      <c r="BX404" s="238"/>
      <c r="BY404" s="238"/>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c r="DA404" s="235"/>
    </row>
    <row r="405" s="242" customFormat="true" ht="25.15" customHeight="true" x14ac:dyDescent="0.2">
      <c r="B405" s="2992"/>
      <c r="C405" s="3152" t="s">
        <v>265</v>
      </c>
      <c r="D405" s="2960"/>
      <c r="E405" s="910">
        <v>0.79197154228360089</v>
      </c>
      <c r="F405" s="843"/>
      <c r="G405" s="843"/>
      <c r="H405" s="3163" t="s">
        <v>263</v>
      </c>
      <c r="I405" s="2960"/>
      <c r="J405" s="911">
        <v>-0.73097949090880121</v>
      </c>
      <c r="K405" s="843"/>
      <c r="L405" s="843"/>
      <c r="M405" s="3159" t="s">
        <v>265</v>
      </c>
      <c r="N405" s="2960"/>
      <c r="O405" s="912">
        <v>0.67680925456329699</v>
      </c>
      <c r="P405" s="843"/>
      <c r="Q405" s="843"/>
      <c r="R405" s="235"/>
      <c r="S405" s="235"/>
      <c r="T405" s="235"/>
      <c r="U405" s="235"/>
      <c r="V405" s="235"/>
      <c r="W405" s="235"/>
      <c r="X405" s="235"/>
      <c r="Y405" s="235"/>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BA405" s="237"/>
      <c r="BB405" s="424"/>
      <c r="BC405" s="237"/>
      <c r="BD405" s="237"/>
      <c r="BE405" s="237"/>
      <c r="BF405" s="237"/>
      <c r="BG405" s="237"/>
      <c r="BH405" s="237"/>
      <c r="BI405" s="237"/>
      <c r="BJ405" s="237"/>
      <c r="BK405" s="237"/>
      <c r="BL405" s="237"/>
      <c r="BM405" s="237"/>
      <c r="BN405" s="237"/>
      <c r="BO405" s="237"/>
      <c r="BP405" s="237"/>
      <c r="BQ405" s="237"/>
      <c r="BR405" s="238"/>
      <c r="BS405" s="238"/>
      <c r="BT405" s="238"/>
      <c r="BU405" s="238"/>
      <c r="BV405" s="238"/>
      <c r="BW405" s="238"/>
      <c r="BX405" s="238"/>
      <c r="BY405" s="238"/>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c r="DA405" s="235"/>
    </row>
    <row r="406" s="242" customFormat="true" ht="25.15" customHeight="true" x14ac:dyDescent="0.2">
      <c r="B406" s="2992"/>
      <c r="C406" s="3152" t="s">
        <v>262</v>
      </c>
      <c r="D406" s="2960"/>
      <c r="E406" s="910">
        <v>0.75703867959408555</v>
      </c>
      <c r="F406" s="843"/>
      <c r="G406" s="843"/>
      <c r="H406" s="3163" t="s">
        <v>261</v>
      </c>
      <c r="I406" s="2960"/>
      <c r="J406" s="911">
        <v>0.71449819908784762</v>
      </c>
      <c r="K406" s="843"/>
      <c r="L406" s="843"/>
      <c r="M406" s="3159" t="s">
        <v>266</v>
      </c>
      <c r="N406" s="2960"/>
      <c r="O406" s="912">
        <v>0.64111750633228393</v>
      </c>
      <c r="P406" s="843"/>
      <c r="Q406" s="843"/>
      <c r="R406" s="235"/>
      <c r="S406" s="235"/>
      <c r="T406" s="235"/>
      <c r="U406" s="235"/>
      <c r="V406" s="235"/>
      <c r="W406" s="235"/>
      <c r="X406" s="235"/>
      <c r="Y406" s="235"/>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BA406" s="237"/>
      <c r="BB406" s="424"/>
      <c r="BC406" s="237"/>
      <c r="BD406" s="237"/>
      <c r="BE406" s="237"/>
      <c r="BF406" s="237"/>
      <c r="BG406" s="237"/>
      <c r="BH406" s="237"/>
      <c r="BI406" s="237"/>
      <c r="BJ406" s="237"/>
      <c r="BK406" s="237"/>
      <c r="BL406" s="237"/>
      <c r="BM406" s="237"/>
      <c r="BN406" s="237"/>
      <c r="BO406" s="237"/>
      <c r="BP406" s="237"/>
      <c r="BQ406" s="237"/>
      <c r="BR406" s="238"/>
      <c r="BS406" s="238"/>
      <c r="BT406" s="238"/>
      <c r="BU406" s="238"/>
      <c r="BV406" s="238"/>
      <c r="BW406" s="238"/>
      <c r="BX406" s="238"/>
      <c r="BY406" s="238"/>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c r="DA406" s="235"/>
    </row>
    <row r="407" s="242" customFormat="true" ht="25.15" customHeight="true" x14ac:dyDescent="0.2">
      <c r="B407" s="2992"/>
      <c r="C407" s="3152" t="s">
        <v>266</v>
      </c>
      <c r="D407" s="2960"/>
      <c r="E407" s="910">
        <v>0.73344067463228479</v>
      </c>
      <c r="F407" s="843"/>
      <c r="G407" s="843"/>
      <c r="H407" s="3163" t="s">
        <v>266</v>
      </c>
      <c r="I407" s="2960"/>
      <c r="J407" s="911">
        <v>0.71048791422752178</v>
      </c>
      <c r="K407" s="843"/>
      <c r="L407" s="843"/>
      <c r="M407" s="3159" t="s">
        <v>262</v>
      </c>
      <c r="N407" s="2960"/>
      <c r="O407" s="912">
        <v>0.60524622511662529</v>
      </c>
      <c r="P407" s="843"/>
      <c r="Q407" s="843"/>
      <c r="R407" s="235"/>
      <c r="S407" s="235"/>
      <c r="T407" s="235"/>
      <c r="U407" s="235"/>
      <c r="V407" s="235"/>
      <c r="W407" s="235"/>
      <c r="X407" s="235"/>
      <c r="Y407" s="235"/>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BA407" s="237"/>
      <c r="BB407" s="424"/>
      <c r="BC407" s="237"/>
      <c r="BD407" s="237"/>
      <c r="BE407" s="237"/>
      <c r="BF407" s="237"/>
      <c r="BG407" s="237"/>
      <c r="BH407" s="237"/>
      <c r="BI407" s="237"/>
      <c r="BJ407" s="237"/>
      <c r="BK407" s="237"/>
      <c r="BL407" s="237"/>
      <c r="BM407" s="237"/>
      <c r="BN407" s="237"/>
      <c r="BO407" s="237"/>
      <c r="BP407" s="237"/>
      <c r="BQ407" s="237"/>
      <c r="BR407" s="238"/>
      <c r="BS407" s="238"/>
      <c r="BT407" s="238"/>
      <c r="BU407" s="238"/>
      <c r="BV407" s="238"/>
      <c r="BW407" s="238"/>
      <c r="BX407" s="238"/>
      <c r="BY407" s="238"/>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c r="DA407" s="235"/>
    </row>
    <row r="408" s="242" customFormat="true" ht="25.15" customHeight="true" x14ac:dyDescent="0.2">
      <c r="B408" s="2992"/>
      <c r="C408" s="3152" t="s">
        <v>264</v>
      </c>
      <c r="D408" s="2960"/>
      <c r="E408" s="910">
        <v>0.72720596100177881</v>
      </c>
      <c r="F408" s="843"/>
      <c r="G408" s="843"/>
      <c r="H408" s="3163" t="s">
        <v>267</v>
      </c>
      <c r="I408" s="2960"/>
      <c r="J408" s="911">
        <v>0.69906283663213842</v>
      </c>
      <c r="K408" s="843"/>
      <c r="L408" s="843"/>
      <c r="M408" s="3159" t="s">
        <v>264</v>
      </c>
      <c r="N408" s="2960"/>
      <c r="O408" s="912">
        <v>0.59987767493684852</v>
      </c>
      <c r="P408" s="843"/>
      <c r="Q408" s="843"/>
      <c r="R408" s="235"/>
      <c r="S408" s="235"/>
      <c r="T408" s="235"/>
      <c r="U408" s="235"/>
      <c r="V408" s="235"/>
      <c r="W408" s="235"/>
      <c r="X408" s="235"/>
      <c r="Y408" s="235"/>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BA408" s="237"/>
      <c r="BB408" s="424"/>
      <c r="BC408" s="237"/>
      <c r="BD408" s="237"/>
      <c r="BE408" s="237"/>
      <c r="BF408" s="237"/>
      <c r="BG408" s="237"/>
      <c r="BH408" s="237"/>
      <c r="BI408" s="237"/>
      <c r="BJ408" s="237"/>
      <c r="BK408" s="237"/>
      <c r="BL408" s="237"/>
      <c r="BM408" s="237"/>
      <c r="BN408" s="237"/>
      <c r="BO408" s="237"/>
      <c r="BP408" s="237"/>
      <c r="BQ408" s="237"/>
      <c r="BR408" s="238"/>
      <c r="BS408" s="238"/>
      <c r="BT408" s="238"/>
      <c r="BU408" s="238"/>
      <c r="BV408" s="238"/>
      <c r="BW408" s="238"/>
      <c r="BX408" s="238"/>
      <c r="BY408" s="238"/>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c r="DA408" s="235"/>
    </row>
    <row r="409" s="242" customFormat="true" ht="25.15" customHeight="true" x14ac:dyDescent="0.2">
      <c r="B409" s="2992"/>
      <c r="C409" s="3152" t="s">
        <v>268</v>
      </c>
      <c r="D409" s="2960"/>
      <c r="E409" s="910">
        <v>-0.7256749161425543</v>
      </c>
      <c r="F409" s="843"/>
      <c r="G409" s="843"/>
      <c r="H409" s="3163" t="s">
        <v>265</v>
      </c>
      <c r="I409" s="2960"/>
      <c r="J409" s="911">
        <v>0.69716035085575057</v>
      </c>
      <c r="K409" s="843"/>
      <c r="L409" s="843"/>
      <c r="M409" s="3159" t="s">
        <v>267</v>
      </c>
      <c r="N409" s="2960"/>
      <c r="O409" s="912">
        <v>0.58658888174605206</v>
      </c>
      <c r="P409" s="843"/>
      <c r="Q409" s="843"/>
      <c r="R409" s="235"/>
      <c r="S409" s="235"/>
      <c r="T409" s="235"/>
      <c r="U409" s="235"/>
      <c r="V409" s="235"/>
      <c r="W409" s="235"/>
      <c r="X409" s="235"/>
      <c r="Y409" s="235"/>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BA409" s="237"/>
      <c r="BB409" s="424"/>
      <c r="BC409" s="237"/>
      <c r="BD409" s="237"/>
      <c r="BE409" s="237"/>
      <c r="BF409" s="237"/>
      <c r="BG409" s="237"/>
      <c r="BH409" s="237"/>
      <c r="BI409" s="237"/>
      <c r="BJ409" s="237"/>
      <c r="BK409" s="237"/>
      <c r="BL409" s="237"/>
      <c r="BM409" s="237"/>
      <c r="BN409" s="237"/>
      <c r="BO409" s="237"/>
      <c r="BP409" s="237"/>
      <c r="BQ409" s="237"/>
      <c r="BR409" s="238"/>
      <c r="BS409" s="238"/>
      <c r="BT409" s="238"/>
      <c r="BU409" s="238"/>
      <c r="BV409" s="238"/>
      <c r="BW409" s="238"/>
      <c r="BX409" s="238"/>
      <c r="BY409" s="238"/>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c r="DA409" s="235"/>
    </row>
    <row r="410" s="242" customFormat="true" ht="25.15" customHeight="true" x14ac:dyDescent="0.2">
      <c r="B410" s="2992"/>
      <c r="C410" s="3152" t="s">
        <v>269</v>
      </c>
      <c r="D410" s="2960"/>
      <c r="E410" s="910">
        <v>-0.72100732476594043</v>
      </c>
      <c r="F410" s="843"/>
      <c r="G410" s="843"/>
      <c r="H410" s="3163" t="s">
        <v>270</v>
      </c>
      <c r="I410" s="2960"/>
      <c r="J410" s="911">
        <v>-0.66810627204251483</v>
      </c>
      <c r="K410" s="843"/>
      <c r="L410" s="843"/>
      <c r="M410" s="3159" t="s">
        <v>269</v>
      </c>
      <c r="N410" s="2960"/>
      <c r="O410" s="912">
        <v>-0.58243032203481082</v>
      </c>
      <c r="P410" s="843"/>
      <c r="Q410" s="843"/>
      <c r="R410" s="235"/>
      <c r="S410" s="235"/>
      <c r="T410" s="235"/>
      <c r="U410" s="235"/>
      <c r="V410" s="235"/>
      <c r="W410" s="235"/>
      <c r="X410" s="235"/>
      <c r="Y410" s="235"/>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BA410" s="237"/>
      <c r="BB410" s="424"/>
      <c r="BC410" s="237"/>
      <c r="BD410" s="237"/>
      <c r="BE410" s="237"/>
      <c r="BF410" s="237"/>
      <c r="BG410" s="237"/>
      <c r="BH410" s="237"/>
      <c r="BI410" s="237"/>
      <c r="BJ410" s="237"/>
      <c r="BK410" s="237"/>
      <c r="BL410" s="237"/>
      <c r="BM410" s="237"/>
      <c r="BN410" s="237"/>
      <c r="BO410" s="237"/>
      <c r="BP410" s="237"/>
      <c r="BQ410" s="237"/>
      <c r="BR410" s="238"/>
      <c r="BS410" s="238"/>
      <c r="BT410" s="238"/>
      <c r="BU410" s="238"/>
      <c r="BV410" s="238"/>
      <c r="BW410" s="238"/>
      <c r="BX410" s="238"/>
      <c r="BY410" s="238"/>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c r="DA410" s="235"/>
    </row>
    <row r="411" s="242" customFormat="true" ht="25.15" customHeight="true" x14ac:dyDescent="0.2">
      <c r="B411" s="2992"/>
      <c r="C411" s="3152" t="s">
        <v>267</v>
      </c>
      <c r="D411" s="2960"/>
      <c r="E411" s="910">
        <v>0.6751233528041769</v>
      </c>
      <c r="F411" s="843"/>
      <c r="G411" s="843"/>
      <c r="H411" s="3163" t="s">
        <v>268</v>
      </c>
      <c r="I411" s="2960"/>
      <c r="J411" s="911">
        <v>-0.59337326309522509</v>
      </c>
      <c r="K411" s="843"/>
      <c r="L411" s="843"/>
      <c r="M411" s="3159" t="s">
        <v>268</v>
      </c>
      <c r="N411" s="2960"/>
      <c r="O411" s="912">
        <v>-0.55715413445474604</v>
      </c>
      <c r="P411" s="843"/>
      <c r="Q411" s="843"/>
      <c r="R411" s="235"/>
      <c r="S411" s="235"/>
      <c r="T411" s="235"/>
      <c r="U411" s="235"/>
      <c r="V411" s="235"/>
      <c r="W411" s="235"/>
      <c r="X411" s="235"/>
      <c r="Y411" s="235"/>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BA411" s="237"/>
      <c r="BB411" s="424"/>
      <c r="BC411" s="237"/>
      <c r="BD411" s="237"/>
      <c r="BE411" s="237"/>
      <c r="BF411" s="237"/>
      <c r="BG411" s="237"/>
      <c r="BH411" s="237"/>
      <c r="BI411" s="237"/>
      <c r="BJ411" s="237"/>
      <c r="BK411" s="237"/>
      <c r="BL411" s="237"/>
      <c r="BM411" s="237"/>
      <c r="BN411" s="237"/>
      <c r="BO411" s="237"/>
      <c r="BP411" s="237"/>
      <c r="BQ411" s="237"/>
      <c r="BR411" s="238"/>
      <c r="BS411" s="238"/>
      <c r="BT411" s="238"/>
      <c r="BU411" s="238"/>
      <c r="BV411" s="238"/>
      <c r="BW411" s="238"/>
      <c r="BX411" s="238"/>
      <c r="BY411" s="238"/>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c r="DA411" s="235"/>
    </row>
    <row r="412" s="242" customFormat="true" ht="25.15" customHeight="true" x14ac:dyDescent="0.2">
      <c r="B412" s="2992"/>
      <c r="C412" s="3152" t="s">
        <v>270</v>
      </c>
      <c r="D412" s="2960"/>
      <c r="E412" s="910">
        <v>-0.60939321172974159</v>
      </c>
      <c r="F412" s="843"/>
      <c r="G412" s="843"/>
      <c r="H412" s="3163" t="s">
        <v>271</v>
      </c>
      <c r="I412" s="2960"/>
      <c r="J412" s="911">
        <v>-0.55812348455812955</v>
      </c>
      <c r="K412" s="843"/>
      <c r="L412" s="843"/>
      <c r="M412" s="3159" t="s">
        <v>272</v>
      </c>
      <c r="N412" s="2960"/>
      <c r="O412" s="912">
        <v>-0.55557751335369432</v>
      </c>
      <c r="P412" s="843"/>
      <c r="Q412" s="843"/>
      <c r="R412" s="235"/>
      <c r="S412" s="235"/>
      <c r="T412" s="235"/>
      <c r="U412" s="235"/>
      <c r="V412" s="235"/>
      <c r="W412" s="235"/>
      <c r="X412" s="235"/>
      <c r="Y412" s="235"/>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BA412" s="237"/>
      <c r="BB412" s="424"/>
      <c r="BC412" s="237"/>
      <c r="BD412" s="237"/>
      <c r="BE412" s="237"/>
      <c r="BF412" s="237"/>
      <c r="BG412" s="237"/>
      <c r="BH412" s="237"/>
      <c r="BI412" s="237"/>
      <c r="BJ412" s="237"/>
      <c r="BK412" s="237"/>
      <c r="BL412" s="237"/>
      <c r="BM412" s="237"/>
      <c r="BN412" s="237"/>
      <c r="BO412" s="237"/>
      <c r="BP412" s="237"/>
      <c r="BQ412" s="237"/>
      <c r="BR412" s="238"/>
      <c r="BS412" s="238"/>
      <c r="BT412" s="238"/>
      <c r="BU412" s="238"/>
      <c r="BV412" s="238"/>
      <c r="BW412" s="238"/>
      <c r="BX412" s="238"/>
      <c r="BY412" s="238"/>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c r="DA412" s="235"/>
    </row>
    <row r="413" s="242" customFormat="true" ht="25.15" customHeight="true" x14ac:dyDescent="0.2">
      <c r="B413" s="2992"/>
      <c r="C413" s="3152" t="s">
        <v>271</v>
      </c>
      <c r="D413" s="2960"/>
      <c r="E413" s="910">
        <v>-0.60008645366256219</v>
      </c>
      <c r="F413" s="843"/>
      <c r="G413" s="843"/>
      <c r="H413" s="3163" t="s">
        <v>269</v>
      </c>
      <c r="I413" s="2960"/>
      <c r="J413" s="911">
        <v>-0.52827482661625635</v>
      </c>
      <c r="K413" s="843"/>
      <c r="L413" s="843"/>
      <c r="M413" s="3159" t="s">
        <v>271</v>
      </c>
      <c r="N413" s="2960"/>
      <c r="O413" s="912">
        <v>-0.55076547635704742</v>
      </c>
      <c r="P413" s="843"/>
      <c r="Q413" s="843"/>
      <c r="R413" s="235"/>
      <c r="S413" s="235"/>
      <c r="T413" s="235"/>
      <c r="U413" s="235"/>
      <c r="V413" s="235"/>
      <c r="W413" s="235"/>
      <c r="X413" s="235"/>
      <c r="Y413" s="235"/>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BA413" s="237"/>
      <c r="BB413" s="424"/>
      <c r="BC413" s="237"/>
      <c r="BD413" s="237"/>
      <c r="BE413" s="237"/>
      <c r="BF413" s="237"/>
      <c r="BG413" s="237"/>
      <c r="BH413" s="237"/>
      <c r="BI413" s="237"/>
      <c r="BJ413" s="237"/>
      <c r="BK413" s="237"/>
      <c r="BL413" s="237"/>
      <c r="BM413" s="237"/>
      <c r="BN413" s="237"/>
      <c r="BO413" s="237"/>
      <c r="BP413" s="237"/>
      <c r="BQ413" s="237"/>
      <c r="BR413" s="238"/>
      <c r="BS413" s="238"/>
      <c r="BT413" s="238"/>
      <c r="BU413" s="238"/>
      <c r="BV413" s="238"/>
      <c r="BW413" s="238"/>
      <c r="BX413" s="238"/>
      <c r="BY413" s="238"/>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c r="DA413" s="235"/>
    </row>
    <row r="414" s="242" customFormat="true" ht="25.15" customHeight="true" x14ac:dyDescent="0.2">
      <c r="B414" s="2992"/>
      <c r="C414" s="3152" t="s">
        <v>272</v>
      </c>
      <c r="D414" s="2960"/>
      <c r="E414" s="910">
        <v>-0.58865196373768325</v>
      </c>
      <c r="F414" s="843"/>
      <c r="G414" s="843"/>
      <c r="H414" s="3163" t="s">
        <v>272</v>
      </c>
      <c r="I414" s="2960"/>
      <c r="J414" s="911">
        <v>-0.52070681653614981</v>
      </c>
      <c r="K414" s="843"/>
      <c r="L414" s="843"/>
      <c r="M414" s="3159" t="s">
        <v>273</v>
      </c>
      <c r="N414" s="2960"/>
      <c r="O414" s="912">
        <v>-0.47313489523645114</v>
      </c>
      <c r="P414" s="843"/>
      <c r="Q414" s="843"/>
      <c r="R414" s="235"/>
      <c r="S414" s="235"/>
      <c r="T414" s="235"/>
      <c r="U414" s="235"/>
      <c r="V414" s="235"/>
      <c r="W414" s="235"/>
      <c r="X414" s="235"/>
      <c r="Y414" s="235"/>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BA414" s="237"/>
      <c r="BB414" s="424"/>
      <c r="BC414" s="237"/>
      <c r="BD414" s="237"/>
      <c r="BE414" s="237"/>
      <c r="BF414" s="237"/>
      <c r="BG414" s="237"/>
      <c r="BH414" s="237"/>
      <c r="BI414" s="237"/>
      <c r="BJ414" s="237"/>
      <c r="BK414" s="237"/>
      <c r="BL414" s="237"/>
      <c r="BM414" s="237"/>
      <c r="BN414" s="237"/>
      <c r="BO414" s="237"/>
      <c r="BP414" s="237"/>
      <c r="BQ414" s="237"/>
      <c r="BR414" s="238"/>
      <c r="BS414" s="238"/>
      <c r="BT414" s="238"/>
      <c r="BU414" s="238"/>
      <c r="BV414" s="238"/>
      <c r="BW414" s="238"/>
      <c r="BX414" s="238"/>
      <c r="BY414" s="238"/>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c r="DA414" s="235"/>
    </row>
    <row r="415" s="242" customFormat="true" ht="25.15" customHeight="true" x14ac:dyDescent="0.2">
      <c r="B415" s="2992"/>
      <c r="C415" s="3152" t="s">
        <v>274</v>
      </c>
      <c r="D415" s="2960"/>
      <c r="E415" s="910">
        <v>0.51978556617860661</v>
      </c>
      <c r="F415" s="843"/>
      <c r="G415" s="843"/>
      <c r="H415" s="3163" t="s">
        <v>274</v>
      </c>
      <c r="I415" s="2960"/>
      <c r="J415" s="911">
        <v>0.4944957066137855</v>
      </c>
      <c r="K415" s="843"/>
      <c r="L415" s="843"/>
      <c r="M415" s="3159" t="s">
        <v>274</v>
      </c>
      <c r="N415" s="2960"/>
      <c r="O415" s="912">
        <v>0.43982743162780974</v>
      </c>
      <c r="P415" s="843"/>
      <c r="Q415" s="843"/>
      <c r="R415" s="235"/>
      <c r="S415" s="235"/>
      <c r="T415" s="235"/>
      <c r="U415" s="235"/>
      <c r="V415" s="235"/>
      <c r="W415" s="235"/>
      <c r="X415" s="235"/>
      <c r="Y415" s="235"/>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BA415" s="237"/>
      <c r="BB415" s="424"/>
      <c r="BC415" s="237"/>
      <c r="BD415" s="237"/>
      <c r="BE415" s="237"/>
      <c r="BF415" s="237"/>
      <c r="BG415" s="237"/>
      <c r="BH415" s="237"/>
      <c r="BI415" s="237"/>
      <c r="BJ415" s="237"/>
      <c r="BK415" s="237"/>
      <c r="BL415" s="237"/>
      <c r="BM415" s="237"/>
      <c r="BN415" s="237"/>
      <c r="BO415" s="237"/>
      <c r="BP415" s="237"/>
      <c r="BQ415" s="237"/>
      <c r="BR415" s="238"/>
      <c r="BS415" s="238"/>
      <c r="BT415" s="238"/>
      <c r="BU415" s="238"/>
      <c r="BV415" s="238"/>
      <c r="BW415" s="238"/>
      <c r="BX415" s="238"/>
      <c r="BY415" s="238"/>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c r="DA415" s="235"/>
    </row>
    <row r="416" s="242" customFormat="true" ht="25.15" customHeight="true" x14ac:dyDescent="0.2">
      <c r="B416" s="2992"/>
      <c r="C416" s="3152" t="s">
        <v>275</v>
      </c>
      <c r="D416" s="2960"/>
      <c r="E416" s="910">
        <v>0.45103612406709581</v>
      </c>
      <c r="F416" s="843"/>
      <c r="G416" s="843"/>
      <c r="H416" s="3163" t="s">
        <v>275</v>
      </c>
      <c r="I416" s="2960"/>
      <c r="J416" s="911">
        <v>0.46584995192506434</v>
      </c>
      <c r="K416" s="843"/>
      <c r="L416" s="843"/>
      <c r="M416" s="3159" t="s">
        <v>270</v>
      </c>
      <c r="N416" s="2960"/>
      <c r="O416" s="912">
        <v>-0.40471622531808255</v>
      </c>
      <c r="P416" s="843"/>
      <c r="Q416" s="843"/>
      <c r="R416" s="235"/>
      <c r="S416" s="235"/>
      <c r="T416" s="235"/>
      <c r="U416" s="235"/>
      <c r="V416" s="235"/>
      <c r="W416" s="235"/>
      <c r="X416" s="235"/>
      <c r="Y416" s="235"/>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BA416" s="237"/>
      <c r="BB416" s="424"/>
      <c r="BC416" s="237"/>
      <c r="BD416" s="237"/>
      <c r="BE416" s="237"/>
      <c r="BF416" s="237"/>
      <c r="BG416" s="237"/>
      <c r="BH416" s="237"/>
      <c r="BI416" s="237"/>
      <c r="BJ416" s="237"/>
      <c r="BK416" s="237"/>
      <c r="BL416" s="237"/>
      <c r="BM416" s="237"/>
      <c r="BN416" s="237"/>
      <c r="BO416" s="237"/>
      <c r="BP416" s="237"/>
      <c r="BQ416" s="237"/>
      <c r="BR416" s="238"/>
      <c r="BS416" s="238"/>
      <c r="BT416" s="238"/>
      <c r="BU416" s="238"/>
      <c r="BV416" s="238"/>
      <c r="BW416" s="238"/>
      <c r="BX416" s="238"/>
      <c r="BY416" s="238"/>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c r="DA416" s="235"/>
    </row>
    <row r="417" s="242" customFormat="true" ht="25.15" customHeight="true" x14ac:dyDescent="0.2">
      <c r="B417" s="2992"/>
      <c r="C417" s="3152" t="s">
        <v>273</v>
      </c>
      <c r="D417" s="2960"/>
      <c r="E417" s="910">
        <v>-0.44374603381525818</v>
      </c>
      <c r="F417" s="843"/>
      <c r="G417" s="843"/>
      <c r="H417" s="3163" t="s">
        <v>276</v>
      </c>
      <c r="I417" s="2960"/>
      <c r="J417" s="911">
        <v>0.45167332700250112</v>
      </c>
      <c r="K417" s="843"/>
      <c r="L417" s="843"/>
      <c r="M417" s="3159" t="s">
        <v>275</v>
      </c>
      <c r="N417" s="2960"/>
      <c r="O417" s="912">
        <v>0.37420499607085644</v>
      </c>
      <c r="P417" s="843"/>
      <c r="Q417" s="843"/>
      <c r="R417" s="235"/>
      <c r="S417" s="235"/>
      <c r="T417" s="235"/>
      <c r="U417" s="235"/>
      <c r="V417" s="235"/>
      <c r="W417" s="235"/>
      <c r="X417" s="235"/>
      <c r="Y417" s="235"/>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BA417" s="237"/>
      <c r="BB417" s="424"/>
      <c r="BC417" s="237"/>
      <c r="BD417" s="237"/>
      <c r="BE417" s="237"/>
      <c r="BF417" s="237"/>
      <c r="BG417" s="237"/>
      <c r="BH417" s="237"/>
      <c r="BI417" s="237"/>
      <c r="BJ417" s="237"/>
      <c r="BK417" s="237"/>
      <c r="BL417" s="237"/>
      <c r="BM417" s="237"/>
      <c r="BN417" s="237"/>
      <c r="BO417" s="237"/>
      <c r="BP417" s="237"/>
      <c r="BQ417" s="237"/>
      <c r="BR417" s="238"/>
      <c r="BS417" s="238"/>
      <c r="BT417" s="238"/>
      <c r="BU417" s="238"/>
      <c r="BV417" s="238"/>
      <c r="BW417" s="238"/>
      <c r="BX417" s="238"/>
      <c r="BY417" s="238"/>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c r="DA417" s="235"/>
    </row>
    <row r="418" s="242" customFormat="true" ht="25.15" customHeight="true" x14ac:dyDescent="0.2">
      <c r="B418" s="2992"/>
      <c r="C418" s="3152" t="s">
        <v>276</v>
      </c>
      <c r="D418" s="2960"/>
      <c r="E418" s="910">
        <v>0.43308354955101086</v>
      </c>
      <c r="F418" s="843"/>
      <c r="G418" s="843"/>
      <c r="H418" s="3163" t="s">
        <v>273</v>
      </c>
      <c r="I418" s="2960"/>
      <c r="J418" s="911">
        <v>-0.43401637289443235</v>
      </c>
      <c r="K418" s="843"/>
      <c r="L418" s="843"/>
      <c r="M418" s="3159" t="s">
        <v>277</v>
      </c>
      <c r="N418" s="2960"/>
      <c r="O418" s="912">
        <v>0.34833895248163232</v>
      </c>
      <c r="P418" s="843"/>
      <c r="Q418" s="843"/>
      <c r="R418" s="235"/>
      <c r="S418" s="235"/>
      <c r="T418" s="235"/>
      <c r="U418" s="235"/>
      <c r="V418" s="235"/>
      <c r="W418" s="235"/>
      <c r="X418" s="235"/>
      <c r="Y418" s="235"/>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BA418" s="237"/>
      <c r="BB418" s="424"/>
      <c r="BC418" s="237"/>
      <c r="BD418" s="237"/>
      <c r="BE418" s="237"/>
      <c r="BF418" s="237"/>
      <c r="BG418" s="237"/>
      <c r="BH418" s="237"/>
      <c r="BI418" s="237"/>
      <c r="BJ418" s="237"/>
      <c r="BK418" s="237"/>
      <c r="BL418" s="237"/>
      <c r="BM418" s="237"/>
      <c r="BN418" s="237"/>
      <c r="BO418" s="237"/>
      <c r="BP418" s="237"/>
      <c r="BQ418" s="237"/>
      <c r="BR418" s="238"/>
      <c r="BS418" s="238"/>
      <c r="BT418" s="238"/>
      <c r="BU418" s="238"/>
      <c r="BV418" s="238"/>
      <c r="BW418" s="238"/>
      <c r="BX418" s="238"/>
      <c r="BY418" s="238"/>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c r="DA418" s="235"/>
    </row>
    <row r="419" s="242" customFormat="true" ht="25.15" customHeight="true" x14ac:dyDescent="0.2">
      <c r="B419" s="2992"/>
      <c r="C419" s="3152" t="s">
        <v>278</v>
      </c>
      <c r="D419" s="2960"/>
      <c r="E419" s="910">
        <v>0.38734204763677416</v>
      </c>
      <c r="F419" s="843"/>
      <c r="G419" s="843"/>
      <c r="H419" s="3163" t="s">
        <v>278</v>
      </c>
      <c r="I419" s="2960"/>
      <c r="J419" s="911">
        <v>0.40405383935230482</v>
      </c>
      <c r="K419" s="843"/>
      <c r="L419" s="843"/>
      <c r="M419" s="3159" t="s">
        <v>279</v>
      </c>
      <c r="N419" s="2960"/>
      <c r="O419" s="912">
        <v>0.34759359826325636</v>
      </c>
      <c r="P419" s="843"/>
      <c r="Q419" s="843"/>
      <c r="R419" s="235"/>
      <c r="S419" s="235"/>
      <c r="T419" s="235"/>
      <c r="U419" s="235"/>
      <c r="V419" s="235"/>
      <c r="W419" s="235"/>
      <c r="X419" s="235"/>
      <c r="Y419" s="235"/>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BA419" s="237"/>
      <c r="BB419" s="424"/>
      <c r="BC419" s="237"/>
      <c r="BD419" s="237"/>
      <c r="BE419" s="237"/>
      <c r="BF419" s="237"/>
      <c r="BG419" s="237"/>
      <c r="BH419" s="237"/>
      <c r="BI419" s="237"/>
      <c r="BJ419" s="237"/>
      <c r="BK419" s="237"/>
      <c r="BL419" s="237"/>
      <c r="BM419" s="237"/>
      <c r="BN419" s="237"/>
      <c r="BO419" s="237"/>
      <c r="BP419" s="237"/>
      <c r="BQ419" s="237"/>
      <c r="BR419" s="238"/>
      <c r="BS419" s="238"/>
      <c r="BT419" s="238"/>
      <c r="BU419" s="238"/>
      <c r="BV419" s="238"/>
      <c r="BW419" s="238"/>
      <c r="BX419" s="238"/>
      <c r="BY419" s="238"/>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c r="DA419" s="235"/>
    </row>
    <row r="420" s="242" customFormat="true" ht="25.15" customHeight="true" x14ac:dyDescent="0.2">
      <c r="B420" s="2992"/>
      <c r="C420" s="3152" t="s">
        <v>277</v>
      </c>
      <c r="D420" s="2960"/>
      <c r="E420" s="910">
        <v>0.37526467822791548</v>
      </c>
      <c r="F420" s="843"/>
      <c r="G420" s="843"/>
      <c r="H420" s="3163" t="s">
        <v>280</v>
      </c>
      <c r="I420" s="2960"/>
      <c r="J420" s="911">
        <v>-0.40306333790429444</v>
      </c>
      <c r="K420" s="843"/>
      <c r="L420" s="843"/>
      <c r="M420" s="3159" t="s">
        <v>278</v>
      </c>
      <c r="N420" s="2960"/>
      <c r="O420" s="912">
        <v>0.33629103517172754</v>
      </c>
      <c r="P420" s="843"/>
      <c r="Q420" s="843"/>
      <c r="R420" s="235"/>
      <c r="S420" s="235"/>
      <c r="T420" s="235"/>
      <c r="U420" s="235"/>
      <c r="V420" s="235"/>
      <c r="W420" s="235"/>
      <c r="X420" s="235"/>
      <c r="Y420" s="235"/>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BA420" s="237"/>
      <c r="BB420" s="424"/>
      <c r="BC420" s="237"/>
      <c r="BD420" s="237"/>
      <c r="BE420" s="237"/>
      <c r="BF420" s="237"/>
      <c r="BG420" s="237"/>
      <c r="BH420" s="237"/>
      <c r="BI420" s="237"/>
      <c r="BJ420" s="237"/>
      <c r="BK420" s="237"/>
      <c r="BL420" s="237"/>
      <c r="BM420" s="237"/>
      <c r="BN420" s="237"/>
      <c r="BO420" s="237"/>
      <c r="BP420" s="237"/>
      <c r="BQ420" s="237"/>
      <c r="BR420" s="238"/>
      <c r="BS420" s="238"/>
      <c r="BT420" s="238"/>
      <c r="BU420" s="238"/>
      <c r="BV420" s="238"/>
      <c r="BW420" s="238"/>
      <c r="BX420" s="238"/>
      <c r="BY420" s="238"/>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c r="DA420" s="235"/>
    </row>
    <row r="421" s="242" customFormat="true" ht="25.15" customHeight="true" x14ac:dyDescent="0.2">
      <c r="B421" s="2992"/>
      <c r="C421" s="3152" t="s">
        <v>281</v>
      </c>
      <c r="D421" s="2960"/>
      <c r="E421" s="910">
        <v>-0.30312864503441367</v>
      </c>
      <c r="F421" s="843"/>
      <c r="G421" s="843"/>
      <c r="H421" s="3163" t="s">
        <v>277</v>
      </c>
      <c r="I421" s="2960"/>
      <c r="J421" s="911">
        <v>0.40292430734726076</v>
      </c>
      <c r="K421" s="843"/>
      <c r="L421" s="843"/>
      <c r="M421" s="3159" t="s">
        <v>282</v>
      </c>
      <c r="N421" s="2960"/>
      <c r="O421" s="912">
        <v>0.26057113960069461</v>
      </c>
      <c r="P421" s="843"/>
      <c r="Q421" s="843"/>
      <c r="R421" s="235"/>
      <c r="S421" s="235"/>
      <c r="T421" s="235"/>
      <c r="U421" s="235"/>
      <c r="V421" s="235"/>
      <c r="W421" s="235"/>
      <c r="X421" s="235"/>
      <c r="Y421" s="235"/>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BA421" s="237"/>
      <c r="BB421" s="424"/>
      <c r="BC421" s="237"/>
      <c r="BD421" s="237"/>
      <c r="BE421" s="237"/>
      <c r="BF421" s="237"/>
      <c r="BG421" s="237"/>
      <c r="BH421" s="237"/>
      <c r="BI421" s="237"/>
      <c r="BJ421" s="237"/>
      <c r="BK421" s="237"/>
      <c r="BL421" s="237"/>
      <c r="BM421" s="237"/>
      <c r="BN421" s="237"/>
      <c r="BO421" s="237"/>
      <c r="BP421" s="237"/>
      <c r="BQ421" s="237"/>
      <c r="BR421" s="238"/>
      <c r="BS421" s="238"/>
      <c r="BT421" s="238"/>
      <c r="BU421" s="238"/>
      <c r="BV421" s="238"/>
      <c r="BW421" s="238"/>
      <c r="BX421" s="238"/>
      <c r="BY421" s="238"/>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c r="DA421" s="235"/>
    </row>
    <row r="422" s="242" customFormat="true" ht="25.15" customHeight="true" x14ac:dyDescent="0.2">
      <c r="B422" s="2992"/>
      <c r="C422" s="3152" t="s">
        <v>280</v>
      </c>
      <c r="D422" s="2960"/>
      <c r="E422" s="910">
        <v>-0.30279930031587465</v>
      </c>
      <c r="F422" s="843"/>
      <c r="G422" s="843"/>
      <c r="H422" s="3163" t="s">
        <v>279</v>
      </c>
      <c r="I422" s="2960"/>
      <c r="J422" s="911">
        <v>-0.31385170224601994</v>
      </c>
      <c r="K422" s="843"/>
      <c r="L422" s="843"/>
      <c r="M422" s="3159" t="s">
        <v>276</v>
      </c>
      <c r="N422" s="2960"/>
      <c r="O422" s="912">
        <v>0.25672426366665513</v>
      </c>
      <c r="P422" s="843"/>
      <c r="Q422" s="843"/>
      <c r="R422" s="235"/>
      <c r="S422" s="235"/>
      <c r="T422" s="235"/>
      <c r="U422" s="235"/>
      <c r="V422" s="235"/>
      <c r="W422" s="235"/>
      <c r="X422" s="235"/>
      <c r="Y422" s="235"/>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BA422" s="237"/>
      <c r="BB422" s="424"/>
      <c r="BC422" s="237"/>
      <c r="BD422" s="237"/>
      <c r="BE422" s="237"/>
      <c r="BF422" s="237"/>
      <c r="BG422" s="237"/>
      <c r="BH422" s="237"/>
      <c r="BI422" s="237"/>
      <c r="BJ422" s="237"/>
      <c r="BK422" s="237"/>
      <c r="BL422" s="237"/>
      <c r="BM422" s="237"/>
      <c r="BN422" s="237"/>
      <c r="BO422" s="237"/>
      <c r="BP422" s="237"/>
      <c r="BQ422" s="237"/>
      <c r="BR422" s="238"/>
      <c r="BS422" s="238"/>
      <c r="BT422" s="238"/>
      <c r="BU422" s="238"/>
      <c r="BV422" s="238"/>
      <c r="BW422" s="238"/>
      <c r="BX422" s="238"/>
      <c r="BY422" s="238"/>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c r="DA422" s="235"/>
    </row>
    <row r="423" s="242" customFormat="true" ht="25.15" customHeight="true" x14ac:dyDescent="0.2">
      <c r="B423" s="2992"/>
      <c r="C423" s="3152" t="s">
        <v>283</v>
      </c>
      <c r="D423" s="2960"/>
      <c r="E423" s="910">
        <v>-0.2972792885485202</v>
      </c>
      <c r="F423" s="843"/>
      <c r="G423" s="843"/>
      <c r="H423" s="3163" t="s">
        <v>281</v>
      </c>
      <c r="I423" s="2960"/>
      <c r="J423" s="911">
        <v>-0.30277186903033448</v>
      </c>
      <c r="K423" s="843"/>
      <c r="L423" s="843"/>
      <c r="M423" s="3159" t="s">
        <v>283</v>
      </c>
      <c r="N423" s="2960"/>
      <c r="O423" s="912">
        <v>-0.2491082512970581</v>
      </c>
      <c r="P423" s="843"/>
      <c r="Q423" s="843"/>
      <c r="R423" s="235"/>
      <c r="S423" s="235"/>
      <c r="T423" s="235"/>
      <c r="U423" s="235"/>
      <c r="V423" s="235"/>
      <c r="W423" s="235"/>
      <c r="X423" s="235"/>
      <c r="Y423" s="235"/>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BA423" s="237"/>
      <c r="BB423" s="424"/>
      <c r="BC423" s="237"/>
      <c r="BD423" s="237"/>
      <c r="BE423" s="237"/>
      <c r="BF423" s="237"/>
      <c r="BG423" s="237"/>
      <c r="BH423" s="237"/>
      <c r="BI423" s="237"/>
      <c r="BJ423" s="237"/>
      <c r="BK423" s="237"/>
      <c r="BL423" s="237"/>
      <c r="BM423" s="237"/>
      <c r="BN423" s="237"/>
      <c r="BO423" s="237"/>
      <c r="BP423" s="237"/>
      <c r="BQ423" s="237"/>
      <c r="BR423" s="238"/>
      <c r="BS423" s="238"/>
      <c r="BT423" s="238"/>
      <c r="BU423" s="238"/>
      <c r="BV423" s="238"/>
      <c r="BW423" s="238"/>
      <c r="BX423" s="238"/>
      <c r="BY423" s="238"/>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c r="DA423" s="235"/>
    </row>
    <row r="424" s="242" customFormat="true" ht="25.15" customHeight="true" x14ac:dyDescent="0.2">
      <c r="B424" s="2992"/>
      <c r="C424" s="3152" t="s">
        <v>284</v>
      </c>
      <c r="D424" s="2960"/>
      <c r="E424" s="910">
        <v>-0.27726749550219404</v>
      </c>
      <c r="F424" s="843"/>
      <c r="G424" s="843"/>
      <c r="H424" s="3163" t="s">
        <v>285</v>
      </c>
      <c r="I424" s="2960"/>
      <c r="J424" s="911">
        <v>0.24247845869818668</v>
      </c>
      <c r="K424" s="843"/>
      <c r="L424" s="843"/>
      <c r="M424" s="3159" t="s">
        <v>280</v>
      </c>
      <c r="N424" s="2960"/>
      <c r="O424" s="912">
        <v>-0.24440688050429099</v>
      </c>
      <c r="P424" s="843"/>
      <c r="Q424" s="843"/>
      <c r="R424" s="235"/>
      <c r="S424" s="235"/>
      <c r="T424" s="235"/>
      <c r="U424" s="235"/>
      <c r="V424" s="235"/>
      <c r="W424" s="235"/>
      <c r="X424" s="235"/>
      <c r="Y424" s="235"/>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BA424" s="237"/>
      <c r="BB424" s="424"/>
      <c r="BC424" s="237"/>
      <c r="BD424" s="237"/>
      <c r="BE424" s="237"/>
      <c r="BF424" s="237"/>
      <c r="BG424" s="237"/>
      <c r="BH424" s="237"/>
      <c r="BI424" s="237"/>
      <c r="BJ424" s="237"/>
      <c r="BK424" s="237"/>
      <c r="BL424" s="237"/>
      <c r="BM424" s="237"/>
      <c r="BN424" s="237"/>
      <c r="BO424" s="237"/>
      <c r="BP424" s="237"/>
      <c r="BQ424" s="237"/>
      <c r="BR424" s="238"/>
      <c r="BS424" s="238"/>
      <c r="BT424" s="238"/>
      <c r="BU424" s="238"/>
      <c r="BV424" s="238"/>
      <c r="BW424" s="238"/>
      <c r="BX424" s="238"/>
      <c r="BY424" s="238"/>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c r="DA424" s="235"/>
    </row>
    <row r="425" s="242" customFormat="true" ht="25.15" customHeight="true" x14ac:dyDescent="0.2">
      <c r="B425" s="2992"/>
      <c r="C425" s="3152" t="s">
        <v>286</v>
      </c>
      <c r="D425" s="2960"/>
      <c r="E425" s="910">
        <v>-0.24819294325493094</v>
      </c>
      <c r="F425" s="843"/>
      <c r="G425" s="843"/>
      <c r="H425" s="3163" t="s">
        <v>268</v>
      </c>
      <c r="I425" s="2960"/>
      <c r="J425" s="911">
        <v>-0.24192131514444137</v>
      </c>
      <c r="K425" s="843"/>
      <c r="L425" s="843"/>
      <c r="M425" s="3159" t="s">
        <v>287</v>
      </c>
      <c r="N425" s="2960"/>
      <c r="O425" s="912">
        <v>0.17939446258113537</v>
      </c>
      <c r="P425" s="843"/>
      <c r="Q425" s="843"/>
      <c r="R425" s="235"/>
      <c r="S425" s="235"/>
      <c r="T425" s="235"/>
      <c r="U425" s="235"/>
      <c r="V425" s="235"/>
      <c r="W425" s="235"/>
      <c r="X425" s="235"/>
      <c r="Y425" s="235"/>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BA425" s="237"/>
      <c r="BB425" s="424"/>
      <c r="BC425" s="237"/>
      <c r="BD425" s="237"/>
      <c r="BE425" s="237"/>
      <c r="BF425" s="237"/>
      <c r="BG425" s="237"/>
      <c r="BH425" s="237"/>
      <c r="BI425" s="237"/>
      <c r="BJ425" s="237"/>
      <c r="BK425" s="237"/>
      <c r="BL425" s="237"/>
      <c r="BM425" s="237"/>
      <c r="BN425" s="237"/>
      <c r="BO425" s="237"/>
      <c r="BP425" s="237"/>
      <c r="BQ425" s="237"/>
      <c r="BR425" s="238"/>
      <c r="BS425" s="238"/>
      <c r="BT425" s="238"/>
      <c r="BU425" s="238"/>
      <c r="BV425" s="238"/>
      <c r="BW425" s="238"/>
      <c r="BX425" s="238"/>
      <c r="BY425" s="238"/>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c r="DA425" s="235"/>
    </row>
    <row r="426" s="242" customFormat="true" ht="25.15" customHeight="true" x14ac:dyDescent="0.2">
      <c r="B426" s="2992"/>
      <c r="C426" s="3152" t="s">
        <v>285</v>
      </c>
      <c r="D426" s="2960"/>
      <c r="E426" s="910">
        <v>0.23447600549052081</v>
      </c>
      <c r="F426" s="843"/>
      <c r="G426" s="843"/>
      <c r="H426" s="3163" t="s">
        <v>283</v>
      </c>
      <c r="I426" s="2960"/>
      <c r="J426" s="911">
        <v>-0.21003723479011582</v>
      </c>
      <c r="K426" s="843"/>
      <c r="L426" s="843"/>
      <c r="M426" s="3159" t="s">
        <v>288</v>
      </c>
      <c r="N426" s="2960"/>
      <c r="O426" s="912">
        <v>-0.15884419083719742</v>
      </c>
      <c r="P426" s="843"/>
      <c r="Q426" s="843"/>
      <c r="R426" s="235"/>
      <c r="S426" s="235"/>
      <c r="T426" s="235"/>
      <c r="U426" s="235"/>
      <c r="V426" s="235"/>
      <c r="W426" s="235"/>
      <c r="X426" s="235"/>
      <c r="Y426" s="235"/>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BA426" s="237"/>
      <c r="BB426" s="424"/>
      <c r="BC426" s="237"/>
      <c r="BD426" s="237"/>
      <c r="BE426" s="237"/>
      <c r="BF426" s="237"/>
      <c r="BG426" s="237"/>
      <c r="BH426" s="237"/>
      <c r="BI426" s="237"/>
      <c r="BJ426" s="237"/>
      <c r="BK426" s="237"/>
      <c r="BL426" s="237"/>
      <c r="BM426" s="237"/>
      <c r="BN426" s="237"/>
      <c r="BO426" s="237"/>
      <c r="BP426" s="237"/>
      <c r="BQ426" s="237"/>
      <c r="BR426" s="238"/>
      <c r="BS426" s="238"/>
      <c r="BT426" s="238"/>
      <c r="BU426" s="238"/>
      <c r="BV426" s="238"/>
      <c r="BW426" s="238"/>
      <c r="BX426" s="238"/>
      <c r="BY426" s="238"/>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c r="DA426" s="235"/>
    </row>
    <row r="427" s="242" customFormat="true" ht="25.15" customHeight="true" x14ac:dyDescent="0.2">
      <c r="B427" s="2992"/>
      <c r="C427" s="3152" t="s">
        <v>288</v>
      </c>
      <c r="D427" s="2960"/>
      <c r="E427" s="910">
        <v>-0.23078793808282896</v>
      </c>
      <c r="F427" s="843"/>
      <c r="G427" s="843"/>
      <c r="H427" s="3163" t="s">
        <v>288</v>
      </c>
      <c r="I427" s="2960"/>
      <c r="J427" s="911">
        <v>-0.19846384329911435</v>
      </c>
      <c r="K427" s="843"/>
      <c r="L427" s="843"/>
      <c r="M427" s="3159" t="s">
        <v>289</v>
      </c>
      <c r="N427" s="2960"/>
      <c r="O427" s="912">
        <v>0.13936650545179605</v>
      </c>
      <c r="P427" s="843"/>
      <c r="Q427" s="843"/>
      <c r="R427" s="235"/>
      <c r="S427" s="235"/>
      <c r="T427" s="235"/>
      <c r="U427" s="235"/>
      <c r="V427" s="235"/>
      <c r="W427" s="235"/>
      <c r="X427" s="235"/>
      <c r="Y427" s="235"/>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BA427" s="237"/>
      <c r="BB427" s="424"/>
      <c r="BC427" s="237"/>
      <c r="BD427" s="237"/>
      <c r="BE427" s="237"/>
      <c r="BF427" s="237"/>
      <c r="BG427" s="237"/>
      <c r="BH427" s="237"/>
      <c r="BI427" s="237"/>
      <c r="BJ427" s="237"/>
      <c r="BK427" s="237"/>
      <c r="BL427" s="237"/>
      <c r="BM427" s="237"/>
      <c r="BN427" s="237"/>
      <c r="BO427" s="237"/>
      <c r="BP427" s="237"/>
      <c r="BQ427" s="237"/>
      <c r="BR427" s="238"/>
      <c r="BS427" s="238"/>
      <c r="BT427" s="238"/>
      <c r="BU427" s="238"/>
      <c r="BV427" s="238"/>
      <c r="BW427" s="238"/>
      <c r="BX427" s="238"/>
      <c r="BY427" s="238"/>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c r="DA427" s="235"/>
    </row>
    <row r="428" s="242" customFormat="true" ht="25.15" customHeight="true" x14ac:dyDescent="0.2">
      <c r="B428" s="2992"/>
      <c r="C428" s="3152" t="s">
        <v>282</v>
      </c>
      <c r="D428" s="2960"/>
      <c r="E428" s="910">
        <v>0.22810008809248966</v>
      </c>
      <c r="F428" s="843"/>
      <c r="G428" s="843"/>
      <c r="H428" s="3163" t="s">
        <v>290</v>
      </c>
      <c r="I428" s="2960"/>
      <c r="J428" s="911">
        <v>-0.19410691250207723</v>
      </c>
      <c r="K428" s="843"/>
      <c r="L428" s="843"/>
      <c r="M428" s="3159" t="s">
        <v>268</v>
      </c>
      <c r="N428" s="2960"/>
      <c r="O428" s="912">
        <v>-0.12238712501492051</v>
      </c>
      <c r="P428" s="843"/>
      <c r="Q428" s="843"/>
      <c r="R428" s="235"/>
      <c r="S428" s="235"/>
      <c r="T428" s="235"/>
      <c r="U428" s="235"/>
      <c r="V428" s="235"/>
      <c r="W428" s="235"/>
      <c r="X428" s="235"/>
      <c r="Y428" s="235"/>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BA428" s="237"/>
      <c r="BB428" s="424"/>
      <c r="BC428" s="237"/>
      <c r="BD428" s="237"/>
      <c r="BE428" s="237"/>
      <c r="BF428" s="237"/>
      <c r="BG428" s="237"/>
      <c r="BH428" s="237"/>
      <c r="BI428" s="237"/>
      <c r="BJ428" s="237"/>
      <c r="BK428" s="237"/>
      <c r="BL428" s="237"/>
      <c r="BM428" s="237"/>
      <c r="BN428" s="237"/>
      <c r="BO428" s="237"/>
      <c r="BP428" s="237"/>
      <c r="BQ428" s="237"/>
      <c r="BR428" s="238"/>
      <c r="BS428" s="238"/>
      <c r="BT428" s="238"/>
      <c r="BU428" s="238"/>
      <c r="BV428" s="238"/>
      <c r="BW428" s="238"/>
      <c r="BX428" s="238"/>
      <c r="BY428" s="238"/>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c r="DA428" s="235"/>
    </row>
    <row r="429" s="242" customFormat="true" ht="25.15" customHeight="true" x14ac:dyDescent="0.2">
      <c r="B429" s="2992"/>
      <c r="C429" s="3152" t="s">
        <v>268</v>
      </c>
      <c r="D429" s="2960"/>
      <c r="E429" s="910">
        <v>-0.22281410465510731</v>
      </c>
      <c r="F429" s="843"/>
      <c r="G429" s="843"/>
      <c r="H429" s="3163" t="s">
        <v>291</v>
      </c>
      <c r="I429" s="2960"/>
      <c r="J429" s="911">
        <v>0.14626476126219065</v>
      </c>
      <c r="K429" s="843"/>
      <c r="L429" s="843"/>
      <c r="M429" s="3159" t="s">
        <v>292</v>
      </c>
      <c r="N429" s="2960"/>
      <c r="O429" s="912">
        <v>0.11254470705681195</v>
      </c>
      <c r="P429" s="843"/>
      <c r="Q429" s="843"/>
      <c r="R429" s="235"/>
      <c r="S429" s="235"/>
      <c r="T429" s="235"/>
      <c r="U429" s="235"/>
      <c r="V429" s="235"/>
      <c r="W429" s="235"/>
      <c r="X429" s="235"/>
      <c r="Y429" s="235"/>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BA429" s="237"/>
      <c r="BB429" s="424"/>
      <c r="BC429" s="237"/>
      <c r="BD429" s="237"/>
      <c r="BE429" s="237"/>
      <c r="BF429" s="237"/>
      <c r="BG429" s="237"/>
      <c r="BH429" s="237"/>
      <c r="BI429" s="237"/>
      <c r="BJ429" s="237"/>
      <c r="BK429" s="237"/>
      <c r="BL429" s="237"/>
      <c r="BM429" s="237"/>
      <c r="BN429" s="237"/>
      <c r="BO429" s="237"/>
      <c r="BP429" s="237"/>
      <c r="BQ429" s="237"/>
      <c r="BR429" s="238"/>
      <c r="BS429" s="238"/>
      <c r="BT429" s="238"/>
      <c r="BU429" s="238"/>
      <c r="BV429" s="238"/>
      <c r="BW429" s="238"/>
      <c r="BX429" s="238"/>
      <c r="BY429" s="238"/>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c r="DA429" s="235"/>
    </row>
    <row r="430" s="242" customFormat="true" ht="25.15" customHeight="true" x14ac:dyDescent="0.2">
      <c r="B430" s="2992"/>
      <c r="C430" s="3152" t="s">
        <v>279</v>
      </c>
      <c r="D430" s="2960"/>
      <c r="E430" s="910">
        <v>0.21784609986049436</v>
      </c>
      <c r="F430" s="843"/>
      <c r="G430" s="843"/>
      <c r="H430" s="3163" t="s">
        <v>293</v>
      </c>
      <c r="I430" s="2960"/>
      <c r="J430" s="911">
        <v>-0.12936677197365776</v>
      </c>
      <c r="K430" s="843"/>
      <c r="L430" s="843"/>
      <c r="M430" s="3159" t="s">
        <v>285</v>
      </c>
      <c r="N430" s="2960"/>
      <c r="O430" s="912">
        <v>9.9743314534453009E-2</v>
      </c>
      <c r="P430" s="843"/>
      <c r="Q430" s="843"/>
      <c r="R430" s="235"/>
      <c r="S430" s="235"/>
      <c r="T430" s="235"/>
      <c r="U430" s="235"/>
      <c r="V430" s="235"/>
      <c r="W430" s="235"/>
      <c r="X430" s="235"/>
      <c r="Y430" s="235"/>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BA430" s="237"/>
      <c r="BB430" s="424"/>
      <c r="BC430" s="237"/>
      <c r="BD430" s="237"/>
      <c r="BE430" s="237"/>
      <c r="BF430" s="237"/>
      <c r="BG430" s="237"/>
      <c r="BH430" s="237"/>
      <c r="BI430" s="237"/>
      <c r="BJ430" s="237"/>
      <c r="BK430" s="237"/>
      <c r="BL430" s="237"/>
      <c r="BM430" s="237"/>
      <c r="BN430" s="237"/>
      <c r="BO430" s="237"/>
      <c r="BP430" s="237"/>
      <c r="BQ430" s="237"/>
      <c r="BR430" s="238"/>
      <c r="BS430" s="238"/>
      <c r="BT430" s="238"/>
      <c r="BU430" s="238"/>
      <c r="BV430" s="238"/>
      <c r="BW430" s="238"/>
      <c r="BX430" s="238"/>
      <c r="BY430" s="238"/>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c r="DA430" s="235"/>
    </row>
    <row r="431" s="242" customFormat="true" ht="25.15" customHeight="true" x14ac:dyDescent="0.2">
      <c r="B431" s="2992"/>
      <c r="C431" s="3152" t="s">
        <v>294</v>
      </c>
      <c r="D431" s="2960"/>
      <c r="E431" s="910">
        <v>0.20879741460599702</v>
      </c>
      <c r="F431" s="843"/>
      <c r="G431" s="843"/>
      <c r="H431" s="3163" t="s">
        <v>294</v>
      </c>
      <c r="I431" s="2960"/>
      <c r="J431" s="911">
        <v>0.12459637878482294</v>
      </c>
      <c r="K431" s="843"/>
      <c r="L431" s="843"/>
      <c r="M431" s="3159" t="s">
        <v>295</v>
      </c>
      <c r="N431" s="2960"/>
      <c r="O431" s="912">
        <v>9.2259065594467601E-2</v>
      </c>
      <c r="P431" s="843"/>
      <c r="Q431" s="843"/>
      <c r="R431" s="235"/>
      <c r="S431" s="235"/>
      <c r="T431" s="235"/>
      <c r="U431" s="235"/>
      <c r="V431" s="235"/>
      <c r="W431" s="235"/>
      <c r="X431" s="235"/>
      <c r="Y431" s="235"/>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BA431" s="237"/>
      <c r="BB431" s="424"/>
      <c r="BC431" s="237"/>
      <c r="BD431" s="237"/>
      <c r="BE431" s="237"/>
      <c r="BF431" s="237"/>
      <c r="BG431" s="237"/>
      <c r="BH431" s="237"/>
      <c r="BI431" s="237"/>
      <c r="BJ431" s="237"/>
      <c r="BK431" s="237"/>
      <c r="BL431" s="237"/>
      <c r="BM431" s="237"/>
      <c r="BN431" s="237"/>
      <c r="BO431" s="237"/>
      <c r="BP431" s="237"/>
      <c r="BQ431" s="237"/>
      <c r="BR431" s="238"/>
      <c r="BS431" s="238"/>
      <c r="BT431" s="238"/>
      <c r="BU431" s="238"/>
      <c r="BV431" s="238"/>
      <c r="BW431" s="238"/>
      <c r="BX431" s="238"/>
      <c r="BY431" s="238"/>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c r="DA431" s="235"/>
    </row>
    <row r="432" s="242" customFormat="true" ht="25.15" customHeight="true" x14ac:dyDescent="0.2">
      <c r="B432" s="2992"/>
      <c r="C432" s="3152" t="s">
        <v>289</v>
      </c>
      <c r="D432" s="2960"/>
      <c r="E432" s="910">
        <v>0.15298741230272328</v>
      </c>
      <c r="F432" s="843"/>
      <c r="G432" s="843"/>
      <c r="H432" s="3163" t="s">
        <v>296</v>
      </c>
      <c r="I432" s="2960"/>
      <c r="J432" s="911">
        <v>0.11089181965336009</v>
      </c>
      <c r="K432" s="843"/>
      <c r="L432" s="843"/>
      <c r="M432" s="3159" t="s">
        <v>281</v>
      </c>
      <c r="N432" s="2960"/>
      <c r="O432" s="912">
        <v>-9.0476386308965484E-2</v>
      </c>
      <c r="P432" s="843"/>
      <c r="Q432" s="843"/>
      <c r="R432" s="235"/>
      <c r="S432" s="235"/>
      <c r="T432" s="235"/>
      <c r="U432" s="235"/>
      <c r="V432" s="235"/>
      <c r="W432" s="235"/>
      <c r="X432" s="235"/>
      <c r="Y432" s="235"/>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BA432" s="237"/>
      <c r="BB432" s="424"/>
      <c r="BC432" s="237"/>
      <c r="BD432" s="237"/>
      <c r="BE432" s="237"/>
      <c r="BF432" s="237"/>
      <c r="BG432" s="237"/>
      <c r="BH432" s="237"/>
      <c r="BI432" s="237"/>
      <c r="BJ432" s="237"/>
      <c r="BK432" s="237"/>
      <c r="BL432" s="237"/>
      <c r="BM432" s="237"/>
      <c r="BN432" s="237"/>
      <c r="BO432" s="237"/>
      <c r="BP432" s="237"/>
      <c r="BQ432" s="237"/>
      <c r="BR432" s="238"/>
      <c r="BS432" s="238"/>
      <c r="BT432" s="238"/>
      <c r="BU432" s="238"/>
      <c r="BV432" s="238"/>
      <c r="BW432" s="238"/>
      <c r="BX432" s="238"/>
      <c r="BY432" s="238"/>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c r="DA432" s="235"/>
    </row>
    <row r="433" s="242" customFormat="true" ht="25.15" customHeight="true" x14ac:dyDescent="0.2">
      <c r="B433" s="2992"/>
      <c r="C433" s="3152" t="s">
        <v>291</v>
      </c>
      <c r="D433" s="2960"/>
      <c r="E433" s="910">
        <v>0.1377672295603839</v>
      </c>
      <c r="F433" s="843"/>
      <c r="G433" s="843"/>
      <c r="H433" s="3163" t="s">
        <v>289</v>
      </c>
      <c r="I433" s="2960"/>
      <c r="J433" s="911">
        <v>0.10544855444492712</v>
      </c>
      <c r="K433" s="843"/>
      <c r="L433" s="843"/>
      <c r="M433" s="3159" t="s">
        <v>284</v>
      </c>
      <c r="N433" s="2960"/>
      <c r="O433" s="912">
        <v>-8.8750271863436508E-2</v>
      </c>
      <c r="P433" s="843"/>
      <c r="Q433" s="843"/>
      <c r="R433" s="235"/>
      <c r="S433" s="235"/>
      <c r="T433" s="235"/>
      <c r="U433" s="235"/>
      <c r="V433" s="235"/>
      <c r="W433" s="235"/>
      <c r="X433" s="235"/>
      <c r="Y433" s="235"/>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BA433" s="237"/>
      <c r="BB433" s="424"/>
      <c r="BC433" s="237"/>
      <c r="BD433" s="237"/>
      <c r="BE433" s="237"/>
      <c r="BF433" s="237"/>
      <c r="BG433" s="237"/>
      <c r="BH433" s="237"/>
      <c r="BI433" s="237"/>
      <c r="BJ433" s="237"/>
      <c r="BK433" s="237"/>
      <c r="BL433" s="237"/>
      <c r="BM433" s="237"/>
      <c r="BN433" s="237"/>
      <c r="BO433" s="237"/>
      <c r="BP433" s="237"/>
      <c r="BQ433" s="237"/>
      <c r="BR433" s="238"/>
      <c r="BS433" s="238"/>
      <c r="BT433" s="238"/>
      <c r="BU433" s="238"/>
      <c r="BV433" s="238"/>
      <c r="BW433" s="238"/>
      <c r="BX433" s="238"/>
      <c r="BY433" s="238"/>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c r="DA433" s="235"/>
    </row>
    <row r="434" s="242" customFormat="true" ht="25.15" customHeight="true" x14ac:dyDescent="0.2">
      <c r="B434" s="2992"/>
      <c r="C434" s="3152" t="s">
        <v>293</v>
      </c>
      <c r="D434" s="2960"/>
      <c r="E434" s="910">
        <v>9.602565045603928E-2</v>
      </c>
      <c r="F434" s="843"/>
      <c r="G434" s="843"/>
      <c r="H434" s="3163" t="s">
        <v>295</v>
      </c>
      <c r="I434" s="2960"/>
      <c r="J434" s="911">
        <v>-9.4145788535184058E-2</v>
      </c>
      <c r="K434" s="843"/>
      <c r="L434" s="843"/>
      <c r="M434" s="3159" t="s">
        <v>294</v>
      </c>
      <c r="N434" s="2960"/>
      <c r="O434" s="912">
        <v>8.8348243667734958E-2</v>
      </c>
      <c r="P434" s="843"/>
      <c r="Q434" s="843"/>
      <c r="R434" s="235"/>
      <c r="S434" s="235"/>
      <c r="T434" s="235"/>
      <c r="U434" s="235"/>
      <c r="V434" s="235"/>
      <c r="W434" s="235"/>
      <c r="X434" s="235"/>
      <c r="Y434" s="235"/>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BA434" s="237"/>
      <c r="BB434" s="424"/>
      <c r="BC434" s="237"/>
      <c r="BD434" s="237"/>
      <c r="BE434" s="237"/>
      <c r="BF434" s="237"/>
      <c r="BG434" s="237"/>
      <c r="BH434" s="237"/>
      <c r="BI434" s="237"/>
      <c r="BJ434" s="237"/>
      <c r="BK434" s="237"/>
      <c r="BL434" s="237"/>
      <c r="BM434" s="237"/>
      <c r="BN434" s="237"/>
      <c r="BO434" s="237"/>
      <c r="BP434" s="237"/>
      <c r="BQ434" s="237"/>
      <c r="BR434" s="238"/>
      <c r="BS434" s="238"/>
      <c r="BT434" s="238"/>
      <c r="BU434" s="238"/>
      <c r="BV434" s="238"/>
      <c r="BW434" s="238"/>
      <c r="BX434" s="238"/>
      <c r="BY434" s="238"/>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c r="DA434" s="235"/>
    </row>
    <row r="435" s="242" customFormat="true" ht="25.15" customHeight="true" x14ac:dyDescent="0.2">
      <c r="B435" s="2992"/>
      <c r="C435" s="3152" t="s">
        <v>290</v>
      </c>
      <c r="D435" s="2960"/>
      <c r="E435" s="910">
        <v>-9.1170117941118192E-2</v>
      </c>
      <c r="F435" s="843"/>
      <c r="G435" s="843"/>
      <c r="H435" s="3163" t="s">
        <v>286</v>
      </c>
      <c r="I435" s="2960"/>
      <c r="J435" s="911">
        <v>-9.1369069374164308E-2</v>
      </c>
      <c r="K435" s="843"/>
      <c r="L435" s="843"/>
      <c r="M435" s="3159" t="s">
        <v>291</v>
      </c>
      <c r="N435" s="2960"/>
      <c r="O435" s="912">
        <v>8.460587763775998E-2</v>
      </c>
      <c r="P435" s="843"/>
      <c r="Q435" s="843"/>
      <c r="R435" s="235"/>
      <c r="S435" s="235"/>
      <c r="T435" s="235"/>
      <c r="U435" s="235"/>
      <c r="V435" s="235"/>
      <c r="W435" s="235"/>
      <c r="X435" s="235"/>
      <c r="Y435" s="235"/>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BA435" s="237"/>
      <c r="BB435" s="424"/>
      <c r="BC435" s="237"/>
      <c r="BD435" s="237"/>
      <c r="BE435" s="237"/>
      <c r="BF435" s="237"/>
      <c r="BG435" s="237"/>
      <c r="BH435" s="237"/>
      <c r="BI435" s="237"/>
      <c r="BJ435" s="237"/>
      <c r="BK435" s="237"/>
      <c r="BL435" s="237"/>
      <c r="BM435" s="237"/>
      <c r="BN435" s="237"/>
      <c r="BO435" s="237"/>
      <c r="BP435" s="237"/>
      <c r="BQ435" s="237"/>
      <c r="BR435" s="238"/>
      <c r="BS435" s="238"/>
      <c r="BT435" s="238"/>
      <c r="BU435" s="238"/>
      <c r="BV435" s="238"/>
      <c r="BW435" s="238"/>
      <c r="BX435" s="238"/>
      <c r="BY435" s="238"/>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c r="DA435" s="235"/>
    </row>
    <row r="436" s="242" customFormat="true" ht="25.15" customHeight="true" x14ac:dyDescent="0.2">
      <c r="B436" s="2992"/>
      <c r="C436" s="3152" t="s">
        <v>297</v>
      </c>
      <c r="D436" s="2960"/>
      <c r="E436" s="910">
        <v>9.0279793525610372E-2</v>
      </c>
      <c r="F436" s="843"/>
      <c r="G436" s="843"/>
      <c r="H436" s="3163" t="s">
        <v>282</v>
      </c>
      <c r="I436" s="2960"/>
      <c r="J436" s="911">
        <v>-8.7961638555075924E-2</v>
      </c>
      <c r="K436" s="843"/>
      <c r="L436" s="843"/>
      <c r="M436" s="3159" t="s">
        <v>298</v>
      </c>
      <c r="N436" s="2960"/>
      <c r="O436" s="912">
        <v>6.5951655138258305E-2</v>
      </c>
      <c r="P436" s="843"/>
      <c r="Q436" s="843"/>
      <c r="R436" s="235"/>
      <c r="S436" s="235"/>
      <c r="T436" s="235"/>
      <c r="U436" s="235"/>
      <c r="V436" s="235"/>
      <c r="W436" s="235"/>
      <c r="X436" s="235"/>
      <c r="Y436" s="235"/>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BA436" s="237"/>
      <c r="BB436" s="424"/>
      <c r="BC436" s="237"/>
      <c r="BD436" s="237"/>
      <c r="BE436" s="237"/>
      <c r="BF436" s="237"/>
      <c r="BG436" s="237"/>
      <c r="BH436" s="237"/>
      <c r="BI436" s="237"/>
      <c r="BJ436" s="237"/>
      <c r="BK436" s="237"/>
      <c r="BL436" s="237"/>
      <c r="BM436" s="237"/>
      <c r="BN436" s="237"/>
      <c r="BO436" s="237"/>
      <c r="BP436" s="237"/>
      <c r="BQ436" s="237"/>
      <c r="BR436" s="238"/>
      <c r="BS436" s="238"/>
      <c r="BT436" s="238"/>
      <c r="BU436" s="238"/>
      <c r="BV436" s="238"/>
      <c r="BW436" s="238"/>
      <c r="BX436" s="238"/>
      <c r="BY436" s="238"/>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c r="DA436" s="235"/>
    </row>
    <row r="437" s="242" customFormat="true" ht="25.15" customHeight="true" x14ac:dyDescent="0.2">
      <c r="B437" s="2992"/>
      <c r="C437" s="3152" t="s">
        <v>296</v>
      </c>
      <c r="D437" s="2960"/>
      <c r="E437" s="910">
        <v>6.562379965184105E-2</v>
      </c>
      <c r="F437" s="843"/>
      <c r="G437" s="843"/>
      <c r="H437" s="3163" t="s">
        <v>284</v>
      </c>
      <c r="I437" s="2960"/>
      <c r="J437" s="911">
        <v>-8.4011895033129641E-2</v>
      </c>
      <c r="K437" s="843"/>
      <c r="L437" s="843"/>
      <c r="M437" s="3159" t="s">
        <v>297</v>
      </c>
      <c r="N437" s="2960"/>
      <c r="O437" s="912">
        <v>6.5948948614768563E-2</v>
      </c>
      <c r="P437" s="843"/>
      <c r="Q437" s="843"/>
      <c r="R437" s="235"/>
      <c r="S437" s="235"/>
      <c r="T437" s="235"/>
      <c r="U437" s="235"/>
      <c r="V437" s="235"/>
      <c r="W437" s="235"/>
      <c r="X437" s="235"/>
      <c r="Y437" s="235"/>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BA437" s="237"/>
      <c r="BB437" s="424"/>
      <c r="BC437" s="237"/>
      <c r="BD437" s="237"/>
      <c r="BE437" s="237"/>
      <c r="BF437" s="237"/>
      <c r="BG437" s="237"/>
      <c r="BH437" s="237"/>
      <c r="BI437" s="237"/>
      <c r="BJ437" s="237"/>
      <c r="BK437" s="237"/>
      <c r="BL437" s="237"/>
      <c r="BM437" s="237"/>
      <c r="BN437" s="237"/>
      <c r="BO437" s="237"/>
      <c r="BP437" s="237"/>
      <c r="BQ437" s="237"/>
      <c r="BR437" s="238"/>
      <c r="BS437" s="238"/>
      <c r="BT437" s="238"/>
      <c r="BU437" s="238"/>
      <c r="BV437" s="238"/>
      <c r="BW437" s="238"/>
      <c r="BX437" s="238"/>
      <c r="BY437" s="238"/>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c r="DA437" s="235"/>
    </row>
    <row r="438" s="242" customFormat="true" ht="25.15" customHeight="true" x14ac:dyDescent="0.2">
      <c r="B438" s="2992"/>
      <c r="C438" s="3152" t="s">
        <v>299</v>
      </c>
      <c r="D438" s="2960"/>
      <c r="E438" s="910">
        <v>-3.5889111376525826E-2</v>
      </c>
      <c r="F438" s="843"/>
      <c r="G438" s="843"/>
      <c r="H438" s="3163" t="s">
        <v>297</v>
      </c>
      <c r="I438" s="2960"/>
      <c r="J438" s="911">
        <v>7.8844463627002315E-2</v>
      </c>
      <c r="K438" s="843"/>
      <c r="L438" s="843"/>
      <c r="M438" s="3159" t="s">
        <v>290</v>
      </c>
      <c r="N438" s="2960"/>
      <c r="O438" s="912">
        <v>-6.1885560703856597E-2</v>
      </c>
      <c r="P438" s="843"/>
      <c r="Q438" s="843"/>
      <c r="R438" s="235"/>
      <c r="S438" s="235"/>
      <c r="T438" s="235"/>
      <c r="U438" s="235"/>
      <c r="V438" s="235"/>
      <c r="W438" s="235"/>
      <c r="X438" s="235"/>
      <c r="Y438" s="235"/>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BA438" s="237"/>
      <c r="BB438" s="424"/>
      <c r="BC438" s="237"/>
      <c r="BD438" s="237"/>
      <c r="BE438" s="237"/>
      <c r="BF438" s="237"/>
      <c r="BG438" s="237"/>
      <c r="BH438" s="237"/>
      <c r="BI438" s="237"/>
      <c r="BJ438" s="237"/>
      <c r="BK438" s="237"/>
      <c r="BL438" s="237"/>
      <c r="BM438" s="237"/>
      <c r="BN438" s="237"/>
      <c r="BO438" s="237"/>
      <c r="BP438" s="237"/>
      <c r="BQ438" s="237"/>
      <c r="BR438" s="238"/>
      <c r="BS438" s="238"/>
      <c r="BT438" s="238"/>
      <c r="BU438" s="238"/>
      <c r="BV438" s="238"/>
      <c r="BW438" s="238"/>
      <c r="BX438" s="238"/>
      <c r="BY438" s="238"/>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c r="DA438" s="235"/>
    </row>
    <row r="439" s="242" customFormat="true" ht="25.15" customHeight="true" x14ac:dyDescent="0.2">
      <c r="B439" s="2992"/>
      <c r="C439" s="3152" t="s">
        <v>300</v>
      </c>
      <c r="D439" s="2960"/>
      <c r="E439" s="910">
        <v>-3.2238944571655569E-2</v>
      </c>
      <c r="F439" s="843"/>
      <c r="G439" s="843"/>
      <c r="H439" s="3163" t="s">
        <v>299</v>
      </c>
      <c r="I439" s="2960"/>
      <c r="J439" s="911">
        <v>-7.7700715433091455E-2</v>
      </c>
      <c r="K439" s="843"/>
      <c r="L439" s="843"/>
      <c r="M439" s="3159" t="s">
        <v>286</v>
      </c>
      <c r="N439" s="2960"/>
      <c r="O439" s="912">
        <v>-6.0736312491490162E-2</v>
      </c>
      <c r="P439" s="843"/>
      <c r="Q439" s="843"/>
      <c r="R439" s="235"/>
      <c r="S439" s="235"/>
      <c r="T439" s="235"/>
      <c r="U439" s="235"/>
      <c r="V439" s="235"/>
      <c r="W439" s="235"/>
      <c r="X439" s="235"/>
      <c r="Y439" s="235"/>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BA439" s="237"/>
      <c r="BB439" s="424"/>
      <c r="BC439" s="237"/>
      <c r="BD439" s="237"/>
      <c r="BE439" s="237"/>
      <c r="BF439" s="237"/>
      <c r="BG439" s="237"/>
      <c r="BH439" s="237"/>
      <c r="BI439" s="237"/>
      <c r="BJ439" s="237"/>
      <c r="BK439" s="237"/>
      <c r="BL439" s="237"/>
      <c r="BM439" s="237"/>
      <c r="BN439" s="237"/>
      <c r="BO439" s="237"/>
      <c r="BP439" s="237"/>
      <c r="BQ439" s="237"/>
      <c r="BR439" s="238"/>
      <c r="BS439" s="238"/>
      <c r="BT439" s="238"/>
      <c r="BU439" s="238"/>
      <c r="BV439" s="238"/>
      <c r="BW439" s="238"/>
      <c r="BX439" s="238"/>
      <c r="BY439" s="238"/>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c r="DA439" s="235"/>
    </row>
    <row r="440" s="242" customFormat="true" ht="25.15" customHeight="true" x14ac:dyDescent="0.2">
      <c r="B440" s="2992"/>
      <c r="C440" s="3152" t="s">
        <v>301</v>
      </c>
      <c r="D440" s="2960"/>
      <c r="E440" s="910">
        <v>2.7501753956073096E-2</v>
      </c>
      <c r="F440" s="843"/>
      <c r="G440" s="843"/>
      <c r="H440" s="3163" t="s">
        <v>302</v>
      </c>
      <c r="I440" s="2960"/>
      <c r="J440" s="911">
        <v>-6.6639137901548268E-2</v>
      </c>
      <c r="K440" s="843"/>
      <c r="L440" s="843"/>
      <c r="M440" s="3159" t="s">
        <v>303</v>
      </c>
      <c r="N440" s="2960"/>
      <c r="O440" s="912">
        <v>5.7731122717313989E-2</v>
      </c>
      <c r="P440" s="843"/>
      <c r="Q440" s="843"/>
      <c r="R440" s="235"/>
      <c r="S440" s="235"/>
      <c r="T440" s="235"/>
      <c r="U440" s="235"/>
      <c r="V440" s="235"/>
      <c r="W440" s="235"/>
      <c r="X440" s="235"/>
      <c r="Y440" s="235"/>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BA440" s="237"/>
      <c r="BB440" s="424"/>
      <c r="BC440" s="237"/>
      <c r="BD440" s="237"/>
      <c r="BE440" s="237"/>
      <c r="BF440" s="237"/>
      <c r="BG440" s="237"/>
      <c r="BH440" s="237"/>
      <c r="BI440" s="237"/>
      <c r="BJ440" s="237"/>
      <c r="BK440" s="237"/>
      <c r="BL440" s="237"/>
      <c r="BM440" s="237"/>
      <c r="BN440" s="237"/>
      <c r="BO440" s="237"/>
      <c r="BP440" s="237"/>
      <c r="BQ440" s="237"/>
      <c r="BR440" s="238"/>
      <c r="BS440" s="238"/>
      <c r="BT440" s="238"/>
      <c r="BU440" s="238"/>
      <c r="BV440" s="238"/>
      <c r="BW440" s="238"/>
      <c r="BX440" s="238"/>
      <c r="BY440" s="238"/>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c r="DA440" s="235"/>
    </row>
    <row r="441" s="242" customFormat="true" ht="25.15" customHeight="true" x14ac:dyDescent="0.2">
      <c r="B441" s="2992"/>
      <c r="C441" s="3152" t="s">
        <v>295</v>
      </c>
      <c r="D441" s="2960"/>
      <c r="E441" s="910">
        <v>-2.6898177603007983E-2</v>
      </c>
      <c r="F441" s="843"/>
      <c r="G441" s="843"/>
      <c r="H441" s="3163" t="s">
        <v>298</v>
      </c>
      <c r="I441" s="2960"/>
      <c r="J441" s="911">
        <v>-5.3674518871157921E-2</v>
      </c>
      <c r="K441" s="843"/>
      <c r="L441" s="843"/>
      <c r="M441" s="3159" t="s">
        <v>293</v>
      </c>
      <c r="N441" s="2960"/>
      <c r="O441" s="912">
        <v>4.1900558895000217E-2</v>
      </c>
      <c r="P441" s="843"/>
      <c r="Q441" s="843"/>
      <c r="R441" s="235"/>
      <c r="S441" s="235"/>
      <c r="T441" s="235"/>
      <c r="U441" s="235"/>
      <c r="V441" s="235"/>
      <c r="W441" s="235"/>
      <c r="X441" s="235"/>
      <c r="Y441" s="235"/>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BA441" s="237"/>
      <c r="BB441" s="424"/>
      <c r="BC441" s="237"/>
      <c r="BD441" s="237"/>
      <c r="BE441" s="237"/>
      <c r="BF441" s="237"/>
      <c r="BG441" s="237"/>
      <c r="BH441" s="237"/>
      <c r="BI441" s="237"/>
      <c r="BJ441" s="237"/>
      <c r="BK441" s="237"/>
      <c r="BL441" s="237"/>
      <c r="BM441" s="237"/>
      <c r="BN441" s="237"/>
      <c r="BO441" s="237"/>
      <c r="BP441" s="237"/>
      <c r="BQ441" s="237"/>
      <c r="BR441" s="238"/>
      <c r="BS441" s="238"/>
      <c r="BT441" s="238"/>
      <c r="BU441" s="238"/>
      <c r="BV441" s="238"/>
      <c r="BW441" s="238"/>
      <c r="BX441" s="238"/>
      <c r="BY441" s="238"/>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c r="DA441" s="235"/>
    </row>
    <row r="442" s="242" customFormat="true" ht="25.15" customHeight="true" x14ac:dyDescent="0.2">
      <c r="B442" s="2992"/>
      <c r="C442" s="3152" t="s">
        <v>304</v>
      </c>
      <c r="D442" s="2960"/>
      <c r="E442" s="910">
        <v>-2.5495341695618959E-2</v>
      </c>
      <c r="F442" s="843"/>
      <c r="G442" s="843"/>
      <c r="H442" s="3163" t="s">
        <v>287</v>
      </c>
      <c r="I442" s="2960"/>
      <c r="J442" s="911">
        <v>5.2434340144820193E-2</v>
      </c>
      <c r="K442" s="843"/>
      <c r="L442" s="843"/>
      <c r="M442" s="3159" t="s">
        <v>301</v>
      </c>
      <c r="N442" s="2960"/>
      <c r="O442" s="912">
        <v>2.2003654250277636E-2</v>
      </c>
      <c r="P442" s="843"/>
      <c r="Q442" s="843"/>
      <c r="R442" s="235"/>
      <c r="S442" s="235"/>
      <c r="T442" s="235"/>
      <c r="U442" s="235"/>
      <c r="V442" s="235"/>
      <c r="W442" s="235"/>
      <c r="X442" s="235"/>
      <c r="Y442" s="235"/>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BA442" s="237"/>
      <c r="BB442" s="424"/>
      <c r="BC442" s="237"/>
      <c r="BD442" s="237"/>
      <c r="BE442" s="237"/>
      <c r="BF442" s="237"/>
      <c r="BG442" s="237"/>
      <c r="BH442" s="237"/>
      <c r="BI442" s="237"/>
      <c r="BJ442" s="237"/>
      <c r="BK442" s="237"/>
      <c r="BL442" s="237"/>
      <c r="BM442" s="237"/>
      <c r="BN442" s="237"/>
      <c r="BO442" s="237"/>
      <c r="BP442" s="237"/>
      <c r="BQ442" s="237"/>
      <c r="BR442" s="238"/>
      <c r="BS442" s="238"/>
      <c r="BT442" s="238"/>
      <c r="BU442" s="238"/>
      <c r="BV442" s="238"/>
      <c r="BW442" s="238"/>
      <c r="BX442" s="238"/>
      <c r="BY442" s="238"/>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c r="DA442" s="235"/>
    </row>
    <row r="443" s="242" customFormat="true" ht="25.15" customHeight="true" x14ac:dyDescent="0.2">
      <c r="B443" s="2992"/>
      <c r="C443" s="3152" t="s">
        <v>303</v>
      </c>
      <c r="D443" s="2960"/>
      <c r="E443" s="910">
        <v>2.4583132058173317E-2</v>
      </c>
      <c r="F443" s="843"/>
      <c r="G443" s="843"/>
      <c r="H443" s="3163" t="s">
        <v>292</v>
      </c>
      <c r="I443" s="2960"/>
      <c r="J443" s="911">
        <v>4.0885300444427557E-2</v>
      </c>
      <c r="K443" s="843"/>
      <c r="L443" s="843"/>
      <c r="M443" s="3159" t="s">
        <v>304</v>
      </c>
      <c r="N443" s="2960"/>
      <c r="O443" s="912">
        <v>2.0244324891905426E-2</v>
      </c>
      <c r="P443" s="843"/>
      <c r="Q443" s="843"/>
      <c r="R443" s="235"/>
      <c r="S443" s="235"/>
      <c r="T443" s="235"/>
      <c r="U443" s="235"/>
      <c r="V443" s="235"/>
      <c r="W443" s="235"/>
      <c r="X443" s="235"/>
      <c r="Y443" s="235"/>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BA443" s="237"/>
      <c r="BB443" s="424"/>
      <c r="BC443" s="237"/>
      <c r="BD443" s="237"/>
      <c r="BE443" s="237"/>
      <c r="BF443" s="237"/>
      <c r="BG443" s="237"/>
      <c r="BH443" s="237"/>
      <c r="BI443" s="237"/>
      <c r="BJ443" s="237"/>
      <c r="BK443" s="237"/>
      <c r="BL443" s="237"/>
      <c r="BM443" s="237"/>
      <c r="BN443" s="237"/>
      <c r="BO443" s="237"/>
      <c r="BP443" s="237"/>
      <c r="BQ443" s="237"/>
      <c r="BR443" s="238"/>
      <c r="BS443" s="238"/>
      <c r="BT443" s="238"/>
      <c r="BU443" s="238"/>
      <c r="BV443" s="238"/>
      <c r="BW443" s="238"/>
      <c r="BX443" s="238"/>
      <c r="BY443" s="238"/>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c r="DA443" s="235"/>
    </row>
    <row r="444" s="242" customFormat="true" ht="25.15" customHeight="true" x14ac:dyDescent="0.2">
      <c r="B444" s="2992"/>
      <c r="C444" s="3152" t="s">
        <v>292</v>
      </c>
      <c r="D444" s="2960"/>
      <c r="E444" s="910">
        <v>2.3956849833340701E-2</v>
      </c>
      <c r="F444" s="843"/>
      <c r="G444" s="843"/>
      <c r="H444" s="3163" t="s">
        <v>305</v>
      </c>
      <c r="I444" s="2960"/>
      <c r="J444" s="911">
        <v>2.9608615836310897E-2</v>
      </c>
      <c r="K444" s="843"/>
      <c r="L444" s="843"/>
      <c r="M444" s="3159" t="s">
        <v>305</v>
      </c>
      <c r="N444" s="2960"/>
      <c r="O444" s="912">
        <v>1.9787983969738215E-2</v>
      </c>
      <c r="P444" s="843"/>
      <c r="Q444" s="843"/>
      <c r="R444" s="235"/>
      <c r="S444" s="235"/>
      <c r="T444" s="235"/>
      <c r="U444" s="235"/>
      <c r="V444" s="235"/>
      <c r="W444" s="235"/>
      <c r="X444" s="235"/>
      <c r="Y444" s="235"/>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BA444" s="237"/>
      <c r="BB444" s="424"/>
      <c r="BC444" s="237"/>
      <c r="BD444" s="237"/>
      <c r="BE444" s="237"/>
      <c r="BF444" s="237"/>
      <c r="BG444" s="237"/>
      <c r="BH444" s="237"/>
      <c r="BI444" s="237"/>
      <c r="BJ444" s="237"/>
      <c r="BK444" s="237"/>
      <c r="BL444" s="237"/>
      <c r="BM444" s="237"/>
      <c r="BN444" s="237"/>
      <c r="BO444" s="237"/>
      <c r="BP444" s="237"/>
      <c r="BQ444" s="237"/>
      <c r="BR444" s="238"/>
      <c r="BS444" s="238"/>
      <c r="BT444" s="238"/>
      <c r="BU444" s="238"/>
      <c r="BV444" s="238"/>
      <c r="BW444" s="238"/>
      <c r="BX444" s="238"/>
      <c r="BY444" s="238"/>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c r="DA444" s="235"/>
    </row>
    <row r="445" s="242" customFormat="true" ht="25.15" customHeight="true" x14ac:dyDescent="0.2">
      <c r="B445" s="2992"/>
      <c r="C445" s="3152" t="s">
        <v>302</v>
      </c>
      <c r="D445" s="2960"/>
      <c r="E445" s="910">
        <v>-2.3123801473713391E-2</v>
      </c>
      <c r="F445" s="843"/>
      <c r="G445" s="843"/>
      <c r="H445" s="3163" t="s">
        <v>304</v>
      </c>
      <c r="I445" s="2960"/>
      <c r="J445" s="911">
        <v>2.935652849435838E-2</v>
      </c>
      <c r="K445" s="843"/>
      <c r="L445" s="843"/>
      <c r="M445" s="3159" t="s">
        <v>296</v>
      </c>
      <c r="N445" s="2960"/>
      <c r="O445" s="912">
        <v>-1.3725370822961229E-2</v>
      </c>
      <c r="P445" s="843"/>
      <c r="Q445" s="843"/>
      <c r="R445" s="235"/>
      <c r="S445" s="235"/>
      <c r="T445" s="235"/>
      <c r="U445" s="235"/>
      <c r="V445" s="235"/>
      <c r="W445" s="235"/>
      <c r="X445" s="235"/>
      <c r="Y445" s="235"/>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BA445" s="237"/>
      <c r="BB445" s="424"/>
      <c r="BC445" s="237"/>
      <c r="BD445" s="237"/>
      <c r="BE445" s="237"/>
      <c r="BF445" s="237"/>
      <c r="BG445" s="237"/>
      <c r="BH445" s="237"/>
      <c r="BI445" s="237"/>
      <c r="BJ445" s="237"/>
      <c r="BK445" s="237"/>
      <c r="BL445" s="237"/>
      <c r="BM445" s="237"/>
      <c r="BN445" s="237"/>
      <c r="BO445" s="237"/>
      <c r="BP445" s="237"/>
      <c r="BQ445" s="237"/>
      <c r="BR445" s="238"/>
      <c r="BS445" s="238"/>
      <c r="BT445" s="238"/>
      <c r="BU445" s="238"/>
      <c r="BV445" s="238"/>
      <c r="BW445" s="238"/>
      <c r="BX445" s="238"/>
      <c r="BY445" s="238"/>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c r="DA445" s="235"/>
    </row>
    <row r="446" s="242" customFormat="true" ht="25.15" customHeight="true" x14ac:dyDescent="0.2">
      <c r="C446" s="3152" t="s">
        <v>306</v>
      </c>
      <c r="D446" s="2960"/>
      <c r="E446" s="910">
        <v>1.6119524626136646E-2</v>
      </c>
      <c r="F446" s="843"/>
      <c r="G446" s="843"/>
      <c r="H446" s="3163" t="s">
        <v>302</v>
      </c>
      <c r="I446" s="2960"/>
      <c r="J446" s="911">
        <v>-2.5864582996725796E-2</v>
      </c>
      <c r="K446" s="843"/>
      <c r="L446" s="843"/>
      <c r="M446" s="3159" t="s">
        <v>300</v>
      </c>
      <c r="N446" s="2960"/>
      <c r="O446" s="912">
        <v>-1.3651679699327353E-2</v>
      </c>
      <c r="P446" s="843"/>
      <c r="Q446" s="843"/>
      <c r="R446" s="235"/>
      <c r="S446" s="235"/>
      <c r="T446" s="235"/>
      <c r="U446" s="235"/>
      <c r="V446" s="235"/>
      <c r="W446" s="235"/>
      <c r="X446" s="235"/>
      <c r="Y446" s="235"/>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BA446" s="237"/>
      <c r="BB446" s="424"/>
      <c r="BC446" s="237"/>
      <c r="BD446" s="237"/>
      <c r="BE446" s="237"/>
      <c r="BF446" s="237"/>
      <c r="BG446" s="237"/>
      <c r="BH446" s="237"/>
      <c r="BI446" s="237"/>
      <c r="BJ446" s="237"/>
      <c r="BK446" s="237"/>
      <c r="BL446" s="237"/>
      <c r="BM446" s="237"/>
      <c r="BN446" s="237"/>
      <c r="BO446" s="237"/>
      <c r="BP446" s="237"/>
      <c r="BQ446" s="237"/>
      <c r="BR446" s="238"/>
      <c r="BS446" s="238"/>
      <c r="BT446" s="238"/>
      <c r="BU446" s="238"/>
      <c r="BV446" s="238"/>
      <c r="BW446" s="238"/>
      <c r="BX446" s="238"/>
      <c r="BY446" s="238"/>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c r="DA446" s="235"/>
    </row>
    <row r="447" s="242" customFormat="true" ht="25.15" customHeight="true" x14ac:dyDescent="0.2">
      <c r="C447" s="3152" t="s">
        <v>305</v>
      </c>
      <c r="D447" s="2960"/>
      <c r="E447" s="910">
        <v>1.5933259059366524E-2</v>
      </c>
      <c r="F447" s="843"/>
      <c r="G447" s="843"/>
      <c r="H447" s="3163" t="s">
        <v>301</v>
      </c>
      <c r="I447" s="2960"/>
      <c r="J447" s="911">
        <v>-1.1165578229202449E-2</v>
      </c>
      <c r="K447" s="843"/>
      <c r="L447" s="843"/>
      <c r="M447" s="3159" t="s">
        <v>299</v>
      </c>
      <c r="N447" s="2960"/>
      <c r="O447" s="912">
        <v>-1.2826328592304186E-2</v>
      </c>
      <c r="P447" s="843"/>
      <c r="Q447" s="843"/>
      <c r="R447" s="235"/>
      <c r="S447" s="235"/>
      <c r="T447" s="235"/>
      <c r="U447" s="235"/>
      <c r="V447" s="235"/>
      <c r="W447" s="235"/>
      <c r="X447" s="235"/>
      <c r="Y447" s="235"/>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BA447" s="237"/>
      <c r="BB447" s="424"/>
      <c r="BC447" s="237"/>
      <c r="BD447" s="237"/>
      <c r="BE447" s="237"/>
      <c r="BF447" s="237"/>
      <c r="BG447" s="237"/>
      <c r="BH447" s="237"/>
      <c r="BI447" s="237"/>
      <c r="BJ447" s="237"/>
      <c r="BK447" s="237"/>
      <c r="BL447" s="237"/>
      <c r="BM447" s="237"/>
      <c r="BN447" s="237"/>
      <c r="BO447" s="237"/>
      <c r="BP447" s="237"/>
      <c r="BQ447" s="237"/>
      <c r="BR447" s="238"/>
      <c r="BS447" s="238"/>
      <c r="BT447" s="238"/>
      <c r="BU447" s="238"/>
      <c r="BV447" s="238"/>
      <c r="BW447" s="238"/>
      <c r="BX447" s="238"/>
      <c r="BY447" s="238"/>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c r="DA447" s="235"/>
    </row>
    <row r="448" s="242" customFormat="true" ht="25.15" customHeight="true" x14ac:dyDescent="0.2">
      <c r="C448" s="3152" t="s">
        <v>307</v>
      </c>
      <c r="D448" s="2960"/>
      <c r="E448" s="910">
        <v>1.4776479204835442E-2</v>
      </c>
      <c r="F448" s="843"/>
      <c r="G448" s="843"/>
      <c r="H448" s="3163" t="s">
        <v>307</v>
      </c>
      <c r="I448" s="2960"/>
      <c r="J448" s="911">
        <v>1.0781357093981953E-2</v>
      </c>
      <c r="K448" s="843"/>
      <c r="L448" s="843"/>
      <c r="M448" s="3159" t="s">
        <v>302</v>
      </c>
      <c r="N448" s="2960"/>
      <c r="O448" s="912">
        <v>7.6572790431249918E-3</v>
      </c>
      <c r="P448" s="843"/>
      <c r="Q448" s="843"/>
      <c r="R448" s="235"/>
      <c r="S448" s="235"/>
      <c r="T448" s="235"/>
      <c r="U448" s="235"/>
      <c r="V448" s="235"/>
      <c r="W448" s="235"/>
      <c r="X448" s="235"/>
      <c r="Y448" s="235"/>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BA448" s="237"/>
      <c r="BB448" s="424"/>
      <c r="BC448" s="237"/>
      <c r="BD448" s="237"/>
      <c r="BE448" s="237"/>
      <c r="BF448" s="237"/>
      <c r="BG448" s="237"/>
      <c r="BH448" s="237"/>
      <c r="BI448" s="237"/>
      <c r="BJ448" s="237"/>
      <c r="BK448" s="237"/>
      <c r="BL448" s="237"/>
      <c r="BM448" s="237"/>
      <c r="BN448" s="237"/>
      <c r="BO448" s="237"/>
      <c r="BP448" s="237"/>
      <c r="BQ448" s="237"/>
      <c r="BR448" s="238"/>
      <c r="BS448" s="238"/>
      <c r="BT448" s="238"/>
      <c r="BU448" s="238"/>
      <c r="BV448" s="238"/>
      <c r="BW448" s="238"/>
      <c r="BX448" s="238"/>
      <c r="BY448" s="238"/>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c r="DA448" s="235"/>
    </row>
    <row r="449" s="242" customFormat="true" ht="25.15" customHeight="true" x14ac:dyDescent="0.2">
      <c r="C449" s="3152" t="s">
        <v>308</v>
      </c>
      <c r="D449" s="2960"/>
      <c r="E449" s="910">
        <v>7.2769873900905167E-3</v>
      </c>
      <c r="F449" s="843"/>
      <c r="G449" s="843"/>
      <c r="H449" s="3163" t="s">
        <v>303</v>
      </c>
      <c r="I449" s="2960"/>
      <c r="J449" s="911">
        <v>6.8345380528415716E-3</v>
      </c>
      <c r="K449" s="843"/>
      <c r="L449" s="843"/>
      <c r="M449" s="3159" t="s">
        <v>305</v>
      </c>
      <c r="N449" s="2960"/>
      <c r="O449" s="912">
        <v>-2.6297970569175229E-3</v>
      </c>
      <c r="P449" s="843"/>
      <c r="Q449" s="843"/>
      <c r="R449" s="235"/>
      <c r="S449" s="235"/>
      <c r="T449" s="235"/>
      <c r="U449" s="235"/>
      <c r="V449" s="235"/>
      <c r="W449" s="235"/>
      <c r="X449" s="235"/>
      <c r="Y449" s="235"/>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BA449" s="237"/>
      <c r="BB449" s="424"/>
      <c r="BC449" s="237"/>
      <c r="BD449" s="237"/>
      <c r="BE449" s="237"/>
      <c r="BF449" s="237"/>
      <c r="BG449" s="237"/>
      <c r="BH449" s="237"/>
      <c r="BI449" s="237"/>
      <c r="BJ449" s="237"/>
      <c r="BK449" s="237"/>
      <c r="BL449" s="237"/>
      <c r="BM449" s="237"/>
      <c r="BN449" s="237"/>
      <c r="BO449" s="237"/>
      <c r="BP449" s="237"/>
      <c r="BQ449" s="237"/>
      <c r="BR449" s="238"/>
      <c r="BS449" s="238"/>
      <c r="BT449" s="238"/>
      <c r="BU449" s="238"/>
      <c r="BV449" s="238"/>
      <c r="BW449" s="238"/>
      <c r="BX449" s="238"/>
      <c r="BY449" s="238"/>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c r="DA449" s="235"/>
    </row>
    <row r="450" s="242" customFormat="true" ht="25.15" customHeight="true" x14ac:dyDescent="0.2">
      <c r="C450" s="3152" t="s">
        <v>298</v>
      </c>
      <c r="D450" s="2960"/>
      <c r="E450" s="910">
        <v>-4.3192022743244124E-3</v>
      </c>
      <c r="F450" s="843"/>
      <c r="G450" s="843"/>
      <c r="H450" s="3162" t="s">
        <v>306</v>
      </c>
      <c r="I450" s="2960"/>
      <c r="J450" s="913">
        <v>2.9909765626299385E-3</v>
      </c>
      <c r="K450" s="843"/>
      <c r="L450" s="843"/>
      <c r="M450" s="3159" t="s">
        <v>307</v>
      </c>
      <c r="N450" s="2960"/>
      <c r="O450" s="912">
        <v>1.2525173861375352E-3</v>
      </c>
      <c r="P450" s="843"/>
      <c r="Q450" s="843"/>
      <c r="R450" s="235"/>
      <c r="S450" s="235"/>
      <c r="T450" s="235"/>
      <c r="U450" s="235"/>
      <c r="V450" s="235"/>
      <c r="W450" s="235"/>
      <c r="X450" s="235"/>
      <c r="Y450" s="235"/>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BA450" s="237"/>
      <c r="BB450" s="424"/>
      <c r="BC450" s="237"/>
      <c r="BD450" s="237"/>
      <c r="BE450" s="237"/>
      <c r="BF450" s="237"/>
      <c r="BG450" s="237"/>
      <c r="BH450" s="237"/>
      <c r="BI450" s="237"/>
      <c r="BJ450" s="237"/>
      <c r="BK450" s="237"/>
      <c r="BL450" s="237"/>
      <c r="BM450" s="237"/>
      <c r="BN450" s="237"/>
      <c r="BO450" s="237"/>
      <c r="BP450" s="237"/>
      <c r="BQ450" s="237"/>
      <c r="BR450" s="238"/>
      <c r="BS450" s="238"/>
      <c r="BT450" s="238"/>
      <c r="BU450" s="238"/>
      <c r="BV450" s="238"/>
      <c r="BW450" s="238"/>
      <c r="BX450" s="238"/>
      <c r="BY450" s="238"/>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c r="DA450" s="235"/>
    </row>
    <row r="451" s="242" customFormat="true" ht="25.15" customHeight="true" x14ac:dyDescent="0.2">
      <c r="C451" s="3152" t="s">
        <v>287</v>
      </c>
      <c r="D451" s="2960"/>
      <c r="E451" s="910">
        <v>4.236238335474582E-3</v>
      </c>
      <c r="F451" s="843"/>
      <c r="G451" s="843"/>
      <c r="H451" s="2959"/>
      <c r="I451" s="2960"/>
      <c r="J451" s="859"/>
      <c r="K451" s="843"/>
      <c r="L451" s="843"/>
      <c r="M451" s="3161" t="s">
        <v>302</v>
      </c>
      <c r="N451" s="2960"/>
      <c r="O451" s="914">
        <v>8.8773004786916928E-5</v>
      </c>
      <c r="P451" s="843"/>
      <c r="Q451" s="843"/>
      <c r="R451" s="235"/>
      <c r="S451" s="235"/>
      <c r="T451" s="235"/>
      <c r="U451" s="235"/>
      <c r="V451" s="235"/>
      <c r="W451" s="235"/>
      <c r="X451" s="235"/>
      <c r="Y451" s="235"/>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BA451" s="237"/>
      <c r="BB451" s="424"/>
      <c r="BC451" s="237"/>
      <c r="BD451" s="237"/>
      <c r="BE451" s="237"/>
      <c r="BF451" s="237"/>
      <c r="BG451" s="237"/>
      <c r="BH451" s="237"/>
      <c r="BI451" s="237"/>
      <c r="BJ451" s="237"/>
      <c r="BK451" s="237"/>
      <c r="BL451" s="237"/>
      <c r="BM451" s="237"/>
      <c r="BN451" s="237"/>
      <c r="BO451" s="237"/>
      <c r="BP451" s="237"/>
      <c r="BQ451" s="237"/>
      <c r="BR451" s="238"/>
      <c r="BS451" s="238"/>
      <c r="BT451" s="238"/>
      <c r="BU451" s="238"/>
      <c r="BV451" s="238"/>
      <c r="BW451" s="238"/>
      <c r="BX451" s="238"/>
      <c r="BY451" s="238"/>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c r="DA451" s="235"/>
    </row>
    <row r="452" s="242" customFormat="true" ht="25.15" customHeight="true" x14ac:dyDescent="0.2">
      <c r="C452" s="3152" t="s">
        <v>305</v>
      </c>
      <c r="D452" s="2960"/>
      <c r="E452" s="910">
        <v>-2.3897585937638138E-3</v>
      </c>
      <c r="F452" s="843"/>
      <c r="G452" s="843"/>
      <c r="H452" s="2959"/>
      <c r="I452" s="2960"/>
      <c r="J452" s="859"/>
      <c r="K452" s="843"/>
      <c r="L452" s="843"/>
      <c r="M452" s="2959"/>
      <c r="N452" s="2960"/>
      <c r="O452" s="859"/>
      <c r="P452" s="843"/>
      <c r="Q452" s="843"/>
      <c r="R452" s="235"/>
      <c r="S452" s="235"/>
      <c r="T452" s="235"/>
      <c r="U452" s="235"/>
      <c r="V452" s="235"/>
      <c r="W452" s="235"/>
      <c r="X452" s="235"/>
      <c r="Y452" s="235"/>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BA452" s="237"/>
      <c r="BB452" s="424"/>
      <c r="BC452" s="237"/>
      <c r="BD452" s="237"/>
      <c r="BE452" s="237"/>
      <c r="BF452" s="237"/>
      <c r="BG452" s="237"/>
      <c r="BH452" s="237"/>
      <c r="BI452" s="237"/>
      <c r="BJ452" s="237"/>
      <c r="BK452" s="237"/>
      <c r="BL452" s="237"/>
      <c r="BM452" s="237"/>
      <c r="BN452" s="237"/>
      <c r="BO452" s="237"/>
      <c r="BP452" s="237"/>
      <c r="BQ452" s="237"/>
      <c r="BR452" s="238"/>
      <c r="BS452" s="238"/>
      <c r="BT452" s="238"/>
      <c r="BU452" s="238"/>
      <c r="BV452" s="238"/>
      <c r="BW452" s="238"/>
      <c r="BX452" s="238"/>
      <c r="BY452" s="238"/>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c r="DA452" s="235"/>
    </row>
    <row r="453" s="242" customFormat="true" ht="25.15" customHeight="true" x14ac:dyDescent="0.2">
      <c r="C453" s="3154" t="s">
        <v>302</v>
      </c>
      <c r="D453" s="2960"/>
      <c r="E453" s="915">
        <v>-8.8500106557601224E-4</v>
      </c>
      <c r="F453" s="843"/>
      <c r="G453" s="843"/>
      <c r="H453" s="2959"/>
      <c r="I453" s="2960"/>
      <c r="J453" s="843"/>
      <c r="K453" s="843"/>
      <c r="L453" s="843"/>
      <c r="M453" s="2959"/>
      <c r="N453" s="2960"/>
      <c r="O453" s="859"/>
      <c r="P453" s="843"/>
      <c r="Q453" s="843"/>
      <c r="R453" s="235"/>
      <c r="S453" s="235"/>
      <c r="T453" s="235"/>
      <c r="U453" s="235"/>
      <c r="V453" s="235"/>
      <c r="W453" s="235"/>
      <c r="X453" s="235"/>
      <c r="Y453" s="235"/>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BA453" s="237"/>
      <c r="BB453" s="424"/>
      <c r="BC453" s="237"/>
      <c r="BD453" s="237"/>
      <c r="BE453" s="237"/>
      <c r="BF453" s="237"/>
      <c r="BG453" s="237"/>
      <c r="BH453" s="237"/>
      <c r="BI453" s="237"/>
      <c r="BJ453" s="237"/>
      <c r="BK453" s="237"/>
      <c r="BL453" s="237"/>
      <c r="BM453" s="237"/>
      <c r="BN453" s="237"/>
      <c r="BO453" s="237"/>
      <c r="BP453" s="237"/>
      <c r="BQ453" s="237"/>
      <c r="BR453" s="238"/>
      <c r="BS453" s="238"/>
      <c r="BT453" s="238"/>
      <c r="BU453" s="238"/>
      <c r="BV453" s="238"/>
      <c r="BW453" s="238"/>
      <c r="BX453" s="238"/>
      <c r="BY453" s="238"/>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c r="DA453" s="235"/>
    </row>
    <row r="454" s="242" customFormat="true" ht="25.15" customHeight="true" x14ac:dyDescent="0.2">
      <c r="C454" s="2959"/>
      <c r="D454" s="2960"/>
      <c r="E454" s="859"/>
      <c r="F454" s="843"/>
      <c r="G454" s="843"/>
      <c r="H454" s="3160" t="s">
        <v>234</v>
      </c>
      <c r="I454" s="2960"/>
      <c r="J454" s="2960"/>
      <c r="K454" s="843"/>
      <c r="L454" s="843"/>
      <c r="M454" s="2959"/>
      <c r="N454" s="2960"/>
      <c r="O454" s="843"/>
      <c r="P454" s="843"/>
      <c r="Q454" s="843"/>
      <c r="R454" s="235"/>
      <c r="S454" s="235"/>
      <c r="T454" s="235"/>
      <c r="U454" s="235"/>
      <c r="V454" s="235"/>
      <c r="W454" s="235"/>
      <c r="X454" s="235"/>
      <c r="Y454" s="235"/>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BA454" s="237"/>
      <c r="BB454" s="424"/>
      <c r="BC454" s="237"/>
      <c r="BD454" s="237"/>
      <c r="BE454" s="237"/>
      <c r="BF454" s="237"/>
      <c r="BG454" s="237"/>
      <c r="BH454" s="237"/>
      <c r="BI454" s="237"/>
      <c r="BJ454" s="237"/>
      <c r="BK454" s="237"/>
      <c r="BL454" s="237"/>
      <c r="BM454" s="237"/>
      <c r="BN454" s="237"/>
      <c r="BO454" s="237"/>
      <c r="BP454" s="237"/>
      <c r="BQ454" s="237"/>
      <c r="BR454" s="238"/>
      <c r="BS454" s="238"/>
      <c r="BT454" s="238"/>
      <c r="BU454" s="238"/>
      <c r="BV454" s="238"/>
      <c r="BW454" s="238"/>
      <c r="BX454" s="238"/>
      <c r="BY454" s="238"/>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c r="DA454" s="235"/>
    </row>
    <row r="455" s="242" customFormat="true" ht="25.15" customHeight="true" x14ac:dyDescent="0.2">
      <c r="C455" s="2959"/>
      <c r="D455" s="2960"/>
      <c r="E455" s="859"/>
      <c r="F455" s="843"/>
      <c r="G455" s="843"/>
      <c r="H455" s="2959"/>
      <c r="I455" s="2960"/>
      <c r="J455" s="892" t="s">
        <v>235</v>
      </c>
      <c r="K455" s="843"/>
      <c r="L455" s="843"/>
      <c r="M455" s="3155" t="s">
        <v>234</v>
      </c>
      <c r="N455" s="2960"/>
      <c r="O455" s="2960"/>
      <c r="P455" s="843"/>
      <c r="Q455" s="843"/>
      <c r="R455" s="235"/>
      <c r="S455" s="235"/>
      <c r="T455" s="235"/>
      <c r="U455" s="235"/>
      <c r="V455" s="235"/>
      <c r="W455" s="235"/>
      <c r="X455" s="235"/>
      <c r="Y455" s="235"/>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BA455" s="237"/>
      <c r="BB455" s="424"/>
      <c r="BC455" s="237"/>
      <c r="BD455" s="237"/>
      <c r="BE455" s="237"/>
      <c r="BF455" s="237"/>
      <c r="BG455" s="237"/>
      <c r="BH455" s="237"/>
      <c r="BI455" s="237"/>
      <c r="BJ455" s="237"/>
      <c r="BK455" s="237"/>
      <c r="BL455" s="237"/>
      <c r="BM455" s="237"/>
      <c r="BN455" s="237"/>
      <c r="BO455" s="237"/>
      <c r="BP455" s="237"/>
      <c r="BQ455" s="237"/>
      <c r="BR455" s="238"/>
      <c r="BS455" s="238"/>
      <c r="BT455" s="238"/>
      <c r="BU455" s="238"/>
      <c r="BV455" s="238"/>
      <c r="BW455" s="238"/>
      <c r="BX455" s="238"/>
      <c r="BY455" s="238"/>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c r="DA455" s="235"/>
    </row>
    <row r="456" s="242" customFormat="true" ht="25.15" customHeight="true" x14ac:dyDescent="0.2">
      <c r="C456" s="2959"/>
      <c r="D456" s="2960"/>
      <c r="E456" s="843"/>
      <c r="F456" s="843"/>
      <c r="G456" s="843"/>
      <c r="H456" s="3170" t="s">
        <v>261</v>
      </c>
      <c r="I456" s="2960"/>
      <c r="J456" s="908">
        <v>0.51050767649977757</v>
      </c>
      <c r="K456" s="843"/>
      <c r="L456" s="843"/>
      <c r="M456" s="2959"/>
      <c r="N456" s="2960"/>
      <c r="O456" s="893" t="s">
        <v>235</v>
      </c>
      <c r="P456" s="843"/>
      <c r="Q456" s="843"/>
      <c r="R456" s="235"/>
      <c r="S456" s="235"/>
      <c r="T456" s="235"/>
      <c r="U456" s="235"/>
      <c r="V456" s="235"/>
      <c r="W456" s="235"/>
      <c r="X456" s="235"/>
      <c r="Y456" s="235"/>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BA456" s="237"/>
      <c r="BB456" s="424"/>
      <c r="BC456" s="237"/>
      <c r="BD456" s="237"/>
      <c r="BE456" s="237"/>
      <c r="BF456" s="237"/>
      <c r="BG456" s="237"/>
      <c r="BH456" s="237"/>
      <c r="BI456" s="237"/>
      <c r="BJ456" s="237"/>
      <c r="BK456" s="237"/>
      <c r="BL456" s="237"/>
      <c r="BM456" s="237"/>
      <c r="BN456" s="237"/>
      <c r="BO456" s="237"/>
      <c r="BP456" s="237"/>
      <c r="BQ456" s="237"/>
      <c r="BR456" s="238"/>
      <c r="BS456" s="238"/>
      <c r="BT456" s="238"/>
      <c r="BU456" s="238"/>
      <c r="BV456" s="238"/>
      <c r="BW456" s="238"/>
      <c r="BX456" s="238"/>
      <c r="BY456" s="238"/>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c r="DA456" s="235"/>
    </row>
    <row r="457" s="242" customFormat="true" ht="25.15" customHeight="true" x14ac:dyDescent="0.2">
      <c r="C457" s="3150" t="s">
        <v>234</v>
      </c>
      <c r="D457" s="2960"/>
      <c r="E457" s="2960"/>
      <c r="F457" s="843"/>
      <c r="G457" s="843"/>
      <c r="H457" s="3163" t="s">
        <v>263</v>
      </c>
      <c r="I457" s="2960"/>
      <c r="J457" s="911">
        <v>0.53433101612929024</v>
      </c>
      <c r="K457" s="843"/>
      <c r="L457" s="843"/>
      <c r="M457" s="3165" t="s">
        <v>261</v>
      </c>
      <c r="N457" s="2960"/>
      <c r="O457" s="909">
        <v>0.5234551308431461</v>
      </c>
      <c r="P457" s="843"/>
      <c r="Q457" s="843"/>
      <c r="R457" s="235"/>
      <c r="S457" s="235"/>
      <c r="T457" s="235"/>
      <c r="U457" s="235"/>
      <c r="V457" s="235"/>
      <c r="W457" s="235"/>
      <c r="X457" s="235"/>
      <c r="Y457" s="235"/>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BA457" s="237"/>
      <c r="BB457" s="424"/>
      <c r="BC457" s="237"/>
      <c r="BD457" s="237"/>
      <c r="BE457" s="237"/>
      <c r="BF457" s="237"/>
      <c r="BG457" s="237"/>
      <c r="BH457" s="237"/>
      <c r="BI457" s="237"/>
      <c r="BJ457" s="237"/>
      <c r="BK457" s="237"/>
      <c r="BL457" s="237"/>
      <c r="BM457" s="237"/>
      <c r="BN457" s="237"/>
      <c r="BO457" s="237"/>
      <c r="BP457" s="237"/>
      <c r="BQ457" s="237"/>
      <c r="BR457" s="238"/>
      <c r="BS457" s="238"/>
      <c r="BT457" s="238"/>
      <c r="BU457" s="238"/>
      <c r="BV457" s="238"/>
      <c r="BW457" s="238"/>
      <c r="BX457" s="238"/>
      <c r="BY457" s="238"/>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c r="DA457" s="235"/>
    </row>
    <row r="458" s="242" customFormat="true" ht="25.15" customHeight="true" x14ac:dyDescent="0.2">
      <c r="C458" s="2959"/>
      <c r="D458" s="2960"/>
      <c r="E458" s="894" t="s">
        <v>235</v>
      </c>
      <c r="F458" s="843"/>
      <c r="G458" s="843"/>
      <c r="H458" s="3163" t="s">
        <v>265</v>
      </c>
      <c r="I458" s="2960"/>
      <c r="J458" s="911">
        <v>0.48603255480531321</v>
      </c>
      <c r="K458" s="843"/>
      <c r="L458" s="843"/>
      <c r="M458" s="3159" t="s">
        <v>263</v>
      </c>
      <c r="N458" s="2960"/>
      <c r="O458" s="912">
        <v>0.5182188332140526</v>
      </c>
      <c r="P458" s="843"/>
      <c r="Q458" s="843"/>
      <c r="R458" s="235"/>
      <c r="S458" s="235"/>
      <c r="T458" s="235"/>
      <c r="U458" s="235"/>
      <c r="V458" s="235"/>
      <c r="W458" s="235"/>
      <c r="X458" s="235"/>
      <c r="Y458" s="235"/>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BA458" s="237"/>
      <c r="BB458" s="424"/>
      <c r="BC458" s="237"/>
      <c r="BD458" s="237"/>
      <c r="BE458" s="237"/>
      <c r="BF458" s="237"/>
      <c r="BG458" s="237"/>
      <c r="BH458" s="237"/>
      <c r="BI458" s="237"/>
      <c r="BJ458" s="237"/>
      <c r="BK458" s="237"/>
      <c r="BL458" s="237"/>
      <c r="BM458" s="237"/>
      <c r="BN458" s="237"/>
      <c r="BO458" s="237"/>
      <c r="BP458" s="237"/>
      <c r="BQ458" s="237"/>
      <c r="BR458" s="238"/>
      <c r="BS458" s="238"/>
      <c r="BT458" s="238"/>
      <c r="BU458" s="238"/>
      <c r="BV458" s="238"/>
      <c r="BW458" s="238"/>
      <c r="BX458" s="238"/>
      <c r="BY458" s="238"/>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c r="DA458" s="235"/>
    </row>
    <row r="459" s="242" customFormat="true" ht="25.15" customHeight="true" x14ac:dyDescent="0.2">
      <c r="C459" s="3164" t="s">
        <v>261</v>
      </c>
      <c r="D459" s="2960"/>
      <c r="E459" s="907">
        <v>0.66725573404911187</v>
      </c>
      <c r="F459" s="843"/>
      <c r="G459" s="843"/>
      <c r="H459" s="3163" t="s">
        <v>270</v>
      </c>
      <c r="I459" s="2960"/>
      <c r="J459" s="911">
        <v>0.44636599074254685</v>
      </c>
      <c r="K459" s="843"/>
      <c r="L459" s="843"/>
      <c r="M459" s="3159" t="s">
        <v>265</v>
      </c>
      <c r="N459" s="2960"/>
      <c r="O459" s="912">
        <v>0.45807076706252575</v>
      </c>
      <c r="P459" s="843"/>
      <c r="Q459" s="843"/>
      <c r="R459" s="235"/>
      <c r="S459" s="235"/>
      <c r="T459" s="235"/>
      <c r="U459" s="235"/>
      <c r="V459" s="235"/>
      <c r="W459" s="235"/>
      <c r="X459" s="235"/>
      <c r="Y459" s="235"/>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BA459" s="237"/>
      <c r="BB459" s="424"/>
      <c r="BC459" s="237"/>
      <c r="BD459" s="237"/>
      <c r="BE459" s="237"/>
      <c r="BF459" s="237"/>
      <c r="BG459" s="237"/>
      <c r="BH459" s="237"/>
      <c r="BI459" s="237"/>
      <c r="BJ459" s="237"/>
      <c r="BK459" s="237"/>
      <c r="BL459" s="237"/>
      <c r="BM459" s="237"/>
      <c r="BN459" s="237"/>
      <c r="BO459" s="237"/>
      <c r="BP459" s="237"/>
      <c r="BQ459" s="237"/>
      <c r="BR459" s="238"/>
      <c r="BS459" s="238"/>
      <c r="BT459" s="238"/>
      <c r="BU459" s="238"/>
      <c r="BV459" s="238"/>
      <c r="BW459" s="238"/>
      <c r="BX459" s="238"/>
      <c r="BY459" s="238"/>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c r="DA459" s="235"/>
    </row>
    <row r="460" s="242" customFormat="true" ht="25.15" customHeight="true" x14ac:dyDescent="0.2">
      <c r="C460" s="3152" t="s">
        <v>263</v>
      </c>
      <c r="D460" s="2960"/>
      <c r="E460" s="910">
        <v>0.66387472637393241</v>
      </c>
      <c r="F460" s="843"/>
      <c r="G460" s="843"/>
      <c r="H460" s="3163" t="s">
        <v>288</v>
      </c>
      <c r="I460" s="2960"/>
      <c r="J460" s="911">
        <v>3.9387897097055417E-2</v>
      </c>
      <c r="K460" s="843"/>
      <c r="L460" s="843"/>
      <c r="M460" s="3159" t="s">
        <v>270</v>
      </c>
      <c r="N460" s="2960"/>
      <c r="O460" s="912">
        <v>0.16379522303571695</v>
      </c>
      <c r="P460" s="843"/>
      <c r="Q460" s="843"/>
      <c r="R460" s="235"/>
      <c r="S460" s="235"/>
      <c r="T460" s="235"/>
      <c r="U460" s="235"/>
      <c r="V460" s="235"/>
      <c r="W460" s="235"/>
      <c r="X460" s="235"/>
      <c r="Y460" s="235"/>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BA460" s="237"/>
      <c r="BB460" s="424"/>
      <c r="BC460" s="237"/>
      <c r="BD460" s="237"/>
      <c r="BE460" s="237"/>
      <c r="BF460" s="237"/>
      <c r="BG460" s="237"/>
      <c r="BH460" s="237"/>
      <c r="BI460" s="237"/>
      <c r="BJ460" s="237"/>
      <c r="BK460" s="237"/>
      <c r="BL460" s="237"/>
      <c r="BM460" s="237"/>
      <c r="BN460" s="237"/>
      <c r="BO460" s="237"/>
      <c r="BP460" s="237"/>
      <c r="BQ460" s="237"/>
      <c r="BR460" s="238"/>
      <c r="BS460" s="238"/>
      <c r="BT460" s="238"/>
      <c r="BU460" s="238"/>
      <c r="BV460" s="238"/>
      <c r="BW460" s="238"/>
      <c r="BX460" s="238"/>
      <c r="BY460" s="238"/>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c r="DA460" s="235"/>
    </row>
    <row r="461" s="242" customFormat="true" ht="25.15" customHeight="true" x14ac:dyDescent="0.2">
      <c r="C461" s="3152" t="s">
        <v>265</v>
      </c>
      <c r="D461" s="2960"/>
      <c r="E461" s="910">
        <v>0.62721892378706545</v>
      </c>
      <c r="F461" s="843"/>
      <c r="G461" s="843"/>
      <c r="H461" s="3163" t="s">
        <v>298</v>
      </c>
      <c r="I461" s="2960"/>
      <c r="J461" s="911">
        <v>2.8809539760502878E-3</v>
      </c>
      <c r="K461" s="843"/>
      <c r="L461" s="843"/>
      <c r="M461" s="3159" t="s">
        <v>288</v>
      </c>
      <c r="N461" s="2960"/>
      <c r="O461" s="912">
        <v>2.5231476962723993E-2</v>
      </c>
      <c r="P461" s="843"/>
      <c r="Q461" s="843"/>
      <c r="R461" s="235"/>
      <c r="S461" s="235"/>
      <c r="T461" s="235"/>
      <c r="U461" s="235"/>
      <c r="V461" s="235"/>
      <c r="W461" s="235"/>
      <c r="X461" s="235"/>
      <c r="Y461" s="235"/>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BA461" s="237"/>
      <c r="BB461" s="424"/>
      <c r="BC461" s="237"/>
      <c r="BD461" s="237"/>
      <c r="BE461" s="237"/>
      <c r="BF461" s="237"/>
      <c r="BG461" s="237"/>
      <c r="BH461" s="237"/>
      <c r="BI461" s="237"/>
      <c r="BJ461" s="237"/>
      <c r="BK461" s="237"/>
      <c r="BL461" s="237"/>
      <c r="BM461" s="237"/>
      <c r="BN461" s="237"/>
      <c r="BO461" s="237"/>
      <c r="BP461" s="237"/>
      <c r="BQ461" s="237"/>
      <c r="BR461" s="238"/>
      <c r="BS461" s="238"/>
      <c r="BT461" s="238"/>
      <c r="BU461" s="238"/>
      <c r="BV461" s="238"/>
      <c r="BW461" s="238"/>
      <c r="BX461" s="238"/>
      <c r="BY461" s="238"/>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c r="DA461" s="235"/>
    </row>
    <row r="462" s="242" customFormat="true" ht="25.15" customHeight="true" x14ac:dyDescent="0.2">
      <c r="C462" s="3152" t="s">
        <v>270</v>
      </c>
      <c r="D462" s="2960"/>
      <c r="E462" s="910">
        <v>0.37136008650228969</v>
      </c>
      <c r="F462" s="843"/>
      <c r="G462" s="843"/>
      <c r="H462" s="3163" t="s">
        <v>299</v>
      </c>
      <c r="I462" s="2960"/>
      <c r="J462" s="911">
        <v>6.0374011788142563E-3</v>
      </c>
      <c r="K462" s="843"/>
      <c r="L462" s="843"/>
      <c r="M462" s="3159" t="s">
        <v>298</v>
      </c>
      <c r="N462" s="2960"/>
      <c r="O462" s="912">
        <v>4.3496208154757531E-3</v>
      </c>
      <c r="P462" s="843"/>
      <c r="Q462" s="843"/>
      <c r="R462" s="235"/>
      <c r="S462" s="235"/>
      <c r="T462" s="235"/>
      <c r="U462" s="235"/>
      <c r="V462" s="235"/>
      <c r="W462" s="235"/>
      <c r="X462" s="235"/>
      <c r="Y462" s="235"/>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BA462" s="237"/>
      <c r="BB462" s="424"/>
      <c r="BC462" s="237"/>
      <c r="BD462" s="237"/>
      <c r="BE462" s="237"/>
      <c r="BF462" s="237"/>
      <c r="BG462" s="237"/>
      <c r="BH462" s="237"/>
      <c r="BI462" s="237"/>
      <c r="BJ462" s="237"/>
      <c r="BK462" s="237"/>
      <c r="BL462" s="237"/>
      <c r="BM462" s="237"/>
      <c r="BN462" s="237"/>
      <c r="BO462" s="237"/>
      <c r="BP462" s="237"/>
      <c r="BQ462" s="237"/>
      <c r="BR462" s="238"/>
      <c r="BS462" s="238"/>
      <c r="BT462" s="238"/>
      <c r="BU462" s="238"/>
      <c r="BV462" s="238"/>
      <c r="BW462" s="238"/>
      <c r="BX462" s="238"/>
      <c r="BY462" s="238"/>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c r="DA462" s="235"/>
    </row>
    <row r="463" s="242" customFormat="true" ht="25.15" customHeight="true" x14ac:dyDescent="0.2">
      <c r="C463" s="3152" t="s">
        <v>288</v>
      </c>
      <c r="D463" s="2960"/>
      <c r="E463" s="910">
        <v>5.3263072364523698E-2</v>
      </c>
      <c r="F463" s="843"/>
      <c r="G463" s="843"/>
      <c r="H463" s="3163" t="s">
        <v>297</v>
      </c>
      <c r="I463" s="2960"/>
      <c r="J463" s="911">
        <v>6.2164494446296913E-3</v>
      </c>
      <c r="K463" s="843"/>
      <c r="L463" s="843"/>
      <c r="M463" s="3159" t="s">
        <v>299</v>
      </c>
      <c r="N463" s="2960"/>
      <c r="O463" s="912">
        <v>1.6451470515775989E-4</v>
      </c>
      <c r="P463" s="843"/>
      <c r="Q463" s="843"/>
      <c r="R463" s="235"/>
      <c r="S463" s="235"/>
      <c r="T463" s="235"/>
      <c r="U463" s="235"/>
      <c r="V463" s="235"/>
      <c r="W463" s="235"/>
      <c r="X463" s="235"/>
      <c r="Y463" s="235"/>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BA463" s="237"/>
      <c r="BB463" s="424"/>
      <c r="BC463" s="237"/>
      <c r="BD463" s="237"/>
      <c r="BE463" s="237"/>
      <c r="BF463" s="237"/>
      <c r="BG463" s="237"/>
      <c r="BH463" s="237"/>
      <c r="BI463" s="237"/>
      <c r="BJ463" s="237"/>
      <c r="BK463" s="237"/>
      <c r="BL463" s="237"/>
      <c r="BM463" s="237"/>
      <c r="BN463" s="237"/>
      <c r="BO463" s="237"/>
      <c r="BP463" s="237"/>
      <c r="BQ463" s="237"/>
      <c r="BR463" s="238"/>
      <c r="BS463" s="238"/>
      <c r="BT463" s="238"/>
      <c r="BU463" s="238"/>
      <c r="BV463" s="238"/>
      <c r="BW463" s="238"/>
      <c r="BX463" s="238"/>
      <c r="BY463" s="238"/>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c r="DA463" s="235"/>
    </row>
    <row r="464" s="242" customFormat="true" ht="25.15" customHeight="true" x14ac:dyDescent="0.2">
      <c r="C464" s="3152" t="s">
        <v>298</v>
      </c>
      <c r="D464" s="2960"/>
      <c r="E464" s="916">
        <v>1.8655508286529176E-5</v>
      </c>
      <c r="F464" s="843"/>
      <c r="G464" s="843"/>
      <c r="H464" s="3163" t="s">
        <v>264</v>
      </c>
      <c r="I464" s="2960"/>
      <c r="J464" s="911">
        <v>0.58503006334003771</v>
      </c>
      <c r="K464" s="843"/>
      <c r="L464" s="843"/>
      <c r="M464" s="3159" t="s">
        <v>297</v>
      </c>
      <c r="N464" s="2960"/>
      <c r="O464" s="912">
        <v>4.3492638233933846E-3</v>
      </c>
      <c r="P464" s="843"/>
      <c r="Q464" s="843"/>
      <c r="R464" s="235"/>
      <c r="S464" s="235"/>
      <c r="T464" s="235"/>
      <c r="U464" s="235"/>
      <c r="V464" s="235"/>
      <c r="W464" s="235"/>
      <c r="X464" s="235"/>
      <c r="Y464" s="235"/>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BA464" s="237"/>
      <c r="BB464" s="424"/>
      <c r="BC464" s="237"/>
      <c r="BD464" s="237"/>
      <c r="BE464" s="237"/>
      <c r="BF464" s="237"/>
      <c r="BG464" s="237"/>
      <c r="BH464" s="237"/>
      <c r="BI464" s="237"/>
      <c r="BJ464" s="237"/>
      <c r="BK464" s="237"/>
      <c r="BL464" s="237"/>
      <c r="BM464" s="237"/>
      <c r="BN464" s="237"/>
      <c r="BO464" s="237"/>
      <c r="BP464" s="237"/>
      <c r="BQ464" s="237"/>
      <c r="BR464" s="238"/>
      <c r="BS464" s="238"/>
      <c r="BT464" s="238"/>
      <c r="BU464" s="238"/>
      <c r="BV464" s="238"/>
      <c r="BW464" s="238"/>
      <c r="BX464" s="238"/>
      <c r="BY464" s="238"/>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c r="DA464" s="235"/>
    </row>
    <row r="465" s="242" customFormat="true" ht="25.15" customHeight="true" x14ac:dyDescent="0.2">
      <c r="C465" s="3152" t="s">
        <v>299</v>
      </c>
      <c r="D465" s="2960"/>
      <c r="E465" s="910">
        <v>1.2880283153966754E-3</v>
      </c>
      <c r="F465" s="843"/>
      <c r="G465" s="843"/>
      <c r="H465" s="3163" t="s">
        <v>301</v>
      </c>
      <c r="I465" s="2960"/>
      <c r="J465" s="911">
        <v>1.2467013719243971E-4</v>
      </c>
      <c r="K465" s="843"/>
      <c r="L465" s="843"/>
      <c r="M465" s="3159" t="s">
        <v>264</v>
      </c>
      <c r="N465" s="2960"/>
      <c r="O465" s="912">
        <v>0.35985322488763927</v>
      </c>
      <c r="P465" s="843"/>
      <c r="Q465" s="843"/>
      <c r="R465" s="235"/>
      <c r="S465" s="235"/>
      <c r="T465" s="235"/>
      <c r="U465" s="235"/>
      <c r="V465" s="235"/>
      <c r="W465" s="235"/>
      <c r="X465" s="235"/>
      <c r="Y465" s="235"/>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BA465" s="237"/>
      <c r="BB465" s="424"/>
      <c r="BC465" s="237"/>
      <c r="BD465" s="237"/>
      <c r="BE465" s="237"/>
      <c r="BF465" s="237"/>
      <c r="BG465" s="237"/>
      <c r="BH465" s="237"/>
      <c r="BI465" s="237"/>
      <c r="BJ465" s="237"/>
      <c r="BK465" s="237"/>
      <c r="BL465" s="237"/>
      <c r="BM465" s="237"/>
      <c r="BN465" s="237"/>
      <c r="BO465" s="237"/>
      <c r="BP465" s="237"/>
      <c r="BQ465" s="237"/>
      <c r="BR465" s="238"/>
      <c r="BS465" s="238"/>
      <c r="BT465" s="238"/>
      <c r="BU465" s="238"/>
      <c r="BV465" s="238"/>
      <c r="BW465" s="238"/>
      <c r="BX465" s="238"/>
      <c r="BY465" s="238"/>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c r="DA465" s="235"/>
    </row>
    <row r="466" s="242" customFormat="true" ht="25.15" customHeight="true" x14ac:dyDescent="0.2">
      <c r="C466" s="3152" t="s">
        <v>297</v>
      </c>
      <c r="D466" s="2960"/>
      <c r="E466" s="910">
        <v>8.1504411190268401E-3</v>
      </c>
      <c r="F466" s="843"/>
      <c r="G466" s="843"/>
      <c r="H466" s="3163" t="s">
        <v>279</v>
      </c>
      <c r="I466" s="2960"/>
      <c r="J466" s="911">
        <v>9.8502891002724358E-2</v>
      </c>
      <c r="K466" s="843"/>
      <c r="L466" s="843"/>
      <c r="M466" s="3159" t="s">
        <v>301</v>
      </c>
      <c r="N466" s="2960"/>
      <c r="O466" s="912">
        <v>4.8416080036576111E-4</v>
      </c>
      <c r="P466" s="843"/>
      <c r="Q466" s="843"/>
      <c r="R466" s="235"/>
      <c r="S466" s="235"/>
      <c r="T466" s="235"/>
      <c r="U466" s="235"/>
      <c r="V466" s="235"/>
      <c r="W466" s="235"/>
      <c r="X466" s="235"/>
      <c r="Y466" s="235"/>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BA466" s="237"/>
      <c r="BB466" s="424"/>
      <c r="BC466" s="237"/>
      <c r="BD466" s="237"/>
      <c r="BE466" s="237"/>
      <c r="BF466" s="237"/>
      <c r="BG466" s="237"/>
      <c r="BH466" s="237"/>
      <c r="BI466" s="237"/>
      <c r="BJ466" s="237"/>
      <c r="BK466" s="237"/>
      <c r="BL466" s="237"/>
      <c r="BM466" s="237"/>
      <c r="BN466" s="237"/>
      <c r="BO466" s="237"/>
      <c r="BP466" s="237"/>
      <c r="BQ466" s="237"/>
      <c r="BR466" s="238"/>
      <c r="BS466" s="238"/>
      <c r="BT466" s="238"/>
      <c r="BU466" s="238"/>
      <c r="BV466" s="238"/>
      <c r="BW466" s="238"/>
      <c r="BX466" s="238"/>
      <c r="BY466" s="238"/>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c r="DA466" s="235"/>
    </row>
    <row r="467" s="242" customFormat="true" ht="25.15" customHeight="true" x14ac:dyDescent="0.2">
      <c r="C467" s="3152" t="s">
        <v>264</v>
      </c>
      <c r="D467" s="2960"/>
      <c r="E467" s="910">
        <v>0.52882850971652062</v>
      </c>
      <c r="F467" s="843"/>
      <c r="G467" s="843"/>
      <c r="H467" s="3163" t="s">
        <v>269</v>
      </c>
      <c r="I467" s="2960"/>
      <c r="J467" s="911">
        <v>0.27907429243643572</v>
      </c>
      <c r="K467" s="843"/>
      <c r="L467" s="843"/>
      <c r="M467" s="3159" t="s">
        <v>279</v>
      </c>
      <c r="N467" s="2960"/>
      <c r="O467" s="912">
        <v>0.12082130955359806</v>
      </c>
      <c r="P467" s="843"/>
      <c r="Q467" s="843"/>
      <c r="R467" s="235"/>
      <c r="S467" s="235"/>
      <c r="T467" s="235"/>
      <c r="U467" s="235"/>
      <c r="V467" s="235"/>
      <c r="W467" s="235"/>
      <c r="X467" s="235"/>
      <c r="Y467" s="235"/>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BA467" s="237"/>
      <c r="BB467" s="424"/>
      <c r="BC467" s="237"/>
      <c r="BD467" s="237"/>
      <c r="BE467" s="237"/>
      <c r="BF467" s="237"/>
      <c r="BG467" s="237"/>
      <c r="BH467" s="237"/>
      <c r="BI467" s="237"/>
      <c r="BJ467" s="237"/>
      <c r="BK467" s="237"/>
      <c r="BL467" s="237"/>
      <c r="BM467" s="237"/>
      <c r="BN467" s="237"/>
      <c r="BO467" s="237"/>
      <c r="BP467" s="237"/>
      <c r="BQ467" s="237"/>
      <c r="BR467" s="238"/>
      <c r="BS467" s="238"/>
      <c r="BT467" s="238"/>
      <c r="BU467" s="238"/>
      <c r="BV467" s="238"/>
      <c r="BW467" s="238"/>
      <c r="BX467" s="238"/>
      <c r="BY467" s="238"/>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c r="DA467" s="235"/>
    </row>
    <row r="468" s="242" customFormat="true" ht="25.15" customHeight="true" x14ac:dyDescent="0.2">
      <c r="C468" s="3152" t="s">
        <v>308</v>
      </c>
      <c r="D468" s="2960"/>
      <c r="E468" s="916">
        <v>5.2954545475536391E-5</v>
      </c>
      <c r="F468" s="843"/>
      <c r="G468" s="843"/>
      <c r="H468" s="3163" t="s">
        <v>268</v>
      </c>
      <c r="I468" s="2960"/>
      <c r="J468" s="911">
        <v>0.3520918293562752</v>
      </c>
      <c r="K468" s="843"/>
      <c r="L468" s="843"/>
      <c r="M468" s="3159" t="s">
        <v>269</v>
      </c>
      <c r="N468" s="2960"/>
      <c r="O468" s="912">
        <v>0.33922508002557344</v>
      </c>
      <c r="P468" s="843"/>
      <c r="Q468" s="843"/>
      <c r="R468" s="235"/>
      <c r="S468" s="235"/>
      <c r="T468" s="235"/>
      <c r="U468" s="235"/>
      <c r="V468" s="235"/>
      <c r="W468" s="235"/>
      <c r="X468" s="235"/>
      <c r="Y468" s="235"/>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BA468" s="237"/>
      <c r="BB468" s="424"/>
      <c r="BC468" s="237"/>
      <c r="BD468" s="237"/>
      <c r="BE468" s="237"/>
      <c r="BF468" s="237"/>
      <c r="BG468" s="237"/>
      <c r="BH468" s="237"/>
      <c r="BI468" s="237"/>
      <c r="BJ468" s="237"/>
      <c r="BK468" s="237"/>
      <c r="BL468" s="237"/>
      <c r="BM468" s="237"/>
      <c r="BN468" s="237"/>
      <c r="BO468" s="237"/>
      <c r="BP468" s="237"/>
      <c r="BQ468" s="237"/>
      <c r="BR468" s="238"/>
      <c r="BS468" s="238"/>
      <c r="BT468" s="238"/>
      <c r="BU468" s="238"/>
      <c r="BV468" s="238"/>
      <c r="BW468" s="238"/>
      <c r="BX468" s="238"/>
      <c r="BY468" s="238"/>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c r="DA468" s="235"/>
    </row>
    <row r="469" s="242" customFormat="true" ht="25.15" customHeight="true" x14ac:dyDescent="0.2">
      <c r="C469" s="3152" t="s">
        <v>301</v>
      </c>
      <c r="D469" s="2960"/>
      <c r="E469" s="910">
        <v>7.5634647066038217E-4</v>
      </c>
      <c r="F469" s="843"/>
      <c r="G469" s="843"/>
      <c r="H469" s="3163" t="s">
        <v>302</v>
      </c>
      <c r="I469" s="2960"/>
      <c r="J469" s="911">
        <v>4.4407747002615672E-3</v>
      </c>
      <c r="K469" s="843"/>
      <c r="L469" s="843"/>
      <c r="M469" s="3159" t="s">
        <v>300</v>
      </c>
      <c r="N469" s="2960"/>
      <c r="O469" s="912">
        <v>1.8636835861302655E-4</v>
      </c>
      <c r="P469" s="843"/>
      <c r="Q469" s="843"/>
      <c r="R469" s="235"/>
      <c r="S469" s="235"/>
      <c r="T469" s="235"/>
      <c r="U469" s="235"/>
      <c r="V469" s="235"/>
      <c r="W469" s="235"/>
      <c r="X469" s="235"/>
      <c r="Y469" s="235"/>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BA469" s="237"/>
      <c r="BB469" s="424"/>
      <c r="BC469" s="237"/>
      <c r="BD469" s="237"/>
      <c r="BE469" s="237"/>
      <c r="BF469" s="237"/>
      <c r="BG469" s="237"/>
      <c r="BH469" s="237"/>
      <c r="BI469" s="237"/>
      <c r="BJ469" s="237"/>
      <c r="BK469" s="237"/>
      <c r="BL469" s="237"/>
      <c r="BM469" s="237"/>
      <c r="BN469" s="237"/>
      <c r="BO469" s="237"/>
      <c r="BP469" s="237"/>
      <c r="BQ469" s="237"/>
      <c r="BR469" s="238"/>
      <c r="BS469" s="238"/>
      <c r="BT469" s="238"/>
      <c r="BU469" s="238"/>
      <c r="BV469" s="238"/>
      <c r="BW469" s="238"/>
      <c r="BX469" s="238"/>
      <c r="BY469" s="238"/>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c r="DA469" s="235"/>
    </row>
    <row r="470" s="242" customFormat="true" ht="25.15" customHeight="true" x14ac:dyDescent="0.2">
      <c r="C470" s="3152" t="s">
        <v>279</v>
      </c>
      <c r="D470" s="2960"/>
      <c r="E470" s="910">
        <v>4.7456923224428481E-2</v>
      </c>
      <c r="F470" s="843"/>
      <c r="G470" s="843"/>
      <c r="H470" s="3163" t="s">
        <v>305</v>
      </c>
      <c r="I470" s="2960"/>
      <c r="J470" s="911">
        <v>8.7667013174224046E-4</v>
      </c>
      <c r="K470" s="843"/>
      <c r="L470" s="843"/>
      <c r="M470" s="3159" t="s">
        <v>268</v>
      </c>
      <c r="N470" s="2960"/>
      <c r="O470" s="912">
        <v>0.3104207295400172</v>
      </c>
      <c r="P470" s="843"/>
      <c r="Q470" s="843"/>
      <c r="R470" s="235"/>
      <c r="S470" s="235"/>
      <c r="T470" s="235"/>
      <c r="U470" s="235"/>
      <c r="V470" s="235"/>
      <c r="W470" s="235"/>
      <c r="X470" s="235"/>
      <c r="Y470" s="235"/>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BA470" s="237"/>
      <c r="BB470" s="424"/>
      <c r="BC470" s="237"/>
      <c r="BD470" s="237"/>
      <c r="BE470" s="237"/>
      <c r="BF470" s="237"/>
      <c r="BG470" s="237"/>
      <c r="BH470" s="237"/>
      <c r="BI470" s="237"/>
      <c r="BJ470" s="237"/>
      <c r="BK470" s="237"/>
      <c r="BL470" s="237"/>
      <c r="BM470" s="237"/>
      <c r="BN470" s="237"/>
      <c r="BO470" s="237"/>
      <c r="BP470" s="237"/>
      <c r="BQ470" s="237"/>
      <c r="BR470" s="238"/>
      <c r="BS470" s="238"/>
      <c r="BT470" s="238"/>
      <c r="BU470" s="238"/>
      <c r="BV470" s="238"/>
      <c r="BW470" s="238"/>
      <c r="BX470" s="238"/>
      <c r="BY470" s="238"/>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c r="DA470" s="235"/>
    </row>
    <row r="471" s="242" customFormat="true" ht="25.15" customHeight="true" x14ac:dyDescent="0.2">
      <c r="C471" s="3152" t="s">
        <v>269</v>
      </c>
      <c r="D471" s="2960"/>
      <c r="E471" s="910">
        <v>0.51985156236613828</v>
      </c>
      <c r="F471" s="843"/>
      <c r="G471" s="843"/>
      <c r="H471" s="3163" t="s">
        <v>293</v>
      </c>
      <c r="I471" s="2960"/>
      <c r="J471" s="911">
        <v>1.6735761690884362E-2</v>
      </c>
      <c r="K471" s="843"/>
      <c r="L471" s="843"/>
      <c r="M471" s="3159" t="s">
        <v>302</v>
      </c>
      <c r="N471" s="2960"/>
      <c r="O471" s="917">
        <v>7.8806463788979751E-9</v>
      </c>
      <c r="P471" s="843"/>
      <c r="Q471" s="843"/>
      <c r="R471" s="235"/>
      <c r="S471" s="235"/>
      <c r="T471" s="235"/>
      <c r="U471" s="235"/>
      <c r="V471" s="235"/>
      <c r="W471" s="235"/>
      <c r="X471" s="235"/>
      <c r="Y471" s="235"/>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BA471" s="237"/>
      <c r="BB471" s="424"/>
      <c r="BC471" s="237"/>
      <c r="BD471" s="237"/>
      <c r="BE471" s="237"/>
      <c r="BF471" s="237"/>
      <c r="BG471" s="237"/>
      <c r="BH471" s="237"/>
      <c r="BI471" s="237"/>
      <c r="BJ471" s="237"/>
      <c r="BK471" s="237"/>
      <c r="BL471" s="237"/>
      <c r="BM471" s="237"/>
      <c r="BN471" s="237"/>
      <c r="BO471" s="237"/>
      <c r="BP471" s="237"/>
      <c r="BQ471" s="237"/>
      <c r="BR471" s="238"/>
      <c r="BS471" s="238"/>
      <c r="BT471" s="238"/>
      <c r="BU471" s="238"/>
      <c r="BV471" s="238"/>
      <c r="BW471" s="238"/>
      <c r="BX471" s="238"/>
      <c r="BY471" s="238"/>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c r="DA471" s="235"/>
    </row>
    <row r="472" s="242" customFormat="true" ht="25.15" customHeight="true" x14ac:dyDescent="0.2">
      <c r="C472" s="3152" t="s">
        <v>300</v>
      </c>
      <c r="D472" s="2960"/>
      <c r="E472" s="910">
        <v>1.03934954709428E-3</v>
      </c>
      <c r="F472" s="843"/>
      <c r="G472" s="843"/>
      <c r="H472" s="3163" t="s">
        <v>295</v>
      </c>
      <c r="I472" s="2960"/>
      <c r="J472" s="911">
        <v>8.8634294989115934E-3</v>
      </c>
      <c r="K472" s="843"/>
      <c r="L472" s="843"/>
      <c r="M472" s="3159" t="s">
        <v>305</v>
      </c>
      <c r="N472" s="2960"/>
      <c r="O472" s="917">
        <v>6.9158325605720652E-6</v>
      </c>
      <c r="P472" s="843"/>
      <c r="Q472" s="843"/>
      <c r="R472" s="235"/>
      <c r="S472" s="235"/>
      <c r="T472" s="235"/>
      <c r="U472" s="235"/>
      <c r="V472" s="235"/>
      <c r="W472" s="235"/>
      <c r="X472" s="235"/>
      <c r="Y472" s="235"/>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BA472" s="237"/>
      <c r="BB472" s="424"/>
      <c r="BC472" s="237"/>
      <c r="BD472" s="237"/>
      <c r="BE472" s="237"/>
      <c r="BF472" s="237"/>
      <c r="BG472" s="237"/>
      <c r="BH472" s="237"/>
      <c r="BI472" s="237"/>
      <c r="BJ472" s="237"/>
      <c r="BK472" s="237"/>
      <c r="BL472" s="237"/>
      <c r="BM472" s="237"/>
      <c r="BN472" s="237"/>
      <c r="BO472" s="237"/>
      <c r="BP472" s="237"/>
      <c r="BQ472" s="237"/>
      <c r="BR472" s="238"/>
      <c r="BS472" s="238"/>
      <c r="BT472" s="238"/>
      <c r="BU472" s="238"/>
      <c r="BV472" s="238"/>
      <c r="BW472" s="238"/>
      <c r="BX472" s="238"/>
      <c r="BY472" s="238"/>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c r="DA472" s="235"/>
    </row>
    <row r="473" s="242" customFormat="true" ht="25.15" customHeight="true" x14ac:dyDescent="0.2">
      <c r="C473" s="3152" t="s">
        <v>268</v>
      </c>
      <c r="D473" s="2960"/>
      <c r="E473" s="910">
        <v>0.52660408391850322</v>
      </c>
      <c r="F473" s="843"/>
      <c r="G473" s="843"/>
      <c r="H473" s="3163" t="s">
        <v>281</v>
      </c>
      <c r="I473" s="2960"/>
      <c r="J473" s="911">
        <v>9.1670804676122014E-2</v>
      </c>
      <c r="K473" s="843"/>
      <c r="L473" s="843"/>
      <c r="M473" s="3159" t="s">
        <v>293</v>
      </c>
      <c r="N473" s="2960"/>
      <c r="O473" s="912">
        <v>1.7556568357133819E-3</v>
      </c>
      <c r="P473" s="843"/>
      <c r="Q473" s="843"/>
      <c r="R473" s="235"/>
      <c r="S473" s="235"/>
      <c r="T473" s="235"/>
      <c r="U473" s="235"/>
      <c r="V473" s="235"/>
      <c r="W473" s="235"/>
      <c r="X473" s="235"/>
      <c r="Y473" s="235"/>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BA473" s="237"/>
      <c r="BB473" s="424"/>
      <c r="BC473" s="237"/>
      <c r="BD473" s="237"/>
      <c r="BE473" s="237"/>
      <c r="BF473" s="237"/>
      <c r="BG473" s="237"/>
      <c r="BH473" s="237"/>
      <c r="BI473" s="237"/>
      <c r="BJ473" s="237"/>
      <c r="BK473" s="237"/>
      <c r="BL473" s="237"/>
      <c r="BM473" s="237"/>
      <c r="BN473" s="237"/>
      <c r="BO473" s="237"/>
      <c r="BP473" s="237"/>
      <c r="BQ473" s="237"/>
      <c r="BR473" s="238"/>
      <c r="BS473" s="238"/>
      <c r="BT473" s="238"/>
      <c r="BU473" s="238"/>
      <c r="BV473" s="238"/>
      <c r="BW473" s="238"/>
      <c r="BX473" s="238"/>
      <c r="BY473" s="238"/>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c r="DA473" s="235"/>
    </row>
    <row r="474" s="242" customFormat="true" ht="25.15" customHeight="true" x14ac:dyDescent="0.2">
      <c r="C474" s="3152" t="s">
        <v>302</v>
      </c>
      <c r="D474" s="2960"/>
      <c r="E474" s="910">
        <v>5.3471019459570954E-4</v>
      </c>
      <c r="F474" s="843"/>
      <c r="G474" s="843"/>
      <c r="H474" s="3163" t="s">
        <v>280</v>
      </c>
      <c r="I474" s="2960"/>
      <c r="J474" s="911">
        <v>0.16246005436255143</v>
      </c>
      <c r="K474" s="843"/>
      <c r="L474" s="843"/>
      <c r="M474" s="3159" t="s">
        <v>295</v>
      </c>
      <c r="N474" s="2960"/>
      <c r="O474" s="912">
        <v>8.511735184364275E-3</v>
      </c>
      <c r="P474" s="843"/>
      <c r="Q474" s="843"/>
      <c r="R474" s="235"/>
      <c r="S474" s="235"/>
      <c r="T474" s="235"/>
      <c r="U474" s="235"/>
      <c r="V474" s="235"/>
      <c r="W474" s="235"/>
      <c r="X474" s="235"/>
      <c r="Y474" s="235"/>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BA474" s="237"/>
      <c r="BB474" s="424"/>
      <c r="BC474" s="237"/>
      <c r="BD474" s="237"/>
      <c r="BE474" s="237"/>
      <c r="BF474" s="237"/>
      <c r="BG474" s="237"/>
      <c r="BH474" s="237"/>
      <c r="BI474" s="237"/>
      <c r="BJ474" s="237"/>
      <c r="BK474" s="237"/>
      <c r="BL474" s="237"/>
      <c r="BM474" s="237"/>
      <c r="BN474" s="237"/>
      <c r="BO474" s="237"/>
      <c r="BP474" s="237"/>
      <c r="BQ474" s="237"/>
      <c r="BR474" s="238"/>
      <c r="BS474" s="238"/>
      <c r="BT474" s="238"/>
      <c r="BU474" s="238"/>
      <c r="BV474" s="238"/>
      <c r="BW474" s="238"/>
      <c r="BX474" s="238"/>
      <c r="BY474" s="238"/>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c r="DA474" s="235"/>
    </row>
    <row r="475" s="242" customFormat="true" ht="25.15" customHeight="true" x14ac:dyDescent="0.2">
      <c r="C475" s="3152" t="s">
        <v>305</v>
      </c>
      <c r="D475" s="2960"/>
      <c r="E475" s="910">
        <v>2.5386874425288542E-4</v>
      </c>
      <c r="F475" s="843"/>
      <c r="G475" s="843"/>
      <c r="H475" s="3163" t="s">
        <v>294</v>
      </c>
      <c r="I475" s="2960"/>
      <c r="J475" s="911">
        <v>1.5524257606291074E-2</v>
      </c>
      <c r="K475" s="843"/>
      <c r="L475" s="843"/>
      <c r="M475" s="3159" t="s">
        <v>281</v>
      </c>
      <c r="N475" s="2960"/>
      <c r="O475" s="912">
        <v>8.185976479529157E-3</v>
      </c>
      <c r="P475" s="843"/>
      <c r="Q475" s="843"/>
      <c r="R475" s="235"/>
      <c r="S475" s="235"/>
      <c r="T475" s="235"/>
      <c r="U475" s="235"/>
      <c r="V475" s="235"/>
      <c r="W475" s="235"/>
      <c r="X475" s="235"/>
      <c r="Y475" s="235"/>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BA475" s="237"/>
      <c r="BB475" s="424"/>
      <c r="BC475" s="237"/>
      <c r="BD475" s="237"/>
      <c r="BE475" s="237"/>
      <c r="BF475" s="237"/>
      <c r="BG475" s="237"/>
      <c r="BH475" s="237"/>
      <c r="BI475" s="237"/>
      <c r="BJ475" s="237"/>
      <c r="BK475" s="237"/>
      <c r="BL475" s="237"/>
      <c r="BM475" s="237"/>
      <c r="BN475" s="237"/>
      <c r="BO475" s="237"/>
      <c r="BP475" s="237"/>
      <c r="BQ475" s="237"/>
      <c r="BR475" s="238"/>
      <c r="BS475" s="238"/>
      <c r="BT475" s="238"/>
      <c r="BU475" s="238"/>
      <c r="BV475" s="238"/>
      <c r="BW475" s="238"/>
      <c r="BX475" s="238"/>
      <c r="BY475" s="238"/>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c r="DA475" s="235"/>
    </row>
    <row r="476" s="242" customFormat="true" ht="25.15" customHeight="true" x14ac:dyDescent="0.2">
      <c r="C476" s="3152" t="s">
        <v>293</v>
      </c>
      <c r="D476" s="2960"/>
      <c r="E476" s="910">
        <v>9.2209255455054373E-3</v>
      </c>
      <c r="F476" s="843"/>
      <c r="G476" s="843"/>
      <c r="H476" s="3163" t="s">
        <v>303</v>
      </c>
      <c r="I476" s="2960"/>
      <c r="J476" s="918">
        <v>4.6710910395739459E-5</v>
      </c>
      <c r="K476" s="843"/>
      <c r="L476" s="843"/>
      <c r="M476" s="3159" t="s">
        <v>280</v>
      </c>
      <c r="N476" s="2960"/>
      <c r="O476" s="912">
        <v>5.9734723237838773E-2</v>
      </c>
      <c r="P476" s="843"/>
      <c r="Q476" s="843"/>
      <c r="R476" s="235"/>
      <c r="S476" s="235"/>
      <c r="T476" s="235"/>
      <c r="U476" s="235"/>
      <c r="V476" s="235"/>
      <c r="W476" s="235"/>
      <c r="X476" s="235"/>
      <c r="Y476" s="235"/>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BA476" s="237"/>
      <c r="BB476" s="424"/>
      <c r="BC476" s="237"/>
      <c r="BD476" s="237"/>
      <c r="BE476" s="237"/>
      <c r="BF476" s="237"/>
      <c r="BG476" s="237"/>
      <c r="BH476" s="237"/>
      <c r="BI476" s="237"/>
      <c r="BJ476" s="237"/>
      <c r="BK476" s="237"/>
      <c r="BL476" s="237"/>
      <c r="BM476" s="237"/>
      <c r="BN476" s="237"/>
      <c r="BO476" s="237"/>
      <c r="BP476" s="237"/>
      <c r="BQ476" s="237"/>
      <c r="BR476" s="238"/>
      <c r="BS476" s="238"/>
      <c r="BT476" s="238"/>
      <c r="BU476" s="238"/>
      <c r="BV476" s="238"/>
      <c r="BW476" s="238"/>
      <c r="BX476" s="238"/>
      <c r="BY476" s="238"/>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c r="DA476" s="235"/>
    </row>
    <row r="477" s="242" customFormat="true" ht="25.15" customHeight="true" x14ac:dyDescent="0.2">
      <c r="C477" s="3152" t="s">
        <v>295</v>
      </c>
      <c r="D477" s="2960"/>
      <c r="E477" s="910">
        <v>7.2351195836296031E-4</v>
      </c>
      <c r="F477" s="843"/>
      <c r="G477" s="843"/>
      <c r="H477" s="3163" t="s">
        <v>275</v>
      </c>
      <c r="I477" s="2960"/>
      <c r="J477" s="911">
        <v>0.21701617770858475</v>
      </c>
      <c r="K477" s="843"/>
      <c r="L477" s="843"/>
      <c r="M477" s="3159" t="s">
        <v>294</v>
      </c>
      <c r="N477" s="2960"/>
      <c r="O477" s="912">
        <v>7.8054121591734698E-3</v>
      </c>
      <c r="P477" s="843"/>
      <c r="Q477" s="843"/>
      <c r="R477" s="235"/>
      <c r="S477" s="235"/>
      <c r="T477" s="235"/>
      <c r="U477" s="235"/>
      <c r="V477" s="235"/>
      <c r="W477" s="235"/>
      <c r="X477" s="235"/>
      <c r="Y477" s="235"/>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BA477" s="237"/>
      <c r="BB477" s="424"/>
      <c r="BC477" s="237"/>
      <c r="BD477" s="237"/>
      <c r="BE477" s="237"/>
      <c r="BF477" s="237"/>
      <c r="BG477" s="237"/>
      <c r="BH477" s="237"/>
      <c r="BI477" s="237"/>
      <c r="BJ477" s="237"/>
      <c r="BK477" s="237"/>
      <c r="BL477" s="237"/>
      <c r="BM477" s="237"/>
      <c r="BN477" s="237"/>
      <c r="BO477" s="237"/>
      <c r="BP477" s="237"/>
      <c r="BQ477" s="237"/>
      <c r="BR477" s="238"/>
      <c r="BS477" s="238"/>
      <c r="BT477" s="238"/>
      <c r="BU477" s="238"/>
      <c r="BV477" s="238"/>
      <c r="BW477" s="238"/>
      <c r="BX477" s="238"/>
      <c r="BY477" s="238"/>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c r="DA477" s="235"/>
    </row>
    <row r="478" s="242" customFormat="true" ht="25.15" customHeight="true" x14ac:dyDescent="0.2">
      <c r="C478" s="3152" t="s">
        <v>281</v>
      </c>
      <c r="D478" s="2960"/>
      <c r="E478" s="910">
        <v>9.188697544039956E-2</v>
      </c>
      <c r="F478" s="843"/>
      <c r="G478" s="843"/>
      <c r="H478" s="3163" t="s">
        <v>307</v>
      </c>
      <c r="I478" s="2960"/>
      <c r="J478" s="911">
        <v>1.1623766078795497E-4</v>
      </c>
      <c r="K478" s="843"/>
      <c r="L478" s="843"/>
      <c r="M478" s="3159" t="s">
        <v>303</v>
      </c>
      <c r="N478" s="2960"/>
      <c r="O478" s="912">
        <v>3.3328825302015672E-3</v>
      </c>
      <c r="P478" s="843"/>
      <c r="Q478" s="843"/>
      <c r="R478" s="235"/>
      <c r="S478" s="235"/>
      <c r="T478" s="235"/>
      <c r="U478" s="235"/>
      <c r="V478" s="235"/>
      <c r="W478" s="235"/>
      <c r="X478" s="235"/>
      <c r="Y478" s="235"/>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BA478" s="237"/>
      <c r="BB478" s="424"/>
      <c r="BC478" s="237"/>
      <c r="BD478" s="237"/>
      <c r="BE478" s="237"/>
      <c r="BF478" s="237"/>
      <c r="BG478" s="237"/>
      <c r="BH478" s="237"/>
      <c r="BI478" s="237"/>
      <c r="BJ478" s="237"/>
      <c r="BK478" s="237"/>
      <c r="BL478" s="237"/>
      <c r="BM478" s="237"/>
      <c r="BN478" s="237"/>
      <c r="BO478" s="237"/>
      <c r="BP478" s="237"/>
      <c r="BQ478" s="237"/>
      <c r="BR478" s="238"/>
      <c r="BS478" s="238"/>
      <c r="BT478" s="238"/>
      <c r="BU478" s="238"/>
      <c r="BV478" s="238"/>
      <c r="BW478" s="238"/>
      <c r="BX478" s="238"/>
      <c r="BY478" s="238"/>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c r="DA478" s="235"/>
    </row>
    <row r="479" s="242" customFormat="true" ht="25.15" customHeight="true" x14ac:dyDescent="0.2">
      <c r="C479" s="3152" t="s">
        <v>280</v>
      </c>
      <c r="D479" s="2960"/>
      <c r="E479" s="910">
        <v>9.1687416271783242E-2</v>
      </c>
      <c r="F479" s="843"/>
      <c r="G479" s="843"/>
      <c r="H479" s="3163" t="s">
        <v>282</v>
      </c>
      <c r="I479" s="2960"/>
      <c r="J479" s="911">
        <v>7.7372498572938191E-3</v>
      </c>
      <c r="K479" s="843"/>
      <c r="L479" s="843"/>
      <c r="M479" s="3159" t="s">
        <v>275</v>
      </c>
      <c r="N479" s="2960"/>
      <c r="O479" s="912">
        <v>0.1400293790843897</v>
      </c>
      <c r="P479" s="843"/>
      <c r="Q479" s="843"/>
      <c r="R479" s="235"/>
      <c r="S479" s="235"/>
      <c r="T479" s="235"/>
      <c r="U479" s="235"/>
      <c r="V479" s="235"/>
      <c r="W479" s="235"/>
      <c r="X479" s="235"/>
      <c r="Y479" s="235"/>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BA479" s="237"/>
      <c r="BB479" s="424"/>
      <c r="BC479" s="237"/>
      <c r="BD479" s="237"/>
      <c r="BE479" s="237"/>
      <c r="BF479" s="237"/>
      <c r="BG479" s="237"/>
      <c r="BH479" s="237"/>
      <c r="BI479" s="237"/>
      <c r="BJ479" s="237"/>
      <c r="BK479" s="237"/>
      <c r="BL479" s="237"/>
      <c r="BM479" s="237"/>
      <c r="BN479" s="237"/>
      <c r="BO479" s="237"/>
      <c r="BP479" s="237"/>
      <c r="BQ479" s="237"/>
      <c r="BR479" s="238"/>
      <c r="BS479" s="238"/>
      <c r="BT479" s="238"/>
      <c r="BU479" s="238"/>
      <c r="BV479" s="238"/>
      <c r="BW479" s="238"/>
      <c r="BX479" s="238"/>
      <c r="BY479" s="238"/>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c r="DA479" s="235"/>
    </row>
    <row r="480" s="242" customFormat="true" ht="25.15" customHeight="true" x14ac:dyDescent="0.2">
      <c r="C480" s="3152" t="s">
        <v>294</v>
      </c>
      <c r="D480" s="2960"/>
      <c r="E480" s="910">
        <v>4.3596360346148617E-2</v>
      </c>
      <c r="F480" s="843"/>
      <c r="G480" s="843"/>
      <c r="H480" s="3163" t="s">
        <v>283</v>
      </c>
      <c r="I480" s="2960"/>
      <c r="J480" s="911">
        <v>4.4115639998278243E-2</v>
      </c>
      <c r="K480" s="843"/>
      <c r="L480" s="843"/>
      <c r="M480" s="3159" t="s">
        <v>307</v>
      </c>
      <c r="N480" s="2960"/>
      <c r="O480" s="917">
        <v>1.5687998025768034E-6</v>
      </c>
      <c r="P480" s="843"/>
      <c r="Q480" s="843"/>
      <c r="R480" s="235"/>
      <c r="S480" s="235"/>
      <c r="T480" s="235"/>
      <c r="U480" s="235"/>
      <c r="V480" s="235"/>
      <c r="W480" s="235"/>
      <c r="X480" s="235"/>
      <c r="Y480" s="235"/>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BA480" s="237"/>
      <c r="BB480" s="424"/>
      <c r="BC480" s="237"/>
      <c r="BD480" s="237"/>
      <c r="BE480" s="237"/>
      <c r="BF480" s="237"/>
      <c r="BG480" s="237"/>
      <c r="BH480" s="237"/>
      <c r="BI480" s="237"/>
      <c r="BJ480" s="237"/>
      <c r="BK480" s="237"/>
      <c r="BL480" s="237"/>
      <c r="BM480" s="237"/>
      <c r="BN480" s="237"/>
      <c r="BO480" s="237"/>
      <c r="BP480" s="237"/>
      <c r="BQ480" s="237"/>
      <c r="BR480" s="238"/>
      <c r="BS480" s="238"/>
      <c r="BT480" s="238"/>
      <c r="BU480" s="238"/>
      <c r="BV480" s="238"/>
      <c r="BW480" s="238"/>
      <c r="BX480" s="238"/>
      <c r="BY480" s="238"/>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c r="DA480" s="235"/>
    </row>
    <row r="481" s="242" customFormat="true" ht="25.15" customHeight="true" x14ac:dyDescent="0.2">
      <c r="C481" s="3152" t="s">
        <v>303</v>
      </c>
      <c r="D481" s="2960"/>
      <c r="E481" s="910">
        <v>6.043303817895887E-4</v>
      </c>
      <c r="F481" s="843"/>
      <c r="G481" s="843"/>
      <c r="H481" s="3163" t="s">
        <v>306</v>
      </c>
      <c r="I481" s="2960"/>
      <c r="J481" s="918">
        <v>8.9459407982016025E-6</v>
      </c>
      <c r="K481" s="843"/>
      <c r="L481" s="843"/>
      <c r="M481" s="3159" t="s">
        <v>282</v>
      </c>
      <c r="N481" s="2960"/>
      <c r="O481" s="912">
        <v>6.7897318792804681E-2</v>
      </c>
      <c r="P481" s="843"/>
      <c r="Q481" s="843"/>
      <c r="R481" s="235"/>
      <c r="S481" s="235"/>
      <c r="T481" s="235"/>
      <c r="U481" s="235"/>
      <c r="V481" s="235"/>
      <c r="W481" s="235"/>
      <c r="X481" s="235"/>
      <c r="Y481" s="235"/>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BA481" s="237"/>
      <c r="BB481" s="424"/>
      <c r="BC481" s="237"/>
      <c r="BD481" s="237"/>
      <c r="BE481" s="237"/>
      <c r="BF481" s="237"/>
      <c r="BG481" s="237"/>
      <c r="BH481" s="237"/>
      <c r="BI481" s="237"/>
      <c r="BJ481" s="237"/>
      <c r="BK481" s="237"/>
      <c r="BL481" s="237"/>
      <c r="BM481" s="237"/>
      <c r="BN481" s="237"/>
      <c r="BO481" s="237"/>
      <c r="BP481" s="237"/>
      <c r="BQ481" s="237"/>
      <c r="BR481" s="238"/>
      <c r="BS481" s="238"/>
      <c r="BT481" s="238"/>
      <c r="BU481" s="238"/>
      <c r="BV481" s="238"/>
      <c r="BW481" s="238"/>
      <c r="BX481" s="238"/>
      <c r="BY481" s="238"/>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c r="DA481" s="235"/>
    </row>
    <row r="482" s="242" customFormat="true" ht="25.15" customHeight="true" x14ac:dyDescent="0.2">
      <c r="C482" s="3152" t="s">
        <v>275</v>
      </c>
      <c r="D482" s="2960"/>
      <c r="E482" s="910">
        <v>0.20343358521346863</v>
      </c>
      <c r="F482" s="843"/>
      <c r="G482" s="843"/>
      <c r="H482" s="3163" t="s">
        <v>268</v>
      </c>
      <c r="I482" s="2960"/>
      <c r="J482" s="911">
        <v>5.8525922721216116E-2</v>
      </c>
      <c r="K482" s="843"/>
      <c r="L482" s="843"/>
      <c r="M482" s="3159" t="s">
        <v>283</v>
      </c>
      <c r="N482" s="2960"/>
      <c r="O482" s="912">
        <v>6.2054920864278253E-2</v>
      </c>
      <c r="P482" s="843"/>
      <c r="Q482" s="843"/>
      <c r="R482" s="235"/>
      <c r="S482" s="235"/>
      <c r="T482" s="235"/>
      <c r="U482" s="235"/>
      <c r="V482" s="235"/>
      <c r="W482" s="235"/>
      <c r="X482" s="235"/>
      <c r="Y482" s="235"/>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BA482" s="237"/>
      <c r="BB482" s="424"/>
      <c r="BC482" s="237"/>
      <c r="BD482" s="237"/>
      <c r="BE482" s="237"/>
      <c r="BF482" s="237"/>
      <c r="BG482" s="237"/>
      <c r="BH482" s="237"/>
      <c r="BI482" s="237"/>
      <c r="BJ482" s="237"/>
      <c r="BK482" s="237"/>
      <c r="BL482" s="237"/>
      <c r="BM482" s="237"/>
      <c r="BN482" s="237"/>
      <c r="BO482" s="237"/>
      <c r="BP482" s="237"/>
      <c r="BQ482" s="237"/>
      <c r="BR482" s="238"/>
      <c r="BS482" s="238"/>
      <c r="BT482" s="238"/>
      <c r="BU482" s="238"/>
      <c r="BV482" s="238"/>
      <c r="BW482" s="238"/>
      <c r="BX482" s="238"/>
      <c r="BY482" s="238"/>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c r="DA482" s="235"/>
    </row>
    <row r="483" s="242" customFormat="true" ht="25.15" customHeight="true" x14ac:dyDescent="0.2">
      <c r="C483" s="3152" t="s">
        <v>307</v>
      </c>
      <c r="D483" s="2960"/>
      <c r="E483" s="910">
        <v>2.1834433769093428E-4</v>
      </c>
      <c r="F483" s="843"/>
      <c r="G483" s="843"/>
      <c r="H483" s="3163" t="s">
        <v>302</v>
      </c>
      <c r="I483" s="2960"/>
      <c r="J483" s="911">
        <v>6.6897665359451721E-4</v>
      </c>
      <c r="K483" s="843"/>
      <c r="L483" s="843"/>
      <c r="M483" s="3159" t="s">
        <v>268</v>
      </c>
      <c r="N483" s="2960"/>
      <c r="O483" s="912">
        <v>1.4978608369417782E-2</v>
      </c>
      <c r="P483" s="843"/>
      <c r="Q483" s="843"/>
      <c r="R483" s="235"/>
      <c r="S483" s="235"/>
      <c r="T483" s="235"/>
      <c r="U483" s="235"/>
      <c r="V483" s="235"/>
      <c r="W483" s="235"/>
      <c r="X483" s="235"/>
      <c r="Y483" s="235"/>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BA483" s="237"/>
      <c r="BB483" s="424"/>
      <c r="BC483" s="237"/>
      <c r="BD483" s="237"/>
      <c r="BE483" s="237"/>
      <c r="BF483" s="237"/>
      <c r="BG483" s="237"/>
      <c r="BH483" s="237"/>
      <c r="BI483" s="237"/>
      <c r="BJ483" s="237"/>
      <c r="BK483" s="237"/>
      <c r="BL483" s="237"/>
      <c r="BM483" s="237"/>
      <c r="BN483" s="237"/>
      <c r="BO483" s="237"/>
      <c r="BP483" s="237"/>
      <c r="BQ483" s="237"/>
      <c r="BR483" s="238"/>
      <c r="BS483" s="238"/>
      <c r="BT483" s="238"/>
      <c r="BU483" s="238"/>
      <c r="BV483" s="238"/>
      <c r="BW483" s="238"/>
      <c r="BX483" s="238"/>
      <c r="BY483" s="238"/>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c r="DA483" s="235"/>
    </row>
    <row r="484" s="242" customFormat="true" ht="25.15" customHeight="true" x14ac:dyDescent="0.2">
      <c r="C484" s="3152" t="s">
        <v>282</v>
      </c>
      <c r="D484" s="2960"/>
      <c r="E484" s="910">
        <v>5.2029650187801542E-2</v>
      </c>
      <c r="F484" s="843"/>
      <c r="G484" s="843"/>
      <c r="H484" s="3163" t="s">
        <v>273</v>
      </c>
      <c r="I484" s="2960"/>
      <c r="J484" s="911">
        <v>0.18837021194043896</v>
      </c>
      <c r="K484" s="843"/>
      <c r="L484" s="843"/>
      <c r="M484" s="3159" t="s">
        <v>302</v>
      </c>
      <c r="N484" s="2960"/>
      <c r="O484" s="917">
        <v>5.8633922344281191E-5</v>
      </c>
      <c r="P484" s="843"/>
      <c r="Q484" s="843"/>
      <c r="R484" s="235"/>
      <c r="S484" s="235"/>
      <c r="T484" s="235"/>
      <c r="U484" s="235"/>
      <c r="V484" s="235"/>
      <c r="W484" s="235"/>
      <c r="X484" s="235"/>
      <c r="Y484" s="235"/>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BA484" s="237"/>
      <c r="BB484" s="424"/>
      <c r="BC484" s="237"/>
      <c r="BD484" s="237"/>
      <c r="BE484" s="237"/>
      <c r="BF484" s="237"/>
      <c r="BG484" s="237"/>
      <c r="BH484" s="237"/>
      <c r="BI484" s="237"/>
      <c r="BJ484" s="237"/>
      <c r="BK484" s="237"/>
      <c r="BL484" s="237"/>
      <c r="BM484" s="237"/>
      <c r="BN484" s="237"/>
      <c r="BO484" s="237"/>
      <c r="BP484" s="237"/>
      <c r="BQ484" s="237"/>
      <c r="BR484" s="238"/>
      <c r="BS484" s="238"/>
      <c r="BT484" s="238"/>
      <c r="BU484" s="238"/>
      <c r="BV484" s="238"/>
      <c r="BW484" s="238"/>
      <c r="BX484" s="238"/>
      <c r="BY484" s="238"/>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c r="DA484" s="235"/>
    </row>
    <row r="485" s="242" customFormat="true" ht="25.15" customHeight="true" x14ac:dyDescent="0.2">
      <c r="C485" s="3152" t="s">
        <v>283</v>
      </c>
      <c r="D485" s="2960"/>
      <c r="E485" s="910">
        <v>8.8374975399914332E-2</v>
      </c>
      <c r="F485" s="843"/>
      <c r="G485" s="843"/>
      <c r="H485" s="3163" t="s">
        <v>271</v>
      </c>
      <c r="I485" s="2960"/>
      <c r="J485" s="911">
        <v>0.31150182401530868</v>
      </c>
      <c r="K485" s="843"/>
      <c r="L485" s="843"/>
      <c r="M485" s="3159" t="s">
        <v>305</v>
      </c>
      <c r="N485" s="2960"/>
      <c r="O485" s="912">
        <v>3.915643095866166E-4</v>
      </c>
      <c r="P485" s="843"/>
      <c r="Q485" s="843"/>
      <c r="R485" s="235"/>
      <c r="S485" s="235"/>
      <c r="T485" s="235"/>
      <c r="U485" s="235"/>
      <c r="V485" s="235"/>
      <c r="W485" s="235"/>
      <c r="X485" s="235"/>
      <c r="Y485" s="235"/>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BA485" s="237"/>
      <c r="BB485" s="424"/>
      <c r="BC485" s="237"/>
      <c r="BD485" s="237"/>
      <c r="BE485" s="237"/>
      <c r="BF485" s="237"/>
      <c r="BG485" s="237"/>
      <c r="BH485" s="237"/>
      <c r="BI485" s="237"/>
      <c r="BJ485" s="237"/>
      <c r="BK485" s="237"/>
      <c r="BL485" s="237"/>
      <c r="BM485" s="237"/>
      <c r="BN485" s="237"/>
      <c r="BO485" s="237"/>
      <c r="BP485" s="237"/>
      <c r="BQ485" s="237"/>
      <c r="BR485" s="238"/>
      <c r="BS485" s="238"/>
      <c r="BT485" s="238"/>
      <c r="BU485" s="238"/>
      <c r="BV485" s="238"/>
      <c r="BW485" s="238"/>
      <c r="BX485" s="238"/>
      <c r="BY485" s="238"/>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c r="DA485" s="235"/>
    </row>
    <row r="486" s="242" customFormat="true" ht="25.15" customHeight="true" x14ac:dyDescent="0.2">
      <c r="C486" s="3152" t="s">
        <v>306</v>
      </c>
      <c r="D486" s="2960"/>
      <c r="E486" s="910">
        <v>2.5983907417262577E-4</v>
      </c>
      <c r="F486" s="843"/>
      <c r="G486" s="843"/>
      <c r="H486" s="3163" t="s">
        <v>272</v>
      </c>
      <c r="I486" s="2960"/>
      <c r="J486" s="911">
        <v>0.27113558878721156</v>
      </c>
      <c r="K486" s="843"/>
      <c r="L486" s="843"/>
      <c r="M486" s="3159" t="s">
        <v>273</v>
      </c>
      <c r="N486" s="2960"/>
      <c r="O486" s="912">
        <v>0.2238566290904076</v>
      </c>
      <c r="P486" s="843"/>
      <c r="Q486" s="843"/>
      <c r="R486" s="235"/>
      <c r="S486" s="235"/>
      <c r="T486" s="235"/>
      <c r="U486" s="235"/>
      <c r="V486" s="235"/>
      <c r="W486" s="235"/>
      <c r="X486" s="235"/>
      <c r="Y486" s="235"/>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BA486" s="237"/>
      <c r="BB486" s="424"/>
      <c r="BC486" s="237"/>
      <c r="BD486" s="237"/>
      <c r="BE486" s="237"/>
      <c r="BF486" s="237"/>
      <c r="BG486" s="237"/>
      <c r="BH486" s="237"/>
      <c r="BI486" s="237"/>
      <c r="BJ486" s="237"/>
      <c r="BK486" s="237"/>
      <c r="BL486" s="237"/>
      <c r="BM486" s="237"/>
      <c r="BN486" s="237"/>
      <c r="BO486" s="237"/>
      <c r="BP486" s="237"/>
      <c r="BQ486" s="237"/>
      <c r="BR486" s="238"/>
      <c r="BS486" s="238"/>
      <c r="BT486" s="238"/>
      <c r="BU486" s="238"/>
      <c r="BV486" s="238"/>
      <c r="BW486" s="238"/>
      <c r="BX486" s="238"/>
      <c r="BY486" s="238"/>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c r="DA486" s="235"/>
    </row>
    <row r="487" s="242" customFormat="true" ht="25.15" customHeight="true" x14ac:dyDescent="0.2">
      <c r="C487" s="3152" t="s">
        <v>268</v>
      </c>
      <c r="D487" s="2960"/>
      <c r="E487" s="910">
        <v>4.9646125233257114E-2</v>
      </c>
      <c r="F487" s="843"/>
      <c r="G487" s="843"/>
      <c r="H487" s="3163" t="s">
        <v>290</v>
      </c>
      <c r="I487" s="2960"/>
      <c r="J487" s="911">
        <v>3.7677493481089064E-2</v>
      </c>
      <c r="K487" s="843"/>
      <c r="L487" s="843"/>
      <c r="M487" s="3159" t="s">
        <v>271</v>
      </c>
      <c r="N487" s="2960"/>
      <c r="O487" s="912">
        <v>0.30334260994680534</v>
      </c>
      <c r="P487" s="843"/>
      <c r="Q487" s="843"/>
      <c r="R487" s="235"/>
      <c r="S487" s="235"/>
      <c r="T487" s="235"/>
      <c r="U487" s="235"/>
      <c r="V487" s="235"/>
      <c r="W487" s="235"/>
      <c r="X487" s="235"/>
      <c r="Y487" s="235"/>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BA487" s="237"/>
      <c r="BB487" s="424"/>
      <c r="BC487" s="237"/>
      <c r="BD487" s="237"/>
      <c r="BE487" s="237"/>
      <c r="BF487" s="237"/>
      <c r="BG487" s="237"/>
      <c r="BH487" s="237"/>
      <c r="BI487" s="237"/>
      <c r="BJ487" s="237"/>
      <c r="BK487" s="237"/>
      <c r="BL487" s="237"/>
      <c r="BM487" s="237"/>
      <c r="BN487" s="237"/>
      <c r="BO487" s="237"/>
      <c r="BP487" s="237"/>
      <c r="BQ487" s="237"/>
      <c r="BR487" s="238"/>
      <c r="BS487" s="238"/>
      <c r="BT487" s="238"/>
      <c r="BU487" s="238"/>
      <c r="BV487" s="238"/>
      <c r="BW487" s="238"/>
      <c r="BX487" s="238"/>
      <c r="BY487" s="238"/>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c r="DA487" s="235"/>
    </row>
    <row r="488" s="242" customFormat="true" ht="25.15" customHeight="true" x14ac:dyDescent="0.2">
      <c r="C488" s="3152" t="s">
        <v>302</v>
      </c>
      <c r="D488" s="2960"/>
      <c r="E488" s="916">
        <v>7.8322688607067716E-7</v>
      </c>
      <c r="F488" s="843"/>
      <c r="G488" s="843"/>
      <c r="H488" s="3163" t="s">
        <v>262</v>
      </c>
      <c r="I488" s="2960"/>
      <c r="J488" s="911">
        <v>0.6260438354695278</v>
      </c>
      <c r="K488" s="843"/>
      <c r="L488" s="843"/>
      <c r="M488" s="3159" t="s">
        <v>272</v>
      </c>
      <c r="N488" s="2960"/>
      <c r="O488" s="912">
        <v>0.30866637334427438</v>
      </c>
      <c r="P488" s="843"/>
      <c r="Q488" s="843"/>
      <c r="R488" s="235"/>
      <c r="S488" s="235"/>
      <c r="T488" s="235"/>
      <c r="U488" s="235"/>
      <c r="V488" s="235"/>
      <c r="W488" s="235"/>
      <c r="X488" s="235"/>
      <c r="Y488" s="235"/>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BA488" s="237"/>
      <c r="BB488" s="424"/>
      <c r="BC488" s="237"/>
      <c r="BD488" s="237"/>
      <c r="BE488" s="237"/>
      <c r="BF488" s="237"/>
      <c r="BG488" s="237"/>
      <c r="BH488" s="237"/>
      <c r="BI488" s="237"/>
      <c r="BJ488" s="237"/>
      <c r="BK488" s="237"/>
      <c r="BL488" s="237"/>
      <c r="BM488" s="237"/>
      <c r="BN488" s="237"/>
      <c r="BO488" s="237"/>
      <c r="BP488" s="237"/>
      <c r="BQ488" s="237"/>
      <c r="BR488" s="238"/>
      <c r="BS488" s="238"/>
      <c r="BT488" s="238"/>
      <c r="BU488" s="238"/>
      <c r="BV488" s="238"/>
      <c r="BW488" s="238"/>
      <c r="BX488" s="238"/>
      <c r="BY488" s="238"/>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c r="DA488" s="235"/>
    </row>
    <row r="489" s="242" customFormat="true" ht="25.15" customHeight="true" x14ac:dyDescent="0.2">
      <c r="C489" s="3152" t="s">
        <v>305</v>
      </c>
      <c r="D489" s="2960"/>
      <c r="E489" s="916">
        <v>5.7109461364680004E-6</v>
      </c>
      <c r="F489" s="843"/>
      <c r="G489" s="843"/>
      <c r="H489" s="3163" t="s">
        <v>287</v>
      </c>
      <c r="I489" s="2960"/>
      <c r="J489" s="911">
        <v>2.7493600264227027E-3</v>
      </c>
      <c r="K489" s="843"/>
      <c r="L489" s="843"/>
      <c r="M489" s="3159" t="s">
        <v>290</v>
      </c>
      <c r="N489" s="2960"/>
      <c r="O489" s="912">
        <v>3.8298226236307196E-3</v>
      </c>
      <c r="P489" s="843"/>
      <c r="Q489" s="843"/>
      <c r="R489" s="235"/>
      <c r="S489" s="235"/>
      <c r="T489" s="235"/>
      <c r="U489" s="235"/>
      <c r="V489" s="235"/>
      <c r="W489" s="235"/>
      <c r="X489" s="235"/>
      <c r="Y489" s="235"/>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BA489" s="237"/>
      <c r="BB489" s="424"/>
      <c r="BC489" s="237"/>
      <c r="BD489" s="237"/>
      <c r="BE489" s="237"/>
      <c r="BF489" s="237"/>
      <c r="BG489" s="237"/>
      <c r="BH489" s="237"/>
      <c r="BI489" s="237"/>
      <c r="BJ489" s="237"/>
      <c r="BK489" s="237"/>
      <c r="BL489" s="237"/>
      <c r="BM489" s="237"/>
      <c r="BN489" s="237"/>
      <c r="BO489" s="237"/>
      <c r="BP489" s="237"/>
      <c r="BQ489" s="237"/>
      <c r="BR489" s="238"/>
      <c r="BS489" s="238"/>
      <c r="BT489" s="238"/>
      <c r="BU489" s="238"/>
      <c r="BV489" s="238"/>
      <c r="BW489" s="238"/>
      <c r="BX489" s="238"/>
      <c r="BY489" s="238"/>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c r="DA489" s="235"/>
    </row>
    <row r="490" s="242" customFormat="true" ht="25.15" customHeight="true" x14ac:dyDescent="0.2">
      <c r="C490" s="3152" t="s">
        <v>273</v>
      </c>
      <c r="D490" s="2960"/>
      <c r="E490" s="910">
        <v>0.19691054252677226</v>
      </c>
      <c r="F490" s="843"/>
      <c r="G490" s="843"/>
      <c r="H490" s="3163" t="s">
        <v>274</v>
      </c>
      <c r="I490" s="2960"/>
      <c r="J490" s="911">
        <v>0.24452600385946702</v>
      </c>
      <c r="K490" s="843"/>
      <c r="L490" s="843"/>
      <c r="M490" s="3159" t="s">
        <v>262</v>
      </c>
      <c r="N490" s="2960"/>
      <c r="O490" s="912">
        <v>0.36632299301792465</v>
      </c>
      <c r="P490" s="843"/>
      <c r="Q490" s="843"/>
      <c r="R490" s="235"/>
      <c r="S490" s="235"/>
      <c r="T490" s="235"/>
      <c r="U490" s="235"/>
      <c r="V490" s="235"/>
      <c r="W490" s="235"/>
      <c r="X490" s="235"/>
      <c r="Y490" s="235"/>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BA490" s="237"/>
      <c r="BB490" s="424"/>
      <c r="BC490" s="237"/>
      <c r="BD490" s="237"/>
      <c r="BE490" s="237"/>
      <c r="BF490" s="237"/>
      <c r="BG490" s="237"/>
      <c r="BH490" s="237"/>
      <c r="BI490" s="237"/>
      <c r="BJ490" s="237"/>
      <c r="BK490" s="237"/>
      <c r="BL490" s="237"/>
      <c r="BM490" s="237"/>
      <c r="BN490" s="237"/>
      <c r="BO490" s="237"/>
      <c r="BP490" s="237"/>
      <c r="BQ490" s="237"/>
      <c r="BR490" s="238"/>
      <c r="BS490" s="238"/>
      <c r="BT490" s="238"/>
      <c r="BU490" s="238"/>
      <c r="BV490" s="238"/>
      <c r="BW490" s="238"/>
      <c r="BX490" s="238"/>
      <c r="BY490" s="238"/>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c r="DA490" s="235"/>
    </row>
    <row r="491" s="242" customFormat="true" ht="25.15" customHeight="true" x14ac:dyDescent="0.2">
      <c r="C491" s="3152" t="s">
        <v>271</v>
      </c>
      <c r="D491" s="2960"/>
      <c r="E491" s="910">
        <v>0.36010375186931037</v>
      </c>
      <c r="F491" s="843"/>
      <c r="G491" s="843"/>
      <c r="H491" s="3163" t="s">
        <v>289</v>
      </c>
      <c r="I491" s="2960"/>
      <c r="J491" s="911">
        <v>1.111939763452476E-2</v>
      </c>
      <c r="K491" s="843"/>
      <c r="L491" s="843"/>
      <c r="M491" s="3159" t="s">
        <v>287</v>
      </c>
      <c r="N491" s="2960"/>
      <c r="O491" s="912">
        <v>3.2182373204774378E-2</v>
      </c>
      <c r="P491" s="843"/>
      <c r="Q491" s="843"/>
      <c r="R491" s="235"/>
      <c r="S491" s="235"/>
      <c r="T491" s="235"/>
      <c r="U491" s="235"/>
      <c r="V491" s="235"/>
      <c r="W491" s="235"/>
      <c r="X491" s="235"/>
      <c r="Y491" s="235"/>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BA491" s="237"/>
      <c r="BB491" s="424"/>
      <c r="BC491" s="237"/>
      <c r="BD491" s="237"/>
      <c r="BE491" s="237"/>
      <c r="BF491" s="237"/>
      <c r="BG491" s="237"/>
      <c r="BH491" s="237"/>
      <c r="BI491" s="237"/>
      <c r="BJ491" s="237"/>
      <c r="BK491" s="237"/>
      <c r="BL491" s="237"/>
      <c r="BM491" s="237"/>
      <c r="BN491" s="237"/>
      <c r="BO491" s="237"/>
      <c r="BP491" s="237"/>
      <c r="BQ491" s="237"/>
      <c r="BR491" s="238"/>
      <c r="BS491" s="238"/>
      <c r="BT491" s="238"/>
      <c r="BU491" s="238"/>
      <c r="BV491" s="238"/>
      <c r="BW491" s="238"/>
      <c r="BX491" s="238"/>
      <c r="BY491" s="238"/>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c r="DA491" s="235"/>
    </row>
    <row r="492" s="242" customFormat="true" ht="25.15" customHeight="true" x14ac:dyDescent="0.2">
      <c r="C492" s="3152" t="s">
        <v>272</v>
      </c>
      <c r="D492" s="2960"/>
      <c r="E492" s="910">
        <v>0.34651113441223075</v>
      </c>
      <c r="F492" s="843"/>
      <c r="G492" s="843"/>
      <c r="H492" s="3163" t="s">
        <v>296</v>
      </c>
      <c r="I492" s="2960"/>
      <c r="J492" s="911">
        <v>1.2296995666033339E-2</v>
      </c>
      <c r="K492" s="843"/>
      <c r="L492" s="843"/>
      <c r="M492" s="3159" t="s">
        <v>274</v>
      </c>
      <c r="N492" s="2960"/>
      <c r="O492" s="912">
        <v>0.19344816961231565</v>
      </c>
      <c r="P492" s="843"/>
      <c r="Q492" s="843"/>
      <c r="R492" s="235"/>
      <c r="S492" s="235"/>
      <c r="T492" s="235"/>
      <c r="U492" s="235"/>
      <c r="V492" s="235"/>
      <c r="W492" s="235"/>
      <c r="X492" s="235"/>
      <c r="Y492" s="235"/>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BA492" s="237"/>
      <c r="BB492" s="424"/>
      <c r="BC492" s="237"/>
      <c r="BD492" s="237"/>
      <c r="BE492" s="237"/>
      <c r="BF492" s="237"/>
      <c r="BG492" s="237"/>
      <c r="BH492" s="237"/>
      <c r="BI492" s="237"/>
      <c r="BJ492" s="237"/>
      <c r="BK492" s="237"/>
      <c r="BL492" s="237"/>
      <c r="BM492" s="237"/>
      <c r="BN492" s="237"/>
      <c r="BO492" s="237"/>
      <c r="BP492" s="237"/>
      <c r="BQ492" s="237"/>
      <c r="BR492" s="238"/>
      <c r="BS492" s="238"/>
      <c r="BT492" s="238"/>
      <c r="BU492" s="238"/>
      <c r="BV492" s="238"/>
      <c r="BW492" s="238"/>
      <c r="BX492" s="238"/>
      <c r="BY492" s="238"/>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c r="DA492" s="235"/>
    </row>
    <row r="493" s="242" customFormat="true" ht="25.15" customHeight="true" x14ac:dyDescent="0.2">
      <c r="C493" s="3152" t="s">
        <v>290</v>
      </c>
      <c r="D493" s="2960"/>
      <c r="E493" s="910">
        <v>8.3119904053974014E-3</v>
      </c>
      <c r="F493" s="843"/>
      <c r="G493" s="843"/>
      <c r="H493" s="3163" t="s">
        <v>291</v>
      </c>
      <c r="I493" s="2960"/>
      <c r="J493" s="911">
        <v>2.1393380387085627E-2</v>
      </c>
      <c r="K493" s="843"/>
      <c r="L493" s="843"/>
      <c r="M493" s="3159" t="s">
        <v>289</v>
      </c>
      <c r="N493" s="2960"/>
      <c r="O493" s="912">
        <v>1.9423022841845498E-2</v>
      </c>
      <c r="P493" s="843"/>
      <c r="Q493" s="843"/>
      <c r="R493" s="235"/>
      <c r="S493" s="235"/>
      <c r="T493" s="235"/>
      <c r="U493" s="235"/>
      <c r="V493" s="235"/>
      <c r="W493" s="235"/>
      <c r="X493" s="235"/>
      <c r="Y493" s="235"/>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BA493" s="237"/>
      <c r="BB493" s="424"/>
      <c r="BC493" s="237"/>
      <c r="BD493" s="237"/>
      <c r="BE493" s="237"/>
      <c r="BF493" s="237"/>
      <c r="BG493" s="237"/>
      <c r="BH493" s="237"/>
      <c r="BI493" s="237"/>
      <c r="BJ493" s="237"/>
      <c r="BK493" s="237"/>
      <c r="BL493" s="237"/>
      <c r="BM493" s="237"/>
      <c r="BN493" s="237"/>
      <c r="BO493" s="237"/>
      <c r="BP493" s="237"/>
      <c r="BQ493" s="237"/>
      <c r="BR493" s="238"/>
      <c r="BS493" s="238"/>
      <c r="BT493" s="238"/>
      <c r="BU493" s="238"/>
      <c r="BV493" s="238"/>
      <c r="BW493" s="238"/>
      <c r="BX493" s="238"/>
      <c r="BY493" s="238"/>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c r="DA493" s="235"/>
    </row>
    <row r="494" s="242" customFormat="true" ht="25.15" customHeight="true" x14ac:dyDescent="0.2">
      <c r="C494" s="3152" t="s">
        <v>262</v>
      </c>
      <c r="D494" s="2960"/>
      <c r="E494" s="910">
        <v>0.57310756240155647</v>
      </c>
      <c r="F494" s="843"/>
      <c r="G494" s="843"/>
      <c r="H494" s="3163" t="s">
        <v>267</v>
      </c>
      <c r="I494" s="2960"/>
      <c r="J494" s="911">
        <v>0.48868884956017183</v>
      </c>
      <c r="K494" s="843"/>
      <c r="L494" s="843"/>
      <c r="M494" s="3159" t="s">
        <v>296</v>
      </c>
      <c r="N494" s="2960"/>
      <c r="O494" s="912">
        <v>1.8838580422779542E-4</v>
      </c>
      <c r="P494" s="843"/>
      <c r="Q494" s="843"/>
      <c r="R494" s="235"/>
      <c r="S494" s="235"/>
      <c r="T494" s="235"/>
      <c r="U494" s="235"/>
      <c r="V494" s="235"/>
      <c r="W494" s="235"/>
      <c r="X494" s="235"/>
      <c r="Y494" s="235"/>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BA494" s="237"/>
      <c r="BB494" s="424"/>
      <c r="BC494" s="237"/>
      <c r="BD494" s="237"/>
      <c r="BE494" s="237"/>
      <c r="BF494" s="237"/>
      <c r="BG494" s="237"/>
      <c r="BH494" s="237"/>
      <c r="BI494" s="237"/>
      <c r="BJ494" s="237"/>
      <c r="BK494" s="237"/>
      <c r="BL494" s="237"/>
      <c r="BM494" s="237"/>
      <c r="BN494" s="237"/>
      <c r="BO494" s="237"/>
      <c r="BP494" s="237"/>
      <c r="BQ494" s="237"/>
      <c r="BR494" s="238"/>
      <c r="BS494" s="238"/>
      <c r="BT494" s="238"/>
      <c r="BU494" s="238"/>
      <c r="BV494" s="238"/>
      <c r="BW494" s="238"/>
      <c r="BX494" s="238"/>
      <c r="BY494" s="238"/>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c r="DA494" s="235"/>
    </row>
    <row r="495" s="242" customFormat="true" ht="25.15" customHeight="true" x14ac:dyDescent="0.2">
      <c r="C495" s="3152" t="s">
        <v>287</v>
      </c>
      <c r="D495" s="2960"/>
      <c r="E495" s="916">
        <v>1.7945715234944457E-5</v>
      </c>
      <c r="F495" s="843"/>
      <c r="G495" s="843"/>
      <c r="H495" s="3163" t="s">
        <v>278</v>
      </c>
      <c r="I495" s="2960"/>
      <c r="J495" s="911">
        <v>0.16325950509533815</v>
      </c>
      <c r="K495" s="843"/>
      <c r="L495" s="843"/>
      <c r="M495" s="3159" t="s">
        <v>291</v>
      </c>
      <c r="N495" s="2960"/>
      <c r="O495" s="912">
        <v>7.1581545308556146E-3</v>
      </c>
      <c r="P495" s="843"/>
      <c r="Q495" s="843"/>
      <c r="R495" s="235"/>
      <c r="S495" s="235"/>
      <c r="T495" s="235"/>
      <c r="U495" s="235"/>
      <c r="V495" s="235"/>
      <c r="W495" s="235"/>
      <c r="X495" s="235"/>
      <c r="Y495" s="235"/>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BA495" s="237"/>
      <c r="BB495" s="424"/>
      <c r="BC495" s="237"/>
      <c r="BD495" s="237"/>
      <c r="BE495" s="237"/>
      <c r="BF495" s="237"/>
      <c r="BG495" s="237"/>
      <c r="BH495" s="237"/>
      <c r="BI495" s="237"/>
      <c r="BJ495" s="237"/>
      <c r="BK495" s="237"/>
      <c r="BL495" s="237"/>
      <c r="BM495" s="237"/>
      <c r="BN495" s="237"/>
      <c r="BO495" s="237"/>
      <c r="BP495" s="237"/>
      <c r="BQ495" s="237"/>
      <c r="BR495" s="238"/>
      <c r="BS495" s="238"/>
      <c r="BT495" s="238"/>
      <c r="BU495" s="238"/>
      <c r="BV495" s="238"/>
      <c r="BW495" s="238"/>
      <c r="BX495" s="238"/>
      <c r="BY495" s="238"/>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c r="DA495" s="235"/>
    </row>
    <row r="496" s="242" customFormat="true" ht="25.15" customHeight="true" x14ac:dyDescent="0.2">
      <c r="C496" s="3152" t="s">
        <v>274</v>
      </c>
      <c r="D496" s="2960"/>
      <c r="E496" s="910">
        <v>0.27017703480761462</v>
      </c>
      <c r="F496" s="843"/>
      <c r="G496" s="843"/>
      <c r="H496" s="3163" t="s">
        <v>276</v>
      </c>
      <c r="I496" s="2960"/>
      <c r="J496" s="911">
        <v>0.20400879432550831</v>
      </c>
      <c r="K496" s="843"/>
      <c r="L496" s="843"/>
      <c r="M496" s="3159" t="s">
        <v>267</v>
      </c>
      <c r="N496" s="2960"/>
      <c r="O496" s="912">
        <v>0.34408651618808384</v>
      </c>
      <c r="P496" s="843"/>
      <c r="Q496" s="843"/>
      <c r="R496" s="235"/>
      <c r="S496" s="235"/>
      <c r="T496" s="235"/>
      <c r="U496" s="235"/>
      <c r="V496" s="235"/>
      <c r="W496" s="235"/>
      <c r="X496" s="235"/>
      <c r="Y496" s="235"/>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BA496" s="237"/>
      <c r="BB496" s="424"/>
      <c r="BC496" s="237"/>
      <c r="BD496" s="237"/>
      <c r="BE496" s="237"/>
      <c r="BF496" s="237"/>
      <c r="BG496" s="237"/>
      <c r="BH496" s="237"/>
      <c r="BI496" s="237"/>
      <c r="BJ496" s="237"/>
      <c r="BK496" s="237"/>
      <c r="BL496" s="237"/>
      <c r="BM496" s="237"/>
      <c r="BN496" s="237"/>
      <c r="BO496" s="237"/>
      <c r="BP496" s="237"/>
      <c r="BQ496" s="237"/>
      <c r="BR496" s="238"/>
      <c r="BS496" s="238"/>
      <c r="BT496" s="238"/>
      <c r="BU496" s="238"/>
      <c r="BV496" s="238"/>
      <c r="BW496" s="238"/>
      <c r="BX496" s="238"/>
      <c r="BY496" s="238"/>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c r="DA496" s="235"/>
    </row>
    <row r="497" s="242" customFormat="true" ht="25.15" customHeight="true" x14ac:dyDescent="0.2">
      <c r="C497" s="3152" t="s">
        <v>289</v>
      </c>
      <c r="D497" s="2960"/>
      <c r="E497" s="910">
        <v>2.3405148323083446E-2</v>
      </c>
      <c r="F497" s="843"/>
      <c r="G497" s="843"/>
      <c r="H497" s="3163" t="s">
        <v>266</v>
      </c>
      <c r="I497" s="2960"/>
      <c r="J497" s="911">
        <v>0.50479307626337433</v>
      </c>
      <c r="K497" s="843"/>
      <c r="L497" s="843"/>
      <c r="M497" s="3159" t="s">
        <v>278</v>
      </c>
      <c r="N497" s="2960"/>
      <c r="O497" s="912">
        <v>0.11309166033687208</v>
      </c>
      <c r="P497" s="843"/>
      <c r="Q497" s="843"/>
      <c r="R497" s="235"/>
      <c r="S497" s="235"/>
      <c r="T497" s="235"/>
      <c r="U497" s="235"/>
      <c r="V497" s="235"/>
      <c r="W497" s="235"/>
      <c r="X497" s="235"/>
      <c r="Y497" s="235"/>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BA497" s="237"/>
      <c r="BB497" s="424"/>
      <c r="BC497" s="237"/>
      <c r="BD497" s="237"/>
      <c r="BE497" s="237"/>
      <c r="BF497" s="237"/>
      <c r="BG497" s="237"/>
      <c r="BH497" s="237"/>
      <c r="BI497" s="237"/>
      <c r="BJ497" s="237"/>
      <c r="BK497" s="237"/>
      <c r="BL497" s="237"/>
      <c r="BM497" s="237"/>
      <c r="BN497" s="237"/>
      <c r="BO497" s="237"/>
      <c r="BP497" s="237"/>
      <c r="BQ497" s="237"/>
      <c r="BR497" s="238"/>
      <c r="BS497" s="238"/>
      <c r="BT497" s="238"/>
      <c r="BU497" s="238"/>
      <c r="BV497" s="238"/>
      <c r="BW497" s="238"/>
      <c r="BX497" s="238"/>
      <c r="BY497" s="238"/>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c r="DA497" s="235"/>
    </row>
    <row r="498" s="242" customFormat="true" ht="25.15" customHeight="true" x14ac:dyDescent="0.2">
      <c r="C498" s="3152" t="s">
        <v>296</v>
      </c>
      <c r="D498" s="2960"/>
      <c r="E498" s="910">
        <v>4.3064830807449739E-3</v>
      </c>
      <c r="F498" s="843"/>
      <c r="G498" s="843"/>
      <c r="H498" s="3163" t="s">
        <v>285</v>
      </c>
      <c r="I498" s="2960"/>
      <c r="J498" s="911">
        <v>5.8795802932648224E-2</v>
      </c>
      <c r="K498" s="843"/>
      <c r="L498" s="843"/>
      <c r="M498" s="3159" t="s">
        <v>276</v>
      </c>
      <c r="N498" s="2960"/>
      <c r="O498" s="912">
        <v>6.5907347555186263E-2</v>
      </c>
      <c r="P498" s="843"/>
      <c r="Q498" s="843"/>
      <c r="R498" s="235"/>
      <c r="S498" s="235"/>
      <c r="T498" s="235"/>
      <c r="U498" s="235"/>
      <c r="V498" s="235"/>
      <c r="W498" s="235"/>
      <c r="X498" s="235"/>
      <c r="Y498" s="235"/>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BA498" s="237"/>
      <c r="BB498" s="424"/>
      <c r="BC498" s="237"/>
      <c r="BD498" s="237"/>
      <c r="BE498" s="237"/>
      <c r="BF498" s="237"/>
      <c r="BG498" s="237"/>
      <c r="BH498" s="237"/>
      <c r="BI498" s="237"/>
      <c r="BJ498" s="237"/>
      <c r="BK498" s="237"/>
      <c r="BL498" s="237"/>
      <c r="BM498" s="237"/>
      <c r="BN498" s="237"/>
      <c r="BO498" s="237"/>
      <c r="BP498" s="237"/>
      <c r="BQ498" s="237"/>
      <c r="BR498" s="238"/>
      <c r="BS498" s="238"/>
      <c r="BT498" s="238"/>
      <c r="BU498" s="238"/>
      <c r="BV498" s="238"/>
      <c r="BW498" s="238"/>
      <c r="BX498" s="238"/>
      <c r="BY498" s="238"/>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c r="DA498" s="235"/>
    </row>
    <row r="499" s="242" customFormat="true" ht="25.15" customHeight="true" x14ac:dyDescent="0.2">
      <c r="C499" s="3152" t="s">
        <v>291</v>
      </c>
      <c r="D499" s="2960"/>
      <c r="E499" s="910">
        <v>1.8979809540743516E-2</v>
      </c>
      <c r="F499" s="843"/>
      <c r="G499" s="843"/>
      <c r="H499" s="3163" t="s">
        <v>304</v>
      </c>
      <c r="I499" s="2960"/>
      <c r="J499" s="911">
        <v>8.6180576524007551E-4</v>
      </c>
      <c r="K499" s="843"/>
      <c r="L499" s="843"/>
      <c r="M499" s="3159" t="s">
        <v>266</v>
      </c>
      <c r="N499" s="2960"/>
      <c r="O499" s="912">
        <v>0.41103165692572613</v>
      </c>
      <c r="P499" s="843"/>
      <c r="Q499" s="843"/>
      <c r="R499" s="235"/>
      <c r="S499" s="235"/>
      <c r="T499" s="235"/>
      <c r="U499" s="235"/>
      <c r="V499" s="235"/>
      <c r="W499" s="235"/>
      <c r="X499" s="235"/>
      <c r="Y499" s="235"/>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BA499" s="237"/>
      <c r="BB499" s="424"/>
      <c r="BC499" s="237"/>
      <c r="BD499" s="237"/>
      <c r="BE499" s="237"/>
      <c r="BF499" s="237"/>
      <c r="BG499" s="237"/>
      <c r="BH499" s="237"/>
      <c r="BI499" s="237"/>
      <c r="BJ499" s="237"/>
      <c r="BK499" s="237"/>
      <c r="BL499" s="237"/>
      <c r="BM499" s="237"/>
      <c r="BN499" s="237"/>
      <c r="BO499" s="237"/>
      <c r="BP499" s="237"/>
      <c r="BQ499" s="237"/>
      <c r="BR499" s="238"/>
      <c r="BS499" s="238"/>
      <c r="BT499" s="238"/>
      <c r="BU499" s="238"/>
      <c r="BV499" s="238"/>
      <c r="BW499" s="238"/>
      <c r="BX499" s="238"/>
      <c r="BY499" s="238"/>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c r="DA499" s="235"/>
    </row>
    <row r="500" s="242" customFormat="true" ht="25.15" customHeight="true" x14ac:dyDescent="0.2">
      <c r="C500" s="3152" t="s">
        <v>267</v>
      </c>
      <c r="D500" s="2960"/>
      <c r="E500" s="910">
        <v>0.4557915415015531</v>
      </c>
      <c r="F500" s="843"/>
      <c r="G500" s="843"/>
      <c r="H500" s="3163" t="s">
        <v>284</v>
      </c>
      <c r="I500" s="2960"/>
      <c r="J500" s="911">
        <v>7.0579985070575932E-3</v>
      </c>
      <c r="K500" s="843"/>
      <c r="L500" s="843"/>
      <c r="M500" s="3159" t="s">
        <v>285</v>
      </c>
      <c r="N500" s="2960"/>
      <c r="O500" s="912">
        <v>9.9487287943188247E-3</v>
      </c>
      <c r="P500" s="843"/>
      <c r="Q500" s="843"/>
      <c r="R500" s="235"/>
      <c r="S500" s="235"/>
      <c r="T500" s="235"/>
      <c r="U500" s="235"/>
      <c r="V500" s="235"/>
      <c r="W500" s="235"/>
      <c r="X500" s="235"/>
      <c r="Y500" s="235"/>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BA500" s="237"/>
      <c r="BB500" s="424"/>
      <c r="BC500" s="237"/>
      <c r="BD500" s="237"/>
      <c r="BE500" s="237"/>
      <c r="BF500" s="237"/>
      <c r="BG500" s="237"/>
      <c r="BH500" s="237"/>
      <c r="BI500" s="237"/>
      <c r="BJ500" s="237"/>
      <c r="BK500" s="237"/>
      <c r="BL500" s="237"/>
      <c r="BM500" s="237"/>
      <c r="BN500" s="237"/>
      <c r="BO500" s="237"/>
      <c r="BP500" s="237"/>
      <c r="BQ500" s="237"/>
      <c r="BR500" s="238"/>
      <c r="BS500" s="238"/>
      <c r="BT500" s="238"/>
      <c r="BU500" s="238"/>
      <c r="BV500" s="238"/>
      <c r="BW500" s="238"/>
      <c r="BX500" s="238"/>
      <c r="BY500" s="238"/>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c r="DA500" s="235"/>
    </row>
    <row r="501" s="242" customFormat="true" ht="25.15" customHeight="true" x14ac:dyDescent="0.2">
      <c r="C501" s="3152" t="s">
        <v>278</v>
      </c>
      <c r="D501" s="2960"/>
      <c r="E501" s="910">
        <v>0.15003386186744902</v>
      </c>
      <c r="F501" s="843"/>
      <c r="G501" s="843"/>
      <c r="H501" s="3163" t="s">
        <v>277</v>
      </c>
      <c r="I501" s="2960"/>
      <c r="J501" s="911">
        <v>0.16234799745126985</v>
      </c>
      <c r="K501" s="843"/>
      <c r="L501" s="843"/>
      <c r="M501" s="3159" t="s">
        <v>304</v>
      </c>
      <c r="N501" s="2960"/>
      <c r="O501" s="912">
        <v>4.098326903290216E-4</v>
      </c>
      <c r="P501" s="843"/>
      <c r="Q501" s="843"/>
      <c r="R501" s="235"/>
      <c r="S501" s="235"/>
      <c r="T501" s="235"/>
      <c r="U501" s="235"/>
      <c r="V501" s="235"/>
      <c r="W501" s="235"/>
      <c r="X501" s="235"/>
      <c r="Y501" s="235"/>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BA501" s="237"/>
      <c r="BB501" s="424"/>
      <c r="BC501" s="237"/>
      <c r="BD501" s="237"/>
      <c r="BE501" s="237"/>
      <c r="BF501" s="237"/>
      <c r="BG501" s="237"/>
      <c r="BH501" s="237"/>
      <c r="BI501" s="237"/>
      <c r="BJ501" s="237"/>
      <c r="BK501" s="237"/>
      <c r="BL501" s="237"/>
      <c r="BM501" s="237"/>
      <c r="BN501" s="237"/>
      <c r="BO501" s="237"/>
      <c r="BP501" s="237"/>
      <c r="BQ501" s="237"/>
      <c r="BR501" s="238"/>
      <c r="BS501" s="238"/>
      <c r="BT501" s="238"/>
      <c r="BU501" s="238"/>
      <c r="BV501" s="238"/>
      <c r="BW501" s="238"/>
      <c r="BX501" s="238"/>
      <c r="BY501" s="238"/>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c r="DA501" s="235"/>
    </row>
    <row r="502" s="242" customFormat="true" ht="25.15" customHeight="true" x14ac:dyDescent="0.2">
      <c r="C502" s="3152" t="s">
        <v>276</v>
      </c>
      <c r="D502" s="2960"/>
      <c r="E502" s="910">
        <v>0.18756136089170289</v>
      </c>
      <c r="F502" s="843"/>
      <c r="G502" s="843"/>
      <c r="H502" s="3163" t="s">
        <v>286</v>
      </c>
      <c r="I502" s="2960"/>
      <c r="J502" s="911">
        <v>8.3483068383008504E-3</v>
      </c>
      <c r="K502" s="843"/>
      <c r="L502" s="843"/>
      <c r="M502" s="3159" t="s">
        <v>284</v>
      </c>
      <c r="N502" s="2960"/>
      <c r="O502" s="912">
        <v>7.8766107558338894E-3</v>
      </c>
      <c r="P502" s="843"/>
      <c r="Q502" s="843"/>
      <c r="R502" s="235"/>
      <c r="S502" s="235"/>
      <c r="T502" s="235"/>
      <c r="U502" s="235"/>
      <c r="V502" s="235"/>
      <c r="W502" s="235"/>
      <c r="X502" s="235"/>
      <c r="Y502" s="235"/>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BA502" s="237"/>
      <c r="BB502" s="424"/>
      <c r="BC502" s="237"/>
      <c r="BD502" s="237"/>
      <c r="BE502" s="237"/>
      <c r="BF502" s="237"/>
      <c r="BG502" s="237"/>
      <c r="BH502" s="237"/>
      <c r="BI502" s="237"/>
      <c r="BJ502" s="237"/>
      <c r="BK502" s="237"/>
      <c r="BL502" s="237"/>
      <c r="BM502" s="237"/>
      <c r="BN502" s="237"/>
      <c r="BO502" s="237"/>
      <c r="BP502" s="237"/>
      <c r="BQ502" s="237"/>
      <c r="BR502" s="238"/>
      <c r="BS502" s="238"/>
      <c r="BT502" s="238"/>
      <c r="BU502" s="238"/>
      <c r="BV502" s="238"/>
      <c r="BW502" s="238"/>
      <c r="BX502" s="238"/>
      <c r="BY502" s="238"/>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c r="DA502" s="235"/>
    </row>
    <row r="503" s="242" customFormat="true" ht="25.15" customHeight="true" x14ac:dyDescent="0.2">
      <c r="C503" s="3152" t="s">
        <v>266</v>
      </c>
      <c r="D503" s="2960"/>
      <c r="E503" s="910">
        <v>0.53793522320506104</v>
      </c>
      <c r="F503" s="843"/>
      <c r="G503" s="843"/>
      <c r="H503" s="3162" t="s">
        <v>292</v>
      </c>
      <c r="I503" s="2960"/>
      <c r="J503" s="913">
        <v>1.6716077924311082E-3</v>
      </c>
      <c r="K503" s="843"/>
      <c r="L503" s="843"/>
      <c r="M503" s="3159" t="s">
        <v>277</v>
      </c>
      <c r="N503" s="2960"/>
      <c r="O503" s="912">
        <v>0.1213400258160009</v>
      </c>
      <c r="P503" s="843"/>
      <c r="Q503" s="843"/>
      <c r="R503" s="235"/>
      <c r="S503" s="235"/>
      <c r="T503" s="235"/>
      <c r="U503" s="235"/>
      <c r="V503" s="235"/>
      <c r="W503" s="235"/>
      <c r="X503" s="235"/>
      <c r="Y503" s="235"/>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BA503" s="237"/>
      <c r="BB503" s="424"/>
      <c r="BC503" s="237"/>
      <c r="BD503" s="237"/>
      <c r="BE503" s="237"/>
      <c r="BF503" s="237"/>
      <c r="BG503" s="237"/>
      <c r="BH503" s="237"/>
      <c r="BI503" s="237"/>
      <c r="BJ503" s="237"/>
      <c r="BK503" s="237"/>
      <c r="BL503" s="237"/>
      <c r="BM503" s="237"/>
      <c r="BN503" s="237"/>
      <c r="BO503" s="237"/>
      <c r="BP503" s="237"/>
      <c r="BQ503" s="237"/>
      <c r="BR503" s="238"/>
      <c r="BS503" s="238"/>
      <c r="BT503" s="238"/>
      <c r="BU503" s="238"/>
      <c r="BV503" s="238"/>
      <c r="BW503" s="238"/>
      <c r="BX503" s="238"/>
      <c r="BY503" s="238"/>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c r="DA503" s="235"/>
    </row>
    <row r="504" s="242" customFormat="true" ht="25.15" customHeight="true" x14ac:dyDescent="0.2">
      <c r="C504" s="3152" t="s">
        <v>285</v>
      </c>
      <c r="D504" s="2960"/>
      <c r="E504" s="910">
        <v>5.4978997150790743E-2</v>
      </c>
      <c r="F504" s="843"/>
      <c r="G504" s="843"/>
      <c r="H504" s="2959"/>
      <c r="I504" s="2960"/>
      <c r="J504" s="859"/>
      <c r="K504" s="843"/>
      <c r="L504" s="843"/>
      <c r="M504" s="3159" t="s">
        <v>286</v>
      </c>
      <c r="N504" s="2960"/>
      <c r="O504" s="912">
        <v>3.6888996550639439E-3</v>
      </c>
      <c r="P504" s="843"/>
      <c r="Q504" s="843"/>
      <c r="R504" s="235"/>
      <c r="S504" s="235"/>
      <c r="T504" s="235"/>
      <c r="U504" s="235"/>
      <c r="V504" s="235"/>
      <c r="W504" s="235"/>
      <c r="X504" s="235"/>
      <c r="Y504" s="235"/>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BA504" s="237"/>
      <c r="BB504" s="424"/>
      <c r="BC504" s="237"/>
      <c r="BD504" s="237"/>
      <c r="BE504" s="237"/>
      <c r="BF504" s="237"/>
      <c r="BG504" s="237"/>
      <c r="BH504" s="237"/>
      <c r="BI504" s="237"/>
      <c r="BJ504" s="237"/>
      <c r="BK504" s="237"/>
      <c r="BL504" s="237"/>
      <c r="BM504" s="237"/>
      <c r="BN504" s="237"/>
      <c r="BO504" s="237"/>
      <c r="BP504" s="237"/>
      <c r="BQ504" s="237"/>
      <c r="BR504" s="238"/>
      <c r="BS504" s="238"/>
      <c r="BT504" s="238"/>
      <c r="BU504" s="238"/>
      <c r="BV504" s="238"/>
      <c r="BW504" s="238"/>
      <c r="BX504" s="238"/>
      <c r="BY504" s="238"/>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c r="DA504" s="235"/>
    </row>
    <row r="505" s="242" customFormat="true" ht="25.15" customHeight="true" x14ac:dyDescent="0.2">
      <c r="C505" s="3152" t="s">
        <v>304</v>
      </c>
      <c r="D505" s="2960"/>
      <c r="E505" s="910">
        <v>6.5001244817636662E-4</v>
      </c>
      <c r="F505" s="843"/>
      <c r="G505" s="843"/>
      <c r="H505" s="2959"/>
      <c r="I505" s="2960"/>
      <c r="J505" s="843"/>
      <c r="K505" s="843"/>
      <c r="L505" s="843"/>
      <c r="M505" s="3161" t="s">
        <v>292</v>
      </c>
      <c r="N505" s="2960"/>
      <c r="O505" s="914">
        <v>1.2666311086503618E-2</v>
      </c>
      <c r="P505" s="843"/>
      <c r="Q505" s="843"/>
      <c r="R505" s="235"/>
      <c r="S505" s="235"/>
      <c r="T505" s="235"/>
      <c r="U505" s="235"/>
      <c r="V505" s="235"/>
      <c r="W505" s="235"/>
      <c r="X505" s="235"/>
      <c r="Y505" s="235"/>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BA505" s="237"/>
      <c r="BB505" s="424"/>
      <c r="BC505" s="237"/>
      <c r="BD505" s="237"/>
      <c r="BE505" s="237"/>
      <c r="BF505" s="237"/>
      <c r="BG505" s="237"/>
      <c r="BH505" s="237"/>
      <c r="BI505" s="237"/>
      <c r="BJ505" s="237"/>
      <c r="BK505" s="237"/>
      <c r="BL505" s="237"/>
      <c r="BM505" s="237"/>
      <c r="BN505" s="237"/>
      <c r="BO505" s="237"/>
      <c r="BP505" s="237"/>
      <c r="BQ505" s="237"/>
      <c r="BR505" s="238"/>
      <c r="BS505" s="238"/>
      <c r="BT505" s="238"/>
      <c r="BU505" s="238"/>
      <c r="BV505" s="238"/>
      <c r="BW505" s="238"/>
      <c r="BX505" s="238"/>
      <c r="BY505" s="238"/>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c r="DA505" s="235"/>
    </row>
    <row r="506" s="242" customFormat="true" ht="25.15" customHeight="true" x14ac:dyDescent="0.2">
      <c r="C506" s="3152" t="s">
        <v>284</v>
      </c>
      <c r="D506" s="2960"/>
      <c r="E506" s="910">
        <v>7.6877264062059192E-2</v>
      </c>
      <c r="F506" s="843"/>
      <c r="G506" s="843"/>
      <c r="H506" s="3160" t="s">
        <v>236</v>
      </c>
      <c r="I506" s="2960"/>
      <c r="J506" s="2960"/>
      <c r="K506" s="2960"/>
      <c r="L506" s="2960"/>
      <c r="M506" s="2959"/>
      <c r="N506" s="2960"/>
      <c r="O506" s="859"/>
      <c r="P506" s="843"/>
      <c r="Q506" s="843"/>
      <c r="R506" s="235"/>
      <c r="S506" s="235"/>
      <c r="T506" s="235"/>
      <c r="U506" s="235"/>
      <c r="V506" s="235"/>
      <c r="W506" s="235"/>
      <c r="X506" s="235"/>
      <c r="Y506" s="235"/>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BA506" s="237"/>
      <c r="BB506" s="424"/>
      <c r="BC506" s="237"/>
      <c r="BD506" s="237"/>
      <c r="BE506" s="237"/>
      <c r="BF506" s="237"/>
      <c r="BG506" s="237"/>
      <c r="BH506" s="237"/>
      <c r="BI506" s="237"/>
      <c r="BJ506" s="237"/>
      <c r="BK506" s="237"/>
      <c r="BL506" s="237"/>
      <c r="BM506" s="237"/>
      <c r="BN506" s="237"/>
      <c r="BO506" s="237"/>
      <c r="BP506" s="237"/>
      <c r="BQ506" s="237"/>
      <c r="BR506" s="238"/>
      <c r="BS506" s="238"/>
      <c r="BT506" s="238"/>
      <c r="BU506" s="238"/>
      <c r="BV506" s="238"/>
      <c r="BW506" s="238"/>
      <c r="BX506" s="238"/>
      <c r="BY506" s="238"/>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c r="DA506" s="235"/>
    </row>
    <row r="507" s="242" customFormat="true" ht="25.15" customHeight="true" x14ac:dyDescent="0.2">
      <c r="C507" s="3152" t="s">
        <v>277</v>
      </c>
      <c r="D507" s="2960"/>
      <c r="E507" s="910">
        <v>0.14082357872550094</v>
      </c>
      <c r="F507" s="843"/>
      <c r="G507" s="843"/>
      <c r="H507" s="3175" t="s">
        <v>209</v>
      </c>
      <c r="I507" s="2960"/>
      <c r="J507" s="3176" t="s">
        <v>237</v>
      </c>
      <c r="K507" s="3177"/>
      <c r="L507" s="3178"/>
      <c r="M507" s="2959"/>
      <c r="N507" s="2960"/>
      <c r="O507" s="843"/>
      <c r="P507" s="843"/>
      <c r="Q507" s="843"/>
      <c r="R507" s="235"/>
      <c r="S507" s="235"/>
      <c r="T507" s="235"/>
      <c r="U507" s="235"/>
      <c r="V507" s="235"/>
      <c r="W507" s="235"/>
      <c r="X507" s="235"/>
      <c r="Y507" s="235"/>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BA507" s="237"/>
      <c r="BB507" s="424"/>
      <c r="BC507" s="237"/>
      <c r="BD507" s="237"/>
      <c r="BE507" s="237"/>
      <c r="BF507" s="237"/>
      <c r="BG507" s="237"/>
      <c r="BH507" s="237"/>
      <c r="BI507" s="237"/>
      <c r="BJ507" s="237"/>
      <c r="BK507" s="237"/>
      <c r="BL507" s="237"/>
      <c r="BM507" s="237"/>
      <c r="BN507" s="237"/>
      <c r="BO507" s="237"/>
      <c r="BP507" s="237"/>
      <c r="BQ507" s="237"/>
      <c r="BR507" s="238"/>
      <c r="BS507" s="238"/>
      <c r="BT507" s="238"/>
      <c r="BU507" s="238"/>
      <c r="BV507" s="238"/>
      <c r="BW507" s="238"/>
      <c r="BX507" s="238"/>
      <c r="BY507" s="238"/>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c r="DA507" s="235"/>
    </row>
    <row r="508" s="242" customFormat="true" ht="25.15" customHeight="true" x14ac:dyDescent="0.2">
      <c r="C508" s="3152" t="s">
        <v>286</v>
      </c>
      <c r="D508" s="2960"/>
      <c r="E508" s="910">
        <v>6.1599737081545369E-2</v>
      </c>
      <c r="F508" s="843"/>
      <c r="G508" s="843"/>
      <c r="H508" s="2960"/>
      <c r="I508" s="2960"/>
      <c r="J508" s="895" t="s">
        <v>192</v>
      </c>
      <c r="K508" s="896" t="s">
        <v>238</v>
      </c>
      <c r="L508" s="897" t="s">
        <v>239</v>
      </c>
      <c r="M508" s="3155" t="s">
        <v>236</v>
      </c>
      <c r="N508" s="2960"/>
      <c r="O508" s="2960"/>
      <c r="P508" s="2960"/>
      <c r="Q508" s="2960"/>
      <c r="R508" s="235"/>
      <c r="S508" s="235"/>
      <c r="T508" s="235"/>
      <c r="U508" s="235"/>
      <c r="V508" s="235"/>
      <c r="W508" s="235"/>
      <c r="X508" s="235"/>
      <c r="Y508" s="235"/>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BA508" s="237"/>
      <c r="BB508" s="424"/>
      <c r="BC508" s="237"/>
      <c r="BD508" s="237"/>
      <c r="BE508" s="237"/>
      <c r="BF508" s="237"/>
      <c r="BG508" s="237"/>
      <c r="BH508" s="237"/>
      <c r="BI508" s="237"/>
      <c r="BJ508" s="237"/>
      <c r="BK508" s="237"/>
      <c r="BL508" s="237"/>
      <c r="BM508" s="237"/>
      <c r="BN508" s="237"/>
      <c r="BO508" s="237"/>
      <c r="BP508" s="237"/>
      <c r="BQ508" s="237"/>
      <c r="BR508" s="238"/>
      <c r="BS508" s="238"/>
      <c r="BT508" s="238"/>
      <c r="BU508" s="238"/>
      <c r="BV508" s="238"/>
      <c r="BW508" s="238"/>
      <c r="BX508" s="238"/>
      <c r="BY508" s="238"/>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c r="DA508" s="235"/>
    </row>
    <row r="509" s="242" customFormat="true" ht="25.15" customHeight="true" x14ac:dyDescent="0.2">
      <c r="C509" s="3154" t="s">
        <v>292</v>
      </c>
      <c r="D509" s="2960"/>
      <c r="E509" s="915">
        <v>5.7393065393723634E-4</v>
      </c>
      <c r="F509" s="843"/>
      <c r="G509" s="843"/>
      <c r="H509" s="3158" t="s">
        <v>210</v>
      </c>
      <c r="I509" s="2960"/>
      <c r="J509" s="919">
        <v>7.302039136062306</v>
      </c>
      <c r="K509" s="920">
        <v>15.212581533463137</v>
      </c>
      <c r="L509" s="921">
        <v>15.212581533463137</v>
      </c>
      <c r="M509" s="3171" t="s">
        <v>209</v>
      </c>
      <c r="N509" s="2960"/>
      <c r="O509" s="3172" t="s">
        <v>237</v>
      </c>
      <c r="P509" s="3173"/>
      <c r="Q509" s="3174"/>
      <c r="R509" s="235"/>
      <c r="S509" s="235"/>
      <c r="T509" s="235"/>
      <c r="U509" s="235"/>
      <c r="V509" s="235"/>
      <c r="W509" s="235"/>
      <c r="X509" s="235"/>
      <c r="Y509" s="235"/>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BA509" s="237"/>
      <c r="BB509" s="424"/>
      <c r="BC509" s="237"/>
      <c r="BD509" s="237"/>
      <c r="BE509" s="237"/>
      <c r="BF509" s="237"/>
      <c r="BG509" s="237"/>
      <c r="BH509" s="237"/>
      <c r="BI509" s="237"/>
      <c r="BJ509" s="237"/>
      <c r="BK509" s="237"/>
      <c r="BL509" s="237"/>
      <c r="BM509" s="237"/>
      <c r="BN509" s="237"/>
      <c r="BO509" s="237"/>
      <c r="BP509" s="237"/>
      <c r="BQ509" s="237"/>
      <c r="BR509" s="238"/>
      <c r="BS509" s="238"/>
      <c r="BT509" s="238"/>
      <c r="BU509" s="238"/>
      <c r="BV509" s="238"/>
      <c r="BW509" s="238"/>
      <c r="BX509" s="238"/>
      <c r="BY509" s="238"/>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c r="DA509" s="235"/>
    </row>
    <row r="510" s="242" customFormat="true" ht="25.15" customHeight="true" x14ac:dyDescent="0.2">
      <c r="C510" s="2959"/>
      <c r="D510" s="2960"/>
      <c r="E510" s="859"/>
      <c r="F510" s="843"/>
      <c r="G510" s="843"/>
      <c r="H510" s="2959"/>
      <c r="I510" s="2960"/>
      <c r="J510" s="859"/>
      <c r="K510" s="859"/>
      <c r="L510" s="859"/>
      <c r="M510" s="2960"/>
      <c r="N510" s="2960"/>
      <c r="O510" s="898" t="s">
        <v>192</v>
      </c>
      <c r="P510" s="899" t="s">
        <v>238</v>
      </c>
      <c r="Q510" s="900" t="s">
        <v>239</v>
      </c>
      <c r="R510" s="235"/>
      <c r="S510" s="235"/>
      <c r="T510" s="235"/>
      <c r="U510" s="235"/>
      <c r="V510" s="235"/>
      <c r="W510" s="235"/>
      <c r="X510" s="235"/>
      <c r="Y510" s="235"/>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BA510" s="237"/>
      <c r="BB510" s="424"/>
      <c r="BC510" s="237"/>
      <c r="BD510" s="237"/>
      <c r="BE510" s="237"/>
      <c r="BF510" s="237"/>
      <c r="BG510" s="237"/>
      <c r="BH510" s="237"/>
      <c r="BI510" s="237"/>
      <c r="BJ510" s="237"/>
      <c r="BK510" s="237"/>
      <c r="BL510" s="237"/>
      <c r="BM510" s="237"/>
      <c r="BN510" s="237"/>
      <c r="BO510" s="237"/>
      <c r="BP510" s="237"/>
      <c r="BQ510" s="237"/>
      <c r="BR510" s="238"/>
      <c r="BS510" s="238"/>
      <c r="BT510" s="238"/>
      <c r="BU510" s="238"/>
      <c r="BV510" s="238"/>
      <c r="BW510" s="238"/>
      <c r="BX510" s="238"/>
      <c r="BY510" s="238"/>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c r="DA510" s="235"/>
    </row>
    <row r="511" s="242" customFormat="true" ht="25.15" customHeight="true" x14ac:dyDescent="0.2">
      <c r="C511" s="2959"/>
      <c r="D511" s="2960"/>
      <c r="E511" s="843"/>
      <c r="F511" s="843"/>
      <c r="G511" s="843"/>
      <c r="H511" s="2959"/>
      <c r="I511" s="2960"/>
      <c r="J511" s="843"/>
      <c r="K511" s="843"/>
      <c r="L511" s="843"/>
      <c r="M511" s="3153" t="s">
        <v>210</v>
      </c>
      <c r="N511" s="2960"/>
      <c r="O511" s="922">
        <v>5.7518371317316301</v>
      </c>
      <c r="P511" s="923">
        <v>11.738443125982919</v>
      </c>
      <c r="Q511" s="924">
        <v>11.738443125982919</v>
      </c>
      <c r="R511" s="235"/>
      <c r="S511" s="235"/>
      <c r="T511" s="235"/>
      <c r="U511" s="235"/>
      <c r="V511" s="235"/>
      <c r="W511" s="235"/>
      <c r="X511" s="235"/>
      <c r="Y511" s="235"/>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BA511" s="237"/>
      <c r="BB511" s="424"/>
      <c r="BC511" s="237"/>
      <c r="BD511" s="237"/>
      <c r="BE511" s="237"/>
      <c r="BF511" s="237"/>
      <c r="BG511" s="237"/>
      <c r="BH511" s="237"/>
      <c r="BI511" s="237"/>
      <c r="BJ511" s="237"/>
      <c r="BK511" s="237"/>
      <c r="BL511" s="237"/>
      <c r="BM511" s="237"/>
      <c r="BN511" s="237"/>
      <c r="BO511" s="237"/>
      <c r="BP511" s="237"/>
      <c r="BQ511" s="237"/>
      <c r="BR511" s="238"/>
      <c r="BS511" s="238"/>
      <c r="BT511" s="238"/>
      <c r="BU511" s="238"/>
      <c r="BV511" s="238"/>
      <c r="BW511" s="238"/>
      <c r="BX511" s="238"/>
      <c r="BY511" s="238"/>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c r="DA511" s="235"/>
    </row>
    <row r="512" s="242" customFormat="true" ht="25.15" customHeight="true" x14ac:dyDescent="0.2">
      <c r="C512" s="3150" t="s">
        <v>236</v>
      </c>
      <c r="D512" s="2960"/>
      <c r="E512" s="2960"/>
      <c r="F512" s="2960"/>
      <c r="G512" s="2960"/>
      <c r="H512" s="3160" t="s">
        <v>240</v>
      </c>
      <c r="I512" s="2960"/>
      <c r="J512" s="2960"/>
      <c r="K512" s="843"/>
      <c r="L512" s="843"/>
      <c r="M512" s="2959"/>
      <c r="N512" s="2960"/>
      <c r="O512" s="859"/>
      <c r="P512" s="859"/>
      <c r="Q512" s="859"/>
      <c r="R512" s="235"/>
      <c r="S512" s="235"/>
      <c r="T512" s="235"/>
      <c r="U512" s="235"/>
      <c r="V512" s="235"/>
      <c r="W512" s="235"/>
      <c r="X512" s="235"/>
      <c r="Y512" s="235"/>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BA512" s="237"/>
      <c r="BB512" s="424"/>
      <c r="BC512" s="237"/>
      <c r="BD512" s="237"/>
      <c r="BE512" s="237"/>
      <c r="BF512" s="237"/>
      <c r="BG512" s="237"/>
      <c r="BH512" s="237"/>
      <c r="BI512" s="237"/>
      <c r="BJ512" s="237"/>
      <c r="BK512" s="237"/>
      <c r="BL512" s="237"/>
      <c r="BM512" s="237"/>
      <c r="BN512" s="237"/>
      <c r="BO512" s="237"/>
      <c r="BP512" s="237"/>
      <c r="BQ512" s="237"/>
      <c r="BR512" s="238"/>
      <c r="BS512" s="238"/>
      <c r="BT512" s="238"/>
      <c r="BU512" s="238"/>
      <c r="BV512" s="238"/>
      <c r="BW512" s="238"/>
      <c r="BX512" s="238"/>
      <c r="BY512" s="238"/>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c r="DA512" s="235"/>
    </row>
    <row r="513" s="242" customFormat="true" ht="25.15" customHeight="true" x14ac:dyDescent="0.2">
      <c r="C513" s="3166" t="s">
        <v>209</v>
      </c>
      <c r="D513" s="2960"/>
      <c r="E513" s="3167" t="s">
        <v>237</v>
      </c>
      <c r="F513" s="3168"/>
      <c r="G513" s="3169"/>
      <c r="H513" s="2959"/>
      <c r="I513" s="2960"/>
      <c r="J513" s="901" t="s">
        <v>209</v>
      </c>
      <c r="K513" s="843"/>
      <c r="L513" s="843"/>
      <c r="M513" s="2959"/>
      <c r="N513" s="2960"/>
      <c r="O513" s="843"/>
      <c r="P513" s="843"/>
      <c r="Q513" s="843"/>
      <c r="R513" s="235"/>
      <c r="S513" s="235"/>
      <c r="T513" s="235"/>
      <c r="U513" s="235"/>
      <c r="V513" s="235"/>
      <c r="W513" s="235"/>
      <c r="X513" s="235"/>
      <c r="Y513" s="235"/>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BA513" s="237"/>
      <c r="BB513" s="424"/>
      <c r="BC513" s="237"/>
      <c r="BD513" s="237"/>
      <c r="BE513" s="237"/>
      <c r="BF513" s="237"/>
      <c r="BG513" s="237"/>
      <c r="BH513" s="237"/>
      <c r="BI513" s="237"/>
      <c r="BJ513" s="237"/>
      <c r="BK513" s="237"/>
      <c r="BL513" s="237"/>
      <c r="BM513" s="237"/>
      <c r="BN513" s="237"/>
      <c r="BO513" s="237"/>
      <c r="BP513" s="237"/>
      <c r="BQ513" s="237"/>
      <c r="BR513" s="238"/>
      <c r="BS513" s="238"/>
      <c r="BT513" s="238"/>
      <c r="BU513" s="238"/>
      <c r="BV513" s="238"/>
      <c r="BW513" s="238"/>
      <c r="BX513" s="238"/>
      <c r="BY513" s="238"/>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c r="DA513" s="235"/>
    </row>
    <row r="514" s="242" customFormat="true" ht="25.15" customHeight="true" x14ac:dyDescent="0.2">
      <c r="C514" s="2960"/>
      <c r="D514" s="2960"/>
      <c r="E514" s="902" t="s">
        <v>192</v>
      </c>
      <c r="F514" s="903" t="s">
        <v>238</v>
      </c>
      <c r="G514" s="904" t="s">
        <v>239</v>
      </c>
      <c r="H514" s="2960"/>
      <c r="I514" s="2960"/>
      <c r="J514" s="925" t="s">
        <v>210</v>
      </c>
      <c r="K514" s="843"/>
      <c r="L514" s="843"/>
      <c r="M514" s="3155" t="s">
        <v>240</v>
      </c>
      <c r="N514" s="2960"/>
      <c r="O514" s="2960"/>
      <c r="P514" s="843"/>
      <c r="Q514" s="843"/>
      <c r="R514" s="235"/>
      <c r="S514" s="235"/>
      <c r="T514" s="235"/>
      <c r="U514" s="235"/>
      <c r="V514" s="235"/>
      <c r="W514" s="235"/>
      <c r="X514" s="235"/>
      <c r="Y514" s="235"/>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BA514" s="237"/>
      <c r="BB514" s="424"/>
      <c r="BC514" s="237"/>
      <c r="BD514" s="237"/>
      <c r="BE514" s="237"/>
      <c r="BF514" s="237"/>
      <c r="BG514" s="237"/>
      <c r="BH514" s="237"/>
      <c r="BI514" s="237"/>
      <c r="BJ514" s="237"/>
      <c r="BK514" s="237"/>
      <c r="BL514" s="237"/>
      <c r="BM514" s="237"/>
      <c r="BN514" s="237"/>
      <c r="BO514" s="237"/>
      <c r="BP514" s="237"/>
      <c r="BQ514" s="237"/>
      <c r="BR514" s="238"/>
      <c r="BS514" s="238"/>
      <c r="BT514" s="238"/>
      <c r="BU514" s="238"/>
      <c r="BV514" s="238"/>
      <c r="BW514" s="238"/>
      <c r="BX514" s="238"/>
      <c r="BY514" s="238"/>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c r="DA514" s="235"/>
    </row>
    <row r="515" s="242" customFormat="true" ht="25.15" customHeight="true" x14ac:dyDescent="0.2">
      <c r="C515" s="3149" t="s">
        <v>210</v>
      </c>
      <c r="D515" s="2960"/>
      <c r="E515" s="926">
        <v>8.1181534209810842</v>
      </c>
      <c r="F515" s="927">
        <v>15.917947884276638</v>
      </c>
      <c r="G515" s="928">
        <v>15.917947884276638</v>
      </c>
      <c r="H515" s="3170" t="s">
        <v>261</v>
      </c>
      <c r="I515" s="2960"/>
      <c r="J515" s="908">
        <v>9.7849133067389668E-2</v>
      </c>
      <c r="K515" s="843"/>
      <c r="L515" s="843"/>
      <c r="M515" s="2959"/>
      <c r="N515" s="2960"/>
      <c r="O515" s="905" t="s">
        <v>209</v>
      </c>
      <c r="P515" s="843"/>
      <c r="Q515" s="843"/>
      <c r="R515" s="235"/>
      <c r="S515" s="235"/>
      <c r="T515" s="235"/>
      <c r="U515" s="235"/>
      <c r="V515" s="235"/>
      <c r="W515" s="235"/>
      <c r="X515" s="235"/>
      <c r="Y515" s="235"/>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BA515" s="237"/>
      <c r="BB515" s="424"/>
      <c r="BC515" s="237"/>
      <c r="BD515" s="237"/>
      <c r="BE515" s="237"/>
      <c r="BF515" s="237"/>
      <c r="BG515" s="237"/>
      <c r="BH515" s="237"/>
      <c r="BI515" s="237"/>
      <c r="BJ515" s="237"/>
      <c r="BK515" s="237"/>
      <c r="BL515" s="237"/>
      <c r="BM515" s="237"/>
      <c r="BN515" s="237"/>
      <c r="BO515" s="237"/>
      <c r="BP515" s="237"/>
      <c r="BQ515" s="237"/>
      <c r="BR515" s="238"/>
      <c r="BS515" s="238"/>
      <c r="BT515" s="238"/>
      <c r="BU515" s="238"/>
      <c r="BV515" s="238"/>
      <c r="BW515" s="238"/>
      <c r="BX515" s="238"/>
      <c r="BY515" s="238"/>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c r="DA515" s="235"/>
    </row>
    <row r="516" s="242" customFormat="true" ht="25.15" customHeight="true" x14ac:dyDescent="0.2">
      <c r="C516" s="2959"/>
      <c r="D516" s="2960"/>
      <c r="E516" s="859"/>
      <c r="F516" s="859"/>
      <c r="G516" s="859"/>
      <c r="H516" s="3163" t="s">
        <v>263</v>
      </c>
      <c r="I516" s="2960"/>
      <c r="J516" s="911">
        <v>-0.1001062137970119</v>
      </c>
      <c r="K516" s="843"/>
      <c r="L516" s="843"/>
      <c r="M516" s="2960"/>
      <c r="N516" s="2960"/>
      <c r="O516" s="929" t="s">
        <v>210</v>
      </c>
      <c r="P516" s="843"/>
      <c r="Q516" s="843"/>
      <c r="R516" s="235"/>
      <c r="S516" s="235"/>
      <c r="T516" s="235"/>
      <c r="U516" s="235"/>
      <c r="V516" s="235"/>
      <c r="W516" s="235"/>
      <c r="X516" s="235"/>
      <c r="Y516" s="235"/>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BA516" s="237"/>
      <c r="BB516" s="424"/>
      <c r="BC516" s="237"/>
      <c r="BD516" s="237"/>
      <c r="BE516" s="237"/>
      <c r="BF516" s="237"/>
      <c r="BG516" s="237"/>
      <c r="BH516" s="237"/>
      <c r="BI516" s="237"/>
      <c r="BJ516" s="237"/>
      <c r="BK516" s="237"/>
      <c r="BL516" s="237"/>
      <c r="BM516" s="237"/>
      <c r="BN516" s="237"/>
      <c r="BO516" s="237"/>
      <c r="BP516" s="237"/>
      <c r="BQ516" s="237"/>
      <c r="BR516" s="238"/>
      <c r="BS516" s="238"/>
      <c r="BT516" s="238"/>
      <c r="BU516" s="238"/>
      <c r="BV516" s="238"/>
      <c r="BW516" s="238"/>
      <c r="BX516" s="238"/>
      <c r="BY516" s="238"/>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c r="DA516" s="235"/>
    </row>
    <row r="517" s="242" customFormat="true" ht="25.15" customHeight="true" x14ac:dyDescent="0.2">
      <c r="C517" s="2959"/>
      <c r="D517" s="2960"/>
      <c r="E517" s="843"/>
      <c r="F517" s="843"/>
      <c r="G517" s="843"/>
      <c r="H517" s="3163" t="s">
        <v>265</v>
      </c>
      <c r="I517" s="2960"/>
      <c r="J517" s="911">
        <v>9.5474748609975402E-2</v>
      </c>
      <c r="K517" s="843"/>
      <c r="L517" s="843"/>
      <c r="M517" s="3165" t="s">
        <v>261</v>
      </c>
      <c r="N517" s="2960"/>
      <c r="O517" s="909">
        <v>0.12578624434849761</v>
      </c>
      <c r="P517" s="843"/>
      <c r="Q517" s="843"/>
      <c r="R517" s="235"/>
      <c r="S517" s="235"/>
      <c r="T517" s="235"/>
      <c r="U517" s="235"/>
      <c r="V517" s="235"/>
      <c r="W517" s="235"/>
      <c r="X517" s="235"/>
      <c r="Y517" s="235"/>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BA517" s="237"/>
      <c r="BB517" s="424"/>
      <c r="BC517" s="237"/>
      <c r="BD517" s="237"/>
      <c r="BE517" s="237"/>
      <c r="BF517" s="237"/>
      <c r="BG517" s="237"/>
      <c r="BH517" s="237"/>
      <c r="BI517" s="237"/>
      <c r="BJ517" s="237"/>
      <c r="BK517" s="237"/>
      <c r="BL517" s="237"/>
      <c r="BM517" s="237"/>
      <c r="BN517" s="237"/>
      <c r="BO517" s="237"/>
      <c r="BP517" s="237"/>
      <c r="BQ517" s="237"/>
      <c r="BR517" s="238"/>
      <c r="BS517" s="238"/>
      <c r="BT517" s="238"/>
      <c r="BU517" s="238"/>
      <c r="BV517" s="238"/>
      <c r="BW517" s="238"/>
      <c r="BX517" s="238"/>
      <c r="BY517" s="238"/>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c r="DA517" s="235"/>
    </row>
    <row r="518" s="242" customFormat="true" ht="25.15" customHeight="true" x14ac:dyDescent="0.2">
      <c r="C518" s="3150" t="s">
        <v>240</v>
      </c>
      <c r="D518" s="2960"/>
      <c r="E518" s="2960"/>
      <c r="F518" s="843"/>
      <c r="G518" s="843"/>
      <c r="H518" s="3163" t="s">
        <v>270</v>
      </c>
      <c r="I518" s="2960"/>
      <c r="J518" s="911">
        <v>-9.1495849254349185E-2</v>
      </c>
      <c r="K518" s="843"/>
      <c r="L518" s="843"/>
      <c r="M518" s="3159" t="s">
        <v>263</v>
      </c>
      <c r="N518" s="2960"/>
      <c r="O518" s="912">
        <v>-0.12515552200997648</v>
      </c>
      <c r="P518" s="843"/>
      <c r="Q518" s="843"/>
      <c r="R518" s="235"/>
      <c r="S518" s="235"/>
      <c r="T518" s="235"/>
      <c r="U518" s="235"/>
      <c r="V518" s="235"/>
      <c r="W518" s="235"/>
      <c r="X518" s="235"/>
      <c r="Y518" s="235"/>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BA518" s="237"/>
      <c r="BB518" s="424"/>
      <c r="BC518" s="237"/>
      <c r="BD518" s="237"/>
      <c r="BE518" s="237"/>
      <c r="BF518" s="237"/>
      <c r="BG518" s="237"/>
      <c r="BH518" s="237"/>
      <c r="BI518" s="237"/>
      <c r="BJ518" s="237"/>
      <c r="BK518" s="237"/>
      <c r="BL518" s="237"/>
      <c r="BM518" s="237"/>
      <c r="BN518" s="237"/>
      <c r="BO518" s="237"/>
      <c r="BP518" s="237"/>
      <c r="BQ518" s="237"/>
      <c r="BR518" s="238"/>
      <c r="BS518" s="238"/>
      <c r="BT518" s="238"/>
      <c r="BU518" s="238"/>
      <c r="BV518" s="238"/>
      <c r="BW518" s="238"/>
      <c r="BX518" s="238"/>
      <c r="BY518" s="238"/>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c r="DA518" s="235"/>
    </row>
    <row r="519" s="242" customFormat="true" ht="25.15" customHeight="true" x14ac:dyDescent="0.2">
      <c r="C519" s="2959"/>
      <c r="D519" s="2960"/>
      <c r="E519" s="906" t="s">
        <v>209</v>
      </c>
      <c r="F519" s="843"/>
      <c r="G519" s="843"/>
      <c r="H519" s="3163" t="s">
        <v>288</v>
      </c>
      <c r="I519" s="2960"/>
      <c r="J519" s="911">
        <v>-2.7179235772507495E-2</v>
      </c>
      <c r="K519" s="843"/>
      <c r="L519" s="843"/>
      <c r="M519" s="3159" t="s">
        <v>265</v>
      </c>
      <c r="N519" s="2960"/>
      <c r="O519" s="912">
        <v>0.1176683621358971</v>
      </c>
      <c r="P519" s="843"/>
      <c r="Q519" s="843"/>
      <c r="R519" s="235"/>
      <c r="S519" s="235"/>
      <c r="T519" s="235"/>
      <c r="U519" s="235"/>
      <c r="V519" s="235"/>
      <c r="W519" s="235"/>
      <c r="X519" s="235"/>
      <c r="Y519" s="235"/>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BA519" s="237"/>
      <c r="BB519" s="424"/>
      <c r="BC519" s="237"/>
      <c r="BD519" s="237"/>
      <c r="BE519" s="237"/>
      <c r="BF519" s="237"/>
      <c r="BG519" s="237"/>
      <c r="BH519" s="237"/>
      <c r="BI519" s="237"/>
      <c r="BJ519" s="237"/>
      <c r="BK519" s="237"/>
      <c r="BL519" s="237"/>
      <c r="BM519" s="237"/>
      <c r="BN519" s="237"/>
      <c r="BO519" s="237"/>
      <c r="BP519" s="237"/>
      <c r="BQ519" s="237"/>
      <c r="BR519" s="238"/>
      <c r="BS519" s="238"/>
      <c r="BT519" s="238"/>
      <c r="BU519" s="238"/>
      <c r="BV519" s="238"/>
      <c r="BW519" s="238"/>
      <c r="BX519" s="238"/>
      <c r="BY519" s="238"/>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c r="DA519" s="235"/>
    </row>
    <row r="520" s="242" customFormat="true" ht="25.15" customHeight="true" x14ac:dyDescent="0.2">
      <c r="C520" s="2960"/>
      <c r="D520" s="2960"/>
      <c r="E520" s="930" t="s">
        <v>210</v>
      </c>
      <c r="F520" s="843"/>
      <c r="G520" s="843"/>
      <c r="H520" s="3163" t="s">
        <v>298</v>
      </c>
      <c r="I520" s="2960"/>
      <c r="J520" s="911">
        <v>-7.3506205418809104E-3</v>
      </c>
      <c r="K520" s="843"/>
      <c r="L520" s="843"/>
      <c r="M520" s="3159" t="s">
        <v>270</v>
      </c>
      <c r="N520" s="2960"/>
      <c r="O520" s="912">
        <v>-7.0362949445378326E-2</v>
      </c>
      <c r="P520" s="843"/>
      <c r="Q520" s="843"/>
      <c r="R520" s="235"/>
      <c r="S520" s="235"/>
      <c r="T520" s="235"/>
      <c r="U520" s="235"/>
      <c r="V520" s="235"/>
      <c r="W520" s="235"/>
      <c r="X520" s="235"/>
      <c r="Y520" s="235"/>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BA520" s="237"/>
      <c r="BB520" s="424"/>
      <c r="BC520" s="237"/>
      <c r="BD520" s="237"/>
      <c r="BE520" s="237"/>
      <c r="BF520" s="237"/>
      <c r="BG520" s="237"/>
      <c r="BH520" s="237"/>
      <c r="BI520" s="237"/>
      <c r="BJ520" s="237"/>
      <c r="BK520" s="237"/>
      <c r="BL520" s="237"/>
      <c r="BM520" s="237"/>
      <c r="BN520" s="237"/>
      <c r="BO520" s="237"/>
      <c r="BP520" s="237"/>
      <c r="BQ520" s="237"/>
      <c r="BR520" s="238"/>
      <c r="BS520" s="238"/>
      <c r="BT520" s="238"/>
      <c r="BU520" s="238"/>
      <c r="BV520" s="238"/>
      <c r="BW520" s="238"/>
      <c r="BX520" s="238"/>
      <c r="BY520" s="238"/>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c r="DA520" s="235"/>
    </row>
    <row r="521" s="242" customFormat="true" ht="25.15" customHeight="true" x14ac:dyDescent="0.2">
      <c r="C521" s="3164" t="s">
        <v>261</v>
      </c>
      <c r="D521" s="2960"/>
      <c r="E521" s="907">
        <v>0.10062106338055876</v>
      </c>
      <c r="F521" s="843"/>
      <c r="G521" s="843"/>
      <c r="H521" s="3163" t="s">
        <v>299</v>
      </c>
      <c r="I521" s="2960"/>
      <c r="J521" s="911">
        <v>-1.0640961241819954E-2</v>
      </c>
      <c r="K521" s="843"/>
      <c r="L521" s="843"/>
      <c r="M521" s="3159" t="s">
        <v>288</v>
      </c>
      <c r="N521" s="2960"/>
      <c r="O521" s="912">
        <v>-2.7616253242096982E-2</v>
      </c>
      <c r="P521" s="843"/>
      <c r="Q521" s="843"/>
      <c r="R521" s="235"/>
      <c r="S521" s="235"/>
      <c r="T521" s="235"/>
      <c r="U521" s="235"/>
      <c r="V521" s="235"/>
      <c r="W521" s="235"/>
      <c r="X521" s="235"/>
      <c r="Y521" s="235"/>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BA521" s="237"/>
      <c r="BB521" s="424"/>
      <c r="BC521" s="237"/>
      <c r="BD521" s="237"/>
      <c r="BE521" s="237"/>
      <c r="BF521" s="237"/>
      <c r="BG521" s="237"/>
      <c r="BH521" s="237"/>
      <c r="BI521" s="237"/>
      <c r="BJ521" s="237"/>
      <c r="BK521" s="237"/>
      <c r="BL521" s="237"/>
      <c r="BM521" s="237"/>
      <c r="BN521" s="237"/>
      <c r="BO521" s="237"/>
      <c r="BP521" s="237"/>
      <c r="BQ521" s="237"/>
      <c r="BR521" s="238"/>
      <c r="BS521" s="238"/>
      <c r="BT521" s="238"/>
      <c r="BU521" s="238"/>
      <c r="BV521" s="238"/>
      <c r="BW521" s="238"/>
      <c r="BX521" s="238"/>
      <c r="BY521" s="238"/>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c r="DA521" s="235"/>
    </row>
    <row r="522" s="242" customFormat="true" ht="25.15" customHeight="true" x14ac:dyDescent="0.2">
      <c r="C522" s="3152" t="s">
        <v>263</v>
      </c>
      <c r="D522" s="2960"/>
      <c r="E522" s="910">
        <v>-0.10036581444263573</v>
      </c>
      <c r="F522" s="843"/>
      <c r="G522" s="843"/>
      <c r="H522" s="3163" t="s">
        <v>297</v>
      </c>
      <c r="I522" s="2960"/>
      <c r="J522" s="911">
        <v>1.0797595323423581E-2</v>
      </c>
      <c r="K522" s="843"/>
      <c r="L522" s="843"/>
      <c r="M522" s="3159" t="s">
        <v>298</v>
      </c>
      <c r="N522" s="2960"/>
      <c r="O522" s="912">
        <v>1.1466189606520225E-2</v>
      </c>
      <c r="P522" s="843"/>
      <c r="Q522" s="843"/>
      <c r="R522" s="235"/>
      <c r="S522" s="235"/>
      <c r="T522" s="235"/>
      <c r="U522" s="235"/>
      <c r="V522" s="235"/>
      <c r="W522" s="235"/>
      <c r="X522" s="235"/>
      <c r="Y522" s="235"/>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BA522" s="237"/>
      <c r="BB522" s="424"/>
      <c r="BC522" s="237"/>
      <c r="BD522" s="237"/>
      <c r="BE522" s="237"/>
      <c r="BF522" s="237"/>
      <c r="BG522" s="237"/>
      <c r="BH522" s="237"/>
      <c r="BI522" s="237"/>
      <c r="BJ522" s="237"/>
      <c r="BK522" s="237"/>
      <c r="BL522" s="237"/>
      <c r="BM522" s="237"/>
      <c r="BN522" s="237"/>
      <c r="BO522" s="237"/>
      <c r="BP522" s="237"/>
      <c r="BQ522" s="237"/>
      <c r="BR522" s="238"/>
      <c r="BS522" s="238"/>
      <c r="BT522" s="238"/>
      <c r="BU522" s="238"/>
      <c r="BV522" s="238"/>
      <c r="BW522" s="238"/>
      <c r="BX522" s="238"/>
      <c r="BY522" s="238"/>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c r="DA522" s="235"/>
    </row>
    <row r="523" s="242" customFormat="true" ht="25.15" customHeight="true" x14ac:dyDescent="0.2">
      <c r="C523" s="3152" t="s">
        <v>265</v>
      </c>
      <c r="D523" s="2960"/>
      <c r="E523" s="910">
        <v>9.7555626410900043E-2</v>
      </c>
      <c r="F523" s="843"/>
      <c r="G523" s="843"/>
      <c r="H523" s="3163" t="s">
        <v>264</v>
      </c>
      <c r="I523" s="2960"/>
      <c r="J523" s="911">
        <v>0.10474780613392976</v>
      </c>
      <c r="K523" s="843"/>
      <c r="L523" s="843"/>
      <c r="M523" s="3159" t="s">
        <v>299</v>
      </c>
      <c r="N523" s="2960"/>
      <c r="O523" s="912">
        <v>-2.2299533694276796E-3</v>
      </c>
      <c r="P523" s="843"/>
      <c r="Q523" s="843"/>
      <c r="R523" s="235"/>
      <c r="S523" s="235"/>
      <c r="T523" s="235"/>
      <c r="U523" s="235"/>
      <c r="V523" s="235"/>
      <c r="W523" s="235"/>
      <c r="X523" s="235"/>
      <c r="Y523" s="235"/>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BA523" s="237"/>
      <c r="BB523" s="424"/>
      <c r="BC523" s="237"/>
      <c r="BD523" s="237"/>
      <c r="BE523" s="237"/>
      <c r="BF523" s="237"/>
      <c r="BG523" s="237"/>
      <c r="BH523" s="237"/>
      <c r="BI523" s="237"/>
      <c r="BJ523" s="237"/>
      <c r="BK523" s="237"/>
      <c r="BL523" s="237"/>
      <c r="BM523" s="237"/>
      <c r="BN523" s="237"/>
      <c r="BO523" s="237"/>
      <c r="BP523" s="237"/>
      <c r="BQ523" s="237"/>
      <c r="BR523" s="238"/>
      <c r="BS523" s="238"/>
      <c r="BT523" s="238"/>
      <c r="BU523" s="238"/>
      <c r="BV523" s="238"/>
      <c r="BW523" s="238"/>
      <c r="BX523" s="238"/>
      <c r="BY523" s="238"/>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c r="DA523" s="235"/>
    </row>
    <row r="524" s="242" customFormat="true" ht="25.15" customHeight="true" x14ac:dyDescent="0.2">
      <c r="C524" s="3152" t="s">
        <v>270</v>
      </c>
      <c r="D524" s="2960"/>
      <c r="E524" s="910">
        <v>-7.5065495825046374E-2</v>
      </c>
      <c r="F524" s="843"/>
      <c r="G524" s="843"/>
      <c r="H524" s="3163" t="s">
        <v>301</v>
      </c>
      <c r="I524" s="2960"/>
      <c r="J524" s="911">
        <v>-1.529104133947931E-3</v>
      </c>
      <c r="K524" s="843"/>
      <c r="L524" s="843"/>
      <c r="M524" s="3159" t="s">
        <v>297</v>
      </c>
      <c r="N524" s="2960"/>
      <c r="O524" s="912">
        <v>1.1465719057123961E-2</v>
      </c>
      <c r="P524" s="843"/>
      <c r="Q524" s="843"/>
      <c r="R524" s="235"/>
      <c r="S524" s="235"/>
      <c r="T524" s="235"/>
      <c r="U524" s="235"/>
      <c r="V524" s="235"/>
      <c r="W524" s="235"/>
      <c r="X524" s="235"/>
      <c r="Y524" s="235"/>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BA524" s="237"/>
      <c r="BB524" s="424"/>
      <c r="BC524" s="237"/>
      <c r="BD524" s="237"/>
      <c r="BE524" s="237"/>
      <c r="BF524" s="237"/>
      <c r="BG524" s="237"/>
      <c r="BH524" s="237"/>
      <c r="BI524" s="237"/>
      <c r="BJ524" s="237"/>
      <c r="BK524" s="237"/>
      <c r="BL524" s="237"/>
      <c r="BM524" s="237"/>
      <c r="BN524" s="237"/>
      <c r="BO524" s="237"/>
      <c r="BP524" s="237"/>
      <c r="BQ524" s="237"/>
      <c r="BR524" s="238"/>
      <c r="BS524" s="238"/>
      <c r="BT524" s="238"/>
      <c r="BU524" s="238"/>
      <c r="BV524" s="238"/>
      <c r="BW524" s="238"/>
      <c r="BX524" s="238"/>
      <c r="BY524" s="238"/>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c r="DA524" s="235"/>
    </row>
    <row r="525" s="242" customFormat="true" ht="25.15" customHeight="true" x14ac:dyDescent="0.2">
      <c r="C525" s="3152" t="s">
        <v>288</v>
      </c>
      <c r="D525" s="2960"/>
      <c r="E525" s="910">
        <v>-2.8428624850371214E-2</v>
      </c>
      <c r="F525" s="843"/>
      <c r="G525" s="843"/>
      <c r="H525" s="3163" t="s">
        <v>279</v>
      </c>
      <c r="I525" s="2960"/>
      <c r="J525" s="911">
        <v>-4.2981377721739718E-2</v>
      </c>
      <c r="K525" s="843"/>
      <c r="L525" s="843"/>
      <c r="M525" s="3159" t="s">
        <v>264</v>
      </c>
      <c r="N525" s="2960"/>
      <c r="O525" s="912">
        <v>0.10429323035373418</v>
      </c>
      <c r="P525" s="843"/>
      <c r="Q525" s="843"/>
      <c r="R525" s="235"/>
      <c r="S525" s="235"/>
      <c r="T525" s="235"/>
      <c r="U525" s="235"/>
      <c r="V525" s="235"/>
      <c r="W525" s="235"/>
      <c r="X525" s="235"/>
      <c r="Y525" s="235"/>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BA525" s="237"/>
      <c r="BB525" s="424"/>
      <c r="BC525" s="237"/>
      <c r="BD525" s="237"/>
      <c r="BE525" s="237"/>
      <c r="BF525" s="237"/>
      <c r="BG525" s="237"/>
      <c r="BH525" s="237"/>
      <c r="BI525" s="237"/>
      <c r="BJ525" s="237"/>
      <c r="BK525" s="237"/>
      <c r="BL525" s="237"/>
      <c r="BM525" s="237"/>
      <c r="BN525" s="237"/>
      <c r="BO525" s="237"/>
      <c r="BP525" s="237"/>
      <c r="BQ525" s="237"/>
      <c r="BR525" s="238"/>
      <c r="BS525" s="238"/>
      <c r="BT525" s="238"/>
      <c r="BU525" s="238"/>
      <c r="BV525" s="238"/>
      <c r="BW525" s="238"/>
      <c r="BX525" s="238"/>
      <c r="BY525" s="238"/>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c r="DA525" s="235"/>
    </row>
    <row r="526" s="242" customFormat="true" ht="25.15" customHeight="true" x14ac:dyDescent="0.2">
      <c r="C526" s="3152" t="s">
        <v>298</v>
      </c>
      <c r="D526" s="2960"/>
      <c r="E526" s="910">
        <v>-5.320424547732227E-4</v>
      </c>
      <c r="F526" s="843"/>
      <c r="G526" s="843"/>
      <c r="H526" s="3163" t="s">
        <v>269</v>
      </c>
      <c r="I526" s="2960"/>
      <c r="J526" s="911">
        <v>-7.2346205871081315E-2</v>
      </c>
      <c r="K526" s="843"/>
      <c r="L526" s="843"/>
      <c r="M526" s="3159" t="s">
        <v>301</v>
      </c>
      <c r="N526" s="2960"/>
      <c r="O526" s="912">
        <v>3.8255002265082023E-3</v>
      </c>
      <c r="P526" s="843"/>
      <c r="Q526" s="843"/>
      <c r="R526" s="235"/>
      <c r="S526" s="235"/>
      <c r="T526" s="235"/>
      <c r="U526" s="235"/>
      <c r="V526" s="235"/>
      <c r="W526" s="235"/>
      <c r="X526" s="235"/>
      <c r="Y526" s="235"/>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BA526" s="237"/>
      <c r="BB526" s="424"/>
      <c r="BC526" s="237"/>
      <c r="BD526" s="237"/>
      <c r="BE526" s="237"/>
      <c r="BF526" s="237"/>
      <c r="BG526" s="237"/>
      <c r="BH526" s="237"/>
      <c r="BI526" s="237"/>
      <c r="BJ526" s="237"/>
      <c r="BK526" s="237"/>
      <c r="BL526" s="237"/>
      <c r="BM526" s="237"/>
      <c r="BN526" s="237"/>
      <c r="BO526" s="237"/>
      <c r="BP526" s="237"/>
      <c r="BQ526" s="237"/>
      <c r="BR526" s="238"/>
      <c r="BS526" s="238"/>
      <c r="BT526" s="238"/>
      <c r="BU526" s="238"/>
      <c r="BV526" s="238"/>
      <c r="BW526" s="238"/>
      <c r="BX526" s="238"/>
      <c r="BY526" s="238"/>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c r="DA526" s="235"/>
    </row>
    <row r="527" s="242" customFormat="true" ht="25.15" customHeight="true" x14ac:dyDescent="0.2">
      <c r="C527" s="3152" t="s">
        <v>299</v>
      </c>
      <c r="D527" s="2960"/>
      <c r="E527" s="910">
        <v>-4.4208466526108837E-3</v>
      </c>
      <c r="F527" s="843"/>
      <c r="G527" s="843"/>
      <c r="H527" s="3163" t="s">
        <v>268</v>
      </c>
      <c r="I527" s="2960"/>
      <c r="J527" s="911">
        <v>-8.1261309620316177E-2</v>
      </c>
      <c r="K527" s="843"/>
      <c r="L527" s="843"/>
      <c r="M527" s="3159" t="s">
        <v>279</v>
      </c>
      <c r="N527" s="2960"/>
      <c r="O527" s="912">
        <v>6.0431752551833987E-2</v>
      </c>
      <c r="P527" s="843"/>
      <c r="Q527" s="843"/>
      <c r="R527" s="235"/>
      <c r="S527" s="235"/>
      <c r="T527" s="235"/>
      <c r="U527" s="235"/>
      <c r="V527" s="235"/>
      <c r="W527" s="235"/>
      <c r="X527" s="235"/>
      <c r="Y527" s="235"/>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BA527" s="237"/>
      <c r="BB527" s="424"/>
      <c r="BC527" s="237"/>
      <c r="BD527" s="237"/>
      <c r="BE527" s="237"/>
      <c r="BF527" s="237"/>
      <c r="BG527" s="237"/>
      <c r="BH527" s="237"/>
      <c r="BI527" s="237"/>
      <c r="BJ527" s="237"/>
      <c r="BK527" s="237"/>
      <c r="BL527" s="237"/>
      <c r="BM527" s="237"/>
      <c r="BN527" s="237"/>
      <c r="BO527" s="237"/>
      <c r="BP527" s="237"/>
      <c r="BQ527" s="237"/>
      <c r="BR527" s="238"/>
      <c r="BS527" s="238"/>
      <c r="BT527" s="238"/>
      <c r="BU527" s="238"/>
      <c r="BV527" s="238"/>
      <c r="BW527" s="238"/>
      <c r="BX527" s="238"/>
      <c r="BY527" s="238"/>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c r="DA527" s="235"/>
    </row>
    <row r="528" s="242" customFormat="true" ht="25.15" customHeight="true" x14ac:dyDescent="0.2">
      <c r="C528" s="3152" t="s">
        <v>297</v>
      </c>
      <c r="D528" s="2960"/>
      <c r="E528" s="910">
        <v>1.1120730151796021E-2</v>
      </c>
      <c r="F528" s="843"/>
      <c r="G528" s="843"/>
      <c r="H528" s="3163" t="s">
        <v>302</v>
      </c>
      <c r="I528" s="2960"/>
      <c r="J528" s="911">
        <v>-9.1260998003201699E-3</v>
      </c>
      <c r="K528" s="843"/>
      <c r="L528" s="843"/>
      <c r="M528" s="3159" t="s">
        <v>269</v>
      </c>
      <c r="N528" s="2960"/>
      <c r="O528" s="912">
        <v>-0.10125987726976307</v>
      </c>
      <c r="P528" s="843"/>
      <c r="Q528" s="843"/>
      <c r="R528" s="235"/>
      <c r="S528" s="235"/>
      <c r="T528" s="235"/>
      <c r="U528" s="235"/>
      <c r="V528" s="235"/>
      <c r="W528" s="235"/>
      <c r="X528" s="235"/>
      <c r="Y528" s="235"/>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BA528" s="237"/>
      <c r="BB528" s="424"/>
      <c r="BC528" s="237"/>
      <c r="BD528" s="237"/>
      <c r="BE528" s="237"/>
      <c r="BF528" s="237"/>
      <c r="BG528" s="237"/>
      <c r="BH528" s="237"/>
      <c r="BI528" s="237"/>
      <c r="BJ528" s="237"/>
      <c r="BK528" s="237"/>
      <c r="BL528" s="237"/>
      <c r="BM528" s="237"/>
      <c r="BN528" s="237"/>
      <c r="BO528" s="237"/>
      <c r="BP528" s="237"/>
      <c r="BQ528" s="237"/>
      <c r="BR528" s="238"/>
      <c r="BS528" s="238"/>
      <c r="BT528" s="238"/>
      <c r="BU528" s="238"/>
      <c r="BV528" s="238"/>
      <c r="BW528" s="238"/>
      <c r="BX528" s="238"/>
      <c r="BY528" s="238"/>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c r="DA528" s="235"/>
    </row>
    <row r="529" s="242" customFormat="true" ht="25.15" customHeight="true" x14ac:dyDescent="0.2">
      <c r="C529" s="3152" t="s">
        <v>264</v>
      </c>
      <c r="D529" s="2960"/>
      <c r="E529" s="910">
        <v>8.9577755345487842E-2</v>
      </c>
      <c r="F529" s="843"/>
      <c r="G529" s="843"/>
      <c r="H529" s="3163" t="s">
        <v>305</v>
      </c>
      <c r="I529" s="2960"/>
      <c r="J529" s="911">
        <v>4.0548421180165882E-3</v>
      </c>
      <c r="K529" s="843"/>
      <c r="L529" s="843"/>
      <c r="M529" s="3159" t="s">
        <v>300</v>
      </c>
      <c r="N529" s="2960"/>
      <c r="O529" s="912">
        <v>-2.3734468460544574E-3</v>
      </c>
      <c r="P529" s="843"/>
      <c r="Q529" s="843"/>
      <c r="R529" s="235"/>
      <c r="S529" s="235"/>
      <c r="T529" s="235"/>
      <c r="U529" s="235"/>
      <c r="V529" s="235"/>
      <c r="W529" s="235"/>
      <c r="X529" s="235"/>
      <c r="Y529" s="235"/>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BA529" s="237"/>
      <c r="BB529" s="424"/>
      <c r="BC529" s="237"/>
      <c r="BD529" s="237"/>
      <c r="BE529" s="237"/>
      <c r="BF529" s="237"/>
      <c r="BG529" s="237"/>
      <c r="BH529" s="237"/>
      <c r="BI529" s="237"/>
      <c r="BJ529" s="237"/>
      <c r="BK529" s="237"/>
      <c r="BL529" s="237"/>
      <c r="BM529" s="237"/>
      <c r="BN529" s="237"/>
      <c r="BO529" s="237"/>
      <c r="BP529" s="237"/>
      <c r="BQ529" s="237"/>
      <c r="BR529" s="238"/>
      <c r="BS529" s="238"/>
      <c r="BT529" s="238"/>
      <c r="BU529" s="238"/>
      <c r="BV529" s="238"/>
      <c r="BW529" s="238"/>
      <c r="BX529" s="238"/>
      <c r="BY529" s="238"/>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c r="DA529" s="235"/>
    </row>
    <row r="530" s="242" customFormat="true" ht="25.15" customHeight="true" x14ac:dyDescent="0.2">
      <c r="C530" s="3152" t="s">
        <v>308</v>
      </c>
      <c r="D530" s="2960"/>
      <c r="E530" s="910">
        <v>8.9638456096227442E-4</v>
      </c>
      <c r="F530" s="843"/>
      <c r="G530" s="843"/>
      <c r="H530" s="3163" t="s">
        <v>293</v>
      </c>
      <c r="I530" s="2960"/>
      <c r="J530" s="911">
        <v>-1.7716526789723564E-2</v>
      </c>
      <c r="K530" s="843"/>
      <c r="L530" s="843"/>
      <c r="M530" s="3159" t="s">
        <v>268</v>
      </c>
      <c r="N530" s="2960"/>
      <c r="O530" s="912">
        <v>-9.6865422593600287E-2</v>
      </c>
      <c r="P530" s="843"/>
      <c r="Q530" s="843"/>
      <c r="R530" s="235"/>
      <c r="S530" s="235"/>
      <c r="T530" s="235"/>
      <c r="U530" s="235"/>
      <c r="V530" s="235"/>
      <c r="W530" s="235"/>
      <c r="X530" s="235"/>
      <c r="Y530" s="235"/>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BA530" s="237"/>
      <c r="BB530" s="424"/>
      <c r="BC530" s="237"/>
      <c r="BD530" s="237"/>
      <c r="BE530" s="237"/>
      <c r="BF530" s="237"/>
      <c r="BG530" s="237"/>
      <c r="BH530" s="237"/>
      <c r="BI530" s="237"/>
      <c r="BJ530" s="237"/>
      <c r="BK530" s="237"/>
      <c r="BL530" s="237"/>
      <c r="BM530" s="237"/>
      <c r="BN530" s="237"/>
      <c r="BO530" s="237"/>
      <c r="BP530" s="237"/>
      <c r="BQ530" s="237"/>
      <c r="BR530" s="238"/>
      <c r="BS530" s="238"/>
      <c r="BT530" s="238"/>
      <c r="BU530" s="238"/>
      <c r="BV530" s="238"/>
      <c r="BW530" s="238"/>
      <c r="BX530" s="238"/>
      <c r="BY530" s="238"/>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c r="DA530" s="235"/>
    </row>
    <row r="531" s="242" customFormat="true" ht="25.15" customHeight="true" x14ac:dyDescent="0.2">
      <c r="C531" s="3152" t="s">
        <v>301</v>
      </c>
      <c r="D531" s="2960"/>
      <c r="E531" s="910">
        <v>3.3876859095808374E-3</v>
      </c>
      <c r="F531" s="843"/>
      <c r="G531" s="843"/>
      <c r="H531" s="3163" t="s">
        <v>295</v>
      </c>
      <c r="I531" s="2960"/>
      <c r="J531" s="911">
        <v>-1.2893081888623384E-2</v>
      </c>
      <c r="K531" s="843"/>
      <c r="L531" s="843"/>
      <c r="M531" s="3159" t="s">
        <v>302</v>
      </c>
      <c r="N531" s="2960"/>
      <c r="O531" s="912">
        <v>1.5433852307322063E-5</v>
      </c>
      <c r="P531" s="843"/>
      <c r="Q531" s="843"/>
      <c r="R531" s="235"/>
      <c r="S531" s="235"/>
      <c r="T531" s="235"/>
      <c r="U531" s="235"/>
      <c r="V531" s="235"/>
      <c r="W531" s="235"/>
      <c r="X531" s="235"/>
      <c r="Y531" s="235"/>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BA531" s="237"/>
      <c r="BB531" s="424"/>
      <c r="BC531" s="237"/>
      <c r="BD531" s="237"/>
      <c r="BE531" s="237"/>
      <c r="BF531" s="237"/>
      <c r="BG531" s="237"/>
      <c r="BH531" s="237"/>
      <c r="BI531" s="237"/>
      <c r="BJ531" s="237"/>
      <c r="BK531" s="237"/>
      <c r="BL531" s="237"/>
      <c r="BM531" s="237"/>
      <c r="BN531" s="237"/>
      <c r="BO531" s="237"/>
      <c r="BP531" s="237"/>
      <c r="BQ531" s="237"/>
      <c r="BR531" s="238"/>
      <c r="BS531" s="238"/>
      <c r="BT531" s="238"/>
      <c r="BU531" s="238"/>
      <c r="BV531" s="238"/>
      <c r="BW531" s="238"/>
      <c r="BX531" s="238"/>
      <c r="BY531" s="238"/>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c r="DA531" s="235"/>
    </row>
    <row r="532" s="242" customFormat="true" ht="25.15" customHeight="true" x14ac:dyDescent="0.2">
      <c r="C532" s="3152" t="s">
        <v>279</v>
      </c>
      <c r="D532" s="2960"/>
      <c r="E532" s="910">
        <v>2.6834439873663719E-2</v>
      </c>
      <c r="F532" s="843"/>
      <c r="G532" s="843"/>
      <c r="H532" s="3163" t="s">
        <v>281</v>
      </c>
      <c r="I532" s="2960"/>
      <c r="J532" s="911">
        <v>-4.1464016199947003E-2</v>
      </c>
      <c r="K532" s="843"/>
      <c r="L532" s="843"/>
      <c r="M532" s="3159" t="s">
        <v>305</v>
      </c>
      <c r="N532" s="2960"/>
      <c r="O532" s="912">
        <v>-4.5720993079054808E-4</v>
      </c>
      <c r="P532" s="843"/>
      <c r="Q532" s="843"/>
      <c r="R532" s="235"/>
      <c r="S532" s="235"/>
      <c r="T532" s="235"/>
      <c r="U532" s="235"/>
      <c r="V532" s="235"/>
      <c r="W532" s="235"/>
      <c r="X532" s="235"/>
      <c r="Y532" s="235"/>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BA532" s="237"/>
      <c r="BB532" s="424"/>
      <c r="BC532" s="237"/>
      <c r="BD532" s="237"/>
      <c r="BE532" s="237"/>
      <c r="BF532" s="237"/>
      <c r="BG532" s="237"/>
      <c r="BH532" s="237"/>
      <c r="BI532" s="237"/>
      <c r="BJ532" s="237"/>
      <c r="BK532" s="237"/>
      <c r="BL532" s="237"/>
      <c r="BM532" s="237"/>
      <c r="BN532" s="237"/>
      <c r="BO532" s="237"/>
      <c r="BP532" s="237"/>
      <c r="BQ532" s="237"/>
      <c r="BR532" s="238"/>
      <c r="BS532" s="238"/>
      <c r="BT532" s="238"/>
      <c r="BU532" s="238"/>
      <c r="BV532" s="238"/>
      <c r="BW532" s="238"/>
      <c r="BX532" s="238"/>
      <c r="BY532" s="238"/>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c r="DA532" s="235"/>
    </row>
    <row r="533" s="242" customFormat="true" ht="25.15" customHeight="true" x14ac:dyDescent="0.2">
      <c r="C533" s="3152" t="s">
        <v>269</v>
      </c>
      <c r="D533" s="2960"/>
      <c r="E533" s="910">
        <v>-8.8814202858315303E-2</v>
      </c>
      <c r="F533" s="843"/>
      <c r="G533" s="843"/>
      <c r="H533" s="3163" t="s">
        <v>280</v>
      </c>
      <c r="I533" s="2960"/>
      <c r="J533" s="911">
        <v>-5.5198737009460923E-2</v>
      </c>
      <c r="K533" s="843"/>
      <c r="L533" s="843"/>
      <c r="M533" s="3159" t="s">
        <v>293</v>
      </c>
      <c r="N533" s="2960"/>
      <c r="O533" s="912">
        <v>7.2847262423068248E-3</v>
      </c>
      <c r="P533" s="843"/>
      <c r="Q533" s="843"/>
      <c r="R533" s="235"/>
      <c r="S533" s="235"/>
      <c r="T533" s="235"/>
      <c r="U533" s="235"/>
      <c r="V533" s="235"/>
      <c r="W533" s="235"/>
      <c r="X533" s="235"/>
      <c r="Y533" s="235"/>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BA533" s="237"/>
      <c r="BB533" s="424"/>
      <c r="BC533" s="237"/>
      <c r="BD533" s="237"/>
      <c r="BE533" s="237"/>
      <c r="BF533" s="237"/>
      <c r="BG533" s="237"/>
      <c r="BH533" s="237"/>
      <c r="BI533" s="237"/>
      <c r="BJ533" s="237"/>
      <c r="BK533" s="237"/>
      <c r="BL533" s="237"/>
      <c r="BM533" s="237"/>
      <c r="BN533" s="237"/>
      <c r="BO533" s="237"/>
      <c r="BP533" s="237"/>
      <c r="BQ533" s="237"/>
      <c r="BR533" s="238"/>
      <c r="BS533" s="238"/>
      <c r="BT533" s="238"/>
      <c r="BU533" s="238"/>
      <c r="BV533" s="238"/>
      <c r="BW533" s="238"/>
      <c r="BX533" s="238"/>
      <c r="BY533" s="238"/>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c r="DA533" s="235"/>
    </row>
    <row r="534" s="242" customFormat="true" ht="25.15" customHeight="true" x14ac:dyDescent="0.2">
      <c r="C534" s="3152" t="s">
        <v>300</v>
      </c>
      <c r="D534" s="2960"/>
      <c r="E534" s="910">
        <v>-3.9712164700330911E-3</v>
      </c>
      <c r="F534" s="843"/>
      <c r="G534" s="843"/>
      <c r="H534" s="3163" t="s">
        <v>294</v>
      </c>
      <c r="I534" s="2960"/>
      <c r="J534" s="911">
        <v>1.7063230758307429E-2</v>
      </c>
      <c r="K534" s="843"/>
      <c r="L534" s="843"/>
      <c r="M534" s="3159" t="s">
        <v>295</v>
      </c>
      <c r="N534" s="2960"/>
      <c r="O534" s="912">
        <v>1.6039930109546126E-2</v>
      </c>
      <c r="P534" s="843"/>
      <c r="Q534" s="843"/>
      <c r="R534" s="235"/>
      <c r="S534" s="235"/>
      <c r="T534" s="235"/>
      <c r="U534" s="235"/>
      <c r="V534" s="235"/>
      <c r="W534" s="235"/>
      <c r="X534" s="235"/>
      <c r="Y534" s="235"/>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BA534" s="237"/>
      <c r="BB534" s="424"/>
      <c r="BC534" s="237"/>
      <c r="BD534" s="237"/>
      <c r="BE534" s="237"/>
      <c r="BF534" s="237"/>
      <c r="BG534" s="237"/>
      <c r="BH534" s="237"/>
      <c r="BI534" s="237"/>
      <c r="BJ534" s="237"/>
      <c r="BK534" s="237"/>
      <c r="BL534" s="237"/>
      <c r="BM534" s="237"/>
      <c r="BN534" s="237"/>
      <c r="BO534" s="237"/>
      <c r="BP534" s="237"/>
      <c r="BQ534" s="237"/>
      <c r="BR534" s="238"/>
      <c r="BS534" s="238"/>
      <c r="BT534" s="238"/>
      <c r="BU534" s="238"/>
      <c r="BV534" s="238"/>
      <c r="BW534" s="238"/>
      <c r="BX534" s="238"/>
      <c r="BY534" s="238"/>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c r="DA534" s="235"/>
    </row>
    <row r="535" s="242" customFormat="true" ht="25.15" customHeight="true" x14ac:dyDescent="0.2">
      <c r="C535" s="3152" t="s">
        <v>268</v>
      </c>
      <c r="D535" s="2960"/>
      <c r="E535" s="910">
        <v>-8.9389160134258211E-2</v>
      </c>
      <c r="F535" s="843"/>
      <c r="G535" s="843"/>
      <c r="H535" s="3163" t="s">
        <v>303</v>
      </c>
      <c r="I535" s="2960"/>
      <c r="J535" s="911">
        <v>9.3597663960579122E-4</v>
      </c>
      <c r="K535" s="843"/>
      <c r="L535" s="843"/>
      <c r="M535" s="3159" t="s">
        <v>281</v>
      </c>
      <c r="N535" s="2960"/>
      <c r="O535" s="912">
        <v>-1.5729997953145617E-2</v>
      </c>
      <c r="P535" s="843"/>
      <c r="Q535" s="843"/>
      <c r="R535" s="235"/>
      <c r="S535" s="235"/>
      <c r="T535" s="235"/>
      <c r="U535" s="235"/>
      <c r="V535" s="235"/>
      <c r="W535" s="235"/>
      <c r="X535" s="235"/>
      <c r="Y535" s="235"/>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BA535" s="237"/>
      <c r="BB535" s="424"/>
      <c r="BC535" s="237"/>
      <c r="BD535" s="237"/>
      <c r="BE535" s="237"/>
      <c r="BF535" s="237"/>
      <c r="BG535" s="237"/>
      <c r="BH535" s="237"/>
      <c r="BI535" s="237"/>
      <c r="BJ535" s="237"/>
      <c r="BK535" s="237"/>
      <c r="BL535" s="237"/>
      <c r="BM535" s="237"/>
      <c r="BN535" s="237"/>
      <c r="BO535" s="237"/>
      <c r="BP535" s="237"/>
      <c r="BQ535" s="237"/>
      <c r="BR535" s="238"/>
      <c r="BS535" s="238"/>
      <c r="BT535" s="238"/>
      <c r="BU535" s="238"/>
      <c r="BV535" s="238"/>
      <c r="BW535" s="238"/>
      <c r="BX535" s="238"/>
      <c r="BY535" s="238"/>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c r="DA535" s="235"/>
    </row>
    <row r="536" s="242" customFormat="true" ht="25.15" customHeight="true" x14ac:dyDescent="0.2">
      <c r="C536" s="3152" t="s">
        <v>302</v>
      </c>
      <c r="D536" s="2960"/>
      <c r="E536" s="910">
        <v>-2.8484065617620296E-3</v>
      </c>
      <c r="F536" s="843"/>
      <c r="G536" s="843"/>
      <c r="H536" s="3163" t="s">
        <v>275</v>
      </c>
      <c r="I536" s="2960"/>
      <c r="J536" s="911">
        <v>6.3797241187655201E-2</v>
      </c>
      <c r="K536" s="843"/>
      <c r="L536" s="843"/>
      <c r="M536" s="3159" t="s">
        <v>280</v>
      </c>
      <c r="N536" s="2960"/>
      <c r="O536" s="912">
        <v>-4.2491968201942232E-2</v>
      </c>
      <c r="P536" s="843"/>
      <c r="Q536" s="843"/>
      <c r="R536" s="235"/>
      <c r="S536" s="235"/>
      <c r="T536" s="235"/>
      <c r="U536" s="235"/>
      <c r="V536" s="235"/>
      <c r="W536" s="235"/>
      <c r="X536" s="235"/>
      <c r="Y536" s="235"/>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BA536" s="237"/>
      <c r="BB536" s="424"/>
      <c r="BC536" s="237"/>
      <c r="BD536" s="237"/>
      <c r="BE536" s="237"/>
      <c r="BF536" s="237"/>
      <c r="BG536" s="237"/>
      <c r="BH536" s="237"/>
      <c r="BI536" s="237"/>
      <c r="BJ536" s="237"/>
      <c r="BK536" s="237"/>
      <c r="BL536" s="237"/>
      <c r="BM536" s="237"/>
      <c r="BN536" s="237"/>
      <c r="BO536" s="237"/>
      <c r="BP536" s="237"/>
      <c r="BQ536" s="237"/>
      <c r="BR536" s="238"/>
      <c r="BS536" s="238"/>
      <c r="BT536" s="238"/>
      <c r="BU536" s="238"/>
      <c r="BV536" s="238"/>
      <c r="BW536" s="238"/>
      <c r="BX536" s="238"/>
      <c r="BY536" s="238"/>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c r="DA536" s="235"/>
    </row>
    <row r="537" s="242" customFormat="true" ht="25.15" customHeight="true" x14ac:dyDescent="0.2">
      <c r="C537" s="3152" t="s">
        <v>305</v>
      </c>
      <c r="D537" s="2960"/>
      <c r="E537" s="910">
        <v>1.9626703553282904E-3</v>
      </c>
      <c r="F537" s="843"/>
      <c r="G537" s="843"/>
      <c r="H537" s="3163" t="s">
        <v>307</v>
      </c>
      <c r="I537" s="2960"/>
      <c r="J537" s="911">
        <v>1.4764857998002872E-3</v>
      </c>
      <c r="K537" s="843"/>
      <c r="L537" s="843"/>
      <c r="M537" s="3159" t="s">
        <v>294</v>
      </c>
      <c r="N537" s="2960"/>
      <c r="O537" s="912">
        <v>1.5360004402825837E-2</v>
      </c>
      <c r="P537" s="843"/>
      <c r="Q537" s="843"/>
      <c r="R537" s="235"/>
      <c r="S537" s="235"/>
      <c r="T537" s="235"/>
      <c r="U537" s="235"/>
      <c r="V537" s="235"/>
      <c r="W537" s="235"/>
      <c r="X537" s="235"/>
      <c r="Y537" s="235"/>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BA537" s="237"/>
      <c r="BB537" s="424"/>
      <c r="BC537" s="237"/>
      <c r="BD537" s="237"/>
      <c r="BE537" s="237"/>
      <c r="BF537" s="237"/>
      <c r="BG537" s="237"/>
      <c r="BH537" s="237"/>
      <c r="BI537" s="237"/>
      <c r="BJ537" s="237"/>
      <c r="BK537" s="237"/>
      <c r="BL537" s="237"/>
      <c r="BM537" s="237"/>
      <c r="BN537" s="237"/>
      <c r="BO537" s="237"/>
      <c r="BP537" s="237"/>
      <c r="BQ537" s="237"/>
      <c r="BR537" s="238"/>
      <c r="BS537" s="238"/>
      <c r="BT537" s="238"/>
      <c r="BU537" s="238"/>
      <c r="BV537" s="238"/>
      <c r="BW537" s="238"/>
      <c r="BX537" s="238"/>
      <c r="BY537" s="238"/>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c r="DA537" s="235"/>
    </row>
    <row r="538" s="242" customFormat="true" ht="25.15" customHeight="true" x14ac:dyDescent="0.2">
      <c r="C538" s="3152" t="s">
        <v>293</v>
      </c>
      <c r="D538" s="2960"/>
      <c r="E538" s="910">
        <v>1.1828508957205013E-2</v>
      </c>
      <c r="F538" s="843"/>
      <c r="G538" s="843"/>
      <c r="H538" s="3163" t="s">
        <v>282</v>
      </c>
      <c r="I538" s="2960"/>
      <c r="J538" s="911">
        <v>-1.2046174625477298E-2</v>
      </c>
      <c r="K538" s="843"/>
      <c r="L538" s="843"/>
      <c r="M538" s="3159" t="s">
        <v>303</v>
      </c>
      <c r="N538" s="2960"/>
      <c r="O538" s="912">
        <v>1.0036988425632568E-2</v>
      </c>
      <c r="P538" s="843"/>
      <c r="Q538" s="843"/>
      <c r="R538" s="235"/>
      <c r="S538" s="235"/>
      <c r="T538" s="235"/>
      <c r="U538" s="235"/>
      <c r="V538" s="235"/>
      <c r="W538" s="235"/>
      <c r="X538" s="235"/>
      <c r="Y538" s="235"/>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BA538" s="237"/>
      <c r="BB538" s="424"/>
      <c r="BC538" s="237"/>
      <c r="BD538" s="237"/>
      <c r="BE538" s="237"/>
      <c r="BF538" s="237"/>
      <c r="BG538" s="237"/>
      <c r="BH538" s="237"/>
      <c r="BI538" s="237"/>
      <c r="BJ538" s="237"/>
      <c r="BK538" s="237"/>
      <c r="BL538" s="237"/>
      <c r="BM538" s="237"/>
      <c r="BN538" s="237"/>
      <c r="BO538" s="237"/>
      <c r="BP538" s="237"/>
      <c r="BQ538" s="237"/>
      <c r="BR538" s="238"/>
      <c r="BS538" s="238"/>
      <c r="BT538" s="238"/>
      <c r="BU538" s="238"/>
      <c r="BV538" s="238"/>
      <c r="BW538" s="238"/>
      <c r="BX538" s="238"/>
      <c r="BY538" s="238"/>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c r="DA538" s="235"/>
    </row>
    <row r="539" s="242" customFormat="true" ht="25.15" customHeight="true" x14ac:dyDescent="0.2">
      <c r="C539" s="3152" t="s">
        <v>295</v>
      </c>
      <c r="D539" s="2960"/>
      <c r="E539" s="910">
        <v>-3.3133369386060848E-3</v>
      </c>
      <c r="F539" s="843"/>
      <c r="G539" s="843"/>
      <c r="H539" s="3163" t="s">
        <v>283</v>
      </c>
      <c r="I539" s="2960"/>
      <c r="J539" s="911">
        <v>-2.8764189136266449E-2</v>
      </c>
      <c r="K539" s="843"/>
      <c r="L539" s="843"/>
      <c r="M539" s="3159" t="s">
        <v>275</v>
      </c>
      <c r="N539" s="2960"/>
      <c r="O539" s="912">
        <v>6.5058343534529023E-2</v>
      </c>
      <c r="P539" s="843"/>
      <c r="Q539" s="843"/>
      <c r="R539" s="235"/>
      <c r="S539" s="235"/>
      <c r="T539" s="235"/>
      <c r="U539" s="235"/>
      <c r="V539" s="235"/>
      <c r="W539" s="235"/>
      <c r="X539" s="235"/>
      <c r="Y539" s="235"/>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BA539" s="237"/>
      <c r="BB539" s="424"/>
      <c r="BC539" s="237"/>
      <c r="BD539" s="237"/>
      <c r="BE539" s="237"/>
      <c r="BF539" s="237"/>
      <c r="BG539" s="237"/>
      <c r="BH539" s="237"/>
      <c r="BI539" s="237"/>
      <c r="BJ539" s="237"/>
      <c r="BK539" s="237"/>
      <c r="BL539" s="237"/>
      <c r="BM539" s="237"/>
      <c r="BN539" s="237"/>
      <c r="BO539" s="237"/>
      <c r="BP539" s="237"/>
      <c r="BQ539" s="237"/>
      <c r="BR539" s="238"/>
      <c r="BS539" s="238"/>
      <c r="BT539" s="238"/>
      <c r="BU539" s="238"/>
      <c r="BV539" s="238"/>
      <c r="BW539" s="238"/>
      <c r="BX539" s="238"/>
      <c r="BY539" s="238"/>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c r="DA539" s="235"/>
    </row>
    <row r="540" s="242" customFormat="true" ht="25.15" customHeight="true" x14ac:dyDescent="0.2">
      <c r="C540" s="3152" t="s">
        <v>281</v>
      </c>
      <c r="D540" s="2960"/>
      <c r="E540" s="910">
        <v>-3.7339605365302439E-2</v>
      </c>
      <c r="F540" s="843"/>
      <c r="G540" s="843"/>
      <c r="H540" s="3163" t="s">
        <v>306</v>
      </c>
      <c r="I540" s="2960"/>
      <c r="J540" s="911">
        <v>4.0960839936594082E-4</v>
      </c>
      <c r="K540" s="843"/>
      <c r="L540" s="843"/>
      <c r="M540" s="3159" t="s">
        <v>307</v>
      </c>
      <c r="N540" s="2960"/>
      <c r="O540" s="912">
        <v>2.1775953620586201E-4</v>
      </c>
      <c r="P540" s="843"/>
      <c r="Q540" s="843"/>
      <c r="R540" s="235"/>
      <c r="S540" s="235"/>
      <c r="T540" s="235"/>
      <c r="U540" s="235"/>
      <c r="V540" s="235"/>
      <c r="W540" s="235"/>
      <c r="X540" s="235"/>
      <c r="Y540" s="235"/>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BA540" s="237"/>
      <c r="BB540" s="424"/>
      <c r="BC540" s="237"/>
      <c r="BD540" s="237"/>
      <c r="BE540" s="237"/>
      <c r="BF540" s="237"/>
      <c r="BG540" s="237"/>
      <c r="BH540" s="237"/>
      <c r="BI540" s="237"/>
      <c r="BJ540" s="237"/>
      <c r="BK540" s="237"/>
      <c r="BL540" s="237"/>
      <c r="BM540" s="237"/>
      <c r="BN540" s="237"/>
      <c r="BO540" s="237"/>
      <c r="BP540" s="237"/>
      <c r="BQ540" s="237"/>
      <c r="BR540" s="238"/>
      <c r="BS540" s="238"/>
      <c r="BT540" s="238"/>
      <c r="BU540" s="238"/>
      <c r="BV540" s="238"/>
      <c r="BW540" s="238"/>
      <c r="BX540" s="238"/>
      <c r="BY540" s="238"/>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c r="DA540" s="235"/>
    </row>
    <row r="541" s="242" customFormat="true" ht="25.15" customHeight="true" x14ac:dyDescent="0.2">
      <c r="C541" s="3152" t="s">
        <v>280</v>
      </c>
      <c r="D541" s="2960"/>
      <c r="E541" s="910">
        <v>-3.7299036445073874E-2</v>
      </c>
      <c r="F541" s="843"/>
      <c r="G541" s="843"/>
      <c r="H541" s="3163" t="s">
        <v>268</v>
      </c>
      <c r="I541" s="2960"/>
      <c r="J541" s="911">
        <v>-3.3130651676416482E-2</v>
      </c>
      <c r="K541" s="843"/>
      <c r="L541" s="843"/>
      <c r="M541" s="3159" t="s">
        <v>282</v>
      </c>
      <c r="N541" s="2960"/>
      <c r="O541" s="912">
        <v>4.5302245809983134E-2</v>
      </c>
      <c r="P541" s="843"/>
      <c r="Q541" s="843"/>
      <c r="R541" s="235"/>
      <c r="S541" s="235"/>
      <c r="T541" s="235"/>
      <c r="U541" s="235"/>
      <c r="V541" s="235"/>
      <c r="W541" s="235"/>
      <c r="X541" s="235"/>
      <c r="Y541" s="235"/>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BA541" s="237"/>
      <c r="BB541" s="424"/>
      <c r="BC541" s="237"/>
      <c r="BD541" s="237"/>
      <c r="BE541" s="237"/>
      <c r="BF541" s="237"/>
      <c r="BG541" s="237"/>
      <c r="BH541" s="237"/>
      <c r="BI541" s="237"/>
      <c r="BJ541" s="237"/>
      <c r="BK541" s="237"/>
      <c r="BL541" s="237"/>
      <c r="BM541" s="237"/>
      <c r="BN541" s="237"/>
      <c r="BO541" s="237"/>
      <c r="BP541" s="237"/>
      <c r="BQ541" s="237"/>
      <c r="BR541" s="238"/>
      <c r="BS541" s="238"/>
      <c r="BT541" s="238"/>
      <c r="BU541" s="238"/>
      <c r="BV541" s="238"/>
      <c r="BW541" s="238"/>
      <c r="BX541" s="238"/>
      <c r="BY541" s="238"/>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c r="DA541" s="235"/>
    </row>
    <row r="542" s="242" customFormat="true" ht="25.15" customHeight="true" x14ac:dyDescent="0.2">
      <c r="C542" s="3152" t="s">
        <v>294</v>
      </c>
      <c r="D542" s="2960"/>
      <c r="E542" s="910">
        <v>2.5719816290533184E-2</v>
      </c>
      <c r="F542" s="843"/>
      <c r="G542" s="843"/>
      <c r="H542" s="3163" t="s">
        <v>302</v>
      </c>
      <c r="I542" s="2960"/>
      <c r="J542" s="911">
        <v>-3.5421041321169254E-3</v>
      </c>
      <c r="K542" s="843"/>
      <c r="L542" s="843"/>
      <c r="M542" s="3159" t="s">
        <v>283</v>
      </c>
      <c r="N542" s="2960"/>
      <c r="O542" s="912">
        <v>-4.3309336754822611E-2</v>
      </c>
      <c r="P542" s="843"/>
      <c r="Q542" s="843"/>
      <c r="R542" s="235"/>
      <c r="S542" s="235"/>
      <c r="T542" s="235"/>
      <c r="U542" s="235"/>
      <c r="V542" s="235"/>
      <c r="W542" s="235"/>
      <c r="X542" s="235"/>
      <c r="Y542" s="235"/>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BA542" s="237"/>
      <c r="BB542" s="424"/>
      <c r="BC542" s="237"/>
      <c r="BD542" s="237"/>
      <c r="BE542" s="237"/>
      <c r="BF542" s="237"/>
      <c r="BG542" s="237"/>
      <c r="BH542" s="237"/>
      <c r="BI542" s="237"/>
      <c r="BJ542" s="237"/>
      <c r="BK542" s="237"/>
      <c r="BL542" s="237"/>
      <c r="BM542" s="237"/>
      <c r="BN542" s="237"/>
      <c r="BO542" s="237"/>
      <c r="BP542" s="237"/>
      <c r="BQ542" s="237"/>
      <c r="BR542" s="238"/>
      <c r="BS542" s="238"/>
      <c r="BT542" s="238"/>
      <c r="BU542" s="238"/>
      <c r="BV542" s="238"/>
      <c r="BW542" s="238"/>
      <c r="BX542" s="238"/>
      <c r="BY542" s="238"/>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c r="DA542" s="235"/>
    </row>
    <row r="543" s="242" customFormat="true" ht="25.15" customHeight="true" x14ac:dyDescent="0.2">
      <c r="C543" s="3152" t="s">
        <v>303</v>
      </c>
      <c r="D543" s="2960"/>
      <c r="E543" s="910">
        <v>3.0281679568458348E-3</v>
      </c>
      <c r="F543" s="843"/>
      <c r="G543" s="843"/>
      <c r="H543" s="3163" t="s">
        <v>273</v>
      </c>
      <c r="I543" s="2960"/>
      <c r="J543" s="911">
        <v>-5.9437694705164211E-2</v>
      </c>
      <c r="K543" s="843"/>
      <c r="L543" s="843"/>
      <c r="M543" s="3159" t="s">
        <v>268</v>
      </c>
      <c r="N543" s="2960"/>
      <c r="O543" s="912">
        <v>-2.127791907384468E-2</v>
      </c>
      <c r="P543" s="843"/>
      <c r="Q543" s="843"/>
      <c r="R543" s="235"/>
      <c r="S543" s="235"/>
      <c r="T543" s="235"/>
      <c r="U543" s="235"/>
      <c r="V543" s="235"/>
      <c r="W543" s="235"/>
      <c r="X543" s="235"/>
      <c r="Y543" s="235"/>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BA543" s="237"/>
      <c r="BB543" s="424"/>
      <c r="BC543" s="237"/>
      <c r="BD543" s="237"/>
      <c r="BE543" s="237"/>
      <c r="BF543" s="237"/>
      <c r="BG543" s="237"/>
      <c r="BH543" s="237"/>
      <c r="BI543" s="237"/>
      <c r="BJ543" s="237"/>
      <c r="BK543" s="237"/>
      <c r="BL543" s="237"/>
      <c r="BM543" s="237"/>
      <c r="BN543" s="237"/>
      <c r="BO543" s="237"/>
      <c r="BP543" s="237"/>
      <c r="BQ543" s="237"/>
      <c r="BR543" s="238"/>
      <c r="BS543" s="238"/>
      <c r="BT543" s="238"/>
      <c r="BU543" s="238"/>
      <c r="BV543" s="238"/>
      <c r="BW543" s="238"/>
      <c r="BX543" s="238"/>
      <c r="BY543" s="238"/>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c r="DA543" s="235"/>
    </row>
    <row r="544" s="242" customFormat="true" ht="25.15" customHeight="true" x14ac:dyDescent="0.2">
      <c r="C544" s="3152" t="s">
        <v>275</v>
      </c>
      <c r="D544" s="2960"/>
      <c r="E544" s="910">
        <v>5.5558955427155221E-2</v>
      </c>
      <c r="F544" s="843"/>
      <c r="G544" s="843"/>
      <c r="H544" s="3163" t="s">
        <v>271</v>
      </c>
      <c r="I544" s="2960"/>
      <c r="J544" s="911">
        <v>-7.6433921286691839E-2</v>
      </c>
      <c r="K544" s="843"/>
      <c r="L544" s="843"/>
      <c r="M544" s="3159" t="s">
        <v>302</v>
      </c>
      <c r="N544" s="2960"/>
      <c r="O544" s="912">
        <v>1.3312753591163866E-3</v>
      </c>
      <c r="P544" s="843"/>
      <c r="Q544" s="843"/>
      <c r="R544" s="235"/>
      <c r="S544" s="235"/>
      <c r="T544" s="235"/>
      <c r="U544" s="235"/>
      <c r="V544" s="235"/>
      <c r="W544" s="235"/>
      <c r="X544" s="235"/>
      <c r="Y544" s="235"/>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BA544" s="237"/>
      <c r="BB544" s="424"/>
      <c r="BC544" s="237"/>
      <c r="BD544" s="237"/>
      <c r="BE544" s="237"/>
      <c r="BF544" s="237"/>
      <c r="BG544" s="237"/>
      <c r="BH544" s="237"/>
      <c r="BI544" s="237"/>
      <c r="BJ544" s="237"/>
      <c r="BK544" s="237"/>
      <c r="BL544" s="237"/>
      <c r="BM544" s="237"/>
      <c r="BN544" s="237"/>
      <c r="BO544" s="237"/>
      <c r="BP544" s="237"/>
      <c r="BQ544" s="237"/>
      <c r="BR544" s="238"/>
      <c r="BS544" s="238"/>
      <c r="BT544" s="238"/>
      <c r="BU544" s="238"/>
      <c r="BV544" s="238"/>
      <c r="BW544" s="238"/>
      <c r="BX544" s="238"/>
      <c r="BY544" s="238"/>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c r="DA544" s="235"/>
    </row>
    <row r="545" s="242" customFormat="true" ht="25.15" customHeight="true" x14ac:dyDescent="0.2">
      <c r="C545" s="3152" t="s">
        <v>307</v>
      </c>
      <c r="D545" s="2960"/>
      <c r="E545" s="910">
        <v>1.8201773776098079E-3</v>
      </c>
      <c r="F545" s="843"/>
      <c r="G545" s="843"/>
      <c r="H545" s="3163" t="s">
        <v>272</v>
      </c>
      <c r="I545" s="2960"/>
      <c r="J545" s="911">
        <v>-7.1309781669692054E-2</v>
      </c>
      <c r="K545" s="843"/>
      <c r="L545" s="843"/>
      <c r="M545" s="3159" t="s">
        <v>305</v>
      </c>
      <c r="N545" s="2960"/>
      <c r="O545" s="912">
        <v>3.4402893400044708E-3</v>
      </c>
      <c r="P545" s="843"/>
      <c r="Q545" s="843"/>
      <c r="R545" s="235"/>
      <c r="S545" s="235"/>
      <c r="T545" s="235"/>
      <c r="U545" s="235"/>
      <c r="V545" s="235"/>
      <c r="W545" s="235"/>
      <c r="X545" s="235"/>
      <c r="Y545" s="235"/>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BA545" s="237"/>
      <c r="BB545" s="424"/>
      <c r="BC545" s="237"/>
      <c r="BD545" s="237"/>
      <c r="BE545" s="237"/>
      <c r="BF545" s="237"/>
      <c r="BG545" s="237"/>
      <c r="BH545" s="237"/>
      <c r="BI545" s="237"/>
      <c r="BJ545" s="237"/>
      <c r="BK545" s="237"/>
      <c r="BL545" s="237"/>
      <c r="BM545" s="237"/>
      <c r="BN545" s="237"/>
      <c r="BO545" s="237"/>
      <c r="BP545" s="237"/>
      <c r="BQ545" s="237"/>
      <c r="BR545" s="238"/>
      <c r="BS545" s="238"/>
      <c r="BT545" s="238"/>
      <c r="BU545" s="238"/>
      <c r="BV545" s="238"/>
      <c r="BW545" s="238"/>
      <c r="BX545" s="238"/>
      <c r="BY545" s="238"/>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c r="DA545" s="235"/>
    </row>
    <row r="546" s="242" customFormat="true" ht="25.15" customHeight="true" x14ac:dyDescent="0.2">
      <c r="C546" s="3152" t="s">
        <v>282</v>
      </c>
      <c r="D546" s="2960"/>
      <c r="E546" s="910">
        <v>2.8097533547835264E-2</v>
      </c>
      <c r="F546" s="843"/>
      <c r="G546" s="843"/>
      <c r="H546" s="3163" t="s">
        <v>290</v>
      </c>
      <c r="I546" s="2960"/>
      <c r="J546" s="911">
        <v>-2.6582562608223878E-2</v>
      </c>
      <c r="K546" s="843"/>
      <c r="L546" s="843"/>
      <c r="M546" s="3159" t="s">
        <v>273</v>
      </c>
      <c r="N546" s="2960"/>
      <c r="O546" s="912">
        <v>-8.2258048063681991E-2</v>
      </c>
      <c r="P546" s="843"/>
      <c r="Q546" s="843"/>
      <c r="R546" s="235"/>
      <c r="S546" s="235"/>
      <c r="T546" s="235"/>
      <c r="U546" s="235"/>
      <c r="V546" s="235"/>
      <c r="W546" s="235"/>
      <c r="X546" s="235"/>
      <c r="Y546" s="235"/>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BA546" s="237"/>
      <c r="BB546" s="424"/>
      <c r="BC546" s="237"/>
      <c r="BD546" s="237"/>
      <c r="BE546" s="237"/>
      <c r="BF546" s="237"/>
      <c r="BG546" s="237"/>
      <c r="BH546" s="237"/>
      <c r="BI546" s="237"/>
      <c r="BJ546" s="237"/>
      <c r="BK546" s="237"/>
      <c r="BL546" s="237"/>
      <c r="BM546" s="237"/>
      <c r="BN546" s="237"/>
      <c r="BO546" s="237"/>
      <c r="BP546" s="237"/>
      <c r="BQ546" s="237"/>
      <c r="BR546" s="238"/>
      <c r="BS546" s="238"/>
      <c r="BT546" s="238"/>
      <c r="BU546" s="238"/>
      <c r="BV546" s="238"/>
      <c r="BW546" s="238"/>
      <c r="BX546" s="238"/>
      <c r="BY546" s="238"/>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c r="DA546" s="235"/>
    </row>
    <row r="547" s="242" customFormat="true" ht="25.15" customHeight="true" x14ac:dyDescent="0.2">
      <c r="C547" s="3152" t="s">
        <v>283</v>
      </c>
      <c r="D547" s="2960"/>
      <c r="E547" s="910">
        <v>-3.6619077409920861E-2</v>
      </c>
      <c r="F547" s="843"/>
      <c r="G547" s="843"/>
      <c r="H547" s="3163" t="s">
        <v>262</v>
      </c>
      <c r="I547" s="2960"/>
      <c r="J547" s="911">
        <v>0.1083573101154912</v>
      </c>
      <c r="K547" s="843"/>
      <c r="L547" s="843"/>
      <c r="M547" s="3159" t="s">
        <v>271</v>
      </c>
      <c r="N547" s="2960"/>
      <c r="O547" s="912">
        <v>-9.5754706495181266E-2</v>
      </c>
      <c r="P547" s="843"/>
      <c r="Q547" s="843"/>
      <c r="R547" s="235"/>
      <c r="S547" s="235"/>
      <c r="T547" s="235"/>
      <c r="U547" s="235"/>
      <c r="V547" s="235"/>
      <c r="W547" s="235"/>
      <c r="X547" s="235"/>
      <c r="Y547" s="235"/>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BA547" s="237"/>
      <c r="BB547" s="424"/>
      <c r="BC547" s="237"/>
      <c r="BD547" s="237"/>
      <c r="BE547" s="237"/>
      <c r="BF547" s="237"/>
      <c r="BG547" s="237"/>
      <c r="BH547" s="237"/>
      <c r="BI547" s="237"/>
      <c r="BJ547" s="237"/>
      <c r="BK547" s="237"/>
      <c r="BL547" s="237"/>
      <c r="BM547" s="237"/>
      <c r="BN547" s="237"/>
      <c r="BO547" s="237"/>
      <c r="BP547" s="237"/>
      <c r="BQ547" s="237"/>
      <c r="BR547" s="238"/>
      <c r="BS547" s="238"/>
      <c r="BT547" s="238"/>
      <c r="BU547" s="238"/>
      <c r="BV547" s="238"/>
      <c r="BW547" s="238"/>
      <c r="BX547" s="238"/>
      <c r="BY547" s="238"/>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c r="DA547" s="235"/>
    </row>
    <row r="548" s="242" customFormat="true" ht="25.15" customHeight="true" x14ac:dyDescent="0.2">
      <c r="C548" s="3152" t="s">
        <v>306</v>
      </c>
      <c r="D548" s="2960"/>
      <c r="E548" s="910">
        <v>1.9856146823335826E-3</v>
      </c>
      <c r="F548" s="843"/>
      <c r="G548" s="843"/>
      <c r="H548" s="3163" t="s">
        <v>287</v>
      </c>
      <c r="I548" s="2960"/>
      <c r="J548" s="911">
        <v>7.1807804871744244E-3</v>
      </c>
      <c r="K548" s="843"/>
      <c r="L548" s="843"/>
      <c r="M548" s="3159" t="s">
        <v>272</v>
      </c>
      <c r="N548" s="2960"/>
      <c r="O548" s="912">
        <v>-9.6591315197138414E-2</v>
      </c>
      <c r="P548" s="843"/>
      <c r="Q548" s="843"/>
      <c r="R548" s="235"/>
      <c r="S548" s="235"/>
      <c r="T548" s="235"/>
      <c r="U548" s="235"/>
      <c r="V548" s="235"/>
      <c r="W548" s="235"/>
      <c r="X548" s="235"/>
      <c r="Y548" s="235"/>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BA548" s="237"/>
      <c r="BB548" s="424"/>
      <c r="BC548" s="237"/>
      <c r="BD548" s="237"/>
      <c r="BE548" s="237"/>
      <c r="BF548" s="237"/>
      <c r="BG548" s="237"/>
      <c r="BH548" s="237"/>
      <c r="BI548" s="237"/>
      <c r="BJ548" s="237"/>
      <c r="BK548" s="237"/>
      <c r="BL548" s="237"/>
      <c r="BM548" s="237"/>
      <c r="BN548" s="237"/>
      <c r="BO548" s="237"/>
      <c r="BP548" s="237"/>
      <c r="BQ548" s="237"/>
      <c r="BR548" s="238"/>
      <c r="BS548" s="238"/>
      <c r="BT548" s="238"/>
      <c r="BU548" s="238"/>
      <c r="BV548" s="238"/>
      <c r="BW548" s="238"/>
      <c r="BX548" s="238"/>
      <c r="BY548" s="238"/>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c r="DA548" s="235"/>
    </row>
    <row r="549" s="242" customFormat="true" ht="25.15" customHeight="true" x14ac:dyDescent="0.2">
      <c r="C549" s="3152" t="s">
        <v>268</v>
      </c>
      <c r="D549" s="2960"/>
      <c r="E549" s="910">
        <v>-2.744640229134522E-2</v>
      </c>
      <c r="F549" s="843"/>
      <c r="G549" s="843"/>
      <c r="H549" s="3163" t="s">
        <v>274</v>
      </c>
      <c r="I549" s="2960"/>
      <c r="J549" s="911">
        <v>6.772022135181914E-2</v>
      </c>
      <c r="K549" s="843"/>
      <c r="L549" s="843"/>
      <c r="M549" s="3159" t="s">
        <v>290</v>
      </c>
      <c r="N549" s="2960"/>
      <c r="O549" s="912">
        <v>-1.0759268610449254E-2</v>
      </c>
      <c r="P549" s="843"/>
      <c r="Q549" s="843"/>
      <c r="R549" s="235"/>
      <c r="S549" s="235"/>
      <c r="T549" s="235"/>
      <c r="U549" s="235"/>
      <c r="V549" s="235"/>
      <c r="W549" s="235"/>
      <c r="X549" s="235"/>
      <c r="Y549" s="235"/>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BA549" s="237"/>
      <c r="BB549" s="424"/>
      <c r="BC549" s="237"/>
      <c r="BD549" s="237"/>
      <c r="BE549" s="237"/>
      <c r="BF549" s="237"/>
      <c r="BG549" s="237"/>
      <c r="BH549" s="237"/>
      <c r="BI549" s="237"/>
      <c r="BJ549" s="237"/>
      <c r="BK549" s="237"/>
      <c r="BL549" s="237"/>
      <c r="BM549" s="237"/>
      <c r="BN549" s="237"/>
      <c r="BO549" s="237"/>
      <c r="BP549" s="237"/>
      <c r="BQ549" s="237"/>
      <c r="BR549" s="238"/>
      <c r="BS549" s="238"/>
      <c r="BT549" s="238"/>
      <c r="BU549" s="238"/>
      <c r="BV549" s="238"/>
      <c r="BW549" s="238"/>
      <c r="BX549" s="238"/>
      <c r="BY549" s="238"/>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c r="DA549" s="235"/>
    </row>
    <row r="550" s="242" customFormat="true" ht="25.15" customHeight="true" x14ac:dyDescent="0.2">
      <c r="C550" s="3152" t="s">
        <v>302</v>
      </c>
      <c r="D550" s="2960"/>
      <c r="E550" s="910">
        <v>-1.0901507026077602E-4</v>
      </c>
      <c r="F550" s="843"/>
      <c r="G550" s="843"/>
      <c r="H550" s="3163" t="s">
        <v>289</v>
      </c>
      <c r="I550" s="2960"/>
      <c r="J550" s="911">
        <v>1.4440973607516333E-2</v>
      </c>
      <c r="K550" s="843"/>
      <c r="L550" s="843"/>
      <c r="M550" s="3159" t="s">
        <v>262</v>
      </c>
      <c r="N550" s="2960"/>
      <c r="O550" s="912">
        <v>0.10522659304409265</v>
      </c>
      <c r="P550" s="843"/>
      <c r="Q550" s="843"/>
      <c r="R550" s="235"/>
      <c r="S550" s="235"/>
      <c r="T550" s="235"/>
      <c r="U550" s="235"/>
      <c r="V550" s="235"/>
      <c r="W550" s="235"/>
      <c r="X550" s="235"/>
      <c r="Y550" s="235"/>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BA550" s="237"/>
      <c r="BB550" s="424"/>
      <c r="BC550" s="237"/>
      <c r="BD550" s="237"/>
      <c r="BE550" s="237"/>
      <c r="BF550" s="237"/>
      <c r="BG550" s="237"/>
      <c r="BH550" s="237"/>
      <c r="BI550" s="237"/>
      <c r="BJ550" s="237"/>
      <c r="BK550" s="237"/>
      <c r="BL550" s="237"/>
      <c r="BM550" s="237"/>
      <c r="BN550" s="237"/>
      <c r="BO550" s="237"/>
      <c r="BP550" s="237"/>
      <c r="BQ550" s="237"/>
      <c r="BR550" s="238"/>
      <c r="BS550" s="238"/>
      <c r="BT550" s="238"/>
      <c r="BU550" s="238"/>
      <c r="BV550" s="238"/>
      <c r="BW550" s="238"/>
      <c r="BX550" s="238"/>
      <c r="BY550" s="238"/>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c r="DA550" s="235"/>
    </row>
    <row r="551" s="242" customFormat="true" ht="25.15" customHeight="true" x14ac:dyDescent="0.2">
      <c r="C551" s="3152" t="s">
        <v>305</v>
      </c>
      <c r="D551" s="2960"/>
      <c r="E551" s="910">
        <v>-2.9437218907289503E-4</v>
      </c>
      <c r="F551" s="843"/>
      <c r="G551" s="843"/>
      <c r="H551" s="3163" t="s">
        <v>296</v>
      </c>
      <c r="I551" s="2960"/>
      <c r="J551" s="911">
        <v>1.518641814800784E-2</v>
      </c>
      <c r="K551" s="843"/>
      <c r="L551" s="843"/>
      <c r="M551" s="3159" t="s">
        <v>287</v>
      </c>
      <c r="N551" s="2960"/>
      <c r="O551" s="912">
        <v>3.1189072025606442E-2</v>
      </c>
      <c r="P551" s="843"/>
      <c r="Q551" s="843"/>
      <c r="R551" s="235"/>
      <c r="S551" s="235"/>
      <c r="T551" s="235"/>
      <c r="U551" s="235"/>
      <c r="V551" s="235"/>
      <c r="W551" s="235"/>
      <c r="X551" s="235"/>
      <c r="Y551" s="235"/>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BA551" s="237"/>
      <c r="BB551" s="424"/>
      <c r="BC551" s="237"/>
      <c r="BD551" s="237"/>
      <c r="BE551" s="237"/>
      <c r="BF551" s="237"/>
      <c r="BG551" s="237"/>
      <c r="BH551" s="237"/>
      <c r="BI551" s="237"/>
      <c r="BJ551" s="237"/>
      <c r="BK551" s="237"/>
      <c r="BL551" s="237"/>
      <c r="BM551" s="237"/>
      <c r="BN551" s="237"/>
      <c r="BO551" s="237"/>
      <c r="BP551" s="237"/>
      <c r="BQ551" s="237"/>
      <c r="BR551" s="238"/>
      <c r="BS551" s="238"/>
      <c r="BT551" s="238"/>
      <c r="BU551" s="238"/>
      <c r="BV551" s="238"/>
      <c r="BW551" s="238"/>
      <c r="BX551" s="238"/>
      <c r="BY551" s="238"/>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c r="DA551" s="235"/>
    </row>
    <row r="552" s="242" customFormat="true" ht="25.15" customHeight="true" x14ac:dyDescent="0.2">
      <c r="C552" s="3152" t="s">
        <v>273</v>
      </c>
      <c r="D552" s="2960"/>
      <c r="E552" s="910">
        <v>-5.4660956846222193E-2</v>
      </c>
      <c r="F552" s="843"/>
      <c r="G552" s="843"/>
      <c r="H552" s="3163" t="s">
        <v>291</v>
      </c>
      <c r="I552" s="2960"/>
      <c r="J552" s="911">
        <v>2.003067342378903E-2</v>
      </c>
      <c r="K552" s="843"/>
      <c r="L552" s="843"/>
      <c r="M552" s="3159" t="s">
        <v>274</v>
      </c>
      <c r="N552" s="2960"/>
      <c r="O552" s="912">
        <v>7.6467295849073649E-2</v>
      </c>
      <c r="P552" s="843"/>
      <c r="Q552" s="843"/>
      <c r="R552" s="235"/>
      <c r="S552" s="235"/>
      <c r="T552" s="235"/>
      <c r="U552" s="235"/>
      <c r="V552" s="235"/>
      <c r="W552" s="235"/>
      <c r="X552" s="235"/>
      <c r="Y552" s="235"/>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BA552" s="237"/>
      <c r="BB552" s="424"/>
      <c r="BC552" s="237"/>
      <c r="BD552" s="237"/>
      <c r="BE552" s="237"/>
      <c r="BF552" s="237"/>
      <c r="BG552" s="237"/>
      <c r="BH552" s="237"/>
      <c r="BI552" s="237"/>
      <c r="BJ552" s="237"/>
      <c r="BK552" s="237"/>
      <c r="BL552" s="237"/>
      <c r="BM552" s="237"/>
      <c r="BN552" s="237"/>
      <c r="BO552" s="237"/>
      <c r="BP552" s="237"/>
      <c r="BQ552" s="237"/>
      <c r="BR552" s="238"/>
      <c r="BS552" s="238"/>
      <c r="BT552" s="238"/>
      <c r="BU552" s="238"/>
      <c r="BV552" s="238"/>
      <c r="BW552" s="238"/>
      <c r="BX552" s="238"/>
      <c r="BY552" s="238"/>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c r="DA552" s="235"/>
    </row>
    <row r="553" s="242" customFormat="true" ht="25.15" customHeight="true" x14ac:dyDescent="0.2">
      <c r="C553" s="3152" t="s">
        <v>271</v>
      </c>
      <c r="D553" s="2960"/>
      <c r="E553" s="910">
        <v>-7.3919082646511661E-2</v>
      </c>
      <c r="F553" s="843"/>
      <c r="G553" s="843"/>
      <c r="H553" s="3163" t="s">
        <v>267</v>
      </c>
      <c r="I553" s="2960"/>
      <c r="J553" s="911">
        <v>9.5735290321809302E-2</v>
      </c>
      <c r="K553" s="843"/>
      <c r="L553" s="843"/>
      <c r="M553" s="3159" t="s">
        <v>289</v>
      </c>
      <c r="N553" s="2960"/>
      <c r="O553" s="912">
        <v>2.4229911636917095E-2</v>
      </c>
      <c r="P553" s="843"/>
      <c r="Q553" s="843"/>
      <c r="R553" s="235"/>
      <c r="S553" s="235"/>
      <c r="T553" s="235"/>
      <c r="U553" s="235"/>
      <c r="V553" s="235"/>
      <c r="W553" s="235"/>
      <c r="X553" s="235"/>
      <c r="Y553" s="235"/>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BA553" s="237"/>
      <c r="BB553" s="424"/>
      <c r="BC553" s="237"/>
      <c r="BD553" s="237"/>
      <c r="BE553" s="237"/>
      <c r="BF553" s="237"/>
      <c r="BG553" s="237"/>
      <c r="BH553" s="237"/>
      <c r="BI553" s="237"/>
      <c r="BJ553" s="237"/>
      <c r="BK553" s="237"/>
      <c r="BL553" s="237"/>
      <c r="BM553" s="237"/>
      <c r="BN553" s="237"/>
      <c r="BO553" s="237"/>
      <c r="BP553" s="237"/>
      <c r="BQ553" s="237"/>
      <c r="BR553" s="238"/>
      <c r="BS553" s="238"/>
      <c r="BT553" s="238"/>
      <c r="BU553" s="238"/>
      <c r="BV553" s="238"/>
      <c r="BW553" s="238"/>
      <c r="BX553" s="238"/>
      <c r="BY553" s="238"/>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c r="DA553" s="235"/>
    </row>
    <row r="554" s="242" customFormat="true" ht="25.15" customHeight="true" x14ac:dyDescent="0.2">
      <c r="C554" s="3152" t="s">
        <v>272</v>
      </c>
      <c r="D554" s="2960"/>
      <c r="E554" s="910">
        <v>-7.2510573921445332E-2</v>
      </c>
      <c r="F554" s="843"/>
      <c r="G554" s="843"/>
      <c r="H554" s="3163" t="s">
        <v>278</v>
      </c>
      <c r="I554" s="2960"/>
      <c r="J554" s="911">
        <v>5.5334384248479217E-2</v>
      </c>
      <c r="K554" s="843"/>
      <c r="L554" s="843"/>
      <c r="M554" s="3159" t="s">
        <v>296</v>
      </c>
      <c r="N554" s="2960"/>
      <c r="O554" s="912">
        <v>-2.3862586002724863E-3</v>
      </c>
      <c r="P554" s="843"/>
      <c r="Q554" s="843"/>
      <c r="R554" s="235"/>
      <c r="S554" s="235"/>
      <c r="T554" s="235"/>
      <c r="U554" s="235"/>
      <c r="V554" s="235"/>
      <c r="W554" s="235"/>
      <c r="X554" s="235"/>
      <c r="Y554" s="235"/>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BA554" s="237"/>
      <c r="BB554" s="424"/>
      <c r="BC554" s="237"/>
      <c r="BD554" s="237"/>
      <c r="BE554" s="237"/>
      <c r="BF554" s="237"/>
      <c r="BG554" s="237"/>
      <c r="BH554" s="237"/>
      <c r="BI554" s="237"/>
      <c r="BJ554" s="237"/>
      <c r="BK554" s="237"/>
      <c r="BL554" s="237"/>
      <c r="BM554" s="237"/>
      <c r="BN554" s="237"/>
      <c r="BO554" s="237"/>
      <c r="BP554" s="237"/>
      <c r="BQ554" s="237"/>
      <c r="BR554" s="238"/>
      <c r="BS554" s="238"/>
      <c r="BT554" s="238"/>
      <c r="BU554" s="238"/>
      <c r="BV554" s="238"/>
      <c r="BW554" s="238"/>
      <c r="BX554" s="238"/>
      <c r="BY554" s="238"/>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c r="DA554" s="235"/>
    </row>
    <row r="555" s="242" customFormat="true" ht="25.15" customHeight="true" x14ac:dyDescent="0.2">
      <c r="C555" s="3152" t="s">
        <v>290</v>
      </c>
      <c r="D555" s="2960"/>
      <c r="E555" s="910">
        <v>-1.123040095614505E-2</v>
      </c>
      <c r="F555" s="843"/>
      <c r="G555" s="843"/>
      <c r="H555" s="3163" t="s">
        <v>276</v>
      </c>
      <c r="I555" s="2960"/>
      <c r="J555" s="911">
        <v>6.1855780089131417E-2</v>
      </c>
      <c r="K555" s="843"/>
      <c r="L555" s="843"/>
      <c r="M555" s="3159" t="s">
        <v>291</v>
      </c>
      <c r="N555" s="2960"/>
      <c r="O555" s="912">
        <v>1.4709366016469386E-2</v>
      </c>
      <c r="P555" s="843"/>
      <c r="Q555" s="843"/>
      <c r="R555" s="235"/>
      <c r="S555" s="235"/>
      <c r="T555" s="235"/>
      <c r="U555" s="235"/>
      <c r="V555" s="235"/>
      <c r="W555" s="235"/>
      <c r="X555" s="235"/>
      <c r="Y555" s="235"/>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BA555" s="237"/>
      <c r="BB555" s="424"/>
      <c r="BC555" s="237"/>
      <c r="BD555" s="237"/>
      <c r="BE555" s="237"/>
      <c r="BF555" s="237"/>
      <c r="BG555" s="237"/>
      <c r="BH555" s="237"/>
      <c r="BI555" s="237"/>
      <c r="BJ555" s="237"/>
      <c r="BK555" s="237"/>
      <c r="BL555" s="237"/>
      <c r="BM555" s="237"/>
      <c r="BN555" s="237"/>
      <c r="BO555" s="237"/>
      <c r="BP555" s="237"/>
      <c r="BQ555" s="237"/>
      <c r="BR555" s="238"/>
      <c r="BS555" s="238"/>
      <c r="BT555" s="238"/>
      <c r="BU555" s="238"/>
      <c r="BV555" s="238"/>
      <c r="BW555" s="238"/>
      <c r="BX555" s="238"/>
      <c r="BY555" s="238"/>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c r="DA555" s="235"/>
    </row>
    <row r="556" s="242" customFormat="true" ht="25.15" customHeight="true" x14ac:dyDescent="0.2">
      <c r="C556" s="3152" t="s">
        <v>262</v>
      </c>
      <c r="D556" s="2960"/>
      <c r="E556" s="910">
        <v>9.3252571162001613E-2</v>
      </c>
      <c r="F556" s="843"/>
      <c r="G556" s="843"/>
      <c r="H556" s="3163" t="s">
        <v>266</v>
      </c>
      <c r="I556" s="2960"/>
      <c r="J556" s="911">
        <v>9.7299932387196045E-2</v>
      </c>
      <c r="K556" s="843"/>
      <c r="L556" s="843"/>
      <c r="M556" s="3159" t="s">
        <v>267</v>
      </c>
      <c r="N556" s="2960"/>
      <c r="O556" s="912">
        <v>0.10198287404731425</v>
      </c>
      <c r="P556" s="843"/>
      <c r="Q556" s="843"/>
      <c r="R556" s="235"/>
      <c r="S556" s="235"/>
      <c r="T556" s="235"/>
      <c r="U556" s="235"/>
      <c r="V556" s="235"/>
      <c r="W556" s="235"/>
      <c r="X556" s="235"/>
      <c r="Y556" s="235"/>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BA556" s="237"/>
      <c r="BB556" s="424"/>
      <c r="BC556" s="237"/>
      <c r="BD556" s="237"/>
      <c r="BE556" s="237"/>
      <c r="BF556" s="237"/>
      <c r="BG556" s="237"/>
      <c r="BH556" s="237"/>
      <c r="BI556" s="237"/>
      <c r="BJ556" s="237"/>
      <c r="BK556" s="237"/>
      <c r="BL556" s="237"/>
      <c r="BM556" s="237"/>
      <c r="BN556" s="237"/>
      <c r="BO556" s="237"/>
      <c r="BP556" s="237"/>
      <c r="BQ556" s="237"/>
      <c r="BR556" s="238"/>
      <c r="BS556" s="238"/>
      <c r="BT556" s="238"/>
      <c r="BU556" s="238"/>
      <c r="BV556" s="238"/>
      <c r="BW556" s="238"/>
      <c r="BX556" s="238"/>
      <c r="BY556" s="238"/>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c r="DA556" s="235"/>
    </row>
    <row r="557" s="242" customFormat="true" ht="25.15" customHeight="true" x14ac:dyDescent="0.2">
      <c r="C557" s="3152" t="s">
        <v>287</v>
      </c>
      <c r="D557" s="2960"/>
      <c r="E557" s="910">
        <v>5.2182289688270376E-4</v>
      </c>
      <c r="F557" s="843"/>
      <c r="G557" s="843"/>
      <c r="H557" s="3163" t="s">
        <v>285</v>
      </c>
      <c r="I557" s="2960"/>
      <c r="J557" s="911">
        <v>3.3206951398092002E-2</v>
      </c>
      <c r="K557" s="843"/>
      <c r="L557" s="843"/>
      <c r="M557" s="3159" t="s">
        <v>278</v>
      </c>
      <c r="N557" s="2960"/>
      <c r="O557" s="912">
        <v>5.846671723656488E-2</v>
      </c>
      <c r="P557" s="843"/>
      <c r="Q557" s="843"/>
      <c r="R557" s="235"/>
      <c r="S557" s="235"/>
      <c r="T557" s="235"/>
      <c r="U557" s="235"/>
      <c r="V557" s="235"/>
      <c r="W557" s="235"/>
      <c r="X557" s="235"/>
      <c r="Y557" s="235"/>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BA557" s="237"/>
      <c r="BB557" s="424"/>
      <c r="BC557" s="237"/>
      <c r="BD557" s="237"/>
      <c r="BE557" s="237"/>
      <c r="BF557" s="237"/>
      <c r="BG557" s="237"/>
      <c r="BH557" s="237"/>
      <c r="BI557" s="237"/>
      <c r="BJ557" s="237"/>
      <c r="BK557" s="237"/>
      <c r="BL557" s="237"/>
      <c r="BM557" s="237"/>
      <c r="BN557" s="237"/>
      <c r="BO557" s="237"/>
      <c r="BP557" s="237"/>
      <c r="BQ557" s="237"/>
      <c r="BR557" s="238"/>
      <c r="BS557" s="238"/>
      <c r="BT557" s="238"/>
      <c r="BU557" s="238"/>
      <c r="BV557" s="238"/>
      <c r="BW557" s="238"/>
      <c r="BX557" s="238"/>
      <c r="BY557" s="238"/>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c r="DA557" s="235"/>
    </row>
    <row r="558" s="242" customFormat="true" ht="25.15" customHeight="true" x14ac:dyDescent="0.2">
      <c r="C558" s="3152" t="s">
        <v>274</v>
      </c>
      <c r="D558" s="2960"/>
      <c r="E558" s="910">
        <v>6.4027561346061634E-2</v>
      </c>
      <c r="F558" s="843"/>
      <c r="G558" s="843"/>
      <c r="H558" s="3163" t="s">
        <v>304</v>
      </c>
      <c r="I558" s="2960"/>
      <c r="J558" s="911">
        <v>4.0203192488213876E-3</v>
      </c>
      <c r="K558" s="843"/>
      <c r="L558" s="843"/>
      <c r="M558" s="3159" t="s">
        <v>276</v>
      </c>
      <c r="N558" s="2960"/>
      <c r="O558" s="912">
        <v>4.4633437593419228E-2</v>
      </c>
      <c r="P558" s="843"/>
      <c r="Q558" s="843"/>
      <c r="R558" s="235"/>
      <c r="S558" s="235"/>
      <c r="T558" s="235"/>
      <c r="U558" s="235"/>
      <c r="V558" s="235"/>
      <c r="W558" s="235"/>
      <c r="X558" s="235"/>
      <c r="Y558" s="235"/>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BA558" s="237"/>
      <c r="BB558" s="424"/>
      <c r="BC558" s="237"/>
      <c r="BD558" s="237"/>
      <c r="BE558" s="237"/>
      <c r="BF558" s="237"/>
      <c r="BG558" s="237"/>
      <c r="BH558" s="237"/>
      <c r="BI558" s="237"/>
      <c r="BJ558" s="237"/>
      <c r="BK558" s="237"/>
      <c r="BL558" s="237"/>
      <c r="BM558" s="237"/>
      <c r="BN558" s="237"/>
      <c r="BO558" s="237"/>
      <c r="BP558" s="237"/>
      <c r="BQ558" s="237"/>
      <c r="BR558" s="238"/>
      <c r="BS558" s="238"/>
      <c r="BT558" s="238"/>
      <c r="BU558" s="238"/>
      <c r="BV558" s="238"/>
      <c r="BW558" s="238"/>
      <c r="BX558" s="238"/>
      <c r="BY558" s="238"/>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c r="DA558" s="235"/>
    </row>
    <row r="559" s="242" customFormat="true" ht="25.15" customHeight="true" x14ac:dyDescent="0.2">
      <c r="C559" s="3152" t="s">
        <v>289</v>
      </c>
      <c r="D559" s="2960"/>
      <c r="E559" s="910">
        <v>1.8845099909953984E-2</v>
      </c>
      <c r="F559" s="843"/>
      <c r="G559" s="843"/>
      <c r="H559" s="3163" t="s">
        <v>284</v>
      </c>
      <c r="I559" s="2960"/>
      <c r="J559" s="911">
        <v>-1.1505264963347465E-2</v>
      </c>
      <c r="K559" s="843"/>
      <c r="L559" s="843"/>
      <c r="M559" s="3159" t="s">
        <v>266</v>
      </c>
      <c r="N559" s="2960"/>
      <c r="O559" s="912">
        <v>0.11146308416755729</v>
      </c>
      <c r="P559" s="843"/>
      <c r="Q559" s="843"/>
      <c r="R559" s="235"/>
      <c r="S559" s="235"/>
      <c r="T559" s="235"/>
      <c r="U559" s="235"/>
      <c r="V559" s="235"/>
      <c r="W559" s="235"/>
      <c r="X559" s="235"/>
      <c r="Y559" s="235"/>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BA559" s="237"/>
      <c r="BB559" s="424"/>
      <c r="BC559" s="237"/>
      <c r="BD559" s="237"/>
      <c r="BE559" s="237"/>
      <c r="BF559" s="237"/>
      <c r="BG559" s="237"/>
      <c r="BH559" s="237"/>
      <c r="BI559" s="237"/>
      <c r="BJ559" s="237"/>
      <c r="BK559" s="237"/>
      <c r="BL559" s="237"/>
      <c r="BM559" s="237"/>
      <c r="BN559" s="237"/>
      <c r="BO559" s="237"/>
      <c r="BP559" s="237"/>
      <c r="BQ559" s="237"/>
      <c r="BR559" s="238"/>
      <c r="BS559" s="238"/>
      <c r="BT559" s="238"/>
      <c r="BU559" s="238"/>
      <c r="BV559" s="238"/>
      <c r="BW559" s="238"/>
      <c r="BX559" s="238"/>
      <c r="BY559" s="238"/>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c r="DA559" s="235"/>
    </row>
    <row r="560" s="242" customFormat="true" ht="25.15" customHeight="true" x14ac:dyDescent="0.2">
      <c r="C560" s="3152" t="s">
        <v>296</v>
      </c>
      <c r="D560" s="2960"/>
      <c r="E560" s="910">
        <v>8.0835870238961764E-3</v>
      </c>
      <c r="F560" s="843"/>
      <c r="G560" s="843"/>
      <c r="H560" s="3163" t="s">
        <v>277</v>
      </c>
      <c r="I560" s="2960"/>
      <c r="J560" s="911">
        <v>5.5179697046179012E-2</v>
      </c>
      <c r="K560" s="843"/>
      <c r="L560" s="843"/>
      <c r="M560" s="3159" t="s">
        <v>285</v>
      </c>
      <c r="N560" s="2960"/>
      <c r="O560" s="912">
        <v>1.7341122888231818E-2</v>
      </c>
      <c r="P560" s="843"/>
      <c r="Q560" s="843"/>
      <c r="R560" s="235"/>
      <c r="S560" s="235"/>
      <c r="T560" s="235"/>
      <c r="U560" s="235"/>
      <c r="V560" s="235"/>
      <c r="W560" s="235"/>
      <c r="X560" s="235"/>
      <c r="Y560" s="235"/>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BA560" s="237"/>
      <c r="BB560" s="424"/>
      <c r="BC560" s="237"/>
      <c r="BD560" s="237"/>
      <c r="BE560" s="237"/>
      <c r="BF560" s="237"/>
      <c r="BG560" s="237"/>
      <c r="BH560" s="237"/>
      <c r="BI560" s="237"/>
      <c r="BJ560" s="237"/>
      <c r="BK560" s="237"/>
      <c r="BL560" s="237"/>
      <c r="BM560" s="237"/>
      <c r="BN560" s="237"/>
      <c r="BO560" s="237"/>
      <c r="BP560" s="237"/>
      <c r="BQ560" s="237"/>
      <c r="BR560" s="238"/>
      <c r="BS560" s="238"/>
      <c r="BT560" s="238"/>
      <c r="BU560" s="238"/>
      <c r="BV560" s="238"/>
      <c r="BW560" s="238"/>
      <c r="BX560" s="238"/>
      <c r="BY560" s="238"/>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c r="DA560" s="235"/>
    </row>
    <row r="561" s="242" customFormat="true" ht="25.15" customHeight="true" x14ac:dyDescent="0.2">
      <c r="C561" s="3152" t="s">
        <v>291</v>
      </c>
      <c r="D561" s="2960"/>
      <c r="E561" s="910">
        <v>1.6970266810224267E-2</v>
      </c>
      <c r="F561" s="843"/>
      <c r="G561" s="843"/>
      <c r="H561" s="3163" t="s">
        <v>286</v>
      </c>
      <c r="I561" s="2960"/>
      <c r="J561" s="911">
        <v>-1.2512815621998425E-2</v>
      </c>
      <c r="K561" s="843"/>
      <c r="L561" s="843"/>
      <c r="M561" s="3159" t="s">
        <v>304</v>
      </c>
      <c r="N561" s="2960"/>
      <c r="O561" s="912">
        <v>3.5196276299657211E-3</v>
      </c>
      <c r="P561" s="843"/>
      <c r="Q561" s="843"/>
      <c r="R561" s="235"/>
      <c r="S561" s="235"/>
      <c r="T561" s="235"/>
      <c r="U561" s="235"/>
      <c r="V561" s="235"/>
      <c r="W561" s="235"/>
      <c r="X561" s="235"/>
      <c r="Y561" s="235"/>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BA561" s="237"/>
      <c r="BB561" s="424"/>
      <c r="BC561" s="237"/>
      <c r="BD561" s="237"/>
      <c r="BE561" s="237"/>
      <c r="BF561" s="237"/>
      <c r="BG561" s="237"/>
      <c r="BH561" s="237"/>
      <c r="BI561" s="237"/>
      <c r="BJ561" s="237"/>
      <c r="BK561" s="237"/>
      <c r="BL561" s="237"/>
      <c r="BM561" s="237"/>
      <c r="BN561" s="237"/>
      <c r="BO561" s="237"/>
      <c r="BP561" s="237"/>
      <c r="BQ561" s="237"/>
      <c r="BR561" s="238"/>
      <c r="BS561" s="238"/>
      <c r="BT561" s="238"/>
      <c r="BU561" s="238"/>
      <c r="BV561" s="238"/>
      <c r="BW561" s="238"/>
      <c r="BX561" s="238"/>
      <c r="BY561" s="238"/>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c r="DA561" s="235"/>
    </row>
    <row r="562" s="242" customFormat="true" ht="25.15" customHeight="true" x14ac:dyDescent="0.2">
      <c r="C562" s="3152" t="s">
        <v>267</v>
      </c>
      <c r="D562" s="2960"/>
      <c r="E562" s="910">
        <v>8.3162182062160098E-2</v>
      </c>
      <c r="F562" s="843"/>
      <c r="G562" s="843"/>
      <c r="H562" s="3162" t="s">
        <v>292</v>
      </c>
      <c r="I562" s="2960"/>
      <c r="J562" s="913">
        <v>5.5991620535843015E-3</v>
      </c>
      <c r="K562" s="843"/>
      <c r="L562" s="843"/>
      <c r="M562" s="3159" t="s">
        <v>284</v>
      </c>
      <c r="N562" s="2960"/>
      <c r="O562" s="912">
        <v>-1.5429900018173435E-2</v>
      </c>
      <c r="P562" s="843"/>
      <c r="Q562" s="843"/>
      <c r="R562" s="235"/>
      <c r="S562" s="235"/>
      <c r="T562" s="235"/>
      <c r="U562" s="235"/>
      <c r="V562" s="235"/>
      <c r="W562" s="235"/>
      <c r="X562" s="235"/>
      <c r="Y562" s="235"/>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BA562" s="237"/>
      <c r="BB562" s="424"/>
      <c r="BC562" s="237"/>
      <c r="BD562" s="237"/>
      <c r="BE562" s="237"/>
      <c r="BF562" s="237"/>
      <c r="BG562" s="237"/>
      <c r="BH562" s="237"/>
      <c r="BI562" s="237"/>
      <c r="BJ562" s="237"/>
      <c r="BK562" s="237"/>
      <c r="BL562" s="237"/>
      <c r="BM562" s="237"/>
      <c r="BN562" s="237"/>
      <c r="BO562" s="237"/>
      <c r="BP562" s="237"/>
      <c r="BQ562" s="237"/>
      <c r="BR562" s="238"/>
      <c r="BS562" s="238"/>
      <c r="BT562" s="238"/>
      <c r="BU562" s="238"/>
      <c r="BV562" s="238"/>
      <c r="BW562" s="238"/>
      <c r="BX562" s="238"/>
      <c r="BY562" s="238"/>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c r="DA562" s="235"/>
    </row>
    <row r="563" s="242" customFormat="true" ht="25.15" customHeight="true" x14ac:dyDescent="0.2">
      <c r="C563" s="3152" t="s">
        <v>278</v>
      </c>
      <c r="D563" s="2960"/>
      <c r="E563" s="910">
        <v>4.7713073103016521E-2</v>
      </c>
      <c r="F563" s="843"/>
      <c r="G563" s="843"/>
      <c r="H563" s="2959"/>
      <c r="I563" s="2960"/>
      <c r="J563" s="859"/>
      <c r="K563" s="843"/>
      <c r="L563" s="843"/>
      <c r="M563" s="3159" t="s">
        <v>277</v>
      </c>
      <c r="N563" s="2960"/>
      <c r="O563" s="912">
        <v>6.0561337969728381E-2</v>
      </c>
      <c r="P563" s="843"/>
      <c r="Q563" s="843"/>
      <c r="R563" s="235"/>
      <c r="S563" s="235"/>
      <c r="T563" s="235"/>
      <c r="U563" s="235"/>
      <c r="V563" s="235"/>
      <c r="W563" s="235"/>
      <c r="X563" s="235"/>
      <c r="Y563" s="235"/>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BA563" s="237"/>
      <c r="BB563" s="424"/>
      <c r="BC563" s="237"/>
      <c r="BD563" s="237"/>
      <c r="BE563" s="237"/>
      <c r="BF563" s="237"/>
      <c r="BG563" s="237"/>
      <c r="BH563" s="237"/>
      <c r="BI563" s="237"/>
      <c r="BJ563" s="237"/>
      <c r="BK563" s="237"/>
      <c r="BL563" s="237"/>
      <c r="BM563" s="237"/>
      <c r="BN563" s="237"/>
      <c r="BO563" s="237"/>
      <c r="BP563" s="237"/>
      <c r="BQ563" s="237"/>
      <c r="BR563" s="238"/>
      <c r="BS563" s="238"/>
      <c r="BT563" s="238"/>
      <c r="BU563" s="238"/>
      <c r="BV563" s="238"/>
      <c r="BW563" s="238"/>
      <c r="BX563" s="238"/>
      <c r="BY563" s="238"/>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c r="DA563" s="235"/>
    </row>
    <row r="564" s="242" customFormat="true" ht="25.15" customHeight="true" x14ac:dyDescent="0.2">
      <c r="C564" s="3152" t="s">
        <v>276</v>
      </c>
      <c r="D564" s="2960"/>
      <c r="E564" s="910">
        <v>5.3347544335848776E-2</v>
      </c>
      <c r="F564" s="843"/>
      <c r="G564" s="843"/>
      <c r="H564" s="2959"/>
      <c r="I564" s="2960"/>
      <c r="J564" s="843"/>
      <c r="K564" s="843"/>
      <c r="L564" s="843"/>
      <c r="M564" s="3159" t="s">
        <v>286</v>
      </c>
      <c r="N564" s="2960"/>
      <c r="O564" s="912">
        <v>-1.0559463194189069E-2</v>
      </c>
      <c r="P564" s="843"/>
      <c r="Q564" s="843"/>
      <c r="R564" s="235"/>
      <c r="S564" s="235"/>
      <c r="T564" s="235"/>
      <c r="U564" s="235"/>
      <c r="V564" s="235"/>
      <c r="W564" s="235"/>
      <c r="X564" s="235"/>
      <c r="Y564" s="235"/>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BA564" s="237"/>
      <c r="BB564" s="424"/>
      <c r="BC564" s="237"/>
      <c r="BD564" s="237"/>
      <c r="BE564" s="237"/>
      <c r="BF564" s="237"/>
      <c r="BG564" s="237"/>
      <c r="BH564" s="237"/>
      <c r="BI564" s="237"/>
      <c r="BJ564" s="237"/>
      <c r="BK564" s="237"/>
      <c r="BL564" s="237"/>
      <c r="BM564" s="237"/>
      <c r="BN564" s="237"/>
      <c r="BO564" s="237"/>
      <c r="BP564" s="237"/>
      <c r="BQ564" s="237"/>
      <c r="BR564" s="238"/>
      <c r="BS564" s="238"/>
      <c r="BT564" s="238"/>
      <c r="BU564" s="238"/>
      <c r="BV564" s="238"/>
      <c r="BW564" s="238"/>
      <c r="BX564" s="238"/>
      <c r="BY564" s="238"/>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c r="DA564" s="235"/>
    </row>
    <row r="565" s="242" customFormat="true" ht="25.15" customHeight="true" x14ac:dyDescent="0.2">
      <c r="C565" s="3152" t="s">
        <v>266</v>
      </c>
      <c r="D565" s="2960"/>
      <c r="E565" s="910">
        <v>9.0345751872184729E-2</v>
      </c>
      <c r="F565" s="843"/>
      <c r="G565" s="843"/>
      <c r="H565" s="3160" t="s">
        <v>241</v>
      </c>
      <c r="I565" s="2960"/>
      <c r="J565" s="2960"/>
      <c r="K565" s="843"/>
      <c r="L565" s="843"/>
      <c r="M565" s="3161" t="s">
        <v>292</v>
      </c>
      <c r="N565" s="2960"/>
      <c r="O565" s="914">
        <v>1.9566740934983604E-2</v>
      </c>
      <c r="P565" s="843"/>
      <c r="Q565" s="843"/>
      <c r="R565" s="235"/>
      <c r="S565" s="235"/>
      <c r="T565" s="235"/>
      <c r="U565" s="235"/>
      <c r="V565" s="235"/>
      <c r="W565" s="235"/>
      <c r="X565" s="235"/>
      <c r="Y565" s="235"/>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BA565" s="237"/>
      <c r="BB565" s="424"/>
      <c r="BC565" s="237"/>
      <c r="BD565" s="237"/>
      <c r="BE565" s="237"/>
      <c r="BF565" s="237"/>
      <c r="BG565" s="237"/>
      <c r="BH565" s="237"/>
      <c r="BI565" s="237"/>
      <c r="BJ565" s="237"/>
      <c r="BK565" s="237"/>
      <c r="BL565" s="237"/>
      <c r="BM565" s="237"/>
      <c r="BN565" s="237"/>
      <c r="BO565" s="237"/>
      <c r="BP565" s="237"/>
      <c r="BQ565" s="237"/>
      <c r="BR565" s="238"/>
      <c r="BS565" s="238"/>
      <c r="BT565" s="238"/>
      <c r="BU565" s="238"/>
      <c r="BV565" s="238"/>
      <c r="BW565" s="238"/>
      <c r="BX565" s="238"/>
      <c r="BY565" s="238"/>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c r="DA565" s="235"/>
    </row>
    <row r="566" s="242" customFormat="true" ht="25.15" customHeight="true" x14ac:dyDescent="0.2">
      <c r="C566" s="3152" t="s">
        <v>285</v>
      </c>
      <c r="D566" s="2960"/>
      <c r="E566" s="910">
        <v>2.8882923656570188E-2</v>
      </c>
      <c r="F566" s="843"/>
      <c r="G566" s="843"/>
      <c r="H566" s="3157" t="s">
        <v>209</v>
      </c>
      <c r="I566" s="2960"/>
      <c r="J566" s="931" t="s">
        <v>210</v>
      </c>
      <c r="K566" s="843"/>
      <c r="L566" s="843"/>
      <c r="M566" s="2959"/>
      <c r="N566" s="2960"/>
      <c r="O566" s="859"/>
      <c r="P566" s="843"/>
      <c r="Q566" s="843"/>
      <c r="R566" s="235"/>
      <c r="S566" s="235"/>
      <c r="T566" s="235"/>
      <c r="U566" s="235"/>
      <c r="V566" s="235"/>
      <c r="W566" s="235"/>
      <c r="X566" s="235"/>
      <c r="Y566" s="235"/>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BA566" s="237"/>
      <c r="BB566" s="424"/>
      <c r="BC566" s="237"/>
      <c r="BD566" s="237"/>
      <c r="BE566" s="237"/>
      <c r="BF566" s="237"/>
      <c r="BG566" s="237"/>
      <c r="BH566" s="237"/>
      <c r="BI566" s="237"/>
      <c r="BJ566" s="237"/>
      <c r="BK566" s="237"/>
      <c r="BL566" s="237"/>
      <c r="BM566" s="237"/>
      <c r="BN566" s="237"/>
      <c r="BO566" s="237"/>
      <c r="BP566" s="237"/>
      <c r="BQ566" s="237"/>
      <c r="BR566" s="238"/>
      <c r="BS566" s="238"/>
      <c r="BT566" s="238"/>
      <c r="BU566" s="238"/>
      <c r="BV566" s="238"/>
      <c r="BW566" s="238"/>
      <c r="BX566" s="238"/>
      <c r="BY566" s="238"/>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c r="DA566" s="235"/>
    </row>
    <row r="567" s="242" customFormat="true" ht="25.15" customHeight="true" x14ac:dyDescent="0.2">
      <c r="C567" s="3152" t="s">
        <v>304</v>
      </c>
      <c r="D567" s="2960"/>
      <c r="E567" s="910">
        <v>-3.1405345986350954E-3</v>
      </c>
      <c r="F567" s="843"/>
      <c r="G567" s="843"/>
      <c r="H567" s="3158" t="s">
        <v>210</v>
      </c>
      <c r="I567" s="2960"/>
      <c r="J567" s="932">
        <v>1</v>
      </c>
      <c r="K567" s="843"/>
      <c r="L567" s="843"/>
      <c r="M567" s="2959"/>
      <c r="N567" s="2960"/>
      <c r="O567" s="843"/>
      <c r="P567" s="843"/>
      <c r="Q567" s="843"/>
      <c r="R567" s="235"/>
      <c r="S567" s="235"/>
      <c r="T567" s="235"/>
      <c r="U567" s="235"/>
      <c r="V567" s="235"/>
      <c r="W567" s="235"/>
      <c r="X567" s="235"/>
      <c r="Y567" s="235"/>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BA567" s="237"/>
      <c r="BB567" s="424"/>
      <c r="BC567" s="237"/>
      <c r="BD567" s="237"/>
      <c r="BE567" s="237"/>
      <c r="BF567" s="237"/>
      <c r="BG567" s="237"/>
      <c r="BH567" s="237"/>
      <c r="BI567" s="237"/>
      <c r="BJ567" s="237"/>
      <c r="BK567" s="237"/>
      <c r="BL567" s="237"/>
      <c r="BM567" s="237"/>
      <c r="BN567" s="237"/>
      <c r="BO567" s="237"/>
      <c r="BP567" s="237"/>
      <c r="BQ567" s="237"/>
      <c r="BR567" s="238"/>
      <c r="BS567" s="238"/>
      <c r="BT567" s="238"/>
      <c r="BU567" s="238"/>
      <c r="BV567" s="238"/>
      <c r="BW567" s="238"/>
      <c r="BX567" s="238"/>
      <c r="BY567" s="238"/>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c r="DA567" s="235"/>
    </row>
    <row r="568" s="242" customFormat="true" ht="25.15" customHeight="true" x14ac:dyDescent="0.2">
      <c r="C568" s="3152" t="s">
        <v>284</v>
      </c>
      <c r="D568" s="2960"/>
      <c r="E568" s="910">
        <v>-3.4154010293228239E-2</v>
      </c>
      <c r="F568" s="843"/>
      <c r="G568" s="843"/>
      <c r="H568" s="2959"/>
      <c r="I568" s="2960"/>
      <c r="J568" s="859"/>
      <c r="K568" s="843"/>
      <c r="L568" s="843"/>
      <c r="M568" s="3155" t="s">
        <v>241</v>
      </c>
      <c r="N568" s="2960"/>
      <c r="O568" s="2960"/>
      <c r="P568" s="843"/>
      <c r="Q568" s="843"/>
      <c r="R568" s="235"/>
      <c r="S568" s="235"/>
      <c r="T568" s="235"/>
      <c r="U568" s="235"/>
      <c r="V568" s="235"/>
      <c r="W568" s="235"/>
      <c r="X568" s="235"/>
      <c r="Y568" s="235"/>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BA568" s="237"/>
      <c r="BB568" s="424"/>
      <c r="BC568" s="237"/>
      <c r="BD568" s="237"/>
      <c r="BE568" s="237"/>
      <c r="BF568" s="237"/>
      <c r="BG568" s="237"/>
      <c r="BH568" s="237"/>
      <c r="BI568" s="237"/>
      <c r="BJ568" s="237"/>
      <c r="BK568" s="237"/>
      <c r="BL568" s="237"/>
      <c r="BM568" s="237"/>
      <c r="BN568" s="237"/>
      <c r="BO568" s="237"/>
      <c r="BP568" s="237"/>
      <c r="BQ568" s="237"/>
      <c r="BR568" s="238"/>
      <c r="BS568" s="238"/>
      <c r="BT568" s="238"/>
      <c r="BU568" s="238"/>
      <c r="BV568" s="238"/>
      <c r="BW568" s="238"/>
      <c r="BX568" s="238"/>
      <c r="BY568" s="238"/>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c r="DA568" s="235"/>
    </row>
    <row r="569" s="242" customFormat="true" ht="25.15" customHeight="true" x14ac:dyDescent="0.2">
      <c r="C569" s="3152" t="s">
        <v>277</v>
      </c>
      <c r="D569" s="2960"/>
      <c r="E569" s="910">
        <v>4.6225374018931072E-2</v>
      </c>
      <c r="F569" s="843"/>
      <c r="G569" s="843"/>
      <c r="H569" s="2959"/>
      <c r="I569" s="2960"/>
      <c r="J569" s="843"/>
      <c r="K569" s="843"/>
      <c r="L569" s="843"/>
      <c r="M569" s="3156" t="s">
        <v>209</v>
      </c>
      <c r="N569" s="2960"/>
      <c r="O569" s="933" t="s">
        <v>210</v>
      </c>
      <c r="P569" s="843"/>
      <c r="Q569" s="843"/>
      <c r="R569" s="235"/>
      <c r="S569" s="235"/>
      <c r="T569" s="235"/>
      <c r="U569" s="235"/>
      <c r="V569" s="235"/>
      <c r="W569" s="235"/>
      <c r="X569" s="235"/>
      <c r="Y569" s="235"/>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BA569" s="237"/>
      <c r="BB569" s="424"/>
      <c r="BC569" s="237"/>
      <c r="BD569" s="237"/>
      <c r="BE569" s="237"/>
      <c r="BF569" s="237"/>
      <c r="BG569" s="237"/>
      <c r="BH569" s="237"/>
      <c r="BI569" s="237"/>
      <c r="BJ569" s="237"/>
      <c r="BK569" s="237"/>
      <c r="BL569" s="237"/>
      <c r="BM569" s="237"/>
      <c r="BN569" s="237"/>
      <c r="BO569" s="237"/>
      <c r="BP569" s="237"/>
      <c r="BQ569" s="237"/>
      <c r="BR569" s="238"/>
      <c r="BS569" s="238"/>
      <c r="BT569" s="238"/>
      <c r="BU569" s="238"/>
      <c r="BV569" s="238"/>
      <c r="BW569" s="238"/>
      <c r="BX569" s="238"/>
      <c r="BY569" s="238"/>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c r="DA569" s="235"/>
    </row>
    <row r="570" s="242" customFormat="true" ht="25.15" customHeight="true" x14ac:dyDescent="0.2">
      <c r="C570" s="3152" t="s">
        <v>286</v>
      </c>
      <c r="D570" s="2960"/>
      <c r="E570" s="910">
        <v>-3.0572585954520753E-2</v>
      </c>
      <c r="F570" s="843"/>
      <c r="G570" s="843"/>
      <c r="H570" s="2959"/>
      <c r="I570" s="2960"/>
      <c r="J570" s="843"/>
      <c r="K570" s="843"/>
      <c r="L570" s="843"/>
      <c r="M570" s="3153" t="s">
        <v>210</v>
      </c>
      <c r="N570" s="2960"/>
      <c r="O570" s="934">
        <v>1.0000000000000002</v>
      </c>
      <c r="P570" s="843"/>
      <c r="Q570" s="843"/>
      <c r="R570" s="235"/>
      <c r="S570" s="235"/>
      <c r="T570" s="235"/>
      <c r="U570" s="235"/>
      <c r="V570" s="235"/>
      <c r="W570" s="235"/>
      <c r="X570" s="235"/>
      <c r="Y570" s="235"/>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BA570" s="237"/>
      <c r="BB570" s="424"/>
      <c r="BC570" s="237"/>
      <c r="BD570" s="237"/>
      <c r="BE570" s="237"/>
      <c r="BF570" s="237"/>
      <c r="BG570" s="237"/>
      <c r="BH570" s="237"/>
      <c r="BI570" s="237"/>
      <c r="BJ570" s="237"/>
      <c r="BK570" s="237"/>
      <c r="BL570" s="237"/>
      <c r="BM570" s="237"/>
      <c r="BN570" s="237"/>
      <c r="BO570" s="237"/>
      <c r="BP570" s="237"/>
      <c r="BQ570" s="237"/>
      <c r="BR570" s="238"/>
      <c r="BS570" s="238"/>
      <c r="BT570" s="238"/>
      <c r="BU570" s="238"/>
      <c r="BV570" s="238"/>
      <c r="BW570" s="238"/>
      <c r="BX570" s="238"/>
      <c r="BY570" s="238"/>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c r="DA570" s="235"/>
    </row>
    <row r="571" s="242" customFormat="true" ht="25.15" customHeight="true" x14ac:dyDescent="0.2">
      <c r="C571" s="3154" t="s">
        <v>292</v>
      </c>
      <c r="D571" s="2960"/>
      <c r="E571" s="915">
        <v>2.9510220601922914E-3</v>
      </c>
      <c r="F571" s="843"/>
      <c r="G571" s="843"/>
      <c r="H571" s="2959"/>
      <c r="I571" s="2960"/>
      <c r="J571" s="843"/>
      <c r="K571" s="843"/>
      <c r="L571" s="843"/>
      <c r="M571" s="2959"/>
      <c r="N571" s="2960"/>
      <c r="O571" s="859"/>
      <c r="P571" s="843"/>
      <c r="Q571" s="843"/>
      <c r="R571" s="235"/>
      <c r="S571" s="235"/>
      <c r="T571" s="235"/>
      <c r="U571" s="235"/>
      <c r="V571" s="235"/>
      <c r="W571" s="235"/>
      <c r="X571" s="235"/>
      <c r="Y571" s="235"/>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BA571" s="237"/>
      <c r="BB571" s="424"/>
      <c r="BC571" s="237"/>
      <c r="BD571" s="237"/>
      <c r="BE571" s="237"/>
      <c r="BF571" s="237"/>
      <c r="BG571" s="237"/>
      <c r="BH571" s="237"/>
      <c r="BI571" s="237"/>
      <c r="BJ571" s="237"/>
      <c r="BK571" s="237"/>
      <c r="BL571" s="237"/>
      <c r="BM571" s="237"/>
      <c r="BN571" s="237"/>
      <c r="BO571" s="237"/>
      <c r="BP571" s="237"/>
      <c r="BQ571" s="237"/>
      <c r="BR571" s="238"/>
      <c r="BS571" s="238"/>
      <c r="BT571" s="238"/>
      <c r="BU571" s="238"/>
      <c r="BV571" s="238"/>
      <c r="BW571" s="238"/>
      <c r="BX571" s="238"/>
      <c r="BY571" s="238"/>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c r="DA571" s="235"/>
    </row>
    <row r="572" s="242" customFormat="true" ht="25.15" customHeight="true" x14ac:dyDescent="0.2">
      <c r="C572" s="2959"/>
      <c r="D572" s="2960"/>
      <c r="E572" s="859"/>
      <c r="F572" s="843"/>
      <c r="G572" s="843"/>
      <c r="H572" s="2959"/>
      <c r="I572" s="2960"/>
      <c r="J572" s="843"/>
      <c r="K572" s="843"/>
      <c r="L572" s="843"/>
      <c r="M572" s="2959"/>
      <c r="N572" s="2960"/>
      <c r="O572" s="843"/>
      <c r="P572" s="843"/>
      <c r="Q572" s="843"/>
      <c r="R572" s="235"/>
      <c r="S572" s="235"/>
      <c r="T572" s="235"/>
      <c r="U572" s="235"/>
      <c r="V572" s="235"/>
      <c r="W572" s="235"/>
      <c r="X572" s="235"/>
      <c r="Y572" s="235"/>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BA572" s="237"/>
      <c r="BB572" s="424"/>
      <c r="BC572" s="237"/>
      <c r="BD572" s="237"/>
      <c r="BE572" s="237"/>
      <c r="BF572" s="237"/>
      <c r="BG572" s="237"/>
      <c r="BH572" s="237"/>
      <c r="BI572" s="237"/>
      <c r="BJ572" s="237"/>
      <c r="BK572" s="237"/>
      <c r="BL572" s="237"/>
      <c r="BM572" s="237"/>
      <c r="BN572" s="237"/>
      <c r="BO572" s="237"/>
      <c r="BP572" s="237"/>
      <c r="BQ572" s="237"/>
      <c r="BR572" s="238"/>
      <c r="BS572" s="238"/>
      <c r="BT572" s="238"/>
      <c r="BU572" s="238"/>
      <c r="BV572" s="238"/>
      <c r="BW572" s="238"/>
      <c r="BX572" s="238"/>
      <c r="BY572" s="238"/>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c r="DA572" s="235"/>
    </row>
    <row r="573" s="242" customFormat="true" ht="25.15" customHeight="true" x14ac:dyDescent="0.2">
      <c r="C573" s="2959"/>
      <c r="D573" s="2960"/>
      <c r="E573" s="843"/>
      <c r="F573" s="843"/>
      <c r="G573" s="843"/>
      <c r="H573" s="2959"/>
      <c r="I573" s="2960"/>
      <c r="J573" s="843"/>
      <c r="K573" s="843"/>
      <c r="L573" s="843"/>
      <c r="M573" s="2959"/>
      <c r="N573" s="2960"/>
      <c r="O573" s="843"/>
      <c r="P573" s="843"/>
      <c r="Q573" s="843"/>
      <c r="R573" s="235"/>
      <c r="S573" s="235"/>
      <c r="T573" s="235"/>
      <c r="U573" s="235"/>
      <c r="V573" s="235"/>
      <c r="W573" s="235"/>
      <c r="X573" s="235"/>
      <c r="Y573" s="235"/>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BA573" s="237"/>
      <c r="BB573" s="424"/>
      <c r="BC573" s="237"/>
      <c r="BD573" s="237"/>
      <c r="BE573" s="237"/>
      <c r="BF573" s="237"/>
      <c r="BG573" s="237"/>
      <c r="BH573" s="237"/>
      <c r="BI573" s="237"/>
      <c r="BJ573" s="237"/>
      <c r="BK573" s="237"/>
      <c r="BL573" s="237"/>
      <c r="BM573" s="237"/>
      <c r="BN573" s="237"/>
      <c r="BO573" s="237"/>
      <c r="BP573" s="237"/>
      <c r="BQ573" s="237"/>
      <c r="BR573" s="238"/>
      <c r="BS573" s="238"/>
      <c r="BT573" s="238"/>
      <c r="BU573" s="238"/>
      <c r="BV573" s="238"/>
      <c r="BW573" s="238"/>
      <c r="BX573" s="238"/>
      <c r="BY573" s="238"/>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c r="DA573" s="235"/>
    </row>
    <row r="574" s="242" customFormat="true" ht="25.15" customHeight="true" x14ac:dyDescent="0.2">
      <c r="C574" s="3150" t="s">
        <v>241</v>
      </c>
      <c r="D574" s="2960"/>
      <c r="E574" s="2960"/>
      <c r="F574" s="843"/>
      <c r="G574" s="843"/>
      <c r="H574" s="2959"/>
      <c r="I574" s="2960"/>
      <c r="J574" s="843"/>
      <c r="K574" s="843"/>
      <c r="L574" s="843"/>
      <c r="M574" s="2959"/>
      <c r="N574" s="2960"/>
      <c r="O574" s="843"/>
      <c r="P574" s="843"/>
      <c r="Q574" s="843"/>
      <c r="R574" s="235"/>
      <c r="S574" s="235"/>
      <c r="T574" s="235"/>
      <c r="U574" s="235"/>
      <c r="V574" s="235"/>
      <c r="W574" s="235"/>
      <c r="X574" s="235"/>
      <c r="Y574" s="235"/>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BA574" s="237"/>
      <c r="BB574" s="424"/>
      <c r="BC574" s="237"/>
      <c r="BD574" s="237"/>
      <c r="BE574" s="237"/>
      <c r="BF574" s="237"/>
      <c r="BG574" s="237"/>
      <c r="BH574" s="237"/>
      <c r="BI574" s="237"/>
      <c r="BJ574" s="237"/>
      <c r="BK574" s="237"/>
      <c r="BL574" s="237"/>
      <c r="BM574" s="237"/>
      <c r="BN574" s="237"/>
      <c r="BO574" s="237"/>
      <c r="BP574" s="237"/>
      <c r="BQ574" s="237"/>
      <c r="BR574" s="238"/>
      <c r="BS574" s="238"/>
      <c r="BT574" s="238"/>
      <c r="BU574" s="238"/>
      <c r="BV574" s="238"/>
      <c r="BW574" s="238"/>
      <c r="BX574" s="238"/>
      <c r="BY574" s="238"/>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c r="DA574" s="235"/>
    </row>
    <row r="575" s="242" customFormat="true" ht="25.15" customHeight="true" x14ac:dyDescent="0.2">
      <c r="C575" s="3151" t="s">
        <v>209</v>
      </c>
      <c r="D575" s="2960"/>
      <c r="E575" s="935" t="s">
        <v>210</v>
      </c>
      <c r="F575" s="843"/>
      <c r="G575" s="843"/>
      <c r="H575" s="2959"/>
      <c r="I575" s="2960"/>
      <c r="J575" s="843"/>
      <c r="K575" s="843"/>
      <c r="L575" s="843"/>
      <c r="M575" s="2959"/>
      <c r="N575" s="2960"/>
      <c r="O575" s="843"/>
      <c r="P575" s="843"/>
      <c r="Q575" s="843"/>
      <c r="R575" s="235"/>
      <c r="S575" s="235"/>
      <c r="T575" s="235"/>
      <c r="U575" s="235"/>
      <c r="V575" s="235"/>
      <c r="W575" s="235"/>
      <c r="X575" s="235"/>
      <c r="Y575" s="235"/>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BA575" s="237"/>
      <c r="BB575" s="424"/>
      <c r="BC575" s="237"/>
      <c r="BD575" s="237"/>
      <c r="BE575" s="237"/>
      <c r="BF575" s="237"/>
      <c r="BG575" s="237"/>
      <c r="BH575" s="237"/>
      <c r="BI575" s="237"/>
      <c r="BJ575" s="237"/>
      <c r="BK575" s="237"/>
      <c r="BL575" s="237"/>
      <c r="BM575" s="237"/>
      <c r="BN575" s="237"/>
      <c r="BO575" s="237"/>
      <c r="BP575" s="237"/>
      <c r="BQ575" s="237"/>
      <c r="BR575" s="238"/>
      <c r="BS575" s="238"/>
      <c r="BT575" s="238"/>
      <c r="BU575" s="238"/>
      <c r="BV575" s="238"/>
      <c r="BW575" s="238"/>
      <c r="BX575" s="238"/>
      <c r="BY575" s="238"/>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c r="DA575" s="235"/>
    </row>
    <row r="576" s="242" customFormat="true" ht="25.15" customHeight="true" x14ac:dyDescent="0.2">
      <c r="C576" s="3149" t="s">
        <v>210</v>
      </c>
      <c r="D576" s="2960"/>
      <c r="E576" s="936">
        <v>0.99999999999999978</v>
      </c>
      <c r="F576" s="843"/>
      <c r="G576" s="843"/>
      <c r="H576" s="2959"/>
      <c r="I576" s="2960"/>
      <c r="J576" s="843"/>
      <c r="K576" s="843"/>
      <c r="L576" s="843"/>
      <c r="M576" s="2959"/>
      <c r="N576" s="2960"/>
      <c r="O576" s="843"/>
      <c r="P576" s="843"/>
      <c r="Q576" s="843"/>
      <c r="R576" s="235"/>
      <c r="S576" s="235"/>
      <c r="T576" s="235"/>
      <c r="U576" s="235"/>
      <c r="V576" s="235"/>
      <c r="W576" s="235"/>
      <c r="X576" s="235"/>
      <c r="Y576" s="235"/>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BA576" s="237"/>
      <c r="BB576" s="424"/>
      <c r="BC576" s="237"/>
      <c r="BD576" s="237"/>
      <c r="BE576" s="237"/>
      <c r="BF576" s="237"/>
      <c r="BG576" s="237"/>
      <c r="BH576" s="237"/>
      <c r="BI576" s="237"/>
      <c r="BJ576" s="237"/>
      <c r="BK576" s="237"/>
      <c r="BL576" s="237"/>
      <c r="BM576" s="237"/>
      <c r="BN576" s="237"/>
      <c r="BO576" s="237"/>
      <c r="BP576" s="237"/>
      <c r="BQ576" s="237"/>
      <c r="BR576" s="238"/>
      <c r="BS576" s="238"/>
      <c r="BT576" s="238"/>
      <c r="BU576" s="238"/>
      <c r="BV576" s="238"/>
      <c r="BW576" s="238"/>
      <c r="BX576" s="238"/>
      <c r="BY576" s="238"/>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c r="DA576" s="235"/>
    </row>
    <row r="577" s="242" customFormat="true" ht="25.15" customHeight="true" x14ac:dyDescent="0.2">
      <c r="C577" s="2959"/>
      <c r="D577" s="2960"/>
      <c r="E577" s="859"/>
      <c r="F577" s="843"/>
      <c r="G577" s="843"/>
      <c r="H577" s="2959"/>
      <c r="I577" s="2960"/>
      <c r="J577" s="843"/>
      <c r="K577" s="843"/>
      <c r="L577" s="843"/>
      <c r="M577" s="2959"/>
      <c r="N577" s="2960"/>
      <c r="O577" s="843"/>
      <c r="P577" s="843"/>
      <c r="Q577" s="843"/>
      <c r="R577" s="235"/>
      <c r="S577" s="235"/>
      <c r="T577" s="235"/>
      <c r="U577" s="235"/>
      <c r="V577" s="235"/>
      <c r="W577" s="235"/>
      <c r="X577" s="235"/>
      <c r="Y577" s="235"/>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BA577" s="237"/>
      <c r="BB577" s="424"/>
      <c r="BC577" s="237"/>
      <c r="BD577" s="237"/>
      <c r="BE577" s="237"/>
      <c r="BF577" s="237"/>
      <c r="BG577" s="237"/>
      <c r="BH577" s="237"/>
      <c r="BI577" s="237"/>
      <c r="BJ577" s="237"/>
      <c r="BK577" s="237"/>
      <c r="BL577" s="237"/>
      <c r="BM577" s="237"/>
      <c r="BN577" s="237"/>
      <c r="BO577" s="237"/>
      <c r="BP577" s="237"/>
      <c r="BQ577" s="237"/>
      <c r="BR577" s="238"/>
      <c r="BS577" s="238"/>
      <c r="BT577" s="238"/>
      <c r="BU577" s="238"/>
      <c r="BV577" s="238"/>
      <c r="BW577" s="238"/>
      <c r="BX577" s="238"/>
      <c r="BY577" s="238"/>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c r="DA577" s="235"/>
    </row>
    <row r="578" s="242" customFormat="true" ht="25.15" customHeight="true" x14ac:dyDescent="0.2">
      <c r="C578" s="2959"/>
      <c r="D578" s="2960"/>
      <c r="E578" s="843"/>
      <c r="F578" s="843"/>
      <c r="G578" s="843"/>
      <c r="H578" s="2959"/>
      <c r="I578" s="2960"/>
      <c r="J578" s="843"/>
      <c r="K578" s="843"/>
      <c r="L578" s="843"/>
      <c r="M578" s="2959"/>
      <c r="N578" s="2960"/>
      <c r="O578" s="843"/>
      <c r="P578" s="843"/>
      <c r="Q578" s="843"/>
      <c r="R578" s="235"/>
      <c r="S578" s="235"/>
      <c r="T578" s="235"/>
      <c r="U578" s="235"/>
      <c r="V578" s="235"/>
      <c r="W578" s="235"/>
      <c r="X578" s="235"/>
      <c r="Y578" s="235"/>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BA578" s="237"/>
      <c r="BB578" s="424"/>
      <c r="BC578" s="237"/>
      <c r="BD578" s="237"/>
      <c r="BE578" s="237"/>
      <c r="BF578" s="237"/>
      <c r="BG578" s="237"/>
      <c r="BH578" s="237"/>
      <c r="BI578" s="237"/>
      <c r="BJ578" s="237"/>
      <c r="BK578" s="237"/>
      <c r="BL578" s="237"/>
      <c r="BM578" s="237"/>
      <c r="BN578" s="237"/>
      <c r="BO578" s="237"/>
      <c r="BP578" s="237"/>
      <c r="BQ578" s="237"/>
      <c r="BR578" s="238"/>
      <c r="BS578" s="238"/>
      <c r="BT578" s="238"/>
      <c r="BU578" s="238"/>
      <c r="BV578" s="238"/>
      <c r="BW578" s="238"/>
      <c r="BX578" s="238"/>
      <c r="BY578" s="238"/>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c r="DA578" s="235"/>
    </row>
    <row r="579" s="242" customFormat="true" ht="25.15" customHeight="true" x14ac:dyDescent="0.2">
      <c r="C579" s="2959"/>
      <c r="D579" s="2960"/>
      <c r="E579" s="843"/>
      <c r="F579" s="843"/>
      <c r="G579" s="843"/>
      <c r="H579" s="2959"/>
      <c r="I579" s="2960"/>
      <c r="J579" s="843"/>
      <c r="K579" s="843"/>
      <c r="L579" s="843"/>
      <c r="M579" s="2959"/>
      <c r="N579" s="2960"/>
      <c r="O579" s="843"/>
      <c r="P579" s="843"/>
      <c r="Q579" s="843"/>
      <c r="R579" s="235"/>
      <c r="S579" s="235"/>
      <c r="T579" s="235"/>
      <c r="U579" s="235"/>
      <c r="V579" s="235"/>
      <c r="W579" s="235"/>
      <c r="X579" s="235"/>
      <c r="Y579" s="235"/>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BA579" s="237"/>
      <c r="BB579" s="424"/>
      <c r="BC579" s="237"/>
      <c r="BD579" s="237"/>
      <c r="BE579" s="237"/>
      <c r="BF579" s="237"/>
      <c r="BG579" s="237"/>
      <c r="BH579" s="237"/>
      <c r="BI579" s="237"/>
      <c r="BJ579" s="237"/>
      <c r="BK579" s="237"/>
      <c r="BL579" s="237"/>
      <c r="BM579" s="237"/>
      <c r="BN579" s="237"/>
      <c r="BO579" s="237"/>
      <c r="BP579" s="237"/>
      <c r="BQ579" s="237"/>
      <c r="BR579" s="238"/>
      <c r="BS579" s="238"/>
      <c r="BT579" s="238"/>
      <c r="BU579" s="238"/>
      <c r="BV579" s="238"/>
      <c r="BW579" s="238"/>
      <c r="BX579" s="238"/>
      <c r="BY579" s="238"/>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c r="DA579" s="235"/>
    </row>
    <row r="580" s="242" customFormat="true" ht="25.15" customHeight="true" x14ac:dyDescent="0.2">
      <c r="C580" s="2959"/>
      <c r="D580" s="2960"/>
      <c r="E580" s="843"/>
      <c r="F580" s="843"/>
      <c r="G580" s="843"/>
      <c r="H580" s="2959"/>
      <c r="I580" s="2960"/>
      <c r="J580" s="843"/>
      <c r="K580" s="843"/>
      <c r="L580" s="843"/>
      <c r="M580" s="2959"/>
      <c r="N580" s="2960"/>
      <c r="O580" s="843"/>
      <c r="P580" s="843"/>
      <c r="Q580" s="843"/>
      <c r="R580" s="235"/>
      <c r="S580" s="235"/>
      <c r="T580" s="235"/>
      <c r="U580" s="235"/>
      <c r="V580" s="235"/>
      <c r="W580" s="235"/>
      <c r="X580" s="235"/>
      <c r="Y580" s="235"/>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BA580" s="237"/>
      <c r="BB580" s="424"/>
      <c r="BC580" s="237"/>
      <c r="BD580" s="237"/>
      <c r="BE580" s="237"/>
      <c r="BF580" s="237"/>
      <c r="BG580" s="237"/>
      <c r="BH580" s="237"/>
      <c r="BI580" s="237"/>
      <c r="BJ580" s="237"/>
      <c r="BK580" s="237"/>
      <c r="BL580" s="237"/>
      <c r="BM580" s="237"/>
      <c r="BN580" s="237"/>
      <c r="BO580" s="237"/>
      <c r="BP580" s="237"/>
      <c r="BQ580" s="237"/>
      <c r="BR580" s="238"/>
      <c r="BS580" s="238"/>
      <c r="BT580" s="238"/>
      <c r="BU580" s="238"/>
      <c r="BV580" s="238"/>
      <c r="BW580" s="238"/>
      <c r="BX580" s="238"/>
      <c r="BY580" s="238"/>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c r="DA580" s="235"/>
    </row>
    <row r="581" s="242" customFormat="true" ht="25.15" customHeight="true" x14ac:dyDescent="0.2">
      <c r="C581" s="2959"/>
      <c r="D581" s="2960"/>
      <c r="E581" s="843"/>
      <c r="F581" s="843"/>
      <c r="G581" s="843"/>
      <c r="H581" s="2959"/>
      <c r="I581" s="2960"/>
      <c r="J581" s="843"/>
      <c r="K581" s="843"/>
      <c r="L581" s="843"/>
      <c r="M581" s="2959"/>
      <c r="N581" s="2960"/>
      <c r="O581" s="843"/>
      <c r="P581" s="843"/>
      <c r="Q581" s="843"/>
      <c r="R581" s="235"/>
      <c r="S581" s="235"/>
      <c r="T581" s="235"/>
      <c r="U581" s="235"/>
      <c r="V581" s="235"/>
      <c r="W581" s="235"/>
      <c r="X581" s="235"/>
      <c r="Y581" s="235"/>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BA581" s="237"/>
      <c r="BB581" s="424"/>
      <c r="BC581" s="237"/>
      <c r="BD581" s="237"/>
      <c r="BE581" s="237"/>
      <c r="BF581" s="237"/>
      <c r="BG581" s="237"/>
      <c r="BH581" s="237"/>
      <c r="BI581" s="237"/>
      <c r="BJ581" s="237"/>
      <c r="BK581" s="237"/>
      <c r="BL581" s="237"/>
      <c r="BM581" s="237"/>
      <c r="BN581" s="237"/>
      <c r="BO581" s="237"/>
      <c r="BP581" s="237"/>
      <c r="BQ581" s="237"/>
      <c r="BR581" s="238"/>
      <c r="BS581" s="238"/>
      <c r="BT581" s="238"/>
      <c r="BU581" s="238"/>
      <c r="BV581" s="238"/>
      <c r="BW581" s="238"/>
      <c r="BX581" s="238"/>
      <c r="BY581" s="238"/>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c r="DA581" s="235"/>
    </row>
    <row r="582" s="242" customFormat="true" ht="25.15" customHeight="true" x14ac:dyDescent="0.2">
      <c r="C582" s="2959"/>
      <c r="D582" s="2960"/>
      <c r="E582" s="843"/>
      <c r="F582" s="843"/>
      <c r="G582" s="843"/>
      <c r="H582" s="2959"/>
      <c r="I582" s="2960"/>
      <c r="J582" s="843"/>
      <c r="K582" s="843"/>
      <c r="L582" s="843"/>
      <c r="M582" s="2959"/>
      <c r="N582" s="2960"/>
      <c r="O582" s="843"/>
      <c r="P582" s="843"/>
      <c r="Q582" s="843"/>
      <c r="R582" s="235"/>
      <c r="S582" s="235"/>
      <c r="T582" s="235"/>
      <c r="U582" s="235"/>
      <c r="V582" s="235"/>
      <c r="W582" s="235"/>
      <c r="X582" s="235"/>
      <c r="Y582" s="235"/>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BA582" s="237"/>
      <c r="BB582" s="424"/>
      <c r="BC582" s="237"/>
      <c r="BD582" s="237"/>
      <c r="BE582" s="237"/>
      <c r="BF582" s="237"/>
      <c r="BG582" s="237"/>
      <c r="BH582" s="237"/>
      <c r="BI582" s="237"/>
      <c r="BJ582" s="237"/>
      <c r="BK582" s="237"/>
      <c r="BL582" s="237"/>
      <c r="BM582" s="237"/>
      <c r="BN582" s="237"/>
      <c r="BO582" s="237"/>
      <c r="BP582" s="237"/>
      <c r="BQ582" s="237"/>
      <c r="BR582" s="238"/>
      <c r="BS582" s="238"/>
      <c r="BT582" s="238"/>
      <c r="BU582" s="238"/>
      <c r="BV582" s="238"/>
      <c r="BW582" s="238"/>
      <c r="BX582" s="238"/>
      <c r="BY582" s="238"/>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c r="DA582" s="235"/>
    </row>
    <row r="583" s="242" customFormat="true" ht="25.15" customHeight="true" x14ac:dyDescent="0.2">
      <c r="C583" s="2959"/>
      <c r="D583" s="2960"/>
      <c r="E583" s="843"/>
      <c r="F583" s="843"/>
      <c r="G583" s="843"/>
      <c r="H583" s="2959"/>
      <c r="I583" s="2960"/>
      <c r="J583" s="843"/>
      <c r="K583" s="843"/>
      <c r="L583" s="843"/>
      <c r="M583" s="2959"/>
      <c r="N583" s="2960"/>
      <c r="O583" s="843"/>
      <c r="P583" s="843"/>
      <c r="Q583" s="843"/>
      <c r="R583" s="235"/>
      <c r="S583" s="235"/>
      <c r="T583" s="235"/>
      <c r="U583" s="235"/>
      <c r="V583" s="235"/>
      <c r="W583" s="235"/>
      <c r="X583" s="235"/>
      <c r="Y583" s="235"/>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BA583" s="237"/>
      <c r="BB583" s="424"/>
      <c r="BC583" s="237"/>
      <c r="BD583" s="237"/>
      <c r="BE583" s="237"/>
      <c r="BF583" s="237"/>
      <c r="BG583" s="237"/>
      <c r="BH583" s="237"/>
      <c r="BI583" s="237"/>
      <c r="BJ583" s="237"/>
      <c r="BK583" s="237"/>
      <c r="BL583" s="237"/>
      <c r="BM583" s="237"/>
      <c r="BN583" s="237"/>
      <c r="BO583" s="237"/>
      <c r="BP583" s="237"/>
      <c r="BQ583" s="237"/>
      <c r="BR583" s="238"/>
      <c r="BS583" s="238"/>
      <c r="BT583" s="238"/>
      <c r="BU583" s="238"/>
      <c r="BV583" s="238"/>
      <c r="BW583" s="238"/>
      <c r="BX583" s="238"/>
      <c r="BY583" s="238"/>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c r="DA583" s="235"/>
    </row>
    <row r="584" s="242" customFormat="true" ht="25.15" customHeight="true" x14ac:dyDescent="0.2">
      <c r="C584" s="2959"/>
      <c r="D584" s="2960"/>
      <c r="E584" s="843"/>
      <c r="F584" s="843"/>
      <c r="G584" s="843"/>
      <c r="H584" s="2959"/>
      <c r="I584" s="2960"/>
      <c r="J584" s="843"/>
      <c r="K584" s="843"/>
      <c r="L584" s="843"/>
      <c r="M584" s="2959"/>
      <c r="N584" s="2960"/>
      <c r="O584" s="843"/>
      <c r="P584" s="843"/>
      <c r="Q584" s="843"/>
      <c r="R584" s="235"/>
      <c r="S584" s="235"/>
      <c r="T584" s="235"/>
      <c r="U584" s="235"/>
      <c r="V584" s="235"/>
      <c r="W584" s="235"/>
      <c r="X584" s="235"/>
      <c r="Y584" s="235"/>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BA584" s="237"/>
      <c r="BB584" s="424"/>
      <c r="BC584" s="237"/>
      <c r="BD584" s="237"/>
      <c r="BE584" s="237"/>
      <c r="BF584" s="237"/>
      <c r="BG584" s="237"/>
      <c r="BH584" s="237"/>
      <c r="BI584" s="237"/>
      <c r="BJ584" s="237"/>
      <c r="BK584" s="237"/>
      <c r="BL584" s="237"/>
      <c r="BM584" s="237"/>
      <c r="BN584" s="237"/>
      <c r="BO584" s="237"/>
      <c r="BP584" s="237"/>
      <c r="BQ584" s="237"/>
      <c r="BR584" s="238"/>
      <c r="BS584" s="238"/>
      <c r="BT584" s="238"/>
      <c r="BU584" s="238"/>
      <c r="BV584" s="238"/>
      <c r="BW584" s="238"/>
      <c r="BX584" s="238"/>
      <c r="BY584" s="238"/>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c r="DA584" s="235"/>
    </row>
    <row r="585" s="242" customFormat="true" ht="25.15" customHeight="true" x14ac:dyDescent="0.2">
      <c r="C585" s="2959"/>
      <c r="D585" s="2960"/>
      <c r="E585" s="843"/>
      <c r="F585" s="843"/>
      <c r="G585" s="843"/>
      <c r="H585" s="2959"/>
      <c r="I585" s="2960"/>
      <c r="J585" s="843"/>
      <c r="K585" s="843"/>
      <c r="L585" s="843"/>
      <c r="M585" s="2959"/>
      <c r="N585" s="2960"/>
      <c r="O585" s="843"/>
      <c r="P585" s="843"/>
      <c r="Q585" s="843"/>
      <c r="R585" s="235"/>
      <c r="S585" s="235"/>
      <c r="T585" s="235"/>
      <c r="U585" s="235"/>
      <c r="V585" s="235"/>
      <c r="W585" s="235"/>
      <c r="X585" s="235"/>
      <c r="Y585" s="235"/>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BA585" s="237"/>
      <c r="BB585" s="424"/>
      <c r="BC585" s="237"/>
      <c r="BD585" s="237"/>
      <c r="BE585" s="237"/>
      <c r="BF585" s="237"/>
      <c r="BG585" s="237"/>
      <c r="BH585" s="237"/>
      <c r="BI585" s="237"/>
      <c r="BJ585" s="237"/>
      <c r="BK585" s="237"/>
      <c r="BL585" s="237"/>
      <c r="BM585" s="237"/>
      <c r="BN585" s="237"/>
      <c r="BO585" s="237"/>
      <c r="BP585" s="237"/>
      <c r="BQ585" s="237"/>
      <c r="BR585" s="238"/>
      <c r="BS585" s="238"/>
      <c r="BT585" s="238"/>
      <c r="BU585" s="238"/>
      <c r="BV585" s="238"/>
      <c r="BW585" s="238"/>
      <c r="BX585" s="238"/>
      <c r="BY585" s="238"/>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c r="DA585" s="235"/>
    </row>
    <row r="586" s="242" customFormat="true" ht="25.15" customHeight="true" x14ac:dyDescent="0.2">
      <c r="C586" s="2959"/>
      <c r="D586" s="2960"/>
      <c r="E586" s="843"/>
      <c r="F586" s="843"/>
      <c r="G586" s="843"/>
      <c r="H586" s="2959"/>
      <c r="I586" s="2960"/>
      <c r="J586" s="843"/>
      <c r="K586" s="843"/>
      <c r="L586" s="843"/>
      <c r="M586" s="2959"/>
      <c r="N586" s="2960"/>
      <c r="O586" s="843"/>
      <c r="P586" s="843"/>
      <c r="Q586" s="843"/>
      <c r="R586" s="235"/>
      <c r="S586" s="235"/>
      <c r="T586" s="235"/>
      <c r="U586" s="235"/>
      <c r="V586" s="235"/>
      <c r="W586" s="235"/>
      <c r="X586" s="235"/>
      <c r="Y586" s="235"/>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BA586" s="237"/>
      <c r="BB586" s="424"/>
      <c r="BC586" s="237"/>
      <c r="BD586" s="237"/>
      <c r="BE586" s="237"/>
      <c r="BF586" s="237"/>
      <c r="BG586" s="237"/>
      <c r="BH586" s="237"/>
      <c r="BI586" s="237"/>
      <c r="BJ586" s="237"/>
      <c r="BK586" s="237"/>
      <c r="BL586" s="237"/>
      <c r="BM586" s="237"/>
      <c r="BN586" s="237"/>
      <c r="BO586" s="237"/>
      <c r="BP586" s="237"/>
      <c r="BQ586" s="237"/>
      <c r="BR586" s="238"/>
      <c r="BS586" s="238"/>
      <c r="BT586" s="238"/>
      <c r="BU586" s="238"/>
      <c r="BV586" s="238"/>
      <c r="BW586" s="238"/>
      <c r="BX586" s="238"/>
      <c r="BY586" s="238"/>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c r="DA586" s="235"/>
    </row>
    <row r="587" s="242" customFormat="true" ht="25.15" customHeight="true" x14ac:dyDescent="0.2">
      <c r="C587" s="2959"/>
      <c r="D587" s="2960"/>
      <c r="E587" s="843"/>
      <c r="F587" s="843"/>
      <c r="G587" s="843"/>
      <c r="H587" s="2959"/>
      <c r="I587" s="2960"/>
      <c r="J587" s="843"/>
      <c r="K587" s="843"/>
      <c r="L587" s="843"/>
      <c r="M587" s="2959"/>
      <c r="N587" s="2960"/>
      <c r="O587" s="843"/>
      <c r="P587" s="843"/>
      <c r="Q587" s="843"/>
      <c r="R587" s="235"/>
      <c r="S587" s="235"/>
      <c r="T587" s="235"/>
      <c r="U587" s="235"/>
      <c r="V587" s="235"/>
      <c r="W587" s="235"/>
      <c r="X587" s="235"/>
      <c r="Y587" s="235"/>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BA587" s="237"/>
      <c r="BB587" s="424"/>
      <c r="BC587" s="237"/>
      <c r="BD587" s="237"/>
      <c r="BE587" s="237"/>
      <c r="BF587" s="237"/>
      <c r="BG587" s="237"/>
      <c r="BH587" s="237"/>
      <c r="BI587" s="237"/>
      <c r="BJ587" s="237"/>
      <c r="BK587" s="237"/>
      <c r="BL587" s="237"/>
      <c r="BM587" s="237"/>
      <c r="BN587" s="237"/>
      <c r="BO587" s="237"/>
      <c r="BP587" s="237"/>
      <c r="BQ587" s="237"/>
      <c r="BR587" s="238"/>
      <c r="BS587" s="238"/>
      <c r="BT587" s="238"/>
      <c r="BU587" s="238"/>
      <c r="BV587" s="238"/>
      <c r="BW587" s="238"/>
      <c r="BX587" s="238"/>
      <c r="BY587" s="238"/>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c r="DA587" s="235"/>
    </row>
    <row r="588" s="242" customFormat="true" ht="25.15" customHeight="true" x14ac:dyDescent="0.2">
      <c r="C588" s="2959"/>
      <c r="D588" s="2960"/>
      <c r="E588" s="843"/>
      <c r="F588" s="843"/>
      <c r="G588" s="843"/>
      <c r="H588" s="2959"/>
      <c r="I588" s="2960"/>
      <c r="J588" s="843"/>
      <c r="K588" s="843"/>
      <c r="L588" s="843"/>
      <c r="M588" s="2959"/>
      <c r="N588" s="2960"/>
      <c r="O588" s="843"/>
      <c r="P588" s="843"/>
      <c r="Q588" s="843"/>
      <c r="R588" s="235"/>
      <c r="S588" s="235"/>
      <c r="T588" s="235"/>
      <c r="U588" s="235"/>
      <c r="V588" s="235"/>
      <c r="W588" s="235"/>
      <c r="X588" s="235"/>
      <c r="Y588" s="235"/>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BA588" s="237"/>
      <c r="BB588" s="424"/>
      <c r="BC588" s="237"/>
      <c r="BD588" s="237"/>
      <c r="BE588" s="237"/>
      <c r="BF588" s="237"/>
      <c r="BG588" s="237"/>
      <c r="BH588" s="237"/>
      <c r="BI588" s="237"/>
      <c r="BJ588" s="237"/>
      <c r="BK588" s="237"/>
      <c r="BL588" s="237"/>
      <c r="BM588" s="237"/>
      <c r="BN588" s="237"/>
      <c r="BO588" s="237"/>
      <c r="BP588" s="237"/>
      <c r="BQ588" s="237"/>
      <c r="BR588" s="238"/>
      <c r="BS588" s="238"/>
      <c r="BT588" s="238"/>
      <c r="BU588" s="238"/>
      <c r="BV588" s="238"/>
      <c r="BW588" s="238"/>
      <c r="BX588" s="238"/>
      <c r="BY588" s="238"/>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c r="DA588" s="235"/>
    </row>
    <row r="589" s="242" customFormat="true" ht="25.15" customHeight="true" x14ac:dyDescent="0.2">
      <c r="C589" s="2959"/>
      <c r="D589" s="2960"/>
      <c r="E589" s="843"/>
      <c r="F589" s="843"/>
      <c r="G589" s="843"/>
      <c r="H589" s="2959"/>
      <c r="I589" s="2960"/>
      <c r="J589" s="843"/>
      <c r="K589" s="843"/>
      <c r="L589" s="843"/>
      <c r="M589" s="2959"/>
      <c r="N589" s="2960"/>
      <c r="O589" s="843"/>
      <c r="P589" s="843"/>
      <c r="Q589" s="843"/>
      <c r="R589" s="235"/>
      <c r="S589" s="235"/>
      <c r="T589" s="235"/>
      <c r="U589" s="235"/>
      <c r="V589" s="235"/>
      <c r="W589" s="235"/>
      <c r="X589" s="235"/>
      <c r="Y589" s="235"/>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BA589" s="237"/>
      <c r="BB589" s="424"/>
      <c r="BC589" s="237"/>
      <c r="BD589" s="237"/>
      <c r="BE589" s="237"/>
      <c r="BF589" s="237"/>
      <c r="BG589" s="237"/>
      <c r="BH589" s="237"/>
      <c r="BI589" s="237"/>
      <c r="BJ589" s="237"/>
      <c r="BK589" s="237"/>
      <c r="BL589" s="237"/>
      <c r="BM589" s="237"/>
      <c r="BN589" s="237"/>
      <c r="BO589" s="237"/>
      <c r="BP589" s="237"/>
      <c r="BQ589" s="237"/>
      <c r="BR589" s="238"/>
      <c r="BS589" s="238"/>
      <c r="BT589" s="238"/>
      <c r="BU589" s="238"/>
      <c r="BV589" s="238"/>
      <c r="BW589" s="238"/>
      <c r="BX589" s="238"/>
      <c r="BY589" s="238"/>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c r="DA589" s="235"/>
    </row>
    <row r="590" s="242" customFormat="true" ht="25.15" customHeight="true" x14ac:dyDescent="0.2">
      <c r="C590" s="2959"/>
      <c r="D590" s="2960"/>
      <c r="E590" s="843"/>
      <c r="F590" s="843"/>
      <c r="G590" s="843"/>
      <c r="H590" s="2959"/>
      <c r="I590" s="2960"/>
      <c r="J590" s="843"/>
      <c r="K590" s="843"/>
      <c r="L590" s="843"/>
      <c r="M590" s="2959"/>
      <c r="N590" s="2960"/>
      <c r="O590" s="843"/>
      <c r="P590" s="843"/>
      <c r="Q590" s="843"/>
      <c r="R590" s="235"/>
      <c r="S590" s="235"/>
      <c r="T590" s="235"/>
      <c r="U590" s="235"/>
      <c r="V590" s="235"/>
      <c r="W590" s="235"/>
      <c r="X590" s="235"/>
      <c r="Y590" s="235"/>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BA590" s="237"/>
      <c r="BB590" s="424"/>
      <c r="BC590" s="237"/>
      <c r="BD590" s="237"/>
      <c r="BE590" s="237"/>
      <c r="BF590" s="237"/>
      <c r="BG590" s="237"/>
      <c r="BH590" s="237"/>
      <c r="BI590" s="237"/>
      <c r="BJ590" s="237"/>
      <c r="BK590" s="237"/>
      <c r="BL590" s="237"/>
      <c r="BM590" s="237"/>
      <c r="BN590" s="237"/>
      <c r="BO590" s="237"/>
      <c r="BP590" s="237"/>
      <c r="BQ590" s="237"/>
      <c r="BR590" s="238"/>
      <c r="BS590" s="238"/>
      <c r="BT590" s="238"/>
      <c r="BU590" s="238"/>
      <c r="BV590" s="238"/>
      <c r="BW590" s="238"/>
      <c r="BX590" s="238"/>
      <c r="BY590" s="238"/>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c r="DA590" s="235"/>
    </row>
    <row r="591" s="242" customFormat="true" ht="25.15" customHeight="true" x14ac:dyDescent="0.2">
      <c r="C591" s="2959"/>
      <c r="D591" s="2960"/>
      <c r="E591" s="843"/>
      <c r="F591" s="843"/>
      <c r="G591" s="843"/>
      <c r="H591" s="2959"/>
      <c r="I591" s="2960"/>
      <c r="J591" s="843"/>
      <c r="K591" s="843"/>
      <c r="L591" s="843"/>
      <c r="M591" s="2959"/>
      <c r="N591" s="2960"/>
      <c r="O591" s="843"/>
      <c r="P591" s="843"/>
      <c r="Q591" s="843"/>
      <c r="R591" s="235"/>
      <c r="S591" s="235"/>
      <c r="T591" s="235"/>
      <c r="U591" s="235"/>
      <c r="V591" s="235"/>
      <c r="W591" s="235"/>
      <c r="X591" s="235"/>
      <c r="Y591" s="235"/>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BA591" s="237"/>
      <c r="BB591" s="424"/>
      <c r="BC591" s="237"/>
      <c r="BD591" s="237"/>
      <c r="BE591" s="237"/>
      <c r="BF591" s="237"/>
      <c r="BG591" s="237"/>
      <c r="BH591" s="237"/>
      <c r="BI591" s="237"/>
      <c r="BJ591" s="237"/>
      <c r="BK591" s="237"/>
      <c r="BL591" s="237"/>
      <c r="BM591" s="237"/>
      <c r="BN591" s="237"/>
      <c r="BO591" s="237"/>
      <c r="BP591" s="237"/>
      <c r="BQ591" s="237"/>
      <c r="BR591" s="238"/>
      <c r="BS591" s="238"/>
      <c r="BT591" s="238"/>
      <c r="BU591" s="238"/>
      <c r="BV591" s="238"/>
      <c r="BW591" s="238"/>
      <c r="BX591" s="238"/>
      <c r="BY591" s="238"/>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c r="DA591" s="235"/>
    </row>
    <row r="592" s="242" customFormat="true" ht="25.15" customHeight="true" x14ac:dyDescent="0.2">
      <c r="C592" s="2959"/>
      <c r="D592" s="2960"/>
      <c r="E592" s="843"/>
      <c r="F592" s="843"/>
      <c r="G592" s="843"/>
      <c r="H592" s="2959"/>
      <c r="I592" s="2960"/>
      <c r="J592" s="843"/>
      <c r="K592" s="843"/>
      <c r="L592" s="843"/>
      <c r="M592" s="2959"/>
      <c r="N592" s="2960"/>
      <c r="O592" s="843"/>
      <c r="P592" s="843"/>
      <c r="Q592" s="843"/>
      <c r="R592" s="235"/>
      <c r="S592" s="235"/>
      <c r="T592" s="235"/>
      <c r="U592" s="235"/>
      <c r="V592" s="235"/>
      <c r="W592" s="235"/>
      <c r="X592" s="235"/>
      <c r="Y592" s="235"/>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BA592" s="237"/>
      <c r="BB592" s="424"/>
      <c r="BC592" s="237"/>
      <c r="BD592" s="237"/>
      <c r="BE592" s="237"/>
      <c r="BF592" s="237"/>
      <c r="BG592" s="237"/>
      <c r="BH592" s="237"/>
      <c r="BI592" s="237"/>
      <c r="BJ592" s="237"/>
      <c r="BK592" s="237"/>
      <c r="BL592" s="237"/>
      <c r="BM592" s="237"/>
      <c r="BN592" s="237"/>
      <c r="BO592" s="237"/>
      <c r="BP592" s="237"/>
      <c r="BQ592" s="237"/>
      <c r="BR592" s="238"/>
      <c r="BS592" s="238"/>
      <c r="BT592" s="238"/>
      <c r="BU592" s="238"/>
      <c r="BV592" s="238"/>
      <c r="BW592" s="238"/>
      <c r="BX592" s="238"/>
      <c r="BY592" s="238"/>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c r="DA592" s="235"/>
    </row>
    <row r="593" s="242" customFormat="true" ht="25.15" customHeight="true" x14ac:dyDescent="0.2">
      <c r="C593" s="2959"/>
      <c r="D593" s="2960"/>
      <c r="E593" s="843"/>
      <c r="F593" s="843"/>
      <c r="G593" s="843"/>
      <c r="H593" s="2959"/>
      <c r="I593" s="2960"/>
      <c r="J593" s="843"/>
      <c r="K593" s="843"/>
      <c r="L593" s="843"/>
      <c r="M593" s="2959"/>
      <c r="N593" s="2960"/>
      <c r="O593" s="843"/>
      <c r="P593" s="843"/>
      <c r="Q593" s="843"/>
      <c r="R593" s="235"/>
      <c r="S593" s="235"/>
      <c r="T593" s="235"/>
      <c r="U593" s="235"/>
      <c r="V593" s="235"/>
      <c r="W593" s="235"/>
      <c r="X593" s="235"/>
      <c r="Y593" s="235"/>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BA593" s="237"/>
      <c r="BB593" s="424"/>
      <c r="BC593" s="237"/>
      <c r="BD593" s="237"/>
      <c r="BE593" s="237"/>
      <c r="BF593" s="237"/>
      <c r="BG593" s="237"/>
      <c r="BH593" s="237"/>
      <c r="BI593" s="237"/>
      <c r="BJ593" s="237"/>
      <c r="BK593" s="237"/>
      <c r="BL593" s="237"/>
      <c r="BM593" s="237"/>
      <c r="BN593" s="237"/>
      <c r="BO593" s="237"/>
      <c r="BP593" s="237"/>
      <c r="BQ593" s="237"/>
      <c r="BR593" s="238"/>
      <c r="BS593" s="238"/>
      <c r="BT593" s="238"/>
      <c r="BU593" s="238"/>
      <c r="BV593" s="238"/>
      <c r="BW593" s="238"/>
      <c r="BX593" s="238"/>
      <c r="BY593" s="238"/>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c r="DA593" s="235"/>
    </row>
    <row r="594" s="242" customFormat="true" ht="25.15" customHeight="true" x14ac:dyDescent="0.2">
      <c r="C594" s="2959"/>
      <c r="D594" s="2960"/>
      <c r="E594" s="843"/>
      <c r="F594" s="843"/>
      <c r="G594" s="843"/>
      <c r="H594" s="2959"/>
      <c r="I594" s="2960"/>
      <c r="J594" s="843"/>
      <c r="K594" s="843"/>
      <c r="L594" s="843"/>
      <c r="M594" s="2959"/>
      <c r="N594" s="2960"/>
      <c r="O594" s="843"/>
      <c r="P594" s="843"/>
      <c r="Q594" s="843"/>
      <c r="R594" s="235"/>
      <c r="S594" s="235"/>
      <c r="T594" s="235"/>
      <c r="U594" s="235"/>
      <c r="V594" s="235"/>
      <c r="W594" s="235"/>
      <c r="X594" s="235"/>
      <c r="Y594" s="235"/>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BA594" s="237"/>
      <c r="BB594" s="424"/>
      <c r="BC594" s="237"/>
      <c r="BD594" s="237"/>
      <c r="BE594" s="237"/>
      <c r="BF594" s="237"/>
      <c r="BG594" s="237"/>
      <c r="BH594" s="237"/>
      <c r="BI594" s="237"/>
      <c r="BJ594" s="237"/>
      <c r="BK594" s="237"/>
      <c r="BL594" s="237"/>
      <c r="BM594" s="237"/>
      <c r="BN594" s="237"/>
      <c r="BO594" s="237"/>
      <c r="BP594" s="237"/>
      <c r="BQ594" s="237"/>
      <c r="BR594" s="238"/>
      <c r="BS594" s="238"/>
      <c r="BT594" s="238"/>
      <c r="BU594" s="238"/>
      <c r="BV594" s="238"/>
      <c r="BW594" s="238"/>
      <c r="BX594" s="238"/>
      <c r="BY594" s="238"/>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c r="DA594" s="235"/>
    </row>
    <row r="595" s="242" customFormat="true" ht="25.15" customHeight="true" x14ac:dyDescent="0.2">
      <c r="C595" s="2959"/>
      <c r="D595" s="2960"/>
      <c r="E595" s="843"/>
      <c r="F595" s="843"/>
      <c r="G595" s="843"/>
      <c r="H595" s="2959"/>
      <c r="I595" s="2960"/>
      <c r="J595" s="843"/>
      <c r="K595" s="843"/>
      <c r="L595" s="843"/>
      <c r="M595" s="2959"/>
      <c r="N595" s="2960"/>
      <c r="O595" s="843"/>
      <c r="P595" s="843"/>
      <c r="Q595" s="843"/>
      <c r="R595" s="235"/>
      <c r="S595" s="235"/>
      <c r="T595" s="235"/>
      <c r="U595" s="235"/>
      <c r="V595" s="235"/>
      <c r="W595" s="235"/>
      <c r="X595" s="235"/>
      <c r="Y595" s="235"/>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BA595" s="237"/>
      <c r="BB595" s="424"/>
      <c r="BC595" s="237"/>
      <c r="BD595" s="237"/>
      <c r="BE595" s="237"/>
      <c r="BF595" s="237"/>
      <c r="BG595" s="237"/>
      <c r="BH595" s="237"/>
      <c r="BI595" s="237"/>
      <c r="BJ595" s="237"/>
      <c r="BK595" s="237"/>
      <c r="BL595" s="237"/>
      <c r="BM595" s="237"/>
      <c r="BN595" s="237"/>
      <c r="BO595" s="237"/>
      <c r="BP595" s="237"/>
      <c r="BQ595" s="237"/>
      <c r="BR595" s="238"/>
      <c r="BS595" s="238"/>
      <c r="BT595" s="238"/>
      <c r="BU595" s="238"/>
      <c r="BV595" s="238"/>
      <c r="BW595" s="238"/>
      <c r="BX595" s="238"/>
      <c r="BY595" s="238"/>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c r="DA595" s="235"/>
    </row>
    <row r="596" s="242" customFormat="true" ht="25.15" customHeight="true" x14ac:dyDescent="0.2">
      <c r="C596" s="2959"/>
      <c r="D596" s="2960"/>
      <c r="E596" s="843"/>
      <c r="F596" s="843"/>
      <c r="G596" s="843"/>
      <c r="H596" s="2959"/>
      <c r="I596" s="2960"/>
      <c r="J596" s="843"/>
      <c r="K596" s="843"/>
      <c r="L596" s="843"/>
      <c r="M596" s="2959"/>
      <c r="N596" s="2960"/>
      <c r="O596" s="843"/>
      <c r="P596" s="843"/>
      <c r="Q596" s="843"/>
      <c r="R596" s="235"/>
      <c r="S596" s="235"/>
      <c r="T596" s="235"/>
      <c r="U596" s="235"/>
      <c r="V596" s="235"/>
      <c r="W596" s="235"/>
      <c r="X596" s="235"/>
      <c r="Y596" s="235"/>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BA596" s="237"/>
      <c r="BB596" s="424"/>
      <c r="BC596" s="237"/>
      <c r="BD596" s="237"/>
      <c r="BE596" s="237"/>
      <c r="BF596" s="237"/>
      <c r="BG596" s="237"/>
      <c r="BH596" s="237"/>
      <c r="BI596" s="237"/>
      <c r="BJ596" s="237"/>
      <c r="BK596" s="237"/>
      <c r="BL596" s="237"/>
      <c r="BM596" s="237"/>
      <c r="BN596" s="237"/>
      <c r="BO596" s="237"/>
      <c r="BP596" s="237"/>
      <c r="BQ596" s="237"/>
      <c r="BR596" s="238"/>
      <c r="BS596" s="238"/>
      <c r="BT596" s="238"/>
      <c r="BU596" s="238"/>
      <c r="BV596" s="238"/>
      <c r="BW596" s="238"/>
      <c r="BX596" s="238"/>
      <c r="BY596" s="238"/>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c r="DA596" s="235"/>
    </row>
    <row r="597" s="242" customFormat="true" ht="25.15" customHeight="true" x14ac:dyDescent="0.2">
      <c r="C597" s="2959"/>
      <c r="D597" s="2960"/>
      <c r="E597" s="843"/>
      <c r="F597" s="843"/>
      <c r="G597" s="843"/>
      <c r="H597" s="2959"/>
      <c r="I597" s="2960"/>
      <c r="J597" s="843"/>
      <c r="K597" s="843"/>
      <c r="L597" s="843"/>
      <c r="M597" s="2959"/>
      <c r="N597" s="2960"/>
      <c r="O597" s="843"/>
      <c r="P597" s="843"/>
      <c r="Q597" s="843"/>
      <c r="R597" s="235"/>
      <c r="S597" s="235"/>
      <c r="T597" s="235"/>
      <c r="U597" s="235"/>
      <c r="V597" s="235"/>
      <c r="W597" s="235"/>
      <c r="X597" s="235"/>
      <c r="Y597" s="235"/>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BA597" s="237"/>
      <c r="BB597" s="424"/>
      <c r="BC597" s="237"/>
      <c r="BD597" s="237"/>
      <c r="BE597" s="237"/>
      <c r="BF597" s="237"/>
      <c r="BG597" s="237"/>
      <c r="BH597" s="237"/>
      <c r="BI597" s="237"/>
      <c r="BJ597" s="237"/>
      <c r="BK597" s="237"/>
      <c r="BL597" s="237"/>
      <c r="BM597" s="237"/>
      <c r="BN597" s="237"/>
      <c r="BO597" s="237"/>
      <c r="BP597" s="237"/>
      <c r="BQ597" s="237"/>
      <c r="BR597" s="238"/>
      <c r="BS597" s="238"/>
      <c r="BT597" s="238"/>
      <c r="BU597" s="238"/>
      <c r="BV597" s="238"/>
      <c r="BW597" s="238"/>
      <c r="BX597" s="238"/>
      <c r="BY597" s="238"/>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c r="DA597" s="235"/>
    </row>
    <row r="598" s="242" customFormat="true" ht="25.15" customHeight="true" x14ac:dyDescent="0.2">
      <c r="C598" s="2959"/>
      <c r="D598" s="2960"/>
      <c r="E598" s="843"/>
      <c r="F598" s="843"/>
      <c r="G598" s="843"/>
      <c r="H598" s="2959"/>
      <c r="I598" s="2960"/>
      <c r="J598" s="843"/>
      <c r="K598" s="843"/>
      <c r="L598" s="843"/>
      <c r="M598" s="2959"/>
      <c r="N598" s="2960"/>
      <c r="O598" s="843"/>
      <c r="P598" s="843"/>
      <c r="Q598" s="843"/>
      <c r="R598" s="235"/>
      <c r="S598" s="235"/>
      <c r="T598" s="235"/>
      <c r="U598" s="235"/>
      <c r="V598" s="235"/>
      <c r="W598" s="235"/>
      <c r="X598" s="235"/>
      <c r="Y598" s="235"/>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BA598" s="237"/>
      <c r="BB598" s="424"/>
      <c r="BC598" s="237"/>
      <c r="BD598" s="237"/>
      <c r="BE598" s="237"/>
      <c r="BF598" s="237"/>
      <c r="BG598" s="237"/>
      <c r="BH598" s="237"/>
      <c r="BI598" s="237"/>
      <c r="BJ598" s="237"/>
      <c r="BK598" s="237"/>
      <c r="BL598" s="237"/>
      <c r="BM598" s="237"/>
      <c r="BN598" s="237"/>
      <c r="BO598" s="237"/>
      <c r="BP598" s="237"/>
      <c r="BQ598" s="237"/>
      <c r="BR598" s="238"/>
      <c r="BS598" s="238"/>
      <c r="BT598" s="238"/>
      <c r="BU598" s="238"/>
      <c r="BV598" s="238"/>
      <c r="BW598" s="238"/>
      <c r="BX598" s="238"/>
      <c r="BY598" s="238"/>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c r="DA598" s="235"/>
    </row>
    <row r="599" s="242" customFormat="true" ht="25.15" customHeight="true" x14ac:dyDescent="0.2">
      <c r="C599" s="2959"/>
      <c r="D599" s="2960"/>
      <c r="E599" s="843"/>
      <c r="F599" s="843"/>
      <c r="G599" s="843"/>
      <c r="H599" s="2959"/>
      <c r="I599" s="2960"/>
      <c r="J599" s="843"/>
      <c r="K599" s="843"/>
      <c r="L599" s="843"/>
      <c r="M599" s="2959"/>
      <c r="N599" s="2960"/>
      <c r="O599" s="843"/>
      <c r="P599" s="843"/>
      <c r="Q599" s="843"/>
      <c r="R599" s="235"/>
      <c r="S599" s="235"/>
      <c r="T599" s="235"/>
      <c r="U599" s="235"/>
      <c r="V599" s="235"/>
      <c r="W599" s="235"/>
      <c r="X599" s="235"/>
      <c r="Y599" s="235"/>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BA599" s="237"/>
      <c r="BB599" s="424"/>
      <c r="BC599" s="237"/>
      <c r="BD599" s="237"/>
      <c r="BE599" s="237"/>
      <c r="BF599" s="237"/>
      <c r="BG599" s="237"/>
      <c r="BH599" s="237"/>
      <c r="BI599" s="237"/>
      <c r="BJ599" s="237"/>
      <c r="BK599" s="237"/>
      <c r="BL599" s="237"/>
      <c r="BM599" s="237"/>
      <c r="BN599" s="237"/>
      <c r="BO599" s="237"/>
      <c r="BP599" s="237"/>
      <c r="BQ599" s="237"/>
      <c r="BR599" s="238"/>
      <c r="BS599" s="238"/>
      <c r="BT599" s="238"/>
      <c r="BU599" s="238"/>
      <c r="BV599" s="238"/>
      <c r="BW599" s="238"/>
      <c r="BX599" s="238"/>
      <c r="BY599" s="238"/>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c r="DA599" s="235"/>
    </row>
    <row r="600" s="242" customFormat="true" ht="25.15" customHeight="true" x14ac:dyDescent="0.2">
      <c r="C600" s="2959"/>
      <c r="D600" s="2960"/>
      <c r="E600" s="843"/>
      <c r="F600" s="843"/>
      <c r="G600" s="843"/>
      <c r="H600" s="2959"/>
      <c r="I600" s="2960"/>
      <c r="J600" s="843"/>
      <c r="K600" s="843"/>
      <c r="L600" s="843"/>
      <c r="M600" s="2959"/>
      <c r="N600" s="2960"/>
      <c r="O600" s="843"/>
      <c r="P600" s="843"/>
      <c r="Q600" s="843"/>
      <c r="R600" s="235"/>
      <c r="S600" s="235"/>
      <c r="T600" s="235"/>
      <c r="U600" s="235"/>
      <c r="V600" s="235"/>
      <c r="W600" s="235"/>
      <c r="X600" s="235"/>
      <c r="Y600" s="235"/>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BA600" s="237"/>
      <c r="BB600" s="424"/>
      <c r="BC600" s="237"/>
      <c r="BD600" s="237"/>
      <c r="BE600" s="237"/>
      <c r="BF600" s="237"/>
      <c r="BG600" s="237"/>
      <c r="BH600" s="237"/>
      <c r="BI600" s="237"/>
      <c r="BJ600" s="237"/>
      <c r="BK600" s="237"/>
      <c r="BL600" s="237"/>
      <c r="BM600" s="237"/>
      <c r="BN600" s="237"/>
      <c r="BO600" s="237"/>
      <c r="BP600" s="237"/>
      <c r="BQ600" s="237"/>
      <c r="BR600" s="238"/>
      <c r="BS600" s="238"/>
      <c r="BT600" s="238"/>
      <c r="BU600" s="238"/>
      <c r="BV600" s="238"/>
      <c r="BW600" s="238"/>
      <c r="BX600" s="238"/>
      <c r="BY600" s="238"/>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c r="DA600" s="235"/>
    </row>
    <row r="601" s="242" customFormat="true" ht="25.15" customHeight="true" x14ac:dyDescent="0.2">
      <c r="C601" s="2959"/>
      <c r="D601" s="2960"/>
      <c r="E601" s="843"/>
      <c r="F601" s="843"/>
      <c r="G601" s="843"/>
      <c r="H601" s="2959"/>
      <c r="I601" s="2960"/>
      <c r="J601" s="843"/>
      <c r="K601" s="843"/>
      <c r="L601" s="843"/>
      <c r="M601" s="2959"/>
      <c r="N601" s="2960"/>
      <c r="O601" s="843"/>
      <c r="P601" s="843"/>
      <c r="Q601" s="843"/>
      <c r="R601" s="235"/>
      <c r="S601" s="235"/>
      <c r="T601" s="235"/>
      <c r="U601" s="235"/>
      <c r="V601" s="235"/>
      <c r="W601" s="235"/>
      <c r="X601" s="235"/>
      <c r="Y601" s="235"/>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BA601" s="237"/>
      <c r="BB601" s="424"/>
      <c r="BC601" s="237"/>
      <c r="BD601" s="237"/>
      <c r="BE601" s="237"/>
      <c r="BF601" s="237"/>
      <c r="BG601" s="237"/>
      <c r="BH601" s="237"/>
      <c r="BI601" s="237"/>
      <c r="BJ601" s="237"/>
      <c r="BK601" s="237"/>
      <c r="BL601" s="237"/>
      <c r="BM601" s="237"/>
      <c r="BN601" s="237"/>
      <c r="BO601" s="237"/>
      <c r="BP601" s="237"/>
      <c r="BQ601" s="237"/>
      <c r="BR601" s="238"/>
      <c r="BS601" s="238"/>
      <c r="BT601" s="238"/>
      <c r="BU601" s="238"/>
      <c r="BV601" s="238"/>
      <c r="BW601" s="238"/>
      <c r="BX601" s="238"/>
      <c r="BY601" s="238"/>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c r="DA601" s="235"/>
    </row>
    <row r="602" s="242" customFormat="true" ht="25.15" customHeight="true" x14ac:dyDescent="0.2">
      <c r="C602" s="2959"/>
      <c r="D602" s="2960"/>
      <c r="E602" s="843"/>
      <c r="F602" s="843"/>
      <c r="G602" s="843"/>
      <c r="H602" s="2959"/>
      <c r="I602" s="2960"/>
      <c r="J602" s="843"/>
      <c r="K602" s="843"/>
      <c r="L602" s="843"/>
      <c r="M602" s="2959"/>
      <c r="N602" s="2960"/>
      <c r="O602" s="843"/>
      <c r="P602" s="843"/>
      <c r="Q602" s="843"/>
      <c r="R602" s="235"/>
      <c r="S602" s="235"/>
      <c r="T602" s="235"/>
      <c r="U602" s="235"/>
      <c r="V602" s="235"/>
      <c r="W602" s="235"/>
      <c r="X602" s="235"/>
      <c r="Y602" s="235"/>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BA602" s="237"/>
      <c r="BB602" s="424"/>
      <c r="BC602" s="237"/>
      <c r="BD602" s="237"/>
      <c r="BE602" s="237"/>
      <c r="BF602" s="237"/>
      <c r="BG602" s="237"/>
      <c r="BH602" s="237"/>
      <c r="BI602" s="237"/>
      <c r="BJ602" s="237"/>
      <c r="BK602" s="237"/>
      <c r="BL602" s="237"/>
      <c r="BM602" s="237"/>
      <c r="BN602" s="237"/>
      <c r="BO602" s="237"/>
      <c r="BP602" s="237"/>
      <c r="BQ602" s="237"/>
      <c r="BR602" s="238"/>
      <c r="BS602" s="238"/>
      <c r="BT602" s="238"/>
      <c r="BU602" s="238"/>
      <c r="BV602" s="238"/>
      <c r="BW602" s="238"/>
      <c r="BX602" s="238"/>
      <c r="BY602" s="238"/>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c r="DA602" s="235"/>
    </row>
    <row r="603" s="242" customFormat="true" ht="25.15" customHeight="true" x14ac:dyDescent="0.2">
      <c r="C603" s="2959"/>
      <c r="D603" s="2960"/>
      <c r="E603" s="843"/>
      <c r="F603" s="843"/>
      <c r="G603" s="843"/>
      <c r="H603" s="2959"/>
      <c r="I603" s="2960"/>
      <c r="J603" s="843"/>
      <c r="K603" s="843"/>
      <c r="L603" s="843"/>
      <c r="M603" s="2959"/>
      <c r="N603" s="2960"/>
      <c r="O603" s="843"/>
      <c r="P603" s="843"/>
      <c r="Q603" s="843"/>
      <c r="R603" s="235"/>
      <c r="S603" s="235"/>
      <c r="T603" s="235"/>
      <c r="U603" s="235"/>
      <c r="V603" s="235"/>
      <c r="W603" s="235"/>
      <c r="X603" s="235"/>
      <c r="Y603" s="235"/>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BA603" s="237"/>
      <c r="BB603" s="424"/>
      <c r="BC603" s="237"/>
      <c r="BD603" s="237"/>
      <c r="BE603" s="237"/>
      <c r="BF603" s="237"/>
      <c r="BG603" s="237"/>
      <c r="BH603" s="237"/>
      <c r="BI603" s="237"/>
      <c r="BJ603" s="237"/>
      <c r="BK603" s="237"/>
      <c r="BL603" s="237"/>
      <c r="BM603" s="237"/>
      <c r="BN603" s="237"/>
      <c r="BO603" s="237"/>
      <c r="BP603" s="237"/>
      <c r="BQ603" s="237"/>
      <c r="BR603" s="238"/>
      <c r="BS603" s="238"/>
      <c r="BT603" s="238"/>
      <c r="BU603" s="238"/>
      <c r="BV603" s="238"/>
      <c r="BW603" s="238"/>
      <c r="BX603" s="238"/>
      <c r="BY603" s="238"/>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c r="DA603" s="235"/>
    </row>
    <row r="604" s="242" customFormat="true" ht="25.15" customHeight="true" x14ac:dyDescent="0.2">
      <c r="C604" s="2959"/>
      <c r="D604" s="2960"/>
      <c r="E604" s="843"/>
      <c r="F604" s="843"/>
      <c r="G604" s="843"/>
      <c r="H604" s="2959"/>
      <c r="I604" s="2960"/>
      <c r="J604" s="843"/>
      <c r="K604" s="843"/>
      <c r="L604" s="843"/>
      <c r="M604" s="2959"/>
      <c r="N604" s="2960"/>
      <c r="O604" s="843"/>
      <c r="P604" s="843"/>
      <c r="Q604" s="843"/>
      <c r="R604" s="235"/>
      <c r="S604" s="235"/>
      <c r="T604" s="235"/>
      <c r="U604" s="235"/>
      <c r="V604" s="235"/>
      <c r="W604" s="235"/>
      <c r="X604" s="235"/>
      <c r="Y604" s="235"/>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c r="DA604" s="235"/>
    </row>
    <row r="605" s="242" customFormat="true" ht="25.15" customHeight="true" x14ac:dyDescent="0.2">
      <c r="C605" s="2959"/>
      <c r="D605" s="2960"/>
      <c r="E605" s="843"/>
      <c r="F605" s="843"/>
      <c r="G605" s="843"/>
      <c r="H605" s="2959"/>
      <c r="I605" s="2960"/>
      <c r="J605" s="843"/>
      <c r="K605" s="843"/>
      <c r="L605" s="843"/>
      <c r="M605" s="2959"/>
      <c r="N605" s="2960"/>
      <c r="O605" s="843"/>
      <c r="P605" s="843"/>
      <c r="Q605" s="843"/>
      <c r="R605" s="235"/>
      <c r="S605" s="235"/>
      <c r="T605" s="235"/>
      <c r="U605" s="235"/>
      <c r="V605" s="235"/>
      <c r="W605" s="235"/>
      <c r="X605" s="235"/>
      <c r="Y605" s="235"/>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c r="DA605" s="235"/>
    </row>
    <row r="606" s="242" customFormat="true" ht="25.15" customHeight="true" x14ac:dyDescent="0.2">
      <c r="C606" s="2959"/>
      <c r="D606" s="2960"/>
      <c r="E606" s="843"/>
      <c r="F606" s="843"/>
      <c r="G606" s="843"/>
      <c r="H606" s="2959"/>
      <c r="I606" s="2960"/>
      <c r="J606" s="843"/>
      <c r="K606" s="843"/>
      <c r="L606" s="843"/>
      <c r="M606" s="2959"/>
      <c r="N606" s="2960"/>
      <c r="O606" s="843"/>
      <c r="P606" s="843"/>
      <c r="Q606" s="843"/>
      <c r="R606" s="235"/>
      <c r="S606" s="235"/>
      <c r="T606" s="235"/>
      <c r="U606" s="235"/>
      <c r="V606" s="235"/>
      <c r="W606" s="235"/>
      <c r="X606" s="235"/>
      <c r="Y606" s="235"/>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c r="DA606" s="235"/>
    </row>
    <row r="607" s="242" customFormat="true" ht="25.15" customHeight="true" x14ac:dyDescent="0.2">
      <c r="C607" s="2959"/>
      <c r="D607" s="2960"/>
      <c r="E607" s="843"/>
      <c r="F607" s="843"/>
      <c r="G607" s="843"/>
      <c r="H607" s="2959"/>
      <c r="I607" s="2960"/>
      <c r="J607" s="843"/>
      <c r="K607" s="843"/>
      <c r="L607" s="843"/>
      <c r="M607" s="2959"/>
      <c r="N607" s="2960"/>
      <c r="O607" s="843"/>
      <c r="P607" s="843"/>
      <c r="Q607" s="843"/>
      <c r="R607" s="235"/>
      <c r="S607" s="235"/>
      <c r="T607" s="235"/>
      <c r="U607" s="235"/>
      <c r="V607" s="235"/>
      <c r="W607" s="235"/>
      <c r="X607" s="235"/>
      <c r="Y607" s="235"/>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c r="DA607" s="235"/>
    </row>
    <row r="608" s="242" customFormat="true" ht="25.15" customHeight="true" x14ac:dyDescent="0.2">
      <c r="C608" s="2959"/>
      <c r="D608" s="2960"/>
      <c r="E608" s="843"/>
      <c r="F608" s="843"/>
      <c r="G608" s="843"/>
      <c r="H608" s="2959"/>
      <c r="I608" s="2960"/>
      <c r="J608" s="843"/>
      <c r="K608" s="843"/>
      <c r="L608" s="843"/>
      <c r="M608" s="2959"/>
      <c r="N608" s="2960"/>
      <c r="O608" s="843"/>
      <c r="P608" s="843"/>
      <c r="Q608" s="843"/>
      <c r="R608" s="235"/>
      <c r="S608" s="235"/>
      <c r="T608" s="235"/>
      <c r="U608" s="235"/>
      <c r="V608" s="235"/>
      <c r="W608" s="235"/>
      <c r="X608" s="235"/>
      <c r="Y608" s="235"/>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c r="DA608" s="235"/>
    </row>
    <row r="609" s="242" customFormat="true" ht="25.15" customHeight="true" x14ac:dyDescent="0.2">
      <c r="C609" s="2959"/>
      <c r="D609" s="2960"/>
      <c r="E609" s="843"/>
      <c r="F609" s="843"/>
      <c r="G609" s="843"/>
      <c r="H609" s="2959"/>
      <c r="I609" s="2960"/>
      <c r="J609" s="843"/>
      <c r="K609" s="843"/>
      <c r="L609" s="843"/>
      <c r="M609" s="2959"/>
      <c r="N609" s="2960"/>
      <c r="O609" s="843"/>
      <c r="P609" s="843"/>
      <c r="Q609" s="843"/>
      <c r="R609" s="235"/>
      <c r="S609" s="235"/>
      <c r="T609" s="235"/>
      <c r="U609" s="235"/>
      <c r="V609" s="235"/>
      <c r="W609" s="235"/>
      <c r="X609" s="235"/>
      <c r="Y609" s="235"/>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c r="DA609" s="235"/>
    </row>
    <row r="610" s="242" customFormat="true" ht="25.15" customHeight="true" x14ac:dyDescent="0.2">
      <c r="C610" s="2959"/>
      <c r="D610" s="2960"/>
      <c r="E610" s="843"/>
      <c r="F610" s="843"/>
      <c r="G610" s="843"/>
      <c r="H610" s="2959"/>
      <c r="I610" s="2960"/>
      <c r="J610" s="843"/>
      <c r="K610" s="843"/>
      <c r="L610" s="843"/>
      <c r="M610" s="2959"/>
      <c r="N610" s="2960"/>
      <c r="O610" s="843"/>
      <c r="P610" s="843"/>
      <c r="Q610" s="843"/>
      <c r="R610" s="235"/>
      <c r="S610" s="235"/>
      <c r="T610" s="235"/>
      <c r="U610" s="235"/>
      <c r="V610" s="235"/>
      <c r="W610" s="235"/>
      <c r="X610" s="235"/>
      <c r="Y610" s="235"/>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c r="DA610" s="235"/>
    </row>
    <row r="611" s="242" customFormat="true" ht="25.15" customHeight="true" x14ac:dyDescent="0.2">
      <c r="C611" s="2959"/>
      <c r="D611" s="2960"/>
      <c r="E611" s="843"/>
      <c r="F611" s="843"/>
      <c r="G611" s="843"/>
      <c r="H611" s="2959"/>
      <c r="I611" s="2960"/>
      <c r="J611" s="843"/>
      <c r="K611" s="843"/>
      <c r="L611" s="843"/>
      <c r="M611" s="2959"/>
      <c r="N611" s="2960"/>
      <c r="O611" s="843"/>
      <c r="P611" s="843"/>
      <c r="Q611" s="843"/>
      <c r="R611" s="235"/>
      <c r="S611" s="235"/>
      <c r="T611" s="235"/>
      <c r="U611" s="235"/>
      <c r="V611" s="235"/>
      <c r="W611" s="235"/>
      <c r="X611" s="235"/>
      <c r="Y611" s="235"/>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c r="DA611" s="235"/>
    </row>
    <row r="612" s="242" customFormat="true" ht="25.15" customHeight="true" x14ac:dyDescent="0.2">
      <c r="C612" s="2959"/>
      <c r="D612" s="2960"/>
      <c r="E612" s="843"/>
      <c r="F612" s="843"/>
      <c r="G612" s="843"/>
      <c r="H612" s="2959"/>
      <c r="I612" s="2960"/>
      <c r="J612" s="843"/>
      <c r="K612" s="843"/>
      <c r="L612" s="843"/>
      <c r="M612" s="2959"/>
      <c r="N612" s="2960"/>
      <c r="O612" s="843"/>
      <c r="P612" s="843"/>
      <c r="Q612" s="843"/>
      <c r="R612" s="235"/>
      <c r="S612" s="235"/>
      <c r="T612" s="235"/>
      <c r="U612" s="235"/>
      <c r="V612" s="235"/>
      <c r="W612" s="235"/>
      <c r="X612" s="235"/>
      <c r="Y612" s="235"/>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c r="DA612" s="235"/>
    </row>
    <row r="613" s="242" customFormat="true" ht="25.15" customHeight="true" x14ac:dyDescent="0.2">
      <c r="C613" s="2959"/>
      <c r="D613" s="2960"/>
      <c r="E613" s="843"/>
      <c r="F613" s="843"/>
      <c r="G613" s="843"/>
      <c r="H613" s="2959"/>
      <c r="I613" s="2960"/>
      <c r="J613" s="843"/>
      <c r="K613" s="843"/>
      <c r="L613" s="843"/>
      <c r="M613" s="2959"/>
      <c r="N613" s="2960"/>
      <c r="O613" s="843"/>
      <c r="P613" s="843"/>
      <c r="Q613" s="843"/>
      <c r="R613" s="235"/>
      <c r="S613" s="235"/>
      <c r="T613" s="235"/>
      <c r="U613" s="235"/>
      <c r="V613" s="235"/>
      <c r="W613" s="235"/>
      <c r="X613" s="235"/>
      <c r="Y613" s="235"/>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c r="DA613" s="235"/>
    </row>
    <row r="614" s="242" customFormat="true" ht="25.15" customHeight="true" x14ac:dyDescent="0.2">
      <c r="C614" s="2959"/>
      <c r="D614" s="2960"/>
      <c r="E614" s="843"/>
      <c r="F614" s="843"/>
      <c r="G614" s="843"/>
      <c r="H614" s="2959"/>
      <c r="I614" s="2960"/>
      <c r="J614" s="843"/>
      <c r="K614" s="843"/>
      <c r="L614" s="843"/>
      <c r="M614" s="2959"/>
      <c r="N614" s="2960"/>
      <c r="O614" s="843"/>
      <c r="P614" s="843"/>
      <c r="Q614" s="843"/>
      <c r="R614" s="235"/>
      <c r="S614" s="235"/>
      <c r="T614" s="235"/>
      <c r="U614" s="235"/>
      <c r="V614" s="235"/>
      <c r="W614" s="235"/>
      <c r="X614" s="235"/>
      <c r="Y614" s="235"/>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c r="DA614" s="235"/>
    </row>
    <row r="615" s="242" customFormat="true" ht="25.15" customHeight="true" x14ac:dyDescent="0.2">
      <c r="C615" s="2959"/>
      <c r="D615" s="2960"/>
      <c r="E615" s="843"/>
      <c r="F615" s="843"/>
      <c r="G615" s="843"/>
      <c r="H615" s="2959"/>
      <c r="I615" s="2960"/>
      <c r="J615" s="843"/>
      <c r="K615" s="843"/>
      <c r="L615" s="843"/>
      <c r="M615" s="2959"/>
      <c r="N615" s="2960"/>
      <c r="O615" s="843"/>
      <c r="P615" s="843"/>
      <c r="Q615" s="843"/>
      <c r="R615" s="235"/>
      <c r="S615" s="235"/>
      <c r="T615" s="235"/>
      <c r="U615" s="235"/>
      <c r="V615" s="235"/>
      <c r="W615" s="235"/>
      <c r="X615" s="235"/>
      <c r="Y615" s="235"/>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c r="DA615" s="235"/>
    </row>
    <row r="616" s="242" customFormat="true" ht="25.15" customHeight="true" x14ac:dyDescent="0.2">
      <c r="C616" s="2959"/>
      <c r="D616" s="2960"/>
      <c r="E616" s="843"/>
      <c r="F616" s="843"/>
      <c r="G616" s="843"/>
      <c r="H616" s="2959"/>
      <c r="I616" s="2960"/>
      <c r="J616" s="843"/>
      <c r="K616" s="843"/>
      <c r="L616" s="843"/>
      <c r="M616" s="2959"/>
      <c r="N616" s="2960"/>
      <c r="O616" s="843"/>
      <c r="P616" s="843"/>
      <c r="Q616" s="843"/>
      <c r="R616" s="235"/>
      <c r="S616" s="235"/>
      <c r="T616" s="235"/>
      <c r="U616" s="235"/>
      <c r="V616" s="235"/>
      <c r="W616" s="235"/>
      <c r="X616" s="235"/>
      <c r="Y616" s="235"/>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c r="DA616" s="235"/>
    </row>
    <row r="617" s="242" customFormat="true" ht="25.15" customHeight="true" x14ac:dyDescent="0.2">
      <c r="C617" s="2959"/>
      <c r="D617" s="2960"/>
      <c r="E617" s="843"/>
      <c r="F617" s="843"/>
      <c r="G617" s="843"/>
      <c r="H617" s="2959"/>
      <c r="I617" s="2960"/>
      <c r="J617" s="843"/>
      <c r="K617" s="843"/>
      <c r="L617" s="843"/>
      <c r="M617" s="2959"/>
      <c r="N617" s="2960"/>
      <c r="O617" s="843"/>
      <c r="P617" s="843"/>
      <c r="Q617" s="843"/>
      <c r="R617" s="235"/>
      <c r="S617" s="235"/>
      <c r="T617" s="235"/>
      <c r="U617" s="235"/>
      <c r="V617" s="235"/>
      <c r="W617" s="235"/>
      <c r="X617" s="235"/>
      <c r="Y617" s="235"/>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c r="DA617" s="235"/>
    </row>
    <row r="618" s="242" customFormat="true" ht="25.15" customHeight="true" x14ac:dyDescent="0.2">
      <c r="C618" s="2959"/>
      <c r="D618" s="2960"/>
      <c r="E618" s="843"/>
      <c r="F618" s="843"/>
      <c r="G618" s="843"/>
      <c r="H618" s="2959"/>
      <c r="I618" s="2960"/>
      <c r="J618" s="843"/>
      <c r="K618" s="843"/>
      <c r="L618" s="843"/>
      <c r="M618" s="2959"/>
      <c r="N618" s="2960"/>
      <c r="O618" s="843"/>
      <c r="P618" s="843"/>
      <c r="Q618" s="843"/>
      <c r="R618" s="235"/>
      <c r="S618" s="235"/>
      <c r="T618" s="235"/>
      <c r="U618" s="235"/>
      <c r="V618" s="235"/>
      <c r="W618" s="235"/>
      <c r="X618" s="235"/>
      <c r="Y618" s="235"/>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c r="DA618" s="235"/>
    </row>
    <row r="619" s="242" customFormat="true" ht="25.15" customHeight="true" x14ac:dyDescent="0.2">
      <c r="C619" s="2959"/>
      <c r="D619" s="2960"/>
      <c r="E619" s="843"/>
      <c r="F619" s="843"/>
      <c r="G619" s="843"/>
      <c r="H619" s="2959"/>
      <c r="I619" s="2960"/>
      <c r="J619" s="843"/>
      <c r="K619" s="843"/>
      <c r="L619" s="843"/>
      <c r="M619" s="2959"/>
      <c r="N619" s="2960"/>
      <c r="O619" s="843"/>
      <c r="P619" s="843"/>
      <c r="Q619" s="843"/>
      <c r="R619" s="235"/>
      <c r="S619" s="235"/>
      <c r="T619" s="235"/>
      <c r="U619" s="235"/>
      <c r="V619" s="235"/>
      <c r="W619" s="235"/>
      <c r="X619" s="235"/>
      <c r="Y619" s="235"/>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c r="DA619" s="235"/>
    </row>
    <row r="620" s="242" customFormat="true" ht="25.15" customHeight="true" x14ac:dyDescent="0.2">
      <c r="C620" s="2959"/>
      <c r="D620" s="2960"/>
      <c r="E620" s="843"/>
      <c r="F620" s="843"/>
      <c r="G620" s="843"/>
      <c r="H620" s="2959"/>
      <c r="I620" s="2960"/>
      <c r="J620" s="843"/>
      <c r="K620" s="843"/>
      <c r="L620" s="843"/>
      <c r="M620" s="2959"/>
      <c r="N620" s="2960"/>
      <c r="O620" s="843"/>
      <c r="P620" s="843"/>
      <c r="Q620" s="843"/>
      <c r="R620" s="235"/>
      <c r="S620" s="235"/>
      <c r="T620" s="235"/>
      <c r="U620" s="235"/>
      <c r="V620" s="235"/>
      <c r="W620" s="235"/>
      <c r="X620" s="235"/>
      <c r="Y620" s="235"/>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c r="DA620" s="235"/>
    </row>
    <row r="621" s="242" customFormat="true" ht="25.15" customHeight="true" x14ac:dyDescent="0.2">
      <c r="C621" s="2959"/>
      <c r="D621" s="2960"/>
      <c r="E621" s="843"/>
      <c r="F621" s="843"/>
      <c r="G621" s="843"/>
      <c r="H621" s="2959"/>
      <c r="I621" s="2960"/>
      <c r="J621" s="843"/>
      <c r="K621" s="843"/>
      <c r="L621" s="843"/>
      <c r="M621" s="2959"/>
      <c r="N621" s="2960"/>
      <c r="O621" s="843"/>
      <c r="P621" s="843"/>
      <c r="Q621" s="843"/>
      <c r="R621" s="235"/>
      <c r="S621" s="235"/>
      <c r="T621" s="235"/>
      <c r="U621" s="235"/>
      <c r="V621" s="235"/>
      <c r="W621" s="235"/>
      <c r="X621" s="235"/>
      <c r="Y621" s="235"/>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c r="DA621" s="235"/>
    </row>
    <row r="622" s="242" customFormat="true" ht="25.15" customHeight="true" x14ac:dyDescent="0.2">
      <c r="C622" s="2959"/>
      <c r="D622" s="2960"/>
      <c r="E622" s="843"/>
      <c r="F622" s="843"/>
      <c r="G622" s="843"/>
      <c r="H622" s="2959"/>
      <c r="I622" s="2960"/>
      <c r="J622" s="843"/>
      <c r="K622" s="843"/>
      <c r="L622" s="843"/>
      <c r="M622" s="2959"/>
      <c r="N622" s="2960"/>
      <c r="O622" s="843"/>
      <c r="P622" s="843"/>
      <c r="Q622" s="843"/>
      <c r="R622" s="235"/>
      <c r="S622" s="235"/>
      <c r="T622" s="235"/>
      <c r="U622" s="235"/>
      <c r="V622" s="235"/>
      <c r="W622" s="235"/>
      <c r="X622" s="235"/>
      <c r="Y622" s="235"/>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c r="DA622" s="235"/>
    </row>
    <row r="623" s="242" customFormat="true" ht="25.15" customHeight="true" x14ac:dyDescent="0.2">
      <c r="C623" s="2959"/>
      <c r="D623" s="2960"/>
      <c r="E623" s="843"/>
      <c r="F623" s="843"/>
      <c r="G623" s="843"/>
      <c r="H623" s="2959"/>
      <c r="I623" s="2960"/>
      <c r="J623" s="843"/>
      <c r="K623" s="843"/>
      <c r="L623" s="843"/>
      <c r="M623" s="2959"/>
      <c r="N623" s="2960"/>
      <c r="O623" s="843"/>
      <c r="P623" s="843"/>
      <c r="Q623" s="843"/>
      <c r="R623" s="235"/>
      <c r="S623" s="235"/>
      <c r="T623" s="235"/>
      <c r="U623" s="235"/>
      <c r="V623" s="235"/>
      <c r="W623" s="235"/>
      <c r="X623" s="235"/>
      <c r="Y623" s="235"/>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c r="DA623" s="235"/>
    </row>
    <row r="624" s="242" customFormat="true" ht="25.15" customHeight="true" x14ac:dyDescent="0.2">
      <c r="C624" s="2959"/>
      <c r="D624" s="2960"/>
      <c r="E624" s="843"/>
      <c r="F624" s="843"/>
      <c r="G624" s="843"/>
      <c r="H624" s="2959"/>
      <c r="I624" s="2960"/>
      <c r="J624" s="843"/>
      <c r="K624" s="843"/>
      <c r="L624" s="843"/>
      <c r="M624" s="2959"/>
      <c r="N624" s="2960"/>
      <c r="O624" s="843"/>
      <c r="P624" s="843"/>
      <c r="Q624" s="843"/>
      <c r="R624" s="235"/>
      <c r="S624" s="235"/>
      <c r="T624" s="235"/>
      <c r="U624" s="235"/>
      <c r="V624" s="235"/>
      <c r="W624" s="235"/>
      <c r="X624" s="235"/>
      <c r="Y624" s="235"/>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c r="DA624" s="235"/>
    </row>
    <row r="625" s="242" customFormat="true" ht="25.15" customHeight="true" x14ac:dyDescent="0.2">
      <c r="C625" s="2959"/>
      <c r="D625" s="2960"/>
      <c r="E625" s="843"/>
      <c r="F625" s="843"/>
      <c r="G625" s="843"/>
      <c r="H625" s="2959"/>
      <c r="I625" s="2960"/>
      <c r="J625" s="843"/>
      <c r="K625" s="843"/>
      <c r="L625" s="843"/>
      <c r="M625" s="2959"/>
      <c r="N625" s="2960"/>
      <c r="O625" s="843"/>
      <c r="P625" s="843"/>
      <c r="Q625" s="843"/>
      <c r="R625" s="235"/>
      <c r="S625" s="235"/>
      <c r="T625" s="235"/>
      <c r="U625" s="235"/>
      <c r="V625" s="235"/>
      <c r="W625" s="235"/>
      <c r="X625" s="235"/>
      <c r="Y625" s="235"/>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c r="DA625" s="235"/>
    </row>
    <row r="626" s="242" customFormat="true" ht="25.15" customHeight="true" x14ac:dyDescent="0.2">
      <c r="C626" s="2959"/>
      <c r="D626" s="2960"/>
      <c r="E626" s="843"/>
      <c r="F626" s="843"/>
      <c r="G626" s="843"/>
      <c r="H626" s="2959"/>
      <c r="I626" s="2960"/>
      <c r="J626" s="843"/>
      <c r="K626" s="843"/>
      <c r="L626" s="843"/>
      <c r="M626" s="2959"/>
      <c r="N626" s="2960"/>
      <c r="O626" s="843"/>
      <c r="P626" s="843"/>
      <c r="Q626" s="843"/>
      <c r="R626" s="235"/>
      <c r="S626" s="235"/>
      <c r="T626" s="235"/>
      <c r="U626" s="235"/>
      <c r="V626" s="235"/>
      <c r="W626" s="235"/>
      <c r="X626" s="235"/>
      <c r="Y626" s="235"/>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c r="DA626" s="235"/>
    </row>
    <row r="627" s="242" customFormat="true" ht="25.15" customHeight="true" x14ac:dyDescent="0.2">
      <c r="C627" s="2959"/>
      <c r="D627" s="2960"/>
      <c r="E627" s="843"/>
      <c r="F627" s="843"/>
      <c r="G627" s="843"/>
      <c r="H627" s="2959"/>
      <c r="I627" s="2960"/>
      <c r="J627" s="843"/>
      <c r="K627" s="843"/>
      <c r="L627" s="843"/>
      <c r="M627" s="2959"/>
      <c r="N627" s="2960"/>
      <c r="O627" s="843"/>
      <c r="P627" s="843"/>
      <c r="Q627" s="843"/>
      <c r="R627" s="235"/>
      <c r="S627" s="235"/>
      <c r="T627" s="235"/>
      <c r="U627" s="235"/>
      <c r="V627" s="235"/>
      <c r="W627" s="235"/>
      <c r="X627" s="235"/>
      <c r="Y627" s="235"/>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c r="DA627" s="235"/>
    </row>
    <row r="628" s="242" customFormat="true" ht="25.15" customHeight="true" x14ac:dyDescent="0.2">
      <c r="C628" s="2959"/>
      <c r="D628" s="2960"/>
      <c r="E628" s="843"/>
      <c r="F628" s="843"/>
      <c r="G628" s="843"/>
      <c r="H628" s="2959"/>
      <c r="I628" s="2960"/>
      <c r="J628" s="843"/>
      <c r="K628" s="843"/>
      <c r="L628" s="843"/>
      <c r="M628" s="2959"/>
      <c r="N628" s="2960"/>
      <c r="O628" s="843"/>
      <c r="P628" s="843"/>
      <c r="Q628" s="843"/>
      <c r="R628" s="235"/>
      <c r="S628" s="235"/>
      <c r="T628" s="235"/>
      <c r="U628" s="235"/>
      <c r="V628" s="235"/>
      <c r="W628" s="235"/>
      <c r="X628" s="235"/>
      <c r="Y628" s="235"/>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c r="DA628" s="235"/>
    </row>
    <row r="629" s="242" customFormat="true" ht="25.15" customHeight="true" x14ac:dyDescent="0.2">
      <c r="C629" s="2959"/>
      <c r="D629" s="2960"/>
      <c r="E629" s="843"/>
      <c r="F629" s="843"/>
      <c r="G629" s="843"/>
      <c r="H629" s="2959"/>
      <c r="I629" s="2960"/>
      <c r="J629" s="843"/>
      <c r="K629" s="843"/>
      <c r="L629" s="843"/>
      <c r="M629" s="2959"/>
      <c r="N629" s="2960"/>
      <c r="O629" s="843"/>
      <c r="P629" s="843"/>
      <c r="Q629" s="843"/>
      <c r="R629" s="235"/>
      <c r="S629" s="235"/>
      <c r="T629" s="235"/>
      <c r="U629" s="235"/>
      <c r="V629" s="235"/>
      <c r="W629" s="235"/>
      <c r="X629" s="235"/>
      <c r="Y629" s="235"/>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c r="DA629" s="235"/>
    </row>
    <row r="630" s="242" customFormat="true" ht="25.15" customHeight="true" x14ac:dyDescent="0.2">
      <c r="C630" s="2959"/>
      <c r="D630" s="2960"/>
      <c r="E630" s="843"/>
      <c r="F630" s="843"/>
      <c r="G630" s="843"/>
      <c r="H630" s="2959"/>
      <c r="I630" s="2960"/>
      <c r="J630" s="843"/>
      <c r="K630" s="843"/>
      <c r="L630" s="843"/>
      <c r="M630" s="2959"/>
      <c r="N630" s="2960"/>
      <c r="O630" s="843"/>
      <c r="P630" s="843"/>
      <c r="Q630" s="843"/>
      <c r="R630" s="235"/>
      <c r="S630" s="235"/>
      <c r="T630" s="235"/>
      <c r="U630" s="235"/>
      <c r="V630" s="235"/>
      <c r="W630" s="235"/>
      <c r="X630" s="235"/>
      <c r="Y630" s="235"/>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c r="DA630" s="235"/>
    </row>
    <row r="631" s="242" customFormat="true" ht="25.15" customHeight="true" x14ac:dyDescent="0.2">
      <c r="C631" s="2959"/>
      <c r="D631" s="2960"/>
      <c r="E631" s="843"/>
      <c r="F631" s="843"/>
      <c r="G631" s="843"/>
      <c r="H631" s="2959"/>
      <c r="I631" s="2960"/>
      <c r="J631" s="843"/>
      <c r="K631" s="843"/>
      <c r="L631" s="843"/>
      <c r="M631" s="2959"/>
      <c r="N631" s="2960"/>
      <c r="O631" s="843"/>
      <c r="P631" s="843"/>
      <c r="Q631" s="843"/>
      <c r="R631" s="235"/>
      <c r="S631" s="235"/>
      <c r="T631" s="235"/>
      <c r="U631" s="235"/>
      <c r="V631" s="235"/>
      <c r="W631" s="235"/>
      <c r="X631" s="235"/>
      <c r="Y631" s="235"/>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c r="DA631" s="235"/>
    </row>
    <row r="632" s="242" customFormat="true" ht="25.15" customHeight="true" x14ac:dyDescent="0.2">
      <c r="C632" s="2959"/>
      <c r="D632" s="2960"/>
      <c r="E632" s="843"/>
      <c r="F632" s="843"/>
      <c r="G632" s="843"/>
      <c r="H632" s="2959"/>
      <c r="I632" s="2960"/>
      <c r="J632" s="843"/>
      <c r="K632" s="843"/>
      <c r="L632" s="843"/>
      <c r="M632" s="2959"/>
      <c r="N632" s="2960"/>
      <c r="O632" s="843"/>
      <c r="P632" s="843"/>
      <c r="Q632" s="843"/>
      <c r="R632" s="235"/>
      <c r="S632" s="235"/>
      <c r="T632" s="235"/>
      <c r="U632" s="235"/>
      <c r="V632" s="235"/>
      <c r="W632" s="235"/>
      <c r="X632" s="235"/>
      <c r="Y632" s="235"/>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c r="DA632" s="235"/>
    </row>
    <row r="633" s="242" customFormat="true" ht="25.15" customHeight="true" x14ac:dyDescent="0.2">
      <c r="C633" s="2959"/>
      <c r="D633" s="2960"/>
      <c r="E633" s="843"/>
      <c r="F633" s="843"/>
      <c r="G633" s="843"/>
      <c r="H633" s="2959"/>
      <c r="I633" s="2960"/>
      <c r="J633" s="843"/>
      <c r="K633" s="843"/>
      <c r="L633" s="843"/>
      <c r="M633" s="2959"/>
      <c r="N633" s="2960"/>
      <c r="O633" s="843"/>
      <c r="P633" s="843"/>
      <c r="Q633" s="843"/>
      <c r="R633" s="235"/>
      <c r="S633" s="235"/>
      <c r="T633" s="235"/>
      <c r="U633" s="235"/>
      <c r="V633" s="235"/>
      <c r="W633" s="235"/>
      <c r="X633" s="235"/>
      <c r="Y633" s="235"/>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c r="DA633" s="235"/>
    </row>
    <row r="634" s="242" customFormat="true" ht="25.15" customHeight="true" x14ac:dyDescent="0.2">
      <c r="C634" s="2959"/>
      <c r="D634" s="2960"/>
      <c r="E634" s="843"/>
      <c r="F634" s="843"/>
      <c r="G634" s="843"/>
      <c r="H634" s="2959"/>
      <c r="I634" s="2960"/>
      <c r="J634" s="843"/>
      <c r="K634" s="843"/>
      <c r="L634" s="843"/>
      <c r="M634" s="2959"/>
      <c r="N634" s="2960"/>
      <c r="O634" s="843"/>
      <c r="P634" s="843"/>
      <c r="Q634" s="843"/>
      <c r="R634" s="235"/>
      <c r="S634" s="235"/>
      <c r="T634" s="235"/>
      <c r="U634" s="235"/>
      <c r="V634" s="235"/>
      <c r="W634" s="235"/>
      <c r="X634" s="235"/>
      <c r="Y634" s="235"/>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c r="DA634" s="235"/>
    </row>
    <row r="635" s="242" customFormat="true" ht="25.15" customHeight="true" x14ac:dyDescent="0.2">
      <c r="C635" s="2959"/>
      <c r="D635" s="2960"/>
      <c r="E635" s="843"/>
      <c r="F635" s="843"/>
      <c r="G635" s="843"/>
      <c r="H635" s="2959"/>
      <c r="I635" s="2960"/>
      <c r="J635" s="843"/>
      <c r="K635" s="843"/>
      <c r="L635" s="843"/>
      <c r="M635" s="2959"/>
      <c r="N635" s="2960"/>
      <c r="O635" s="843"/>
      <c r="P635" s="843"/>
      <c r="Q635" s="843"/>
      <c r="R635" s="235"/>
      <c r="S635" s="235"/>
      <c r="T635" s="235"/>
      <c r="U635" s="235"/>
      <c r="V635" s="235"/>
      <c r="W635" s="235"/>
      <c r="X635" s="235"/>
      <c r="Y635" s="235"/>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c r="DA635" s="235"/>
    </row>
    <row r="636" s="242" customFormat="true" ht="25.15" customHeight="true" x14ac:dyDescent="0.2">
      <c r="C636" s="2959"/>
      <c r="D636" s="2960"/>
      <c r="E636" s="843"/>
      <c r="F636" s="843"/>
      <c r="G636" s="843"/>
      <c r="H636" s="2959"/>
      <c r="I636" s="2960"/>
      <c r="J636" s="843"/>
      <c r="K636" s="843"/>
      <c r="L636" s="843"/>
      <c r="M636" s="2959"/>
      <c r="N636" s="2960"/>
      <c r="O636" s="843"/>
      <c r="P636" s="843"/>
      <c r="Q636" s="843"/>
      <c r="R636" s="235"/>
      <c r="S636" s="235"/>
      <c r="T636" s="235"/>
      <c r="U636" s="235"/>
      <c r="V636" s="235"/>
      <c r="W636" s="235"/>
      <c r="X636" s="235"/>
      <c r="Y636" s="235"/>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c r="DA636" s="235"/>
    </row>
    <row r="637" s="242" customFormat="true" ht="25.15" customHeight="true" x14ac:dyDescent="0.2">
      <c r="C637" s="2959"/>
      <c r="D637" s="2960"/>
      <c r="E637" s="843"/>
      <c r="F637" s="843"/>
      <c r="G637" s="843"/>
      <c r="H637" s="2959"/>
      <c r="I637" s="2960"/>
      <c r="J637" s="843"/>
      <c r="K637" s="843"/>
      <c r="L637" s="843"/>
      <c r="M637" s="2959"/>
      <c r="N637" s="2960"/>
      <c r="O637" s="843"/>
      <c r="P637" s="843"/>
      <c r="Q637" s="843"/>
      <c r="R637" s="235"/>
      <c r="S637" s="235"/>
      <c r="T637" s="235"/>
      <c r="U637" s="235"/>
      <c r="V637" s="235"/>
      <c r="W637" s="235"/>
      <c r="X637" s="235"/>
      <c r="Y637" s="235"/>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c r="DA637" s="235"/>
    </row>
    <row r="638" s="242" customFormat="true" ht="25.15" customHeight="true" x14ac:dyDescent="0.2">
      <c r="C638" s="2959"/>
      <c r="D638" s="2960"/>
      <c r="E638" s="843"/>
      <c r="F638" s="843"/>
      <c r="G638" s="843"/>
      <c r="H638" s="2959"/>
      <c r="I638" s="2960"/>
      <c r="J638" s="843"/>
      <c r="K638" s="843"/>
      <c r="L638" s="843"/>
      <c r="M638" s="2959"/>
      <c r="N638" s="2960"/>
      <c r="O638" s="843"/>
      <c r="P638" s="843"/>
      <c r="Q638" s="843"/>
      <c r="R638" s="235"/>
      <c r="S638" s="235"/>
      <c r="T638" s="235"/>
      <c r="U638" s="235"/>
      <c r="V638" s="235"/>
      <c r="W638" s="235"/>
      <c r="X638" s="235"/>
      <c r="Y638" s="235"/>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c r="DA638" s="235"/>
    </row>
    <row r="639" s="242" customFormat="true" ht="25.15" customHeight="true" x14ac:dyDescent="0.2">
      <c r="C639" s="2959"/>
      <c r="D639" s="2960"/>
      <c r="E639" s="843"/>
      <c r="F639" s="843"/>
      <c r="G639" s="843"/>
      <c r="H639" s="2959"/>
      <c r="I639" s="2960"/>
      <c r="J639" s="843"/>
      <c r="K639" s="843"/>
      <c r="L639" s="843"/>
      <c r="M639" s="2959"/>
      <c r="N639" s="2960"/>
      <c r="O639" s="843"/>
      <c r="P639" s="843"/>
      <c r="Q639" s="843"/>
      <c r="R639" s="235"/>
      <c r="S639" s="235"/>
      <c r="T639" s="235"/>
      <c r="U639" s="235"/>
      <c r="V639" s="235"/>
      <c r="W639" s="235"/>
      <c r="X639" s="235"/>
      <c r="Y639" s="235"/>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c r="DA639" s="235"/>
    </row>
    <row r="640" s="242" customFormat="true" ht="25.15" customHeight="true" x14ac:dyDescent="0.2">
      <c r="C640" s="2959"/>
      <c r="D640" s="2960"/>
      <c r="E640" s="843"/>
      <c r="F640" s="843"/>
      <c r="G640" s="843"/>
      <c r="H640" s="2959"/>
      <c r="I640" s="2960"/>
      <c r="J640" s="843"/>
      <c r="K640" s="843"/>
      <c r="L640" s="843"/>
      <c r="M640" s="2959"/>
      <c r="N640" s="2960"/>
      <c r="O640" s="843"/>
      <c r="P640" s="843"/>
      <c r="Q640" s="843"/>
      <c r="R640" s="235"/>
      <c r="S640" s="235"/>
      <c r="T640" s="235"/>
      <c r="U640" s="235"/>
      <c r="V640" s="235"/>
      <c r="W640" s="235"/>
      <c r="X640" s="235"/>
      <c r="Y640" s="235"/>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c r="DA640" s="235"/>
    </row>
    <row r="641" s="242" customFormat="true" ht="25.15" customHeight="true" x14ac:dyDescent="0.2">
      <c r="C641" s="2959"/>
      <c r="D641" s="2960"/>
      <c r="E641" s="843"/>
      <c r="F641" s="843"/>
      <c r="G641" s="843"/>
      <c r="H641" s="2959"/>
      <c r="I641" s="2960"/>
      <c r="J641" s="843"/>
      <c r="K641" s="843"/>
      <c r="L641" s="843"/>
      <c r="M641" s="2959"/>
      <c r="N641" s="2960"/>
      <c r="O641" s="843"/>
      <c r="P641" s="843"/>
      <c r="Q641" s="843"/>
      <c r="R641" s="235"/>
      <c r="S641" s="235"/>
      <c r="T641" s="235"/>
      <c r="U641" s="235"/>
      <c r="V641" s="235"/>
      <c r="W641" s="235"/>
      <c r="X641" s="235"/>
      <c r="Y641" s="235"/>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c r="DA641" s="235"/>
    </row>
    <row r="642" s="242" customFormat="true" ht="25.15" customHeight="true" x14ac:dyDescent="0.2">
      <c r="C642" s="2959"/>
      <c r="D642" s="2960"/>
      <c r="E642" s="843"/>
      <c r="F642" s="843"/>
      <c r="G642" s="843"/>
      <c r="H642" s="2959"/>
      <c r="I642" s="2960"/>
      <c r="J642" s="843"/>
      <c r="K642" s="843"/>
      <c r="L642" s="843"/>
      <c r="M642" s="2959"/>
      <c r="N642" s="2960"/>
      <c r="O642" s="843"/>
      <c r="P642" s="843"/>
      <c r="Q642" s="843"/>
      <c r="R642" s="235"/>
      <c r="S642" s="235"/>
      <c r="T642" s="235"/>
      <c r="U642" s="235"/>
      <c r="V642" s="235"/>
      <c r="W642" s="235"/>
      <c r="X642" s="235"/>
      <c r="Y642" s="235"/>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c r="DA642" s="235"/>
    </row>
    <row r="643" s="242" customFormat="true" ht="25.15" customHeight="true" x14ac:dyDescent="0.2">
      <c r="C643" s="2959"/>
      <c r="D643" s="2960"/>
      <c r="E643" s="843"/>
      <c r="F643" s="843"/>
      <c r="G643" s="843"/>
      <c r="H643" s="2959"/>
      <c r="I643" s="2960"/>
      <c r="J643" s="843"/>
      <c r="K643" s="843"/>
      <c r="L643" s="843"/>
      <c r="M643" s="2959"/>
      <c r="N643" s="2960"/>
      <c r="O643" s="843"/>
      <c r="P643" s="843"/>
      <c r="Q643" s="843"/>
      <c r="R643" s="235"/>
      <c r="S643" s="235"/>
      <c r="T643" s="235"/>
      <c r="U643" s="235"/>
      <c r="V643" s="235"/>
      <c r="W643" s="235"/>
      <c r="X643" s="235"/>
      <c r="Y643" s="235"/>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c r="DA643" s="235"/>
    </row>
    <row r="644" s="242" customFormat="true" ht="25.15" customHeight="true" x14ac:dyDescent="0.2">
      <c r="C644" s="2959"/>
      <c r="D644" s="2960"/>
      <c r="E644" s="843"/>
      <c r="F644" s="843"/>
      <c r="G644" s="843"/>
      <c r="H644" s="2959"/>
      <c r="I644" s="2960"/>
      <c r="J644" s="843"/>
      <c r="K644" s="843"/>
      <c r="L644" s="843"/>
      <c r="M644" s="2959"/>
      <c r="N644" s="2960"/>
      <c r="O644" s="843"/>
      <c r="P644" s="843"/>
      <c r="Q644" s="843"/>
      <c r="R644" s="235"/>
      <c r="S644" s="235"/>
      <c r="T644" s="235"/>
      <c r="U644" s="235"/>
      <c r="V644" s="235"/>
      <c r="W644" s="235"/>
      <c r="X644" s="235"/>
      <c r="Y644" s="235"/>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c r="DA644" s="235"/>
    </row>
    <row r="645" s="242" customFormat="true" ht="25.15" customHeight="true" x14ac:dyDescent="0.2">
      <c r="C645" s="2959"/>
      <c r="D645" s="2960"/>
      <c r="E645" s="843"/>
      <c r="F645" s="843"/>
      <c r="G645" s="843"/>
      <c r="H645" s="2959"/>
      <c r="I645" s="2960"/>
      <c r="J645" s="843"/>
      <c r="K645" s="843"/>
      <c r="L645" s="843"/>
      <c r="M645" s="2959"/>
      <c r="N645" s="2960"/>
      <c r="O645" s="843"/>
      <c r="P645" s="843"/>
      <c r="Q645" s="843"/>
      <c r="R645" s="235"/>
      <c r="S645" s="235"/>
      <c r="T645" s="235"/>
      <c r="U645" s="235"/>
      <c r="V645" s="235"/>
      <c r="W645" s="235"/>
      <c r="X645" s="235"/>
      <c r="Y645" s="235"/>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c r="DA645" s="235"/>
    </row>
    <row r="646" s="242" customFormat="true" ht="25.15" customHeight="true" x14ac:dyDescent="0.2">
      <c r="C646" s="2959"/>
      <c r="D646" s="2960"/>
      <c r="E646" s="843"/>
      <c r="F646" s="843"/>
      <c r="G646" s="843"/>
      <c r="H646" s="2959"/>
      <c r="I646" s="2960"/>
      <c r="J646" s="843"/>
      <c r="K646" s="843"/>
      <c r="L646" s="843"/>
      <c r="M646" s="2959"/>
      <c r="N646" s="2960"/>
      <c r="O646" s="843"/>
      <c r="P646" s="843"/>
      <c r="Q646" s="843"/>
      <c r="R646" s="235"/>
      <c r="S646" s="235"/>
      <c r="T646" s="235"/>
      <c r="U646" s="235"/>
      <c r="V646" s="235"/>
      <c r="W646" s="235"/>
      <c r="X646" s="235"/>
      <c r="Y646" s="235"/>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c r="DA646" s="235"/>
    </row>
    <row r="647" s="242" customFormat="true" ht="25.15" customHeight="true" x14ac:dyDescent="0.2">
      <c r="C647" s="2959"/>
      <c r="D647" s="2960"/>
      <c r="E647" s="843"/>
      <c r="F647" s="843"/>
      <c r="G647" s="843"/>
      <c r="H647" s="2959"/>
      <c r="I647" s="2960"/>
      <c r="J647" s="843"/>
      <c r="K647" s="843"/>
      <c r="L647" s="843"/>
      <c r="M647" s="2959"/>
      <c r="N647" s="2960"/>
      <c r="O647" s="843"/>
      <c r="P647" s="843"/>
      <c r="Q647" s="843"/>
      <c r="R647" s="235"/>
      <c r="S647" s="235"/>
      <c r="T647" s="235"/>
      <c r="U647" s="235"/>
      <c r="V647" s="235"/>
      <c r="W647" s="235"/>
      <c r="X647" s="235"/>
      <c r="Y647" s="235"/>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c r="DA647" s="235"/>
    </row>
    <row r="648" s="242" customFormat="true" ht="25.15" customHeight="true" x14ac:dyDescent="0.2">
      <c r="C648" s="2959"/>
      <c r="D648" s="2960"/>
      <c r="E648" s="843"/>
      <c r="F648" s="843"/>
      <c r="G648" s="843"/>
      <c r="H648" s="2959"/>
      <c r="I648" s="2960"/>
      <c r="J648" s="843"/>
      <c r="K648" s="843"/>
      <c r="L648" s="843"/>
      <c r="M648" s="2959"/>
      <c r="N648" s="2960"/>
      <c r="O648" s="843"/>
      <c r="P648" s="843"/>
      <c r="Q648" s="843"/>
      <c r="R648" s="235"/>
      <c r="S648" s="235"/>
      <c r="T648" s="235"/>
      <c r="U648" s="235"/>
      <c r="V648" s="235"/>
      <c r="W648" s="235"/>
      <c r="X648" s="235"/>
      <c r="Y648" s="235"/>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c r="DA648" s="235"/>
    </row>
    <row r="649" s="242" customFormat="true" ht="25.15" customHeight="true" x14ac:dyDescent="0.2">
      <c r="C649" s="2959"/>
      <c r="D649" s="2960"/>
      <c r="E649" s="843"/>
      <c r="F649" s="843"/>
      <c r="G649" s="843"/>
      <c r="H649" s="2959"/>
      <c r="I649" s="2960"/>
      <c r="J649" s="843"/>
      <c r="K649" s="843"/>
      <c r="L649" s="843"/>
      <c r="M649" s="2959"/>
      <c r="N649" s="2960"/>
      <c r="O649" s="843"/>
      <c r="P649" s="843"/>
      <c r="Q649" s="843"/>
      <c r="R649" s="235"/>
      <c r="S649" s="235"/>
      <c r="T649" s="235"/>
      <c r="U649" s="235"/>
      <c r="V649" s="235"/>
      <c r="W649" s="235"/>
      <c r="X649" s="235"/>
      <c r="Y649" s="235"/>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c r="DA649" s="235"/>
    </row>
    <row r="650" s="242" customFormat="true" ht="25.15" customHeight="true" x14ac:dyDescent="0.2">
      <c r="C650" s="2959"/>
      <c r="D650" s="2960"/>
      <c r="E650" s="843"/>
      <c r="F650" s="843"/>
      <c r="G650" s="843"/>
      <c r="H650" s="2959"/>
      <c r="I650" s="2960"/>
      <c r="J650" s="843"/>
      <c r="K650" s="843"/>
      <c r="L650" s="843"/>
      <c r="M650" s="2959"/>
      <c r="N650" s="2960"/>
      <c r="O650" s="843"/>
      <c r="P650" s="843"/>
      <c r="Q650" s="843"/>
      <c r="R650" s="235"/>
      <c r="S650" s="235"/>
      <c r="T650" s="235"/>
      <c r="U650" s="235"/>
      <c r="V650" s="235"/>
      <c r="W650" s="235"/>
      <c r="X650" s="235"/>
      <c r="Y650" s="235"/>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c r="DA650" s="235"/>
    </row>
    <row r="651" s="242" customFormat="true" ht="25.15" customHeight="true" x14ac:dyDescent="0.2">
      <c r="C651" s="2959"/>
      <c r="D651" s="2960"/>
      <c r="E651" s="843"/>
      <c r="F651" s="843"/>
      <c r="G651" s="843"/>
      <c r="H651" s="2959"/>
      <c r="I651" s="2960"/>
      <c r="J651" s="843"/>
      <c r="K651" s="843"/>
      <c r="L651" s="843"/>
      <c r="M651" s="2959"/>
      <c r="N651" s="2960"/>
      <c r="O651" s="843"/>
      <c r="P651" s="843"/>
      <c r="Q651" s="843"/>
      <c r="R651" s="235"/>
      <c r="S651" s="235"/>
      <c r="T651" s="235"/>
      <c r="U651" s="235"/>
      <c r="V651" s="235"/>
      <c r="W651" s="235"/>
      <c r="X651" s="235"/>
      <c r="Y651" s="235"/>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c r="DA651" s="235"/>
    </row>
    <row r="652" s="242" customFormat="true" ht="25.15" customHeight="true" x14ac:dyDescent="0.2">
      <c r="C652" s="2959"/>
      <c r="D652" s="2960"/>
      <c r="E652" s="843"/>
      <c r="F652" s="843"/>
      <c r="G652" s="843"/>
      <c r="H652" s="2959"/>
      <c r="I652" s="2960"/>
      <c r="J652" s="843"/>
      <c r="K652" s="843"/>
      <c r="L652" s="843"/>
      <c r="M652" s="2959"/>
      <c r="N652" s="2960"/>
      <c r="O652" s="843"/>
      <c r="P652" s="843"/>
      <c r="Q652" s="843"/>
      <c r="R652" s="235"/>
      <c r="S652" s="235"/>
      <c r="T652" s="235"/>
      <c r="U652" s="235"/>
      <c r="V652" s="235"/>
      <c r="W652" s="235"/>
      <c r="X652" s="235"/>
      <c r="Y652" s="235"/>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c r="DA652" s="235"/>
    </row>
    <row r="653" s="242" customFormat="true" ht="25.15" customHeight="true" x14ac:dyDescent="0.2">
      <c r="C653" s="2959"/>
      <c r="D653" s="2960"/>
      <c r="E653" s="843"/>
      <c r="F653" s="843"/>
      <c r="G653" s="843"/>
      <c r="H653" s="2959"/>
      <c r="I653" s="2960"/>
      <c r="J653" s="843"/>
      <c r="K653" s="843"/>
      <c r="L653" s="843"/>
      <c r="M653" s="2959"/>
      <c r="N653" s="2960"/>
      <c r="O653" s="843"/>
      <c r="P653" s="843"/>
      <c r="Q653" s="843"/>
      <c r="R653" s="235"/>
      <c r="S653" s="235"/>
      <c r="T653" s="235"/>
      <c r="U653" s="235"/>
      <c r="V653" s="235"/>
      <c r="W653" s="235"/>
      <c r="X653" s="235"/>
      <c r="Y653" s="235"/>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c r="DA653" s="235"/>
    </row>
    <row r="654" s="242" customFormat="true" ht="25.15" customHeight="true" x14ac:dyDescent="0.2">
      <c r="C654" s="2959"/>
      <c r="D654" s="2960"/>
      <c r="E654" s="843"/>
      <c r="F654" s="843"/>
      <c r="G654" s="843"/>
      <c r="H654" s="2959"/>
      <c r="I654" s="2960"/>
      <c r="J654" s="843"/>
      <c r="K654" s="843"/>
      <c r="L654" s="843"/>
      <c r="M654" s="2959"/>
      <c r="N654" s="2960"/>
      <c r="O654" s="843"/>
      <c r="P654" s="843"/>
      <c r="Q654" s="843"/>
      <c r="R654" s="235"/>
      <c r="S654" s="235"/>
      <c r="T654" s="235"/>
      <c r="U654" s="235"/>
      <c r="V654" s="235"/>
      <c r="W654" s="235"/>
      <c r="X654" s="235"/>
      <c r="Y654" s="235"/>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c r="DA654" s="235"/>
    </row>
    <row r="655" s="242" customFormat="true" ht="25.15" customHeight="true" x14ac:dyDescent="0.2">
      <c r="C655" s="2959"/>
      <c r="D655" s="2960"/>
      <c r="E655" s="843"/>
      <c r="F655" s="843"/>
      <c r="G655" s="843"/>
      <c r="H655" s="2959"/>
      <c r="I655" s="2960"/>
      <c r="J655" s="843"/>
      <c r="K655" s="843"/>
      <c r="L655" s="843"/>
      <c r="M655" s="2959"/>
      <c r="N655" s="2960"/>
      <c r="O655" s="843"/>
      <c r="P655" s="843"/>
      <c r="Q655" s="843"/>
      <c r="R655" s="235"/>
      <c r="S655" s="235"/>
      <c r="T655" s="235"/>
      <c r="U655" s="235"/>
      <c r="V655" s="235"/>
      <c r="W655" s="235"/>
      <c r="X655" s="235"/>
      <c r="Y655" s="235"/>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c r="DA655" s="235"/>
    </row>
    <row r="656" s="242" customFormat="true" ht="25.15" customHeight="true" x14ac:dyDescent="0.2">
      <c r="C656" s="2959"/>
      <c r="D656" s="2960"/>
      <c r="E656" s="843"/>
      <c r="F656" s="843"/>
      <c r="G656" s="843"/>
      <c r="H656" s="2959"/>
      <c r="I656" s="2960"/>
      <c r="J656" s="843"/>
      <c r="K656" s="843"/>
      <c r="L656" s="843"/>
      <c r="M656" s="2959"/>
      <c r="N656" s="2960"/>
      <c r="O656" s="843"/>
      <c r="P656" s="843"/>
      <c r="Q656" s="843"/>
      <c r="R656" s="235"/>
      <c r="S656" s="235"/>
      <c r="T656" s="235"/>
      <c r="U656" s="235"/>
      <c r="V656" s="235"/>
      <c r="W656" s="235"/>
      <c r="X656" s="235"/>
      <c r="Y656" s="235"/>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c r="DA656" s="235"/>
    </row>
    <row r="657" s="242" customFormat="true" ht="25.15" customHeight="true" x14ac:dyDescent="0.2">
      <c r="C657" s="2959"/>
      <c r="D657" s="2960"/>
      <c r="E657" s="843"/>
      <c r="F657" s="843"/>
      <c r="G657" s="843"/>
      <c r="H657" s="2959"/>
      <c r="I657" s="2960"/>
      <c r="J657" s="843"/>
      <c r="K657" s="843"/>
      <c r="L657" s="843"/>
      <c r="M657" s="2959"/>
      <c r="N657" s="2960"/>
      <c r="O657" s="843"/>
      <c r="P657" s="843"/>
      <c r="Q657" s="843"/>
      <c r="R657" s="235"/>
      <c r="S657" s="235"/>
      <c r="T657" s="235"/>
      <c r="U657" s="235"/>
      <c r="V657" s="235"/>
      <c r="W657" s="235"/>
      <c r="X657" s="235"/>
      <c r="Y657" s="235"/>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c r="DA657" s="235"/>
    </row>
    <row r="658" s="242" customFormat="true" ht="25.15" customHeight="true" x14ac:dyDescent="0.2">
      <c r="C658" s="2959"/>
      <c r="D658" s="2960"/>
      <c r="E658" s="843"/>
      <c r="F658" s="843"/>
      <c r="G658" s="843"/>
      <c r="H658" s="2959"/>
      <c r="I658" s="2960"/>
      <c r="J658" s="843"/>
      <c r="K658" s="843"/>
      <c r="L658" s="843"/>
      <c r="M658" s="2959"/>
      <c r="N658" s="2960"/>
      <c r="O658" s="843"/>
      <c r="P658" s="843"/>
      <c r="Q658" s="843"/>
      <c r="R658" s="235"/>
      <c r="S658" s="235"/>
      <c r="T658" s="235"/>
      <c r="U658" s="235"/>
      <c r="V658" s="235"/>
      <c r="W658" s="235"/>
      <c r="X658" s="235"/>
      <c r="Y658" s="235"/>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c r="DA658" s="235"/>
    </row>
    <row r="659" s="242" customFormat="true" ht="25.15" customHeight="true" x14ac:dyDescent="0.2">
      <c r="C659" s="2959"/>
      <c r="D659" s="2960"/>
      <c r="E659" s="843"/>
      <c r="F659" s="843"/>
      <c r="G659" s="843"/>
      <c r="H659" s="2959"/>
      <c r="I659" s="2960"/>
      <c r="J659" s="843"/>
      <c r="K659" s="843"/>
      <c r="L659" s="843"/>
      <c r="M659" s="2959"/>
      <c r="N659" s="2960"/>
      <c r="O659" s="843"/>
      <c r="P659" s="843"/>
      <c r="Q659" s="843"/>
      <c r="R659" s="235"/>
      <c r="S659" s="235"/>
      <c r="T659" s="235"/>
      <c r="U659" s="235"/>
      <c r="V659" s="235"/>
      <c r="W659" s="235"/>
      <c r="X659" s="235"/>
      <c r="Y659" s="235"/>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c r="DA659" s="235"/>
    </row>
    <row r="660" s="242" customFormat="true" ht="25.15" customHeight="true" x14ac:dyDescent="0.2">
      <c r="C660" s="2959"/>
      <c r="D660" s="2960"/>
      <c r="E660" s="843"/>
      <c r="F660" s="843"/>
      <c r="G660" s="843"/>
      <c r="H660" s="2959"/>
      <c r="I660" s="2960"/>
      <c r="J660" s="843"/>
      <c r="K660" s="843"/>
      <c r="L660" s="843"/>
      <c r="M660" s="2959"/>
      <c r="N660" s="2960"/>
      <c r="O660" s="843"/>
      <c r="P660" s="843"/>
      <c r="Q660" s="843"/>
      <c r="R660" s="235"/>
      <c r="S660" s="235"/>
      <c r="T660" s="235"/>
      <c r="U660" s="235"/>
      <c r="V660" s="235"/>
      <c r="W660" s="235"/>
      <c r="X660" s="235"/>
      <c r="Y660" s="235"/>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c r="DA660" s="235"/>
    </row>
    <row r="661" s="242" customFormat="true" ht="25.15" customHeight="true" x14ac:dyDescent="0.2">
      <c r="C661" s="2959"/>
      <c r="D661" s="2960"/>
      <c r="E661" s="843"/>
      <c r="F661" s="843"/>
      <c r="G661" s="843"/>
      <c r="H661" s="2959"/>
      <c r="I661" s="2960"/>
      <c r="J661" s="843"/>
      <c r="K661" s="843"/>
      <c r="L661" s="843"/>
      <c r="M661" s="2959"/>
      <c r="N661" s="2960"/>
      <c r="O661" s="843"/>
      <c r="P661" s="843"/>
      <c r="Q661" s="843"/>
      <c r="R661" s="235"/>
      <c r="S661" s="235"/>
      <c r="T661" s="235"/>
      <c r="U661" s="235"/>
      <c r="V661" s="235"/>
      <c r="W661" s="235"/>
      <c r="X661" s="235"/>
      <c r="Y661" s="235"/>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c r="DA661" s="235"/>
    </row>
    <row r="662" s="242" customFormat="true" ht="25.15" customHeight="true" x14ac:dyDescent="0.2">
      <c r="C662" s="2959"/>
      <c r="D662" s="2960"/>
      <c r="E662" s="843"/>
      <c r="F662" s="843"/>
      <c r="G662" s="843"/>
      <c r="H662" s="2959"/>
      <c r="I662" s="2960"/>
      <c r="J662" s="843"/>
      <c r="K662" s="843"/>
      <c r="L662" s="843"/>
      <c r="M662" s="2959"/>
      <c r="N662" s="2960"/>
      <c r="O662" s="843"/>
      <c r="P662" s="843"/>
      <c r="Q662" s="843"/>
      <c r="R662" s="235"/>
      <c r="S662" s="235"/>
      <c r="T662" s="235"/>
      <c r="U662" s="235"/>
      <c r="V662" s="235"/>
      <c r="W662" s="235"/>
      <c r="X662" s="235"/>
      <c r="Y662" s="235"/>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c r="DA662" s="235"/>
    </row>
    <row r="663" s="242" customFormat="true" ht="25.15" customHeight="true" x14ac:dyDescent="0.2">
      <c r="C663" s="2959"/>
      <c r="D663" s="2960"/>
      <c r="E663" s="843"/>
      <c r="F663" s="843"/>
      <c r="G663" s="843"/>
      <c r="H663" s="2959"/>
      <c r="I663" s="2960"/>
      <c r="J663" s="843"/>
      <c r="K663" s="843"/>
      <c r="L663" s="843"/>
      <c r="M663" s="2959"/>
      <c r="N663" s="2960"/>
      <c r="O663" s="843"/>
      <c r="P663" s="843"/>
      <c r="Q663" s="843"/>
      <c r="R663" s="235"/>
      <c r="S663" s="235"/>
      <c r="T663" s="235"/>
      <c r="U663" s="235"/>
      <c r="V663" s="235"/>
      <c r="W663" s="235"/>
      <c r="X663" s="235"/>
      <c r="Y663" s="235"/>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c r="DA663" s="235"/>
    </row>
    <row r="664" s="242" customFormat="true" ht="25.15" customHeight="true" x14ac:dyDescent="0.2">
      <c r="C664" s="2959"/>
      <c r="D664" s="2960"/>
      <c r="E664" s="843"/>
      <c r="F664" s="843"/>
      <c r="G664" s="843"/>
      <c r="H664" s="2959"/>
      <c r="I664" s="2960"/>
      <c r="J664" s="843"/>
      <c r="K664" s="843"/>
      <c r="L664" s="843"/>
      <c r="M664" s="2959"/>
      <c r="N664" s="2960"/>
      <c r="O664" s="843"/>
      <c r="P664" s="843"/>
      <c r="Q664" s="843"/>
      <c r="R664" s="235"/>
      <c r="S664" s="235"/>
      <c r="T664" s="235"/>
      <c r="U664" s="235"/>
      <c r="V664" s="235"/>
      <c r="W664" s="235"/>
      <c r="X664" s="235"/>
      <c r="Y664" s="235"/>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c r="DA664" s="235"/>
    </row>
    <row r="665" s="242" customFormat="true" ht="25.15" customHeight="true" x14ac:dyDescent="0.2">
      <c r="C665" s="2959"/>
      <c r="D665" s="2960"/>
      <c r="E665" s="843"/>
      <c r="F665" s="843"/>
      <c r="G665" s="843"/>
      <c r="H665" s="2959"/>
      <c r="I665" s="2960"/>
      <c r="J665" s="843"/>
      <c r="K665" s="843"/>
      <c r="L665" s="843"/>
      <c r="M665" s="2959"/>
      <c r="N665" s="2960"/>
      <c r="O665" s="843"/>
      <c r="P665" s="843"/>
      <c r="Q665" s="843"/>
      <c r="R665" s="235"/>
      <c r="S665" s="235"/>
      <c r="T665" s="235"/>
      <c r="U665" s="235"/>
      <c r="V665" s="235"/>
      <c r="W665" s="235"/>
      <c r="X665" s="235"/>
      <c r="Y665" s="235"/>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c r="DA665" s="235"/>
    </row>
    <row r="666" s="242" customFormat="true" ht="25.15" customHeight="true" x14ac:dyDescent="0.2">
      <c r="C666" s="2959"/>
      <c r="D666" s="2960"/>
      <c r="E666" s="843"/>
      <c r="F666" s="843"/>
      <c r="G666" s="843"/>
      <c r="H666" s="2959"/>
      <c r="I666" s="2960"/>
      <c r="J666" s="843"/>
      <c r="K666" s="843"/>
      <c r="L666" s="843"/>
      <c r="M666" s="2959"/>
      <c r="N666" s="2960"/>
      <c r="O666" s="843"/>
      <c r="P666" s="843"/>
      <c r="Q666" s="843"/>
      <c r="R666" s="235"/>
      <c r="S666" s="235"/>
      <c r="T666" s="235"/>
      <c r="U666" s="235"/>
      <c r="V666" s="235"/>
      <c r="W666" s="235"/>
      <c r="X666" s="235"/>
      <c r="Y666" s="235"/>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c r="DA666" s="235"/>
    </row>
    <row r="667" s="242" customFormat="true" ht="25.15" customHeight="true" x14ac:dyDescent="0.2">
      <c r="C667" s="2959"/>
      <c r="D667" s="2960"/>
      <c r="E667" s="843"/>
      <c r="F667" s="843"/>
      <c r="G667" s="843"/>
      <c r="H667" s="2959"/>
      <c r="I667" s="2960"/>
      <c r="J667" s="843"/>
      <c r="K667" s="843"/>
      <c r="L667" s="843"/>
      <c r="M667" s="2959"/>
      <c r="N667" s="2960"/>
      <c r="O667" s="843"/>
      <c r="P667" s="843"/>
      <c r="Q667" s="843"/>
      <c r="R667" s="235"/>
      <c r="S667" s="235"/>
      <c r="T667" s="235"/>
      <c r="U667" s="235"/>
      <c r="V667" s="235"/>
      <c r="W667" s="235"/>
      <c r="X667" s="235"/>
      <c r="Y667" s="235"/>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c r="DA667" s="235"/>
    </row>
    <row r="668" s="242" customFormat="true" ht="25.15" customHeight="true" x14ac:dyDescent="0.2">
      <c r="C668" s="2959"/>
      <c r="D668" s="2960"/>
      <c r="E668" s="843"/>
      <c r="F668" s="843"/>
      <c r="G668" s="843"/>
      <c r="H668" s="2959"/>
      <c r="I668" s="2960"/>
      <c r="J668" s="843"/>
      <c r="K668" s="843"/>
      <c r="L668" s="843"/>
      <c r="M668" s="2959"/>
      <c r="N668" s="2960"/>
      <c r="O668" s="843"/>
      <c r="P668" s="843"/>
      <c r="Q668" s="843"/>
      <c r="R668" s="235"/>
      <c r="S668" s="235"/>
      <c r="T668" s="235"/>
      <c r="U668" s="235"/>
      <c r="V668" s="235"/>
      <c r="W668" s="235"/>
      <c r="X668" s="235"/>
      <c r="Y668" s="235"/>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c r="DA668" s="235"/>
    </row>
    <row r="669" s="242" customFormat="true" ht="25.15" customHeight="true" x14ac:dyDescent="0.2">
      <c r="C669" s="2959"/>
      <c r="D669" s="2960"/>
      <c r="E669" s="843"/>
      <c r="F669" s="843"/>
      <c r="G669" s="843"/>
      <c r="H669" s="2959"/>
      <c r="I669" s="2960"/>
      <c r="J669" s="843"/>
      <c r="K669" s="843"/>
      <c r="L669" s="843"/>
      <c r="M669" s="2959"/>
      <c r="N669" s="2960"/>
      <c r="O669" s="843"/>
      <c r="P669" s="843"/>
      <c r="Q669" s="843"/>
      <c r="R669" s="235"/>
      <c r="S669" s="235"/>
      <c r="T669" s="235"/>
      <c r="U669" s="235"/>
      <c r="V669" s="235"/>
      <c r="W669" s="235"/>
      <c r="X669" s="235"/>
      <c r="Y669" s="235"/>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c r="DA669" s="235"/>
    </row>
    <row r="670" s="242" customFormat="true" ht="25.15" customHeight="true" x14ac:dyDescent="0.2">
      <c r="C670" s="2959"/>
      <c r="D670" s="2960"/>
      <c r="E670" s="843"/>
      <c r="F670" s="843"/>
      <c r="G670" s="843"/>
      <c r="H670" s="2959"/>
      <c r="I670" s="2960"/>
      <c r="J670" s="843"/>
      <c r="K670" s="843"/>
      <c r="L670" s="843"/>
      <c r="M670" s="2959"/>
      <c r="N670" s="2960"/>
      <c r="O670" s="843"/>
      <c r="P670" s="843"/>
      <c r="Q670" s="843"/>
      <c r="R670" s="235"/>
      <c r="S670" s="235"/>
      <c r="T670" s="235"/>
      <c r="U670" s="235"/>
      <c r="V670" s="235"/>
      <c r="W670" s="235"/>
      <c r="X670" s="235"/>
      <c r="Y670" s="235"/>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c r="DA670" s="235"/>
    </row>
    <row r="671" s="242" customFormat="true" ht="25.15" customHeight="true" x14ac:dyDescent="0.2">
      <c r="C671" s="2959"/>
      <c r="D671" s="2960"/>
      <c r="E671" s="843"/>
      <c r="F671" s="843"/>
      <c r="G671" s="843"/>
      <c r="H671" s="2959"/>
      <c r="I671" s="2960"/>
      <c r="J671" s="843"/>
      <c r="K671" s="843"/>
      <c r="L671" s="843"/>
      <c r="M671" s="2959"/>
      <c r="N671" s="2960"/>
      <c r="O671" s="843"/>
      <c r="P671" s="843"/>
      <c r="Q671" s="843"/>
      <c r="R671" s="235"/>
      <c r="S671" s="235"/>
      <c r="T671" s="235"/>
      <c r="U671" s="235"/>
      <c r="V671" s="235"/>
      <c r="W671" s="235"/>
      <c r="X671" s="235"/>
      <c r="Y671" s="235"/>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c r="DA671" s="235"/>
    </row>
    <row r="672" s="242" customFormat="true" ht="25.15" customHeight="true" x14ac:dyDescent="0.2">
      <c r="C672" s="2959"/>
      <c r="D672" s="2960"/>
      <c r="E672" s="843"/>
      <c r="F672" s="843"/>
      <c r="G672" s="843"/>
      <c r="H672" s="2959"/>
      <c r="I672" s="2960"/>
      <c r="J672" s="843"/>
      <c r="K672" s="843"/>
      <c r="L672" s="843"/>
      <c r="M672" s="2959"/>
      <c r="N672" s="2960"/>
      <c r="O672" s="843"/>
      <c r="P672" s="843"/>
      <c r="Q672" s="843"/>
      <c r="R672" s="235"/>
      <c r="S672" s="235"/>
      <c r="T672" s="235"/>
      <c r="U672" s="235"/>
      <c r="V672" s="235"/>
      <c r="W672" s="235"/>
      <c r="X672" s="235"/>
      <c r="Y672" s="235"/>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c r="DA672" s="235"/>
    </row>
    <row r="673" s="242" customFormat="true" ht="25.15" customHeight="true" x14ac:dyDescent="0.2">
      <c r="C673" s="2959"/>
      <c r="D673" s="2960"/>
      <c r="E673" s="843"/>
      <c r="F673" s="843"/>
      <c r="G673" s="843"/>
      <c r="H673" s="2959"/>
      <c r="I673" s="2960"/>
      <c r="J673" s="843"/>
      <c r="K673" s="843"/>
      <c r="L673" s="843"/>
      <c r="M673" s="2959"/>
      <c r="N673" s="2960"/>
      <c r="O673" s="843"/>
      <c r="P673" s="843"/>
      <c r="Q673" s="843"/>
      <c r="R673" s="235"/>
      <c r="S673" s="235"/>
      <c r="T673" s="235"/>
      <c r="U673" s="235"/>
      <c r="V673" s="235"/>
      <c r="W673" s="235"/>
      <c r="X673" s="235"/>
      <c r="Y673" s="235"/>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c r="DA673" s="235"/>
    </row>
    <row r="674" s="242" customFormat="true" ht="25.15" customHeight="true" x14ac:dyDescent="0.2">
      <c r="C674" s="2959"/>
      <c r="D674" s="2960"/>
      <c r="E674" s="843"/>
      <c r="F674" s="843"/>
      <c r="G674" s="843"/>
      <c r="H674" s="2959"/>
      <c r="I674" s="2960"/>
      <c r="J674" s="843"/>
      <c r="K674" s="843"/>
      <c r="L674" s="843"/>
      <c r="M674" s="2959"/>
      <c r="N674" s="2960"/>
      <c r="O674" s="843"/>
      <c r="P674" s="843"/>
      <c r="Q674" s="843"/>
      <c r="R674" s="235"/>
      <c r="S674" s="235"/>
      <c r="T674" s="235"/>
      <c r="U674" s="235"/>
      <c r="V674" s="235"/>
      <c r="W674" s="235"/>
      <c r="X674" s="235"/>
      <c r="Y674" s="235"/>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c r="DA674" s="235"/>
    </row>
    <row r="675" s="242" customFormat="true" ht="25.15" customHeight="true" x14ac:dyDescent="0.2">
      <c r="C675" s="2959"/>
      <c r="D675" s="2960"/>
      <c r="E675" s="843"/>
      <c r="F675" s="843"/>
      <c r="G675" s="843"/>
      <c r="H675" s="2959"/>
      <c r="I675" s="2960"/>
      <c r="J675" s="843"/>
      <c r="K675" s="843"/>
      <c r="L675" s="843"/>
      <c r="M675" s="2959"/>
      <c r="N675" s="2960"/>
      <c r="O675" s="843"/>
      <c r="P675" s="843"/>
      <c r="Q675" s="843"/>
      <c r="R675" s="235"/>
      <c r="S675" s="235"/>
      <c r="T675" s="235"/>
      <c r="U675" s="235"/>
      <c r="V675" s="235"/>
      <c r="W675" s="235"/>
      <c r="X675" s="235"/>
      <c r="Y675" s="235"/>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c r="DA675" s="235"/>
    </row>
    <row r="676" s="242" customFormat="true" ht="25.15" customHeight="true" x14ac:dyDescent="0.2">
      <c r="C676" s="2959"/>
      <c r="D676" s="2960"/>
      <c r="E676" s="843"/>
      <c r="F676" s="843"/>
      <c r="G676" s="843"/>
      <c r="H676" s="2959"/>
      <c r="I676" s="2960"/>
      <c r="J676" s="843"/>
      <c r="K676" s="843"/>
      <c r="L676" s="843"/>
      <c r="M676" s="2959"/>
      <c r="N676" s="2960"/>
      <c r="O676" s="843"/>
      <c r="P676" s="843"/>
      <c r="Q676" s="843"/>
      <c r="R676" s="235"/>
      <c r="S676" s="235"/>
      <c r="T676" s="235"/>
      <c r="U676" s="235"/>
      <c r="V676" s="235"/>
      <c r="W676" s="235"/>
      <c r="X676" s="235"/>
      <c r="Y676" s="235"/>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c r="DA676" s="235"/>
    </row>
    <row r="677" s="242" customFormat="true" ht="25.15" customHeight="true" x14ac:dyDescent="0.2">
      <c r="C677" s="2959"/>
      <c r="D677" s="2960"/>
      <c r="E677" s="843"/>
      <c r="F677" s="843"/>
      <c r="G677" s="843"/>
      <c r="H677" s="2959"/>
      <c r="I677" s="2960"/>
      <c r="J677" s="843"/>
      <c r="K677" s="843"/>
      <c r="L677" s="843"/>
      <c r="M677" s="2959"/>
      <c r="N677" s="2960"/>
      <c r="O677" s="843"/>
      <c r="P677" s="843"/>
      <c r="Q677" s="843"/>
      <c r="R677" s="235"/>
      <c r="S677" s="235"/>
      <c r="T677" s="235"/>
      <c r="U677" s="235"/>
      <c r="V677" s="235"/>
      <c r="W677" s="235"/>
      <c r="X677" s="235"/>
      <c r="Y677" s="235"/>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c r="DA677" s="235"/>
    </row>
    <row r="678" s="242" customFormat="true" ht="25.15" customHeight="true" x14ac:dyDescent="0.2">
      <c r="C678" s="2959"/>
      <c r="D678" s="2960"/>
      <c r="E678" s="843"/>
      <c r="F678" s="843"/>
      <c r="G678" s="843"/>
      <c r="H678" s="2959"/>
      <c r="I678" s="2960"/>
      <c r="J678" s="843"/>
      <c r="K678" s="843"/>
      <c r="L678" s="843"/>
      <c r="M678" s="2959"/>
      <c r="N678" s="2960"/>
      <c r="O678" s="843"/>
      <c r="P678" s="843"/>
      <c r="Q678" s="843"/>
      <c r="R678" s="235"/>
      <c r="S678" s="235"/>
      <c r="T678" s="235"/>
      <c r="U678" s="235"/>
      <c r="V678" s="235"/>
      <c r="W678" s="235"/>
      <c r="X678" s="235"/>
      <c r="Y678" s="235"/>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c r="DA678" s="235"/>
    </row>
    <row r="679" s="242" customFormat="true" ht="25.15" customHeight="true" x14ac:dyDescent="0.2">
      <c r="C679" s="2959"/>
      <c r="D679" s="2960"/>
      <c r="E679" s="843"/>
      <c r="F679" s="843"/>
      <c r="G679" s="843"/>
      <c r="H679" s="2959"/>
      <c r="I679" s="2960"/>
      <c r="J679" s="843"/>
      <c r="K679" s="843"/>
      <c r="L679" s="843"/>
      <c r="M679" s="2959"/>
      <c r="N679" s="2960"/>
      <c r="O679" s="843"/>
      <c r="P679" s="843"/>
      <c r="Q679" s="843"/>
      <c r="R679" s="235"/>
      <c r="S679" s="235"/>
      <c r="T679" s="235"/>
      <c r="U679" s="235"/>
      <c r="V679" s="235"/>
      <c r="W679" s="235"/>
      <c r="X679" s="235"/>
      <c r="Y679" s="235"/>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c r="DA679" s="235"/>
    </row>
    <row r="680" s="242" customFormat="true" ht="25.15" customHeight="true" x14ac:dyDescent="0.2">
      <c r="C680" s="2959"/>
      <c r="D680" s="2960"/>
      <c r="E680" s="843"/>
      <c r="F680" s="843"/>
      <c r="G680" s="843"/>
      <c r="H680" s="2959"/>
      <c r="I680" s="2960"/>
      <c r="J680" s="843"/>
      <c r="K680" s="843"/>
      <c r="L680" s="843"/>
      <c r="M680" s="2959"/>
      <c r="N680" s="2960"/>
      <c r="O680" s="843"/>
      <c r="P680" s="843"/>
      <c r="Q680" s="843"/>
      <c r="R680" s="235"/>
      <c r="S680" s="235"/>
      <c r="T680" s="235"/>
      <c r="U680" s="235"/>
      <c r="V680" s="235"/>
      <c r="W680" s="235"/>
      <c r="X680" s="235"/>
      <c r="Y680" s="235"/>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c r="DA680" s="235"/>
    </row>
    <row r="681" s="242" customFormat="true" ht="25.15" customHeight="true" x14ac:dyDescent="0.2">
      <c r="C681" s="2959"/>
      <c r="D681" s="2960"/>
      <c r="E681" s="843"/>
      <c r="F681" s="843"/>
      <c r="G681" s="843"/>
      <c r="H681" s="2959"/>
      <c r="I681" s="2960"/>
      <c r="J681" s="843"/>
      <c r="K681" s="843"/>
      <c r="L681" s="843"/>
      <c r="M681" s="2959"/>
      <c r="N681" s="2960"/>
      <c r="O681" s="843"/>
      <c r="P681" s="843"/>
      <c r="Q681" s="843"/>
      <c r="R681" s="235"/>
      <c r="S681" s="235"/>
      <c r="T681" s="235"/>
      <c r="U681" s="235"/>
      <c r="V681" s="235"/>
      <c r="W681" s="235"/>
      <c r="X681" s="235"/>
      <c r="Y681" s="235"/>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c r="DA681" s="235"/>
    </row>
    <row r="682" s="242" customFormat="true" ht="25.15" customHeight="true" x14ac:dyDescent="0.2">
      <c r="C682" s="2959"/>
      <c r="D682" s="2960"/>
      <c r="E682" s="843"/>
      <c r="F682" s="843"/>
      <c r="G682" s="843"/>
      <c r="H682" s="2959"/>
      <c r="I682" s="2960"/>
      <c r="J682" s="843"/>
      <c r="K682" s="843"/>
      <c r="L682" s="843"/>
      <c r="M682" s="2959"/>
      <c r="N682" s="2960"/>
      <c r="O682" s="843"/>
      <c r="P682" s="843"/>
      <c r="Q682" s="843"/>
      <c r="R682" s="235"/>
      <c r="S682" s="235"/>
      <c r="T682" s="235"/>
      <c r="U682" s="235"/>
      <c r="V682" s="235"/>
      <c r="W682" s="235"/>
      <c r="X682" s="235"/>
      <c r="Y682" s="235"/>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c r="DA682" s="235"/>
    </row>
    <row r="683" s="242" customFormat="true" ht="25.15" customHeight="true" x14ac:dyDescent="0.2">
      <c r="C683" s="2959"/>
      <c r="D683" s="2960"/>
      <c r="E683" s="843"/>
      <c r="F683" s="843"/>
      <c r="G683" s="843"/>
      <c r="H683" s="2959"/>
      <c r="I683" s="2960"/>
      <c r="J683" s="843"/>
      <c r="K683" s="843"/>
      <c r="L683" s="843"/>
      <c r="M683" s="2959"/>
      <c r="N683" s="2960"/>
      <c r="O683" s="843"/>
      <c r="P683" s="843"/>
      <c r="Q683" s="843"/>
      <c r="R683" s="235"/>
      <c r="S683" s="235"/>
      <c r="T683" s="235"/>
      <c r="U683" s="235"/>
      <c r="V683" s="235"/>
      <c r="W683" s="235"/>
      <c r="X683" s="235"/>
      <c r="Y683" s="235"/>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c r="DA683" s="235"/>
    </row>
    <row r="684" s="242" customFormat="true" ht="25.15" customHeight="true" x14ac:dyDescent="0.2">
      <c r="C684" s="2959"/>
      <c r="D684" s="2960"/>
      <c r="E684" s="843"/>
      <c r="F684" s="843"/>
      <c r="G684" s="843"/>
      <c r="H684" s="2959"/>
      <c r="I684" s="2960"/>
      <c r="J684" s="843"/>
      <c r="K684" s="843"/>
      <c r="L684" s="843"/>
      <c r="M684" s="2959"/>
      <c r="N684" s="2960"/>
      <c r="O684" s="843"/>
      <c r="P684" s="843"/>
      <c r="Q684" s="843"/>
      <c r="R684" s="235"/>
      <c r="S684" s="235"/>
      <c r="T684" s="235"/>
      <c r="U684" s="235"/>
      <c r="V684" s="235"/>
      <c r="W684" s="235"/>
      <c r="X684" s="235"/>
      <c r="Y684" s="235"/>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c r="DA684" s="235"/>
    </row>
    <row r="685" s="242" customFormat="true" ht="25.15" customHeight="true" x14ac:dyDescent="0.2">
      <c r="C685" s="2959"/>
      <c r="D685" s="2960"/>
      <c r="E685" s="843"/>
      <c r="F685" s="843"/>
      <c r="G685" s="843"/>
      <c r="H685" s="2959"/>
      <c r="I685" s="2960"/>
      <c r="J685" s="843"/>
      <c r="K685" s="843"/>
      <c r="L685" s="843"/>
      <c r="M685" s="2959"/>
      <c r="N685" s="2960"/>
      <c r="O685" s="843"/>
      <c r="P685" s="843"/>
      <c r="Q685" s="843"/>
      <c r="R685" s="235"/>
      <c r="S685" s="235"/>
      <c r="T685" s="235"/>
      <c r="U685" s="235"/>
      <c r="V685" s="235"/>
      <c r="W685" s="235"/>
      <c r="X685" s="235"/>
      <c r="Y685" s="235"/>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c r="DA685" s="235"/>
    </row>
    <row r="686" s="242" customFormat="true" ht="25.15" customHeight="true" x14ac:dyDescent="0.2">
      <c r="C686" s="2959"/>
      <c r="D686" s="2960"/>
      <c r="E686" s="843"/>
      <c r="F686" s="843"/>
      <c r="G686" s="843"/>
      <c r="H686" s="2959"/>
      <c r="I686" s="2960"/>
      <c r="J686" s="843"/>
      <c r="K686" s="843"/>
      <c r="L686" s="843"/>
      <c r="M686" s="2959"/>
      <c r="N686" s="2960"/>
      <c r="O686" s="843"/>
      <c r="P686" s="843"/>
      <c r="Q686" s="843"/>
      <c r="R686" s="235"/>
      <c r="S686" s="235"/>
      <c r="T686" s="235"/>
      <c r="U686" s="235"/>
      <c r="V686" s="235"/>
      <c r="W686" s="235"/>
      <c r="X686" s="235"/>
      <c r="Y686" s="235"/>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c r="DA686" s="235"/>
    </row>
    <row r="687" s="242" customFormat="true" ht="25.15" customHeight="true" x14ac:dyDescent="0.2">
      <c r="C687" s="2959"/>
      <c r="D687" s="2960"/>
      <c r="E687" s="843"/>
      <c r="F687" s="843"/>
      <c r="G687" s="843"/>
      <c r="H687" s="2959"/>
      <c r="I687" s="2960"/>
      <c r="J687" s="843"/>
      <c r="K687" s="843"/>
      <c r="L687" s="843"/>
      <c r="M687" s="2959"/>
      <c r="N687" s="2960"/>
      <c r="O687" s="843"/>
      <c r="P687" s="843"/>
      <c r="Q687" s="843"/>
      <c r="R687" s="235"/>
      <c r="S687" s="235"/>
      <c r="T687" s="235"/>
      <c r="U687" s="235"/>
      <c r="V687" s="235"/>
      <c r="W687" s="235"/>
      <c r="X687" s="235"/>
      <c r="Y687" s="235"/>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c r="DA687" s="235"/>
    </row>
    <row r="688" s="242" customFormat="true" ht="25.15" customHeight="true" x14ac:dyDescent="0.2">
      <c r="C688" s="2959"/>
      <c r="D688" s="2960"/>
      <c r="E688" s="843"/>
      <c r="F688" s="843"/>
      <c r="G688" s="843"/>
      <c r="H688" s="2959"/>
      <c r="I688" s="2960"/>
      <c r="J688" s="843"/>
      <c r="K688" s="843"/>
      <c r="L688" s="843"/>
      <c r="M688" s="2959"/>
      <c r="N688" s="2960"/>
      <c r="O688" s="843"/>
      <c r="P688" s="843"/>
      <c r="Q688" s="843"/>
      <c r="R688" s="235"/>
      <c r="S688" s="235"/>
      <c r="T688" s="235"/>
      <c r="U688" s="235"/>
      <c r="V688" s="235"/>
      <c r="W688" s="235"/>
      <c r="X688" s="235"/>
      <c r="Y688" s="235"/>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c r="DA688" s="235"/>
    </row>
    <row r="689" s="242" customFormat="true" ht="25.15" customHeight="true" x14ac:dyDescent="0.2">
      <c r="C689" s="2959"/>
      <c r="D689" s="2960"/>
      <c r="E689" s="843"/>
      <c r="F689" s="843"/>
      <c r="G689" s="843"/>
      <c r="H689" s="2959"/>
      <c r="I689" s="2960"/>
      <c r="J689" s="843"/>
      <c r="K689" s="843"/>
      <c r="L689" s="843"/>
      <c r="M689" s="2959"/>
      <c r="N689" s="2960"/>
      <c r="O689" s="843"/>
      <c r="P689" s="843"/>
      <c r="Q689" s="843"/>
      <c r="R689" s="235"/>
      <c r="S689" s="235"/>
      <c r="T689" s="235"/>
      <c r="U689" s="235"/>
      <c r="V689" s="235"/>
      <c r="W689" s="235"/>
      <c r="X689" s="235"/>
      <c r="Y689" s="235"/>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c r="DA689" s="235"/>
    </row>
    <row r="690" s="242" customFormat="true" ht="25.15" customHeight="true" x14ac:dyDescent="0.2">
      <c r="C690" s="2959"/>
      <c r="D690" s="2960"/>
      <c r="E690" s="843"/>
      <c r="F690" s="843"/>
      <c r="G690" s="843"/>
      <c r="H690" s="2959"/>
      <c r="I690" s="2960"/>
      <c r="J690" s="843"/>
      <c r="K690" s="843"/>
      <c r="L690" s="843"/>
      <c r="M690" s="2959"/>
      <c r="N690" s="2960"/>
      <c r="O690" s="843"/>
      <c r="P690" s="843"/>
      <c r="Q690" s="843"/>
      <c r="R690" s="235"/>
      <c r="S690" s="235"/>
      <c r="T690" s="235"/>
      <c r="U690" s="235"/>
      <c r="V690" s="235"/>
      <c r="W690" s="235"/>
      <c r="X690" s="235"/>
      <c r="Y690" s="235"/>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c r="DA690" s="235"/>
    </row>
    <row r="691" s="242" customFormat="true" ht="25.15" customHeight="true" x14ac:dyDescent="0.2">
      <c r="C691" s="2959"/>
      <c r="D691" s="2960"/>
      <c r="E691" s="843"/>
      <c r="F691" s="843"/>
      <c r="G691" s="843"/>
      <c r="H691" s="2959"/>
      <c r="I691" s="2960"/>
      <c r="J691" s="843"/>
      <c r="K691" s="843"/>
      <c r="L691" s="843"/>
      <c r="M691" s="2959"/>
      <c r="N691" s="2960"/>
      <c r="O691" s="843"/>
      <c r="P691" s="843"/>
      <c r="Q691" s="843"/>
      <c r="R691" s="235"/>
      <c r="S691" s="235"/>
      <c r="T691" s="235"/>
      <c r="U691" s="235"/>
      <c r="V691" s="235"/>
      <c r="W691" s="235"/>
      <c r="X691" s="235"/>
      <c r="Y691" s="235"/>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c r="DA691" s="235"/>
    </row>
    <row r="692" s="242" customFormat="true" ht="25.15" customHeight="true" x14ac:dyDescent="0.2">
      <c r="C692" s="2959"/>
      <c r="D692" s="2960"/>
      <c r="E692" s="843"/>
      <c r="F692" s="843"/>
      <c r="G692" s="843"/>
      <c r="H692" s="2959"/>
      <c r="I692" s="2960"/>
      <c r="J692" s="843"/>
      <c r="K692" s="843"/>
      <c r="L692" s="843"/>
      <c r="M692" s="2959"/>
      <c r="N692" s="2960"/>
      <c r="O692" s="843"/>
      <c r="P692" s="843"/>
      <c r="Q692" s="843"/>
      <c r="R692" s="235"/>
      <c r="S692" s="235"/>
      <c r="T692" s="235"/>
      <c r="U692" s="235"/>
      <c r="V692" s="235"/>
      <c r="W692" s="235"/>
      <c r="X692" s="235"/>
      <c r="Y692" s="235"/>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c r="DA692" s="235"/>
    </row>
    <row r="693" s="242" customFormat="true" ht="25.15" customHeight="true" x14ac:dyDescent="0.2">
      <c r="C693" s="2959"/>
      <c r="D693" s="2960"/>
      <c r="E693" s="843"/>
      <c r="F693" s="843"/>
      <c r="G693" s="843"/>
      <c r="H693" s="2959"/>
      <c r="I693" s="2960"/>
      <c r="J693" s="843"/>
      <c r="K693" s="843"/>
      <c r="L693" s="843"/>
      <c r="M693" s="2959"/>
      <c r="N693" s="2960"/>
      <c r="O693" s="843"/>
      <c r="P693" s="843"/>
      <c r="Q693" s="843"/>
      <c r="R693" s="235"/>
      <c r="S693" s="235"/>
      <c r="T693" s="235"/>
      <c r="U693" s="235"/>
      <c r="V693" s="235"/>
      <c r="W693" s="235"/>
      <c r="X693" s="235"/>
      <c r="Y693" s="235"/>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c r="DA693" s="235"/>
    </row>
    <row r="694" s="242" customFormat="true" ht="25.15" customHeight="true" x14ac:dyDescent="0.2">
      <c r="C694" s="2959"/>
      <c r="D694" s="2960"/>
      <c r="E694" s="843"/>
      <c r="F694" s="843"/>
      <c r="G694" s="843"/>
      <c r="H694" s="2959"/>
      <c r="I694" s="2960"/>
      <c r="J694" s="843"/>
      <c r="K694" s="843"/>
      <c r="L694" s="843"/>
      <c r="M694" s="2959"/>
      <c r="N694" s="2960"/>
      <c r="O694" s="843"/>
      <c r="P694" s="843"/>
      <c r="Q694" s="843"/>
      <c r="R694" s="235"/>
      <c r="S694" s="235"/>
      <c r="T694" s="235"/>
      <c r="U694" s="235"/>
      <c r="V694" s="235"/>
      <c r="W694" s="235"/>
      <c r="X694" s="235"/>
      <c r="Y694" s="235"/>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c r="DA694" s="235"/>
    </row>
    <row r="695" s="242" customFormat="true" ht="25.15" customHeight="true" x14ac:dyDescent="0.2">
      <c r="C695" s="2959"/>
      <c r="D695" s="2960"/>
      <c r="E695" s="843"/>
      <c r="F695" s="843"/>
      <c r="G695" s="843"/>
      <c r="H695" s="2959"/>
      <c r="I695" s="2960"/>
      <c r="J695" s="843"/>
      <c r="K695" s="843"/>
      <c r="L695" s="843"/>
      <c r="M695" s="2959"/>
      <c r="N695" s="2960"/>
      <c r="O695" s="843"/>
      <c r="P695" s="843"/>
      <c r="Q695" s="843"/>
      <c r="R695" s="235"/>
      <c r="S695" s="235"/>
      <c r="T695" s="235"/>
      <c r="U695" s="235"/>
      <c r="V695" s="235"/>
      <c r="W695" s="235"/>
      <c r="X695" s="235"/>
      <c r="Y695" s="235"/>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c r="DA695" s="235"/>
    </row>
    <row r="696" s="242" customFormat="true" ht="25.15" customHeight="true" x14ac:dyDescent="0.2">
      <c r="C696" s="2959"/>
      <c r="D696" s="2960"/>
      <c r="E696" s="843"/>
      <c r="F696" s="843"/>
      <c r="G696" s="843"/>
      <c r="H696" s="2959"/>
      <c r="I696" s="2960"/>
      <c r="J696" s="843"/>
      <c r="K696" s="843"/>
      <c r="L696" s="843"/>
      <c r="M696" s="2959"/>
      <c r="N696" s="2960"/>
      <c r="O696" s="843"/>
      <c r="P696" s="843"/>
      <c r="Q696" s="843"/>
      <c r="R696" s="235"/>
      <c r="S696" s="235"/>
      <c r="T696" s="235"/>
      <c r="U696" s="235"/>
      <c r="V696" s="235"/>
      <c r="W696" s="235"/>
      <c r="X696" s="235"/>
      <c r="Y696" s="235"/>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c r="DA696" s="235"/>
    </row>
    <row r="697" s="242" customFormat="true" ht="25.15" customHeight="true" x14ac:dyDescent="0.2">
      <c r="C697" s="2959"/>
      <c r="D697" s="2960"/>
      <c r="E697" s="843"/>
      <c r="F697" s="843"/>
      <c r="G697" s="843"/>
      <c r="H697" s="2959"/>
      <c r="I697" s="2960"/>
      <c r="J697" s="843"/>
      <c r="K697" s="843"/>
      <c r="L697" s="843"/>
      <c r="M697" s="2959"/>
      <c r="N697" s="2960"/>
      <c r="O697" s="843"/>
      <c r="P697" s="843"/>
      <c r="Q697" s="843"/>
      <c r="R697" s="235"/>
      <c r="S697" s="235"/>
      <c r="T697" s="235"/>
      <c r="U697" s="235"/>
      <c r="V697" s="235"/>
      <c r="W697" s="235"/>
      <c r="X697" s="235"/>
      <c r="Y697" s="235"/>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c r="DA697" s="235"/>
    </row>
    <row r="698" s="242" customFormat="true" ht="25.15" customHeight="true" x14ac:dyDescent="0.2">
      <c r="C698" s="2959"/>
      <c r="D698" s="2960"/>
      <c r="E698" s="843"/>
      <c r="F698" s="843"/>
      <c r="G698" s="843"/>
      <c r="H698" s="2959"/>
      <c r="I698" s="2960"/>
      <c r="J698" s="843"/>
      <c r="K698" s="843"/>
      <c r="L698" s="843"/>
      <c r="M698" s="2959"/>
      <c r="N698" s="2960"/>
      <c r="O698" s="843"/>
      <c r="P698" s="843"/>
      <c r="Q698" s="843"/>
      <c r="R698" s="235"/>
      <c r="S698" s="235"/>
      <c r="T698" s="235"/>
      <c r="U698" s="235"/>
      <c r="V698" s="235"/>
      <c r="W698" s="235"/>
      <c r="X698" s="235"/>
      <c r="Y698" s="235"/>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c r="DA698" s="235"/>
    </row>
    <row r="699" s="242" customFormat="true" ht="25.15" customHeight="true" x14ac:dyDescent="0.2">
      <c r="C699" s="2959"/>
      <c r="D699" s="2960"/>
      <c r="E699" s="843"/>
      <c r="F699" s="843"/>
      <c r="G699" s="843"/>
      <c r="H699" s="2959"/>
      <c r="I699" s="2960"/>
      <c r="J699" s="843"/>
      <c r="K699" s="843"/>
      <c r="L699" s="843"/>
      <c r="M699" s="2959"/>
      <c r="N699" s="2960"/>
      <c r="O699" s="843"/>
      <c r="P699" s="843"/>
      <c r="Q699" s="843"/>
      <c r="R699" s="235"/>
      <c r="S699" s="235"/>
      <c r="T699" s="235"/>
      <c r="U699" s="235"/>
      <c r="V699" s="235"/>
      <c r="W699" s="235"/>
      <c r="X699" s="235"/>
      <c r="Y699" s="235"/>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c r="DA699" s="235"/>
    </row>
    <row r="700" s="242" customFormat="true" ht="25.15" customHeight="true" x14ac:dyDescent="0.2">
      <c r="C700" s="2959"/>
      <c r="D700" s="2960"/>
      <c r="E700" s="843"/>
      <c r="F700" s="843"/>
      <c r="G700" s="843"/>
      <c r="H700" s="2959"/>
      <c r="I700" s="2960"/>
      <c r="J700" s="843"/>
      <c r="K700" s="843"/>
      <c r="L700" s="843"/>
      <c r="M700" s="2959"/>
      <c r="N700" s="2960"/>
      <c r="O700" s="843"/>
      <c r="P700" s="843"/>
      <c r="Q700" s="843"/>
      <c r="R700" s="235"/>
      <c r="S700" s="235"/>
      <c r="T700" s="235"/>
      <c r="U700" s="235"/>
      <c r="V700" s="235"/>
      <c r="W700" s="235"/>
      <c r="X700" s="235"/>
      <c r="Y700" s="235"/>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c r="DA700" s="235"/>
    </row>
    <row r="701" ht="25.15" customHeight="true" x14ac:dyDescent="0.2">
      <c r="C701" s="2960"/>
      <c r="D701" s="2960"/>
      <c r="E701" s="859"/>
      <c r="F701" s="859"/>
      <c r="G701" s="859"/>
      <c r="H701" s="2960"/>
      <c r="I701" s="2960"/>
      <c r="J701" s="859"/>
      <c r="K701" s="859"/>
      <c r="L701" s="859"/>
      <c r="M701" s="2960"/>
      <c r="N701" s="2960"/>
      <c r="O701" s="859"/>
      <c r="P701" s="859"/>
      <c r="Q701" s="859"/>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2960"/>
      <c r="D702" s="2960"/>
      <c r="E702" s="859"/>
      <c r="F702" s="859"/>
      <c r="G702" s="859"/>
      <c r="H702" s="2960"/>
      <c r="I702" s="2960"/>
      <c r="J702" s="859"/>
      <c r="K702" s="859"/>
      <c r="L702" s="859"/>
      <c r="M702" s="2960"/>
      <c r="N702" s="2960"/>
      <c r="O702" s="859"/>
      <c r="P702" s="859"/>
      <c r="Q702" s="859"/>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2960"/>
      <c r="D703" s="2960"/>
      <c r="E703" s="859"/>
      <c r="F703" s="859"/>
      <c r="G703" s="859"/>
      <c r="H703" s="2960"/>
      <c r="I703" s="2960"/>
      <c r="J703" s="859"/>
      <c r="K703" s="859"/>
      <c r="L703" s="859"/>
      <c r="M703" s="2960"/>
      <c r="N703" s="2960"/>
      <c r="O703" s="859"/>
      <c r="P703" s="859"/>
      <c r="Q703" s="859"/>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2960"/>
      <c r="D704" s="2960"/>
      <c r="E704" s="859"/>
      <c r="F704" s="859"/>
      <c r="G704" s="859"/>
      <c r="H704" s="2960"/>
      <c r="I704" s="2960"/>
      <c r="J704" s="859"/>
      <c r="K704" s="859"/>
      <c r="L704" s="859"/>
      <c r="M704" s="2960"/>
      <c r="N704" s="2960"/>
      <c r="O704" s="859"/>
      <c r="P704" s="859"/>
      <c r="Q704" s="859"/>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2960"/>
      <c r="D705" s="2960"/>
      <c r="E705" s="859"/>
      <c r="F705" s="859"/>
      <c r="G705" s="859"/>
      <c r="H705" s="2960"/>
      <c r="I705" s="2960"/>
      <c r="J705" s="859"/>
      <c r="K705" s="859"/>
      <c r="L705" s="859"/>
      <c r="M705" s="2960"/>
      <c r="N705" s="2960"/>
      <c r="O705" s="859"/>
      <c r="P705" s="859"/>
      <c r="Q705" s="859"/>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2960"/>
      <c r="D706" s="2960"/>
      <c r="E706" s="859"/>
      <c r="F706" s="859"/>
      <c r="G706" s="859"/>
      <c r="H706" s="2960"/>
      <c r="I706" s="2960"/>
      <c r="J706" s="859"/>
      <c r="K706" s="859"/>
      <c r="L706" s="859"/>
      <c r="M706" s="2960"/>
      <c r="N706" s="2960"/>
      <c r="O706" s="859"/>
      <c r="P706" s="859"/>
      <c r="Q706" s="859"/>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2960"/>
      <c r="D707" s="2960"/>
      <c r="E707" s="859"/>
      <c r="F707" s="859"/>
      <c r="G707" s="859"/>
      <c r="H707" s="2960"/>
      <c r="I707" s="2960"/>
      <c r="J707" s="859"/>
      <c r="K707" s="859"/>
      <c r="L707" s="859"/>
      <c r="M707" s="2960"/>
      <c r="N707" s="2960"/>
      <c r="O707" s="859"/>
      <c r="P707" s="859"/>
      <c r="Q707" s="859"/>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2960"/>
      <c r="D708" s="2960"/>
      <c r="E708" s="859"/>
      <c r="F708" s="859"/>
      <c r="G708" s="859"/>
      <c r="H708" s="2960"/>
      <c r="I708" s="2960"/>
      <c r="J708" s="859"/>
      <c r="K708" s="859"/>
      <c r="L708" s="859"/>
      <c r="M708" s="2960"/>
      <c r="N708" s="2960"/>
      <c r="O708" s="859"/>
      <c r="P708" s="859"/>
      <c r="Q708" s="859"/>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2960"/>
      <c r="D709" s="2960"/>
      <c r="E709" s="859"/>
      <c r="F709" s="859"/>
      <c r="G709" s="859"/>
      <c r="H709" s="2960"/>
      <c r="I709" s="2960"/>
      <c r="J709" s="859"/>
      <c r="K709" s="859"/>
      <c r="L709" s="859"/>
      <c r="M709" s="2960"/>
      <c r="N709" s="2960"/>
      <c r="O709" s="859"/>
      <c r="P709" s="859"/>
      <c r="Q709" s="859"/>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2960"/>
      <c r="D710" s="2960"/>
      <c r="E710" s="859"/>
      <c r="F710" s="859"/>
      <c r="G710" s="859"/>
      <c r="H710" s="2960"/>
      <c r="I710" s="2960"/>
      <c r="J710" s="859"/>
      <c r="K710" s="859"/>
      <c r="L710" s="859"/>
      <c r="M710" s="2960"/>
      <c r="N710" s="2960"/>
      <c r="O710" s="859"/>
      <c r="P710" s="859"/>
      <c r="Q710" s="859"/>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2960"/>
      <c r="D711" s="2960"/>
      <c r="E711" s="859"/>
      <c r="F711" s="859"/>
      <c r="G711" s="859"/>
      <c r="H711" s="2960"/>
      <c r="I711" s="2960"/>
      <c r="J711" s="859"/>
      <c r="K711" s="859"/>
      <c r="L711" s="859"/>
      <c r="M711" s="2960"/>
      <c r="N711" s="2960"/>
      <c r="O711" s="859"/>
      <c r="P711" s="859"/>
      <c r="Q711" s="859"/>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2960"/>
      <c r="D712" s="2960"/>
      <c r="E712" s="859"/>
      <c r="F712" s="859"/>
      <c r="G712" s="859"/>
      <c r="H712" s="2960"/>
      <c r="I712" s="2960"/>
      <c r="J712" s="859"/>
      <c r="K712" s="859"/>
      <c r="L712" s="859"/>
      <c r="M712" s="2960"/>
      <c r="N712" s="2960"/>
      <c r="O712" s="859"/>
      <c r="P712" s="859"/>
      <c r="Q712" s="859"/>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2960"/>
      <c r="D713" s="2960"/>
      <c r="E713" s="859"/>
      <c r="F713" s="859"/>
      <c r="G713" s="859"/>
      <c r="H713" s="2960"/>
      <c r="I713" s="2960"/>
      <c r="J713" s="859"/>
      <c r="K713" s="859"/>
      <c r="L713" s="859"/>
      <c r="M713" s="2960"/>
      <c r="N713" s="2960"/>
      <c r="O713" s="859"/>
      <c r="P713" s="859"/>
      <c r="Q713" s="859"/>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2960"/>
      <c r="D714" s="2960"/>
      <c r="E714" s="859"/>
      <c r="F714" s="859"/>
      <c r="G714" s="859"/>
      <c r="H714" s="2960"/>
      <c r="I714" s="2960"/>
      <c r="J714" s="859"/>
      <c r="K714" s="859"/>
      <c r="L714" s="859"/>
      <c r="M714" s="2960"/>
      <c r="N714" s="2960"/>
      <c r="O714" s="859"/>
      <c r="P714" s="859"/>
      <c r="Q714" s="859"/>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2960"/>
      <c r="D715" s="2960"/>
      <c r="E715" s="859"/>
      <c r="F715" s="859"/>
      <c r="G715" s="859"/>
      <c r="H715" s="2960"/>
      <c r="I715" s="2960"/>
      <c r="J715" s="859"/>
      <c r="K715" s="859"/>
      <c r="L715" s="859"/>
      <c r="M715" s="2960"/>
      <c r="N715" s="2960"/>
      <c r="O715" s="859"/>
      <c r="P715" s="859"/>
      <c r="Q715" s="859"/>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2960"/>
      <c r="D716" s="2960"/>
      <c r="E716" s="859"/>
      <c r="F716" s="859"/>
      <c r="G716" s="859"/>
      <c r="H716" s="2960"/>
      <c r="I716" s="2960"/>
      <c r="J716" s="859"/>
      <c r="K716" s="859"/>
      <c r="L716" s="859"/>
      <c r="M716" s="2960"/>
      <c r="N716" s="2960"/>
      <c r="O716" s="859"/>
      <c r="P716" s="859"/>
      <c r="Q716" s="859"/>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2960"/>
      <c r="D717" s="2960"/>
      <c r="E717" s="859"/>
      <c r="F717" s="859"/>
      <c r="G717" s="859"/>
      <c r="H717" s="2960"/>
      <c r="I717" s="2960"/>
      <c r="J717" s="859"/>
      <c r="K717" s="859"/>
      <c r="L717" s="859"/>
      <c r="M717" s="2960"/>
      <c r="N717" s="2960"/>
      <c r="O717" s="859"/>
      <c r="P717" s="859"/>
      <c r="Q717" s="859"/>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2960"/>
      <c r="D718" s="2960"/>
      <c r="E718" s="859"/>
      <c r="F718" s="859"/>
      <c r="G718" s="859"/>
      <c r="H718" s="2960"/>
      <c r="I718" s="2960"/>
      <c r="J718" s="859"/>
      <c r="K718" s="859"/>
      <c r="L718" s="859"/>
      <c r="M718" s="2960"/>
      <c r="N718" s="2960"/>
      <c r="O718" s="859"/>
      <c r="P718" s="859"/>
      <c r="Q718" s="859"/>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2960"/>
      <c r="D719" s="2960"/>
      <c r="E719" s="859"/>
      <c r="F719" s="859"/>
      <c r="G719" s="859"/>
      <c r="H719" s="2960"/>
      <c r="I719" s="2960"/>
      <c r="J719" s="859"/>
      <c r="K719" s="859"/>
      <c r="L719" s="859"/>
      <c r="M719" s="2960"/>
      <c r="N719" s="2960"/>
      <c r="O719" s="859"/>
      <c r="P719" s="859"/>
      <c r="Q719" s="859"/>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2960"/>
      <c r="D720" s="2960"/>
      <c r="E720" s="859"/>
      <c r="F720" s="859"/>
      <c r="G720" s="859"/>
      <c r="H720" s="2960"/>
      <c r="I720" s="2960"/>
      <c r="J720" s="859"/>
      <c r="K720" s="859"/>
      <c r="L720" s="859"/>
      <c r="M720" s="2960"/>
      <c r="N720" s="2960"/>
      <c r="O720" s="859"/>
      <c r="P720" s="859"/>
      <c r="Q720" s="859"/>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2960"/>
      <c r="D721" s="2960"/>
      <c r="E721" s="859"/>
      <c r="F721" s="859"/>
      <c r="G721" s="859"/>
      <c r="H721" s="2960"/>
      <c r="I721" s="2960"/>
      <c r="J721" s="859"/>
      <c r="K721" s="859"/>
      <c r="L721" s="859"/>
      <c r="M721" s="2960"/>
      <c r="N721" s="2960"/>
      <c r="O721" s="859"/>
      <c r="P721" s="859"/>
      <c r="Q721" s="859"/>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2960"/>
      <c r="D722" s="2960"/>
      <c r="E722" s="859"/>
      <c r="F722" s="859"/>
      <c r="G722" s="859"/>
      <c r="H722" s="2960"/>
      <c r="I722" s="2960"/>
      <c r="J722" s="859"/>
      <c r="K722" s="859"/>
      <c r="L722" s="859"/>
      <c r="M722" s="2960"/>
      <c r="N722" s="2960"/>
      <c r="O722" s="859"/>
      <c r="P722" s="859"/>
      <c r="Q722" s="859"/>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2960"/>
      <c r="D723" s="2960"/>
      <c r="E723" s="859"/>
      <c r="F723" s="859"/>
      <c r="G723" s="859"/>
      <c r="H723" s="2960"/>
      <c r="I723" s="2960"/>
      <c r="J723" s="859"/>
      <c r="K723" s="859"/>
      <c r="L723" s="859"/>
      <c r="M723" s="2960"/>
      <c r="N723" s="2960"/>
      <c r="O723" s="859"/>
      <c r="P723" s="859"/>
      <c r="Q723" s="859"/>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2960"/>
      <c r="D724" s="2960"/>
      <c r="E724" s="859"/>
      <c r="F724" s="859"/>
      <c r="G724" s="859"/>
      <c r="H724" s="2960"/>
      <c r="I724" s="2960"/>
      <c r="J724" s="859"/>
      <c r="K724" s="859"/>
      <c r="L724" s="859"/>
      <c r="M724" s="2960"/>
      <c r="N724" s="2960"/>
      <c r="O724" s="859"/>
      <c r="P724" s="859"/>
      <c r="Q724" s="859"/>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2960"/>
      <c r="D725" s="2960"/>
      <c r="E725" s="859"/>
      <c r="F725" s="859"/>
      <c r="G725" s="859"/>
      <c r="H725" s="2960"/>
      <c r="I725" s="2960"/>
      <c r="J725" s="859"/>
      <c r="K725" s="859"/>
      <c r="L725" s="859"/>
      <c r="M725" s="2960"/>
      <c r="N725" s="2960"/>
      <c r="O725" s="859"/>
      <c r="P725" s="859"/>
      <c r="Q725" s="859"/>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2960"/>
      <c r="D726" s="2960"/>
      <c r="E726" s="859"/>
      <c r="F726" s="859"/>
      <c r="G726" s="859"/>
      <c r="H726" s="2960"/>
      <c r="I726" s="2960"/>
      <c r="J726" s="859"/>
      <c r="K726" s="859"/>
      <c r="L726" s="859"/>
      <c r="M726" s="2960"/>
      <c r="N726" s="2960"/>
      <c r="O726" s="859"/>
      <c r="P726" s="859"/>
      <c r="Q726" s="859"/>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2960"/>
      <c r="D727" s="2960"/>
      <c r="E727" s="859"/>
      <c r="F727" s="859"/>
      <c r="G727" s="859"/>
      <c r="H727" s="2960"/>
      <c r="I727" s="2960"/>
      <c r="J727" s="859"/>
      <c r="K727" s="859"/>
      <c r="L727" s="859"/>
      <c r="M727" s="2960"/>
      <c r="N727" s="2960"/>
      <c r="O727" s="859"/>
      <c r="P727" s="859"/>
      <c r="Q727" s="859"/>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2960"/>
      <c r="D728" s="2960"/>
      <c r="E728" s="859"/>
      <c r="F728" s="859"/>
      <c r="G728" s="859"/>
      <c r="H728" s="2960"/>
      <c r="I728" s="2960"/>
      <c r="J728" s="859"/>
      <c r="K728" s="859"/>
      <c r="L728" s="859"/>
      <c r="M728" s="2960"/>
      <c r="N728" s="2960"/>
      <c r="O728" s="859"/>
      <c r="P728" s="859"/>
      <c r="Q728" s="859"/>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2960"/>
      <c r="D729" s="2960"/>
      <c r="E729" s="859"/>
      <c r="F729" s="859"/>
      <c r="G729" s="859"/>
      <c r="H729" s="2960"/>
      <c r="I729" s="2960"/>
      <c r="J729" s="859"/>
      <c r="K729" s="859"/>
      <c r="L729" s="859"/>
      <c r="M729" s="2960"/>
      <c r="N729" s="2960"/>
      <c r="O729" s="859"/>
      <c r="P729" s="859"/>
      <c r="Q729" s="859"/>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2960"/>
      <c r="D730" s="2960"/>
      <c r="E730" s="859"/>
      <c r="F730" s="859"/>
      <c r="G730" s="859"/>
      <c r="H730" s="2960"/>
      <c r="I730" s="2960"/>
      <c r="J730" s="859"/>
      <c r="K730" s="859"/>
      <c r="L730" s="859"/>
      <c r="M730" s="2960"/>
      <c r="N730" s="2960"/>
      <c r="O730" s="859"/>
      <c r="P730" s="859"/>
      <c r="Q730" s="859"/>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2960"/>
      <c r="D731" s="2960"/>
      <c r="E731" s="859"/>
      <c r="F731" s="859"/>
      <c r="G731" s="859"/>
      <c r="H731" s="2960"/>
      <c r="I731" s="2960"/>
      <c r="J731" s="859"/>
      <c r="K731" s="859"/>
      <c r="L731" s="859"/>
      <c r="M731" s="2960"/>
      <c r="N731" s="2960"/>
      <c r="O731" s="859"/>
      <c r="P731" s="859"/>
      <c r="Q731" s="859"/>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2960"/>
      <c r="D732" s="2960"/>
      <c r="E732" s="859"/>
      <c r="F732" s="859"/>
      <c r="G732" s="859"/>
      <c r="H732" s="2960"/>
      <c r="I732" s="2960"/>
      <c r="J732" s="859"/>
      <c r="K732" s="859"/>
      <c r="L732" s="859"/>
      <c r="M732" s="2960"/>
      <c r="N732" s="2960"/>
      <c r="O732" s="859"/>
      <c r="P732" s="859"/>
      <c r="Q732" s="859"/>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2960"/>
      <c r="D733" s="2960"/>
      <c r="E733" s="859"/>
      <c r="F733" s="859"/>
      <c r="G733" s="859"/>
      <c r="H733" s="2960"/>
      <c r="I733" s="2960"/>
      <c r="J733" s="859"/>
      <c r="K733" s="859"/>
      <c r="L733" s="859"/>
      <c r="M733" s="2960"/>
      <c r="N733" s="2960"/>
      <c r="O733" s="859"/>
      <c r="P733" s="859"/>
      <c r="Q733" s="859"/>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2960"/>
      <c r="D734" s="2960"/>
      <c r="E734" s="859"/>
      <c r="F734" s="859"/>
      <c r="G734" s="859"/>
      <c r="H734" s="2960"/>
      <c r="I734" s="2960"/>
      <c r="J734" s="859"/>
      <c r="K734" s="859"/>
      <c r="L734" s="859"/>
      <c r="M734" s="2960"/>
      <c r="N734" s="2960"/>
      <c r="O734" s="859"/>
      <c r="P734" s="859"/>
      <c r="Q734" s="859"/>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2960"/>
      <c r="D735" s="2960"/>
      <c r="E735" s="859"/>
      <c r="F735" s="859"/>
      <c r="G735" s="859"/>
      <c r="H735" s="2960"/>
      <c r="I735" s="2960"/>
      <c r="J735" s="859"/>
      <c r="K735" s="859"/>
      <c r="L735" s="859"/>
      <c r="M735" s="2960"/>
      <c r="N735" s="2960"/>
      <c r="O735" s="859"/>
      <c r="P735" s="859"/>
      <c r="Q735" s="859"/>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2960"/>
      <c r="D736" s="2960"/>
      <c r="E736" s="859"/>
      <c r="F736" s="859"/>
      <c r="G736" s="859"/>
      <c r="H736" s="2960"/>
      <c r="I736" s="2960"/>
      <c r="J736" s="859"/>
      <c r="K736" s="859"/>
      <c r="L736" s="859"/>
      <c r="M736" s="2960"/>
      <c r="N736" s="2960"/>
      <c r="O736" s="859"/>
      <c r="P736" s="859"/>
      <c r="Q736" s="859"/>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2960"/>
      <c r="D737" s="2960"/>
      <c r="E737" s="859"/>
      <c r="F737" s="859"/>
      <c r="G737" s="859"/>
      <c r="H737" s="2960"/>
      <c r="I737" s="2960"/>
      <c r="J737" s="859"/>
      <c r="K737" s="859"/>
      <c r="L737" s="859"/>
      <c r="M737" s="2960"/>
      <c r="N737" s="2960"/>
      <c r="O737" s="859"/>
      <c r="P737" s="859"/>
      <c r="Q737" s="859"/>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2960"/>
      <c r="D738" s="2960"/>
      <c r="E738" s="859"/>
      <c r="F738" s="859"/>
      <c r="G738" s="859"/>
      <c r="H738" s="2960"/>
      <c r="I738" s="2960"/>
      <c r="J738" s="859"/>
      <c r="K738" s="859"/>
      <c r="L738" s="859"/>
      <c r="M738" s="2960"/>
      <c r="N738" s="2960"/>
      <c r="O738" s="859"/>
      <c r="P738" s="859"/>
      <c r="Q738" s="859"/>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2960"/>
      <c r="D739" s="2960"/>
      <c r="E739" s="859"/>
      <c r="F739" s="859"/>
      <c r="G739" s="859"/>
      <c r="H739" s="2960"/>
      <c r="I739" s="2960"/>
      <c r="J739" s="859"/>
      <c r="K739" s="859"/>
      <c r="L739" s="859"/>
      <c r="M739" s="2960"/>
      <c r="N739" s="2960"/>
      <c r="O739" s="859"/>
      <c r="P739" s="859"/>
      <c r="Q739" s="859"/>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2960"/>
      <c r="D740" s="2960"/>
      <c r="E740" s="859"/>
      <c r="F740" s="859"/>
      <c r="G740" s="859"/>
      <c r="H740" s="2960"/>
      <c r="I740" s="2960"/>
      <c r="J740" s="859"/>
      <c r="K740" s="859"/>
      <c r="L740" s="859"/>
      <c r="M740" s="2960"/>
      <c r="N740" s="2960"/>
      <c r="O740" s="859"/>
      <c r="P740" s="859"/>
      <c r="Q740" s="859"/>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2960"/>
      <c r="D741" s="2960"/>
      <c r="E741" s="859"/>
      <c r="F741" s="859"/>
      <c r="G741" s="859"/>
      <c r="H741" s="2960"/>
      <c r="I741" s="2960"/>
      <c r="J741" s="859"/>
      <c r="K741" s="859"/>
      <c r="L741" s="859"/>
      <c r="M741" s="2960"/>
      <c r="N741" s="2960"/>
      <c r="O741" s="859"/>
      <c r="P741" s="859"/>
      <c r="Q741" s="859"/>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2960"/>
      <c r="D742" s="2960"/>
      <c r="E742" s="859"/>
      <c r="F742" s="859"/>
      <c r="G742" s="859"/>
      <c r="H742" s="2960"/>
      <c r="I742" s="2960"/>
      <c r="J742" s="859"/>
      <c r="K742" s="859"/>
      <c r="L742" s="859"/>
      <c r="M742" s="2960"/>
      <c r="N742" s="2960"/>
      <c r="O742" s="859"/>
      <c r="P742" s="859"/>
      <c r="Q742" s="859"/>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2960"/>
      <c r="D743" s="2960"/>
      <c r="E743" s="859"/>
      <c r="F743" s="859"/>
      <c r="G743" s="859"/>
      <c r="H743" s="2960"/>
      <c r="I743" s="2960"/>
      <c r="J743" s="859"/>
      <c r="K743" s="859"/>
      <c r="L743" s="859"/>
      <c r="M743" s="2960"/>
      <c r="N743" s="2960"/>
      <c r="O743" s="859"/>
      <c r="P743" s="859"/>
      <c r="Q743" s="859"/>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2960"/>
      <c r="D744" s="2960"/>
      <c r="E744" s="859"/>
      <c r="F744" s="859"/>
      <c r="G744" s="859"/>
      <c r="H744" s="2960"/>
      <c r="I744" s="2960"/>
      <c r="J744" s="859"/>
      <c r="K744" s="859"/>
      <c r="L744" s="859"/>
      <c r="M744" s="2960"/>
      <c r="N744" s="2960"/>
      <c r="O744" s="859"/>
      <c r="P744" s="859"/>
      <c r="Q744" s="859"/>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2960"/>
      <c r="D745" s="2960"/>
      <c r="E745" s="859"/>
      <c r="F745" s="859"/>
      <c r="G745" s="859"/>
      <c r="H745" s="2960"/>
      <c r="I745" s="2960"/>
      <c r="J745" s="859"/>
      <c r="K745" s="859"/>
      <c r="L745" s="859"/>
      <c r="M745" s="2960"/>
      <c r="N745" s="2960"/>
      <c r="O745" s="859"/>
      <c r="P745" s="859"/>
      <c r="Q745" s="859"/>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2960"/>
      <c r="D746" s="2960"/>
      <c r="E746" s="859"/>
      <c r="F746" s="859"/>
      <c r="G746" s="859"/>
      <c r="H746" s="2960"/>
      <c r="I746" s="2960"/>
      <c r="J746" s="859"/>
      <c r="K746" s="859"/>
      <c r="L746" s="859"/>
      <c r="M746" s="2960"/>
      <c r="N746" s="2960"/>
      <c r="O746" s="859"/>
      <c r="P746" s="859"/>
      <c r="Q746" s="859"/>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2960"/>
      <c r="D747" s="2960"/>
      <c r="E747" s="859"/>
      <c r="F747" s="859"/>
      <c r="G747" s="859"/>
      <c r="H747" s="2960"/>
      <c r="I747" s="2960"/>
      <c r="J747" s="859"/>
      <c r="K747" s="859"/>
      <c r="L747" s="859"/>
      <c r="M747" s="2960"/>
      <c r="N747" s="2960"/>
      <c r="O747" s="859"/>
      <c r="P747" s="859"/>
      <c r="Q747" s="859"/>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2960"/>
      <c r="D748" s="2960"/>
      <c r="E748" s="859"/>
      <c r="F748" s="859"/>
      <c r="G748" s="859"/>
      <c r="H748" s="2960"/>
      <c r="I748" s="2960"/>
      <c r="J748" s="859"/>
      <c r="K748" s="859"/>
      <c r="L748" s="859"/>
      <c r="M748" s="2960"/>
      <c r="N748" s="2960"/>
      <c r="O748" s="859"/>
      <c r="P748" s="859"/>
      <c r="Q748" s="859"/>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2960"/>
      <c r="D749" s="2960"/>
      <c r="E749" s="859"/>
      <c r="F749" s="859"/>
      <c r="G749" s="859"/>
      <c r="H749" s="2960"/>
      <c r="I749" s="2960"/>
      <c r="J749" s="859"/>
      <c r="K749" s="859"/>
      <c r="L749" s="859"/>
      <c r="M749" s="2960"/>
      <c r="N749" s="2960"/>
      <c r="O749" s="859"/>
      <c r="P749" s="859"/>
      <c r="Q749" s="859"/>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2960"/>
      <c r="D750" s="2960"/>
      <c r="E750" s="859"/>
      <c r="F750" s="859"/>
      <c r="G750" s="859"/>
      <c r="H750" s="2960"/>
      <c r="I750" s="2960"/>
      <c r="J750" s="859"/>
      <c r="K750" s="859"/>
      <c r="L750" s="859"/>
      <c r="M750" s="2960"/>
      <c r="N750" s="2960"/>
      <c r="O750" s="859"/>
      <c r="P750" s="859"/>
      <c r="Q750" s="859"/>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2960"/>
      <c r="D751" s="2960"/>
      <c r="E751" s="859"/>
      <c r="F751" s="859"/>
      <c r="G751" s="859"/>
      <c r="H751" s="2960"/>
      <c r="I751" s="2960"/>
      <c r="J751" s="859"/>
      <c r="K751" s="859"/>
      <c r="L751" s="859"/>
      <c r="M751" s="2960"/>
      <c r="N751" s="2960"/>
      <c r="O751" s="859"/>
      <c r="P751" s="859"/>
      <c r="Q751" s="859"/>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2960"/>
      <c r="D752" s="2960"/>
      <c r="E752" s="859"/>
      <c r="F752" s="859"/>
      <c r="G752" s="859"/>
      <c r="H752" s="2960"/>
      <c r="I752" s="2960"/>
      <c r="J752" s="859"/>
      <c r="K752" s="859"/>
      <c r="L752" s="859"/>
      <c r="M752" s="2960"/>
      <c r="N752" s="2960"/>
      <c r="O752" s="859"/>
      <c r="P752" s="859"/>
      <c r="Q752" s="859"/>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2960"/>
      <c r="D753" s="2960"/>
      <c r="E753" s="859"/>
      <c r="F753" s="859"/>
      <c r="G753" s="859"/>
      <c r="H753" s="2960"/>
      <c r="I753" s="2960"/>
      <c r="J753" s="859"/>
      <c r="K753" s="859"/>
      <c r="L753" s="859"/>
      <c r="M753" s="2960"/>
      <c r="N753" s="2960"/>
      <c r="O753" s="859"/>
      <c r="P753" s="859"/>
      <c r="Q753" s="859"/>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2960"/>
      <c r="D754" s="2960"/>
      <c r="E754" s="859"/>
      <c r="F754" s="859"/>
      <c r="G754" s="859"/>
      <c r="H754" s="2960"/>
      <c r="I754" s="2960"/>
      <c r="J754" s="859"/>
      <c r="K754" s="859"/>
      <c r="L754" s="859"/>
      <c r="M754" s="2960"/>
      <c r="N754" s="2960"/>
      <c r="O754" s="859"/>
      <c r="P754" s="859"/>
      <c r="Q754" s="859"/>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2960"/>
      <c r="D755" s="2960"/>
      <c r="E755" s="859"/>
      <c r="F755" s="859"/>
      <c r="G755" s="859"/>
      <c r="H755" s="2960"/>
      <c r="I755" s="2960"/>
      <c r="J755" s="859"/>
      <c r="K755" s="859"/>
      <c r="L755" s="859"/>
      <c r="M755" s="2960"/>
      <c r="N755" s="2960"/>
      <c r="O755" s="859"/>
      <c r="P755" s="859"/>
      <c r="Q755" s="859"/>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2960"/>
      <c r="D756" s="2960"/>
      <c r="E756" s="859"/>
      <c r="F756" s="859"/>
      <c r="G756" s="859"/>
      <c r="H756" s="2960"/>
      <c r="I756" s="2960"/>
      <c r="J756" s="859"/>
      <c r="K756" s="859"/>
      <c r="L756" s="859"/>
      <c r="M756" s="2960"/>
      <c r="N756" s="2960"/>
      <c r="O756" s="859"/>
      <c r="P756" s="859"/>
      <c r="Q756" s="859"/>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2960"/>
      <c r="D757" s="2960"/>
      <c r="E757" s="859"/>
      <c r="F757" s="859"/>
      <c r="G757" s="859"/>
      <c r="H757" s="2960"/>
      <c r="I757" s="2960"/>
      <c r="J757" s="859"/>
      <c r="K757" s="859"/>
      <c r="L757" s="859"/>
      <c r="M757" s="2960"/>
      <c r="N757" s="2960"/>
      <c r="O757" s="859"/>
      <c r="P757" s="859"/>
      <c r="Q757" s="859"/>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2960"/>
      <c r="D758" s="2960"/>
      <c r="E758" s="859"/>
      <c r="F758" s="859"/>
      <c r="G758" s="859"/>
      <c r="H758" s="2960"/>
      <c r="I758" s="2960"/>
      <c r="J758" s="859"/>
      <c r="K758" s="859"/>
      <c r="L758" s="859"/>
      <c r="M758" s="2960"/>
      <c r="N758" s="2960"/>
      <c r="O758" s="859"/>
      <c r="P758" s="859"/>
      <c r="Q758" s="859"/>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2960"/>
      <c r="D759" s="2960"/>
      <c r="E759" s="859"/>
      <c r="F759" s="859"/>
      <c r="G759" s="859"/>
      <c r="H759" s="2960"/>
      <c r="I759" s="2960"/>
      <c r="J759" s="859"/>
      <c r="K759" s="859"/>
      <c r="L759" s="859"/>
      <c r="M759" s="2960"/>
      <c r="N759" s="2960"/>
      <c r="O759" s="859"/>
      <c r="P759" s="859"/>
      <c r="Q759" s="859"/>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2960"/>
      <c r="D760" s="2960"/>
      <c r="E760" s="859"/>
      <c r="F760" s="859"/>
      <c r="G760" s="859"/>
      <c r="H760" s="2960"/>
      <c r="I760" s="2960"/>
      <c r="J760" s="859"/>
      <c r="K760" s="859"/>
      <c r="L760" s="859"/>
      <c r="M760" s="2960"/>
      <c r="N760" s="2960"/>
      <c r="O760" s="859"/>
      <c r="P760" s="859"/>
      <c r="Q760" s="859"/>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2960"/>
      <c r="D761" s="2960"/>
      <c r="E761" s="859"/>
      <c r="F761" s="859"/>
      <c r="G761" s="859"/>
      <c r="H761" s="2960"/>
      <c r="I761" s="2960"/>
      <c r="J761" s="859"/>
      <c r="K761" s="859"/>
      <c r="L761" s="859"/>
      <c r="M761" s="2960"/>
      <c r="N761" s="2960"/>
      <c r="O761" s="859"/>
      <c r="P761" s="859"/>
      <c r="Q761" s="859"/>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2960"/>
      <c r="D762" s="2960"/>
      <c r="E762" s="859"/>
      <c r="F762" s="859"/>
      <c r="G762" s="859"/>
      <c r="H762" s="2960"/>
      <c r="I762" s="2960"/>
      <c r="J762" s="859"/>
      <c r="K762" s="859"/>
      <c r="L762" s="859"/>
      <c r="M762" s="2960"/>
      <c r="N762" s="2960"/>
      <c r="O762" s="859"/>
      <c r="P762" s="859"/>
      <c r="Q762" s="859"/>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2960"/>
      <c r="D763" s="2960"/>
      <c r="E763" s="859"/>
      <c r="F763" s="859"/>
      <c r="G763" s="859"/>
      <c r="H763" s="2960"/>
      <c r="I763" s="2960"/>
      <c r="J763" s="859"/>
      <c r="K763" s="859"/>
      <c r="L763" s="859"/>
      <c r="M763" s="2960"/>
      <c r="N763" s="2960"/>
      <c r="O763" s="859"/>
      <c r="P763" s="859"/>
      <c r="Q763" s="859"/>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2960"/>
      <c r="D764" s="2960"/>
      <c r="E764" s="859"/>
      <c r="F764" s="859"/>
      <c r="G764" s="859"/>
      <c r="H764" s="2960"/>
      <c r="I764" s="2960"/>
      <c r="J764" s="859"/>
      <c r="K764" s="859"/>
      <c r="L764" s="859"/>
      <c r="M764" s="2960"/>
      <c r="N764" s="2960"/>
      <c r="O764" s="859"/>
      <c r="P764" s="859"/>
      <c r="Q764" s="859"/>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2960"/>
      <c r="D765" s="2960"/>
      <c r="E765" s="859"/>
      <c r="F765" s="859"/>
      <c r="G765" s="859"/>
      <c r="H765" s="2960"/>
      <c r="I765" s="2960"/>
      <c r="J765" s="859"/>
      <c r="K765" s="859"/>
      <c r="L765" s="859"/>
      <c r="M765" s="2960"/>
      <c r="N765" s="2960"/>
      <c r="O765" s="859"/>
      <c r="P765" s="859"/>
      <c r="Q765" s="859"/>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2960"/>
      <c r="D766" s="2960"/>
      <c r="E766" s="859"/>
      <c r="F766" s="859"/>
      <c r="G766" s="859"/>
      <c r="H766" s="2960"/>
      <c r="I766" s="2960"/>
      <c r="J766" s="859"/>
      <c r="K766" s="859"/>
      <c r="L766" s="859"/>
      <c r="M766" s="2960"/>
      <c r="N766" s="2960"/>
      <c r="O766" s="859"/>
      <c r="P766" s="859"/>
      <c r="Q766" s="859"/>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2960"/>
      <c r="D767" s="2960"/>
      <c r="E767" s="859"/>
      <c r="F767" s="859"/>
      <c r="G767" s="859"/>
      <c r="H767" s="2960"/>
      <c r="I767" s="2960"/>
      <c r="J767" s="859"/>
      <c r="K767" s="859"/>
      <c r="L767" s="859"/>
      <c r="M767" s="2960"/>
      <c r="N767" s="2960"/>
      <c r="O767" s="859"/>
      <c r="P767" s="859"/>
      <c r="Q767" s="859"/>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2960"/>
      <c r="D768" s="2960"/>
      <c r="E768" s="859"/>
      <c r="F768" s="859"/>
      <c r="G768" s="859"/>
      <c r="H768" s="2960"/>
      <c r="I768" s="2960"/>
      <c r="J768" s="859"/>
      <c r="K768" s="859"/>
      <c r="L768" s="859"/>
      <c r="M768" s="2960"/>
      <c r="N768" s="2960"/>
      <c r="O768" s="859"/>
      <c r="P768" s="859"/>
      <c r="Q768" s="859"/>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2960"/>
      <c r="D769" s="2960"/>
      <c r="E769" s="859"/>
      <c r="F769" s="859"/>
      <c r="G769" s="859"/>
      <c r="H769" s="2960"/>
      <c r="I769" s="2960"/>
      <c r="J769" s="859"/>
      <c r="K769" s="859"/>
      <c r="L769" s="859"/>
      <c r="M769" s="2960"/>
      <c r="N769" s="2960"/>
      <c r="O769" s="859"/>
      <c r="P769" s="859"/>
      <c r="Q769" s="859"/>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2960"/>
      <c r="D770" s="2960"/>
      <c r="E770" s="859"/>
      <c r="F770" s="859"/>
      <c r="G770" s="859"/>
      <c r="H770" s="2960"/>
      <c r="I770" s="2960"/>
      <c r="J770" s="859"/>
      <c r="K770" s="859"/>
      <c r="L770" s="859"/>
      <c r="M770" s="2960"/>
      <c r="N770" s="2960"/>
      <c r="O770" s="859"/>
      <c r="P770" s="859"/>
      <c r="Q770" s="859"/>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2960"/>
      <c r="D771" s="2960"/>
      <c r="E771" s="859"/>
      <c r="F771" s="859"/>
      <c r="G771" s="859"/>
      <c r="H771" s="2960"/>
      <c r="I771" s="2960"/>
      <c r="J771" s="859"/>
      <c r="K771" s="859"/>
      <c r="L771" s="859"/>
      <c r="M771" s="2960"/>
      <c r="N771" s="2960"/>
      <c r="O771" s="859"/>
      <c r="P771" s="859"/>
      <c r="Q771" s="859"/>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2960"/>
      <c r="D772" s="2960"/>
      <c r="E772" s="859"/>
      <c r="F772" s="859"/>
      <c r="G772" s="859"/>
      <c r="H772" s="2960"/>
      <c r="I772" s="2960"/>
      <c r="J772" s="859"/>
      <c r="K772" s="859"/>
      <c r="L772" s="859"/>
      <c r="M772" s="2960"/>
      <c r="N772" s="2960"/>
      <c r="O772" s="859"/>
      <c r="P772" s="859"/>
      <c r="Q772" s="859"/>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2960"/>
      <c r="D773" s="2960"/>
      <c r="E773" s="859"/>
      <c r="F773" s="859"/>
      <c r="G773" s="859"/>
      <c r="H773" s="2960"/>
      <c r="I773" s="2960"/>
      <c r="J773" s="859"/>
      <c r="K773" s="859"/>
      <c r="L773" s="859"/>
      <c r="M773" s="2960"/>
      <c r="N773" s="2960"/>
      <c r="O773" s="859"/>
      <c r="P773" s="859"/>
      <c r="Q773" s="859"/>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2960"/>
      <c r="D774" s="2960"/>
      <c r="E774" s="859"/>
      <c r="F774" s="859"/>
      <c r="G774" s="859"/>
      <c r="H774" s="2960"/>
      <c r="I774" s="2960"/>
      <c r="J774" s="859"/>
      <c r="K774" s="859"/>
      <c r="L774" s="859"/>
      <c r="M774" s="2960"/>
      <c r="N774" s="2960"/>
      <c r="O774" s="859"/>
      <c r="P774" s="859"/>
      <c r="Q774" s="859"/>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2960"/>
      <c r="D775" s="2960"/>
      <c r="E775" s="859"/>
      <c r="F775" s="859"/>
      <c r="G775" s="859"/>
      <c r="H775" s="2960"/>
      <c r="I775" s="2960"/>
      <c r="J775" s="859"/>
      <c r="K775" s="859"/>
      <c r="L775" s="859"/>
      <c r="M775" s="2960"/>
      <c r="N775" s="2960"/>
      <c r="O775" s="859"/>
      <c r="P775" s="859"/>
      <c r="Q775" s="859"/>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2960"/>
      <c r="D776" s="2960"/>
      <c r="E776" s="859"/>
      <c r="F776" s="859"/>
      <c r="G776" s="859"/>
      <c r="H776" s="2960"/>
      <c r="I776" s="2960"/>
      <c r="J776" s="859"/>
      <c r="K776" s="859"/>
      <c r="L776" s="859"/>
      <c r="M776" s="2960"/>
      <c r="N776" s="2960"/>
      <c r="O776" s="859"/>
      <c r="P776" s="859"/>
      <c r="Q776" s="859"/>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2960"/>
      <c r="D777" s="2960"/>
      <c r="E777" s="859"/>
      <c r="F777" s="859"/>
      <c r="G777" s="859"/>
      <c r="H777" s="2960"/>
      <c r="I777" s="2960"/>
      <c r="J777" s="859"/>
      <c r="K777" s="859"/>
      <c r="L777" s="859"/>
      <c r="M777" s="2960"/>
      <c r="N777" s="2960"/>
      <c r="O777" s="859"/>
      <c r="P777" s="859"/>
      <c r="Q777" s="859"/>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2960"/>
      <c r="D778" s="2960"/>
      <c r="E778" s="859"/>
      <c r="F778" s="859"/>
      <c r="G778" s="859"/>
      <c r="H778" s="2960"/>
      <c r="I778" s="2960"/>
      <c r="J778" s="859"/>
      <c r="K778" s="859"/>
      <c r="L778" s="859"/>
      <c r="M778" s="2960"/>
      <c r="N778" s="2960"/>
      <c r="O778" s="859"/>
      <c r="P778" s="859"/>
      <c r="Q778" s="859"/>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2960"/>
      <c r="D779" s="2960"/>
      <c r="E779" s="859"/>
      <c r="F779" s="859"/>
      <c r="G779" s="859"/>
      <c r="H779" s="2960"/>
      <c r="I779" s="2960"/>
      <c r="J779" s="859"/>
      <c r="K779" s="859"/>
      <c r="L779" s="859"/>
      <c r="M779" s="2960"/>
      <c r="N779" s="2960"/>
      <c r="O779" s="859"/>
      <c r="P779" s="859"/>
      <c r="Q779" s="859"/>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2960"/>
      <c r="D780" s="2960"/>
      <c r="E780" s="859"/>
      <c r="F780" s="859"/>
      <c r="G780" s="859"/>
      <c r="H780" s="2960"/>
      <c r="I780" s="2960"/>
      <c r="J780" s="859"/>
      <c r="K780" s="859"/>
      <c r="L780" s="859"/>
      <c r="M780" s="2960"/>
      <c r="N780" s="2960"/>
      <c r="O780" s="859"/>
      <c r="P780" s="859"/>
      <c r="Q780" s="859"/>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2960"/>
      <c r="D781" s="2960"/>
      <c r="E781" s="859"/>
      <c r="F781" s="859"/>
      <c r="G781" s="859"/>
      <c r="H781" s="2960"/>
      <c r="I781" s="2960"/>
      <c r="J781" s="859"/>
      <c r="K781" s="859"/>
      <c r="L781" s="859"/>
      <c r="M781" s="2960"/>
      <c r="N781" s="2960"/>
      <c r="O781" s="859"/>
      <c r="P781" s="859"/>
      <c r="Q781" s="859"/>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2960"/>
      <c r="D782" s="2960"/>
      <c r="E782" s="859"/>
      <c r="F782" s="859"/>
      <c r="G782" s="859"/>
      <c r="H782" s="2960"/>
      <c r="I782" s="2960"/>
      <c r="J782" s="859"/>
      <c r="K782" s="859"/>
      <c r="L782" s="859"/>
      <c r="M782" s="2960"/>
      <c r="N782" s="2960"/>
      <c r="O782" s="859"/>
      <c r="P782" s="859"/>
      <c r="Q782" s="859"/>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2960"/>
      <c r="D783" s="2960"/>
      <c r="E783" s="859"/>
      <c r="F783" s="859"/>
      <c r="G783" s="859"/>
      <c r="H783" s="2960"/>
      <c r="I783" s="2960"/>
      <c r="J783" s="859"/>
      <c r="K783" s="859"/>
      <c r="L783" s="859"/>
      <c r="M783" s="2960"/>
      <c r="N783" s="2960"/>
      <c r="O783" s="859"/>
      <c r="P783" s="859"/>
      <c r="Q783" s="859"/>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2960"/>
      <c r="D784" s="2960"/>
      <c r="E784" s="859"/>
      <c r="F784" s="859"/>
      <c r="G784" s="859"/>
      <c r="H784" s="2960"/>
      <c r="I784" s="2960"/>
      <c r="J784" s="859"/>
      <c r="K784" s="859"/>
      <c r="L784" s="859"/>
      <c r="M784" s="2960"/>
      <c r="N784" s="2960"/>
      <c r="O784" s="859"/>
      <c r="P784" s="859"/>
      <c r="Q784" s="859"/>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2960"/>
      <c r="D785" s="2960"/>
      <c r="E785" s="859"/>
      <c r="F785" s="859"/>
      <c r="G785" s="859"/>
      <c r="H785" s="2960"/>
      <c r="I785" s="2960"/>
      <c r="J785" s="859"/>
      <c r="K785" s="859"/>
      <c r="L785" s="859"/>
      <c r="M785" s="2960"/>
      <c r="N785" s="2960"/>
      <c r="O785" s="859"/>
      <c r="P785" s="859"/>
      <c r="Q785" s="859"/>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2960"/>
      <c r="D786" s="2960"/>
      <c r="E786" s="859"/>
      <c r="F786" s="859"/>
      <c r="G786" s="859"/>
      <c r="H786" s="2960"/>
      <c r="I786" s="2960"/>
      <c r="J786" s="859"/>
      <c r="K786" s="859"/>
      <c r="L786" s="859"/>
      <c r="M786" s="2960"/>
      <c r="N786" s="2960"/>
      <c r="O786" s="859"/>
      <c r="P786" s="859"/>
      <c r="Q786" s="859"/>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2960"/>
      <c r="D787" s="2960"/>
      <c r="E787" s="859"/>
      <c r="F787" s="859"/>
      <c r="G787" s="859"/>
      <c r="H787" s="2960"/>
      <c r="I787" s="2960"/>
      <c r="J787" s="859"/>
      <c r="K787" s="859"/>
      <c r="L787" s="859"/>
      <c r="M787" s="2960"/>
      <c r="N787" s="2960"/>
      <c r="O787" s="859"/>
      <c r="P787" s="859"/>
      <c r="Q787" s="859"/>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2960"/>
      <c r="D788" s="2960"/>
      <c r="E788" s="859"/>
      <c r="F788" s="859"/>
      <c r="G788" s="859"/>
      <c r="H788" s="2960"/>
      <c r="I788" s="2960"/>
      <c r="J788" s="859"/>
      <c r="K788" s="859"/>
      <c r="L788" s="859"/>
      <c r="M788" s="2960"/>
      <c r="N788" s="2960"/>
      <c r="O788" s="859"/>
      <c r="P788" s="859"/>
      <c r="Q788" s="859"/>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2960"/>
      <c r="D789" s="2960"/>
      <c r="E789" s="859"/>
      <c r="F789" s="859"/>
      <c r="G789" s="859"/>
      <c r="H789" s="2960"/>
      <c r="I789" s="2960"/>
      <c r="J789" s="859"/>
      <c r="K789" s="859"/>
      <c r="L789" s="859"/>
      <c r="M789" s="2960"/>
      <c r="N789" s="2960"/>
      <c r="O789" s="859"/>
      <c r="P789" s="859"/>
      <c r="Q789" s="859"/>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2960"/>
      <c r="D790" s="2960"/>
      <c r="E790" s="859"/>
      <c r="F790" s="859"/>
      <c r="G790" s="859"/>
      <c r="H790" s="2960"/>
      <c r="I790" s="2960"/>
      <c r="J790" s="859"/>
      <c r="K790" s="859"/>
      <c r="L790" s="859"/>
      <c r="M790" s="2960"/>
      <c r="N790" s="2960"/>
      <c r="O790" s="859"/>
      <c r="P790" s="859"/>
      <c r="Q790" s="859"/>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2960"/>
      <c r="D791" s="2960"/>
      <c r="E791" s="859"/>
      <c r="F791" s="859"/>
      <c r="G791" s="859"/>
      <c r="H791" s="2960"/>
      <c r="I791" s="2960"/>
      <c r="J791" s="859"/>
      <c r="K791" s="859"/>
      <c r="L791" s="859"/>
      <c r="M791" s="2960"/>
      <c r="N791" s="2960"/>
      <c r="O791" s="859"/>
      <c r="P791" s="859"/>
      <c r="Q791" s="859"/>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2960"/>
      <c r="D792" s="2960"/>
      <c r="E792" s="859"/>
      <c r="F792" s="859"/>
      <c r="G792" s="859"/>
      <c r="H792" s="2960"/>
      <c r="I792" s="2960"/>
      <c r="J792" s="859"/>
      <c r="K792" s="859"/>
      <c r="L792" s="859"/>
      <c r="M792" s="2960"/>
      <c r="N792" s="2960"/>
      <c r="O792" s="859"/>
      <c r="P792" s="859"/>
      <c r="Q792" s="859"/>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2960"/>
      <c r="D793" s="2960"/>
      <c r="E793" s="859"/>
      <c r="F793" s="859"/>
      <c r="G793" s="859"/>
      <c r="H793" s="2960"/>
      <c r="I793" s="2960"/>
      <c r="J793" s="859"/>
      <c r="K793" s="859"/>
      <c r="L793" s="859"/>
      <c r="M793" s="2960"/>
      <c r="N793" s="2960"/>
      <c r="O793" s="859"/>
      <c r="P793" s="859"/>
      <c r="Q793" s="859"/>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2960"/>
      <c r="D794" s="2960"/>
      <c r="E794" s="859"/>
      <c r="F794" s="859"/>
      <c r="G794" s="859"/>
      <c r="H794" s="2960"/>
      <c r="I794" s="2960"/>
      <c r="J794" s="859"/>
      <c r="K794" s="859"/>
      <c r="L794" s="859"/>
      <c r="M794" s="2960"/>
      <c r="N794" s="2960"/>
      <c r="O794" s="859"/>
      <c r="P794" s="859"/>
      <c r="Q794" s="859"/>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2960"/>
      <c r="D795" s="2960"/>
      <c r="E795" s="859"/>
      <c r="F795" s="859"/>
      <c r="G795" s="859"/>
      <c r="H795" s="2960"/>
      <c r="I795" s="2960"/>
      <c r="J795" s="859"/>
      <c r="K795" s="859"/>
      <c r="L795" s="859"/>
      <c r="M795" s="2960"/>
      <c r="N795" s="2960"/>
      <c r="O795" s="859"/>
      <c r="P795" s="859"/>
      <c r="Q795" s="859"/>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2960"/>
      <c r="D796" s="2960"/>
      <c r="E796" s="859"/>
      <c r="F796" s="859"/>
      <c r="G796" s="859"/>
      <c r="H796" s="2960"/>
      <c r="I796" s="2960"/>
      <c r="J796" s="859"/>
      <c r="K796" s="859"/>
      <c r="L796" s="859"/>
      <c r="M796" s="2960"/>
      <c r="N796" s="2960"/>
      <c r="O796" s="859"/>
      <c r="P796" s="859"/>
      <c r="Q796" s="859"/>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2960"/>
      <c r="D797" s="2960"/>
      <c r="E797" s="859"/>
      <c r="F797" s="859"/>
      <c r="G797" s="859"/>
      <c r="H797" s="2960"/>
      <c r="I797" s="2960"/>
      <c r="J797" s="859"/>
      <c r="K797" s="859"/>
      <c r="L797" s="859"/>
      <c r="M797" s="2960"/>
      <c r="N797" s="2960"/>
      <c r="O797" s="859"/>
      <c r="P797" s="859"/>
      <c r="Q797" s="859"/>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2960"/>
      <c r="D798" s="2960"/>
      <c r="E798" s="859"/>
      <c r="F798" s="859"/>
      <c r="G798" s="859"/>
      <c r="H798" s="2960"/>
      <c r="I798" s="2960"/>
      <c r="J798" s="859"/>
      <c r="K798" s="859"/>
      <c r="L798" s="859"/>
      <c r="M798" s="2960"/>
      <c r="N798" s="2960"/>
      <c r="O798" s="859"/>
      <c r="P798" s="859"/>
      <c r="Q798" s="859"/>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2960"/>
      <c r="D799" s="2960"/>
      <c r="E799" s="859"/>
      <c r="F799" s="859"/>
      <c r="G799" s="859"/>
      <c r="H799" s="2960"/>
      <c r="I799" s="2960"/>
      <c r="J799" s="859"/>
      <c r="K799" s="859"/>
      <c r="L799" s="859"/>
      <c r="M799" s="2960"/>
      <c r="N799" s="2960"/>
      <c r="O799" s="859"/>
      <c r="P799" s="859"/>
      <c r="Q799" s="859"/>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59"/>
      <c r="D800" s="859"/>
      <c r="E800" s="859"/>
      <c r="F800" s="859"/>
      <c r="G800" s="859"/>
      <c r="H800" s="859"/>
      <c r="I800" s="859"/>
      <c r="J800" s="859"/>
      <c r="K800" s="859"/>
      <c r="L800" s="859"/>
      <c r="M800" s="859"/>
      <c r="N800" s="859"/>
      <c r="O800" s="859"/>
      <c r="P800" s="859"/>
      <c r="Q800" s="859"/>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59"/>
      <c r="D801" s="859"/>
      <c r="E801" s="859"/>
      <c r="F801" s="859"/>
      <c r="G801" s="859"/>
      <c r="H801" s="859"/>
      <c r="I801" s="859"/>
      <c r="J801" s="859"/>
      <c r="K801" s="859"/>
      <c r="L801" s="859"/>
      <c r="M801" s="859"/>
      <c r="N801" s="859"/>
      <c r="O801" s="859"/>
      <c r="P801" s="859"/>
      <c r="Q801" s="859"/>
    </row>
    <row r="802" ht="25.15" customHeight="true" x14ac:dyDescent="0.2">
      <c r="C802" s="859"/>
      <c r="D802" s="859"/>
      <c r="E802" s="859"/>
      <c r="F802" s="859"/>
      <c r="G802" s="859"/>
      <c r="H802" s="859"/>
      <c r="I802" s="859"/>
      <c r="J802" s="859"/>
      <c r="K802" s="859"/>
      <c r="L802" s="859"/>
      <c r="M802" s="859"/>
      <c r="N802" s="859"/>
      <c r="O802" s="859"/>
      <c r="P802" s="859"/>
      <c r="Q802" s="859"/>
    </row>
    <row r="803" ht="25.15" customHeight="true" x14ac:dyDescent="0.2">
      <c r="C803" s="859"/>
      <c r="D803" s="859"/>
      <c r="E803" s="859"/>
      <c r="F803" s="859"/>
      <c r="G803" s="859"/>
      <c r="H803" s="859"/>
      <c r="I803" s="859"/>
      <c r="J803" s="859"/>
      <c r="K803" s="859"/>
      <c r="L803" s="859"/>
      <c r="M803" s="859"/>
      <c r="N803" s="859"/>
      <c r="O803" s="859"/>
      <c r="P803" s="859"/>
      <c r="Q803" s="859"/>
    </row>
    <row r="804" ht="25.15" customHeight="true" x14ac:dyDescent="0.2">
      <c r="C804" s="859"/>
      <c r="D804" s="859"/>
      <c r="E804" s="859"/>
      <c r="F804" s="859"/>
      <c r="G804" s="859"/>
      <c r="H804" s="859"/>
      <c r="I804" s="859"/>
      <c r="J804" s="859"/>
      <c r="K804" s="859"/>
      <c r="L804" s="859"/>
      <c r="M804" s="859"/>
      <c r="N804" s="859"/>
      <c r="O804" s="859"/>
      <c r="P804" s="859"/>
      <c r="Q804" s="859"/>
    </row>
    <row r="805" ht="25.15" customHeight="true" x14ac:dyDescent="0.2">
      <c r="C805" s="859"/>
      <c r="D805" s="859"/>
      <c r="E805" s="859"/>
      <c r="F805" s="859"/>
      <c r="G805" s="859"/>
      <c r="H805" s="859"/>
      <c r="I805" s="859"/>
      <c r="J805" s="859"/>
      <c r="K805" s="859"/>
      <c r="L805" s="859"/>
      <c r="M805" s="859"/>
      <c r="N805" s="859"/>
      <c r="O805" s="859"/>
      <c r="P805" s="859"/>
      <c r="Q805" s="859"/>
    </row>
    <row r="806" ht="25.15" customHeight="true" x14ac:dyDescent="0.2">
      <c r="C806" s="859"/>
      <c r="D806" s="859"/>
      <c r="E806" s="859"/>
      <c r="F806" s="859"/>
      <c r="G806" s="859"/>
      <c r="H806" s="859"/>
      <c r="I806" s="859"/>
      <c r="J806" s="859"/>
      <c r="K806" s="859"/>
      <c r="L806" s="859"/>
      <c r="M806" s="859"/>
      <c r="N806" s="859"/>
      <c r="O806" s="859"/>
      <c r="P806" s="859"/>
      <c r="Q806" s="859"/>
    </row>
    <row r="807" ht="25.15" customHeight="true" x14ac:dyDescent="0.2">
      <c r="C807" s="859"/>
      <c r="D807" s="859"/>
      <c r="E807" s="859"/>
      <c r="F807" s="859"/>
      <c r="G807" s="859"/>
      <c r="H807" s="859"/>
      <c r="I807" s="859"/>
      <c r="J807" s="859"/>
      <c r="K807" s="859"/>
      <c r="L807" s="859"/>
      <c r="M807" s="859"/>
      <c r="N807" s="859"/>
      <c r="O807" s="859"/>
      <c r="P807" s="859"/>
      <c r="Q807" s="859"/>
    </row>
    <row r="808" ht="25.15" customHeight="true" x14ac:dyDescent="0.2">
      <c r="C808" s="859"/>
      <c r="D808" s="859"/>
      <c r="E808" s="859"/>
      <c r="F808" s="859"/>
      <c r="G808" s="859"/>
      <c r="H808" s="859"/>
      <c r="I808" s="859"/>
      <c r="J808" s="859"/>
      <c r="K808" s="859"/>
      <c r="L808" s="859"/>
      <c r="M808" s="859"/>
      <c r="N808" s="859"/>
      <c r="O808" s="859"/>
      <c r="P808" s="859"/>
      <c r="Q808" s="859"/>
    </row>
    <row r="809" ht="25.15" customHeight="true" x14ac:dyDescent="0.2">
      <c r="C809" s="859"/>
      <c r="D809" s="859"/>
      <c r="E809" s="859"/>
      <c r="F809" s="859"/>
      <c r="G809" s="859"/>
      <c r="H809" s="859"/>
      <c r="I809" s="859"/>
      <c r="J809" s="859"/>
      <c r="K809" s="859"/>
      <c r="L809" s="859"/>
      <c r="M809" s="859"/>
      <c r="N809" s="859"/>
      <c r="O809" s="859"/>
      <c r="P809" s="859"/>
      <c r="Q809" s="859"/>
    </row>
    <row r="810" ht="25.15" customHeight="true" x14ac:dyDescent="0.2">
      <c r="C810" s="859"/>
      <c r="D810" s="859"/>
      <c r="E810" s="859"/>
      <c r="F810" s="859"/>
      <c r="G810" s="859"/>
      <c r="H810" s="859"/>
      <c r="I810" s="859"/>
      <c r="J810" s="859"/>
      <c r="K810" s="859"/>
      <c r="L810" s="859"/>
      <c r="M810" s="859"/>
      <c r="N810" s="859"/>
      <c r="O810" s="859"/>
      <c r="P810" s="859"/>
      <c r="Q810" s="859"/>
    </row>
    <row r="811" ht="25.15" customHeight="true" x14ac:dyDescent="0.2">
      <c r="C811" s="859"/>
      <c r="D811" s="859"/>
      <c r="E811" s="859"/>
      <c r="F811" s="859"/>
      <c r="G811" s="859"/>
      <c r="H811" s="859"/>
      <c r="I811" s="859"/>
      <c r="J811" s="859"/>
      <c r="K811" s="859"/>
      <c r="L811" s="859"/>
      <c r="M811" s="859"/>
      <c r="N811" s="859"/>
      <c r="O811" s="859"/>
      <c r="P811" s="859"/>
      <c r="Q811" s="859"/>
    </row>
    <row r="812" ht="25.15" customHeight="true" x14ac:dyDescent="0.2">
      <c r="C812" s="859"/>
      <c r="D812" s="859"/>
      <c r="E812" s="859"/>
      <c r="F812" s="859"/>
      <c r="G812" s="859"/>
      <c r="H812" s="859"/>
      <c r="I812" s="859"/>
      <c r="J812" s="859"/>
      <c r="K812" s="859"/>
      <c r="L812" s="859"/>
      <c r="M812" s="859"/>
      <c r="N812" s="859"/>
      <c r="O812" s="859"/>
      <c r="P812" s="859"/>
      <c r="Q812" s="859"/>
    </row>
    <row r="813" ht="25.15" customHeight="true" x14ac:dyDescent="0.2">
      <c r="C813" s="859"/>
      <c r="D813" s="859"/>
      <c r="E813" s="859"/>
      <c r="F813" s="859"/>
      <c r="G813" s="859"/>
      <c r="H813" s="859"/>
      <c r="I813" s="859"/>
      <c r="J813" s="859"/>
      <c r="K813" s="859"/>
      <c r="L813" s="859"/>
      <c r="M813" s="859"/>
      <c r="N813" s="859"/>
      <c r="O813" s="859"/>
      <c r="P813" s="859"/>
      <c r="Q813" s="859"/>
    </row>
    <row r="814" ht="25.15" customHeight="true" x14ac:dyDescent="0.2">
      <c r="C814" s="859"/>
      <c r="D814" s="859"/>
      <c r="E814" s="859"/>
      <c r="F814" s="859"/>
      <c r="G814" s="859"/>
      <c r="H814" s="859"/>
      <c r="I814" s="859"/>
      <c r="J814" s="859"/>
      <c r="K814" s="859"/>
      <c r="L814" s="859"/>
      <c r="M814" s="859"/>
      <c r="N814" s="859"/>
      <c r="O814" s="859"/>
      <c r="P814" s="859"/>
      <c r="Q814" s="859"/>
    </row>
    <row r="815" ht="25.15" customHeight="true" x14ac:dyDescent="0.2">
      <c r="C815" s="859"/>
      <c r="D815" s="859"/>
      <c r="E815" s="859"/>
      <c r="F815" s="859"/>
      <c r="G815" s="859"/>
      <c r="H815" s="859"/>
      <c r="I815" s="859"/>
      <c r="J815" s="859"/>
      <c r="K815" s="859"/>
      <c r="L815" s="859"/>
      <c r="M815" s="859"/>
      <c r="N815" s="859"/>
      <c r="O815" s="859"/>
      <c r="P815" s="859"/>
      <c r="Q815" s="859"/>
    </row>
    <row r="816" ht="25.15" customHeight="true" x14ac:dyDescent="0.2">
      <c r="C816" s="859"/>
      <c r="D816" s="859"/>
      <c r="E816" s="859"/>
      <c r="F816" s="859"/>
      <c r="G816" s="859"/>
      <c r="H816" s="859"/>
      <c r="I816" s="859"/>
      <c r="J816" s="859"/>
      <c r="K816" s="859"/>
      <c r="L816" s="859"/>
      <c r="M816" s="859"/>
      <c r="N816" s="859"/>
      <c r="O816" s="859"/>
      <c r="P816" s="859"/>
      <c r="Q816" s="859"/>
    </row>
    <row r="817" ht="25.15" customHeight="true" x14ac:dyDescent="0.2">
      <c r="C817" s="859"/>
      <c r="D817" s="859"/>
      <c r="E817" s="859"/>
      <c r="F817" s="859"/>
      <c r="G817" s="859"/>
      <c r="H817" s="859"/>
      <c r="I817" s="859"/>
      <c r="J817" s="859"/>
      <c r="K817" s="859"/>
      <c r="L817" s="859"/>
      <c r="M817" s="859"/>
      <c r="N817" s="859"/>
      <c r="O817" s="859"/>
      <c r="P817" s="859"/>
      <c r="Q817" s="859"/>
    </row>
    <row r="818" ht="25.15" customHeight="true" x14ac:dyDescent="0.2">
      <c r="C818" s="859"/>
      <c r="D818" s="859"/>
      <c r="E818" s="859"/>
      <c r="F818" s="859"/>
      <c r="G818" s="859"/>
      <c r="H818" s="859"/>
      <c r="I818" s="859"/>
      <c r="J818" s="859"/>
      <c r="K818" s="859"/>
      <c r="L818" s="859"/>
      <c r="M818" s="859"/>
      <c r="N818" s="859"/>
      <c r="O818" s="859"/>
      <c r="P818" s="859"/>
      <c r="Q818" s="859"/>
    </row>
    <row r="819" ht="25.15" customHeight="true" x14ac:dyDescent="0.2">
      <c r="C819" s="859"/>
      <c r="D819" s="859"/>
      <c r="E819" s="859"/>
      <c r="F819" s="859"/>
      <c r="G819" s="859"/>
      <c r="H819" s="859"/>
      <c r="I819" s="859"/>
      <c r="J819" s="859"/>
      <c r="K819" s="859"/>
      <c r="L819" s="859"/>
      <c r="M819" s="859"/>
      <c r="N819" s="859"/>
      <c r="O819" s="859"/>
      <c r="P819" s="859"/>
      <c r="Q819" s="859"/>
    </row>
    <row r="820" ht="25.15" customHeight="true" x14ac:dyDescent="0.2">
      <c r="C820" s="859"/>
      <c r="D820" s="859"/>
      <c r="E820" s="859"/>
      <c r="F820" s="859"/>
      <c r="G820" s="859"/>
      <c r="H820" s="859"/>
      <c r="I820" s="859"/>
      <c r="J820" s="859"/>
      <c r="K820" s="859"/>
      <c r="L820" s="859"/>
      <c r="M820" s="859"/>
      <c r="N820" s="859"/>
      <c r="O820" s="859"/>
      <c r="P820" s="859"/>
      <c r="Q820" s="859"/>
    </row>
    <row r="821" ht="25.15" customHeight="true" x14ac:dyDescent="0.2">
      <c r="C821" s="859"/>
      <c r="D821" s="859"/>
      <c r="E821" s="859"/>
      <c r="F821" s="859"/>
      <c r="G821" s="859"/>
      <c r="H821" s="859"/>
      <c r="I821" s="859"/>
      <c r="J821" s="859"/>
      <c r="K821" s="859"/>
      <c r="L821" s="859"/>
      <c r="M821" s="859"/>
      <c r="N821" s="859"/>
      <c r="O821" s="859"/>
      <c r="P821" s="859"/>
      <c r="Q821" s="859"/>
    </row>
    <row r="822" ht="25.15" customHeight="true" x14ac:dyDescent="0.2">
      <c r="C822" s="859"/>
      <c r="D822" s="859"/>
      <c r="E822" s="859"/>
      <c r="F822" s="859"/>
      <c r="G822" s="859"/>
      <c r="H822" s="859"/>
      <c r="I822" s="859"/>
      <c r="J822" s="859"/>
      <c r="K822" s="859"/>
      <c r="L822" s="859"/>
      <c r="M822" s="859"/>
      <c r="N822" s="859"/>
      <c r="O822" s="859"/>
      <c r="P822" s="859"/>
      <c r="Q822" s="859"/>
    </row>
    <row r="823" ht="25.15" customHeight="true" x14ac:dyDescent="0.2">
      <c r="C823" s="859"/>
      <c r="D823" s="859"/>
      <c r="E823" s="859"/>
      <c r="F823" s="859"/>
      <c r="G823" s="859"/>
      <c r="H823" s="859"/>
      <c r="I823" s="859"/>
      <c r="J823" s="859"/>
      <c r="K823" s="859"/>
      <c r="L823" s="859"/>
      <c r="M823" s="859"/>
      <c r="N823" s="859"/>
      <c r="O823" s="859"/>
      <c r="P823" s="859"/>
      <c r="Q823" s="859"/>
    </row>
    <row r="824" ht="25.15" customHeight="true" x14ac:dyDescent="0.2">
      <c r="C824" s="859"/>
      <c r="D824" s="859"/>
      <c r="E824" s="859"/>
      <c r="F824" s="859"/>
      <c r="G824" s="859"/>
      <c r="H824" s="859"/>
      <c r="I824" s="859"/>
      <c r="J824" s="859"/>
      <c r="K824" s="859"/>
      <c r="L824" s="859"/>
      <c r="M824" s="859"/>
      <c r="N824" s="859"/>
      <c r="O824" s="859"/>
      <c r="P824" s="859"/>
      <c r="Q824" s="859"/>
    </row>
    <row r="825" ht="25.15" customHeight="true" x14ac:dyDescent="0.2">
      <c r="C825" s="859"/>
      <c r="D825" s="859"/>
      <c r="E825" s="859"/>
      <c r="F825" s="859"/>
      <c r="G825" s="859"/>
      <c r="H825" s="859"/>
      <c r="I825" s="859"/>
      <c r="J825" s="859"/>
      <c r="K825" s="859"/>
      <c r="L825" s="859"/>
      <c r="M825" s="859"/>
      <c r="N825" s="859"/>
      <c r="O825" s="859"/>
      <c r="P825" s="859"/>
      <c r="Q825" s="859"/>
    </row>
    <row r="826" ht="25.15" customHeight="true" x14ac:dyDescent="0.2">
      <c r="C826" s="859"/>
      <c r="D826" s="859"/>
      <c r="E826" s="859"/>
      <c r="F826" s="859"/>
      <c r="G826" s="859"/>
      <c r="H826" s="859"/>
      <c r="I826" s="859"/>
      <c r="J826" s="859"/>
      <c r="K826" s="859"/>
      <c r="L826" s="859"/>
      <c r="M826" s="859"/>
      <c r="N826" s="859"/>
      <c r="O826" s="859"/>
      <c r="P826" s="859"/>
      <c r="Q826" s="859"/>
    </row>
    <row r="827" ht="25.15" customHeight="true" x14ac:dyDescent="0.2">
      <c r="C827" s="859"/>
      <c r="D827" s="859"/>
      <c r="E827" s="859"/>
      <c r="F827" s="859"/>
      <c r="G827" s="859"/>
      <c r="H827" s="859"/>
      <c r="I827" s="859"/>
      <c r="J827" s="859"/>
      <c r="K827" s="859"/>
      <c r="L827" s="859"/>
      <c r="M827" s="859"/>
      <c r="N827" s="859"/>
      <c r="O827" s="859"/>
      <c r="P827" s="859"/>
      <c r="Q827" s="859"/>
    </row>
    <row r="828" ht="25.15" customHeight="true" x14ac:dyDescent="0.2">
      <c r="C828" s="859"/>
      <c r="D828" s="859"/>
      <c r="E828" s="859"/>
      <c r="F828" s="859"/>
      <c r="G828" s="859"/>
      <c r="H828" s="859"/>
      <c r="I828" s="859"/>
      <c r="J828" s="859"/>
      <c r="K828" s="859"/>
      <c r="L828" s="859"/>
      <c r="M828" s="859"/>
      <c r="N828" s="859"/>
      <c r="O828" s="859"/>
      <c r="P828" s="859"/>
      <c r="Q828" s="859"/>
    </row>
    <row r="829" ht="25.15" customHeight="true" x14ac:dyDescent="0.2">
      <c r="C829" s="859"/>
      <c r="D829" s="859"/>
      <c r="E829" s="859"/>
      <c r="F829" s="859"/>
      <c r="G829" s="859"/>
      <c r="H829" s="859"/>
      <c r="I829" s="859"/>
      <c r="J829" s="859"/>
      <c r="K829" s="859"/>
      <c r="L829" s="859"/>
      <c r="M829" s="859"/>
      <c r="N829" s="859"/>
      <c r="O829" s="859"/>
      <c r="P829" s="859"/>
      <c r="Q829" s="859"/>
    </row>
    <row r="830" ht="25.15" customHeight="true" x14ac:dyDescent="0.2">
      <c r="C830" s="859"/>
      <c r="D830" s="859"/>
      <c r="E830" s="859"/>
      <c r="F830" s="859"/>
      <c r="G830" s="859"/>
      <c r="H830" s="859"/>
      <c r="I830" s="859"/>
      <c r="J830" s="859"/>
      <c r="K830" s="859"/>
      <c r="L830" s="859"/>
      <c r="M830" s="859"/>
      <c r="N830" s="859"/>
      <c r="O830" s="859"/>
      <c r="P830" s="859"/>
      <c r="Q830" s="859"/>
    </row>
    <row r="831" ht="25.15" customHeight="true" x14ac:dyDescent="0.2">
      <c r="C831" s="859"/>
      <c r="D831" s="859"/>
      <c r="E831" s="859"/>
      <c r="F831" s="859"/>
      <c r="G831" s="859"/>
      <c r="H831" s="859"/>
      <c r="I831" s="859"/>
      <c r="J831" s="859"/>
      <c r="K831" s="859"/>
      <c r="L831" s="859"/>
      <c r="M831" s="859"/>
      <c r="N831" s="859"/>
      <c r="O831" s="859"/>
      <c r="P831" s="859"/>
      <c r="Q831" s="859"/>
    </row>
    <row r="832" ht="25.15" customHeight="true" x14ac:dyDescent="0.2">
      <c r="C832" s="859"/>
      <c r="D832" s="859"/>
      <c r="E832" s="859"/>
      <c r="F832" s="859"/>
      <c r="G832" s="859"/>
      <c r="H832" s="859"/>
      <c r="I832" s="859"/>
      <c r="J832" s="859"/>
      <c r="K832" s="859"/>
      <c r="L832" s="859"/>
      <c r="M832" s="859"/>
      <c r="N832" s="859"/>
      <c r="O832" s="859"/>
      <c r="P832" s="859"/>
      <c r="Q832" s="859"/>
    </row>
    <row r="833" ht="25.15" customHeight="true" x14ac:dyDescent="0.2">
      <c r="C833" s="859"/>
      <c r="D833" s="859"/>
      <c r="E833" s="859"/>
      <c r="F833" s="859"/>
      <c r="G833" s="859"/>
      <c r="H833" s="859"/>
      <c r="I833" s="859"/>
      <c r="J833" s="859"/>
      <c r="K833" s="859"/>
      <c r="L833" s="859"/>
      <c r="M833" s="859"/>
      <c r="N833" s="859"/>
      <c r="O833" s="859"/>
      <c r="P833" s="859"/>
      <c r="Q833" s="859"/>
    </row>
    <row r="834" ht="25.15" customHeight="true" x14ac:dyDescent="0.2">
      <c r="C834" s="859"/>
      <c r="D834" s="859"/>
      <c r="E834" s="859"/>
      <c r="F834" s="859"/>
      <c r="G834" s="859"/>
      <c r="H834" s="859"/>
      <c r="I834" s="859"/>
      <c r="J834" s="859"/>
      <c r="K834" s="859"/>
      <c r="L834" s="859"/>
      <c r="M834" s="859"/>
      <c r="N834" s="859"/>
      <c r="O834" s="859"/>
      <c r="P834" s="859"/>
      <c r="Q834" s="859"/>
    </row>
    <row r="835" ht="25.15" customHeight="true" x14ac:dyDescent="0.2">
      <c r="C835" s="859"/>
      <c r="D835" s="859"/>
      <c r="E835" s="859"/>
      <c r="F835" s="859"/>
      <c r="G835" s="859"/>
      <c r="H835" s="859"/>
      <c r="I835" s="859"/>
      <c r="J835" s="859"/>
      <c r="K835" s="859"/>
      <c r="L835" s="859"/>
      <c r="M835" s="859"/>
      <c r="N835" s="859"/>
      <c r="O835" s="859"/>
      <c r="P835" s="859"/>
      <c r="Q835" s="859"/>
    </row>
    <row r="836" ht="25.15" customHeight="true" x14ac:dyDescent="0.2">
      <c r="C836" s="859"/>
      <c r="D836" s="859"/>
      <c r="E836" s="859"/>
      <c r="F836" s="859"/>
      <c r="G836" s="859"/>
      <c r="H836" s="859"/>
      <c r="I836" s="859"/>
      <c r="J836" s="859"/>
      <c r="K836" s="859"/>
      <c r="L836" s="859"/>
      <c r="M836" s="859"/>
      <c r="N836" s="859"/>
      <c r="O836" s="859"/>
      <c r="P836" s="859"/>
      <c r="Q836" s="859"/>
    </row>
    <row r="837" ht="25.15" customHeight="true" x14ac:dyDescent="0.2">
      <c r="C837" s="859"/>
      <c r="D837" s="859"/>
      <c r="E837" s="859"/>
      <c r="F837" s="859"/>
      <c r="G837" s="859"/>
      <c r="H837" s="859"/>
      <c r="I837" s="859"/>
      <c r="J837" s="859"/>
      <c r="K837" s="859"/>
      <c r="L837" s="859"/>
      <c r="M837" s="859"/>
      <c r="N837" s="859"/>
      <c r="O837" s="859"/>
      <c r="P837" s="859"/>
      <c r="Q837" s="859"/>
    </row>
    <row r="838" ht="25.15" customHeight="true" x14ac:dyDescent="0.2">
      <c r="C838" s="859"/>
      <c r="D838" s="859"/>
      <c r="E838" s="859"/>
      <c r="F838" s="859"/>
      <c r="G838" s="859"/>
      <c r="H838" s="859"/>
      <c r="I838" s="859"/>
      <c r="J838" s="859"/>
      <c r="K838" s="859"/>
      <c r="L838" s="859"/>
      <c r="M838" s="859"/>
      <c r="N838" s="859"/>
      <c r="O838" s="859"/>
      <c r="P838" s="859"/>
      <c r="Q838" s="859"/>
    </row>
    <row r="839" ht="25.15" customHeight="true" x14ac:dyDescent="0.2">
      <c r="C839" s="859"/>
      <c r="D839" s="859"/>
      <c r="E839" s="859"/>
      <c r="F839" s="859"/>
      <c r="G839" s="859"/>
      <c r="H839" s="859"/>
      <c r="I839" s="859"/>
      <c r="J839" s="859"/>
      <c r="K839" s="859"/>
      <c r="L839" s="859"/>
      <c r="M839" s="859"/>
      <c r="N839" s="859"/>
      <c r="O839" s="859"/>
      <c r="P839" s="859"/>
      <c r="Q839" s="859"/>
    </row>
    <row r="840" ht="25.15" customHeight="true" x14ac:dyDescent="0.2">
      <c r="C840" s="859"/>
      <c r="D840" s="859"/>
      <c r="E840" s="859"/>
      <c r="F840" s="859"/>
      <c r="G840" s="859"/>
      <c r="H840" s="859"/>
      <c r="I840" s="859"/>
      <c r="J840" s="859"/>
      <c r="K840" s="859"/>
      <c r="L840" s="859"/>
      <c r="M840" s="859"/>
      <c r="N840" s="859"/>
      <c r="O840" s="859"/>
      <c r="P840" s="859"/>
      <c r="Q840" s="859"/>
    </row>
    <row r="841" ht="25.15" customHeight="true" x14ac:dyDescent="0.2">
      <c r="C841" s="859"/>
      <c r="D841" s="859"/>
      <c r="E841" s="859"/>
      <c r="F841" s="859"/>
      <c r="G841" s="859"/>
      <c r="H841" s="859"/>
      <c r="I841" s="859"/>
      <c r="J841" s="859"/>
      <c r="K841" s="859"/>
      <c r="L841" s="859"/>
      <c r="M841" s="859"/>
      <c r="N841" s="859"/>
      <c r="O841" s="859"/>
      <c r="P841" s="859"/>
      <c r="Q841" s="859"/>
    </row>
    <row r="842" ht="25.15" customHeight="true" x14ac:dyDescent="0.2">
      <c r="C842" s="859"/>
      <c r="D842" s="859"/>
      <c r="E842" s="859"/>
      <c r="F842" s="859"/>
      <c r="G842" s="859"/>
      <c r="H842" s="859"/>
      <c r="I842" s="859"/>
      <c r="J842" s="859"/>
      <c r="K842" s="859"/>
      <c r="L842" s="859"/>
      <c r="M842" s="859"/>
      <c r="N842" s="859"/>
      <c r="O842" s="859"/>
      <c r="P842" s="859"/>
      <c r="Q842" s="859"/>
    </row>
    <row r="843" ht="25.15" customHeight="true" x14ac:dyDescent="0.2">
      <c r="C843" s="859"/>
      <c r="D843" s="859"/>
      <c r="E843" s="859"/>
      <c r="F843" s="859"/>
      <c r="G843" s="859"/>
      <c r="H843" s="859"/>
      <c r="I843" s="859"/>
      <c r="J843" s="859"/>
      <c r="K843" s="859"/>
      <c r="L843" s="859"/>
      <c r="M843" s="859"/>
      <c r="N843" s="859"/>
      <c r="O843" s="859"/>
      <c r="P843" s="859"/>
      <c r="Q843" s="859"/>
    </row>
    <row r="844" ht="25.15" customHeight="true" x14ac:dyDescent="0.2">
      <c r="C844" s="859"/>
      <c r="D844" s="859"/>
      <c r="E844" s="859"/>
      <c r="F844" s="859"/>
      <c r="G844" s="859"/>
      <c r="H844" s="859"/>
      <c r="I844" s="859"/>
      <c r="J844" s="859"/>
      <c r="K844" s="859"/>
      <c r="L844" s="859"/>
      <c r="M844" s="859"/>
      <c r="N844" s="859"/>
      <c r="O844" s="859"/>
      <c r="P844" s="859"/>
      <c r="Q844" s="859"/>
    </row>
    <row r="845" ht="25.15" customHeight="true" x14ac:dyDescent="0.2">
      <c r="C845" s="859"/>
      <c r="D845" s="859"/>
      <c r="E845" s="859"/>
      <c r="F845" s="859"/>
      <c r="G845" s="859"/>
      <c r="H845" s="859"/>
      <c r="I845" s="859"/>
      <c r="J845" s="859"/>
      <c r="K845" s="859"/>
      <c r="L845" s="859"/>
      <c r="M845" s="859"/>
      <c r="N845" s="859"/>
      <c r="O845" s="859"/>
      <c r="P845" s="859"/>
      <c r="Q845" s="859"/>
    </row>
    <row r="846" ht="25.15" customHeight="true" x14ac:dyDescent="0.2">
      <c r="C846" s="859"/>
      <c r="D846" s="859"/>
      <c r="E846" s="859"/>
      <c r="F846" s="859"/>
      <c r="G846" s="859"/>
      <c r="H846" s="859"/>
      <c r="I846" s="859"/>
      <c r="J846" s="859"/>
      <c r="K846" s="859"/>
      <c r="L846" s="859"/>
      <c r="M846" s="859"/>
      <c r="N846" s="859"/>
      <c r="O846" s="859"/>
      <c r="P846" s="859"/>
      <c r="Q846" s="859"/>
    </row>
    <row r="847" ht="25.15" customHeight="true" x14ac:dyDescent="0.2">
      <c r="C847" s="859"/>
      <c r="D847" s="859"/>
      <c r="E847" s="859"/>
      <c r="F847" s="859"/>
      <c r="G847" s="859"/>
      <c r="H847" s="859"/>
      <c r="I847" s="859"/>
      <c r="J847" s="859"/>
      <c r="K847" s="859"/>
      <c r="L847" s="859"/>
      <c r="M847" s="859"/>
      <c r="N847" s="859"/>
      <c r="O847" s="859"/>
      <c r="P847" s="859"/>
      <c r="Q847" s="859"/>
    </row>
    <row r="848" ht="25.15" customHeight="true" x14ac:dyDescent="0.2">
      <c r="C848" s="859"/>
      <c r="D848" s="859"/>
      <c r="E848" s="859"/>
      <c r="F848" s="859"/>
      <c r="G848" s="859"/>
      <c r="H848" s="859"/>
      <c r="I848" s="859"/>
      <c r="J848" s="859"/>
      <c r="K848" s="859"/>
      <c r="L848" s="859"/>
      <c r="M848" s="859"/>
      <c r="N848" s="859"/>
      <c r="O848" s="859"/>
      <c r="P848" s="859"/>
      <c r="Q848" s="859"/>
    </row>
    <row r="849" ht="25.15" customHeight="true" x14ac:dyDescent="0.2">
      <c r="C849" s="859"/>
      <c r="D849" s="859"/>
      <c r="E849" s="859"/>
      <c r="F849" s="859"/>
      <c r="G849" s="859"/>
      <c r="H849" s="859"/>
      <c r="I849" s="859"/>
      <c r="J849" s="859"/>
      <c r="K849" s="859"/>
      <c r="L849" s="859"/>
      <c r="M849" s="859"/>
      <c r="N849" s="859"/>
      <c r="O849" s="859"/>
      <c r="P849" s="859"/>
      <c r="Q849" s="859"/>
    </row>
    <row r="850" ht="25.15" customHeight="true" x14ac:dyDescent="0.2">
      <c r="C850" s="859"/>
      <c r="D850" s="859"/>
      <c r="E850" s="859"/>
      <c r="F850" s="859"/>
      <c r="G850" s="859"/>
      <c r="H850" s="859"/>
      <c r="I850" s="859"/>
      <c r="J850" s="859"/>
      <c r="K850" s="859"/>
      <c r="L850" s="859"/>
      <c r="M850" s="859"/>
      <c r="N850" s="859"/>
      <c r="O850" s="859"/>
      <c r="P850" s="859"/>
      <c r="Q850" s="859"/>
    </row>
    <row r="851" ht="25.15" customHeight="true" x14ac:dyDescent="0.2">
      <c r="C851" s="859"/>
      <c r="D851" s="859"/>
      <c r="E851" s="859"/>
      <c r="F851" s="859"/>
      <c r="G851" s="859"/>
      <c r="H851" s="859"/>
      <c r="I851" s="859"/>
      <c r="J851" s="859"/>
      <c r="K851" s="859"/>
      <c r="L851" s="859"/>
      <c r="M851" s="859"/>
      <c r="N851" s="859"/>
      <c r="O851" s="859"/>
      <c r="P851" s="859"/>
      <c r="Q851" s="859"/>
    </row>
    <row r="852" ht="25.15" customHeight="true" x14ac:dyDescent="0.2">
      <c r="C852" s="859"/>
      <c r="D852" s="859"/>
      <c r="E852" s="859"/>
      <c r="F852" s="859"/>
      <c r="G852" s="859"/>
      <c r="H852" s="859"/>
      <c r="I852" s="859"/>
      <c r="J852" s="859"/>
      <c r="K852" s="859"/>
      <c r="L852" s="859"/>
      <c r="M852" s="859"/>
      <c r="N852" s="859"/>
      <c r="O852" s="859"/>
      <c r="P852" s="859"/>
      <c r="Q852" s="859"/>
    </row>
    <row r="853" ht="25.15" customHeight="true" x14ac:dyDescent="0.2">
      <c r="C853" s="859"/>
      <c r="D853" s="859"/>
      <c r="E853" s="859"/>
      <c r="F853" s="859"/>
      <c r="G853" s="859"/>
      <c r="H853" s="859"/>
      <c r="I853" s="859"/>
      <c r="J853" s="859"/>
      <c r="K853" s="859"/>
      <c r="L853" s="859"/>
      <c r="M853" s="859"/>
      <c r="N853" s="859"/>
      <c r="O853" s="859"/>
      <c r="P853" s="859"/>
      <c r="Q853" s="859"/>
    </row>
    <row r="854" ht="25.15" customHeight="true" x14ac:dyDescent="0.2">
      <c r="C854" s="859"/>
      <c r="D854" s="859"/>
      <c r="E854" s="859"/>
      <c r="F854" s="859"/>
      <c r="G854" s="859"/>
      <c r="H854" s="859"/>
      <c r="I854" s="859"/>
      <c r="J854" s="859"/>
      <c r="K854" s="859"/>
      <c r="L854" s="859"/>
      <c r="M854" s="859"/>
      <c r="N854" s="859"/>
      <c r="O854" s="859"/>
      <c r="P854" s="859"/>
      <c r="Q854" s="859"/>
    </row>
    <row r="855" ht="25.15" customHeight="true" x14ac:dyDescent="0.2">
      <c r="C855" s="859"/>
      <c r="D855" s="859"/>
      <c r="E855" s="859"/>
      <c r="F855" s="859"/>
      <c r="G855" s="859"/>
      <c r="H855" s="859"/>
      <c r="I855" s="859"/>
      <c r="J855" s="859"/>
      <c r="K855" s="859"/>
      <c r="L855" s="859"/>
      <c r="M855" s="859"/>
      <c r="N855" s="859"/>
      <c r="O855" s="859"/>
      <c r="P855" s="859"/>
      <c r="Q855" s="859"/>
    </row>
    <row r="856" ht="25.15" customHeight="true" x14ac:dyDescent="0.2">
      <c r="C856" s="859"/>
      <c r="D856" s="859"/>
      <c r="E856" s="859"/>
      <c r="F856" s="859"/>
      <c r="G856" s="859"/>
      <c r="H856" s="859"/>
      <c r="I856" s="859"/>
      <c r="J856" s="859"/>
      <c r="K856" s="859"/>
      <c r="L856" s="859"/>
      <c r="M856" s="859"/>
      <c r="N856" s="859"/>
      <c r="O856" s="859"/>
      <c r="P856" s="859"/>
      <c r="Q856" s="859"/>
    </row>
    <row r="857" ht="25.15" customHeight="true" x14ac:dyDescent="0.2">
      <c r="C857" s="859"/>
      <c r="D857" s="859"/>
      <c r="E857" s="859"/>
      <c r="F857" s="859"/>
      <c r="G857" s="859"/>
      <c r="H857" s="859"/>
      <c r="I857" s="859"/>
      <c r="J857" s="859"/>
      <c r="K857" s="859"/>
      <c r="L857" s="859"/>
      <c r="M857" s="859"/>
      <c r="N857" s="859"/>
      <c r="O857" s="859"/>
      <c r="P857" s="859"/>
      <c r="Q857" s="859"/>
    </row>
    <row r="858" ht="25.15" customHeight="true" x14ac:dyDescent="0.2">
      <c r="C858" s="859"/>
      <c r="D858" s="859"/>
      <c r="E858" s="859"/>
      <c r="F858" s="859"/>
      <c r="G858" s="859"/>
      <c r="H858" s="859"/>
      <c r="I858" s="859"/>
      <c r="J858" s="859"/>
      <c r="K858" s="859"/>
      <c r="L858" s="859"/>
      <c r="M858" s="859"/>
      <c r="N858" s="859"/>
      <c r="O858" s="859"/>
      <c r="P858" s="859"/>
      <c r="Q858" s="859"/>
    </row>
    <row r="859" ht="25.15" customHeight="true" x14ac:dyDescent="0.2">
      <c r="C859" s="859"/>
      <c r="D859" s="859"/>
      <c r="E859" s="859"/>
      <c r="F859" s="859"/>
      <c r="G859" s="859"/>
      <c r="H859" s="859"/>
      <c r="I859" s="859"/>
      <c r="J859" s="859"/>
      <c r="K859" s="859"/>
      <c r="L859" s="859"/>
      <c r="M859" s="859"/>
      <c r="N859" s="859"/>
      <c r="O859" s="859"/>
      <c r="P859" s="859"/>
      <c r="Q859" s="859"/>
    </row>
    <row r="860" ht="25.15" customHeight="true" x14ac:dyDescent="0.2">
      <c r="C860" s="859"/>
      <c r="D860" s="859"/>
      <c r="E860" s="859"/>
      <c r="F860" s="859"/>
      <c r="G860" s="859"/>
      <c r="H860" s="859"/>
      <c r="I860" s="859"/>
      <c r="J860" s="859"/>
      <c r="K860" s="859"/>
      <c r="L860" s="859"/>
      <c r="M860" s="859"/>
      <c r="N860" s="859"/>
      <c r="O860" s="859"/>
      <c r="P860" s="859"/>
      <c r="Q860" s="859"/>
    </row>
    <row r="861" ht="25.15" customHeight="true" x14ac:dyDescent="0.2">
      <c r="C861" s="859"/>
      <c r="D861" s="859"/>
      <c r="E861" s="859"/>
      <c r="F861" s="859"/>
      <c r="G861" s="859"/>
      <c r="H861" s="859"/>
      <c r="I861" s="859"/>
      <c r="J861" s="859"/>
      <c r="K861" s="859"/>
      <c r="L861" s="859"/>
      <c r="M861" s="859"/>
      <c r="N861" s="859"/>
      <c r="O861" s="859"/>
      <c r="P861" s="859"/>
      <c r="Q861" s="859"/>
    </row>
    <row r="862" ht="25.15" customHeight="true" x14ac:dyDescent="0.2">
      <c r="C862" s="859"/>
      <c r="D862" s="859"/>
      <c r="E862" s="859"/>
      <c r="F862" s="859"/>
      <c r="G862" s="859"/>
      <c r="H862" s="859"/>
      <c r="I862" s="859"/>
      <c r="J862" s="859"/>
      <c r="K862" s="859"/>
      <c r="L862" s="859"/>
      <c r="M862" s="859"/>
      <c r="N862" s="859"/>
      <c r="O862" s="859"/>
      <c r="P862" s="859"/>
      <c r="Q862" s="859"/>
    </row>
    <row r="863" ht="25.15" customHeight="true" x14ac:dyDescent="0.2">
      <c r="C863" s="859"/>
      <c r="D863" s="859"/>
      <c r="E863" s="859"/>
      <c r="F863" s="859"/>
      <c r="G863" s="859"/>
      <c r="H863" s="859"/>
      <c r="I863" s="859"/>
      <c r="J863" s="859"/>
      <c r="K863" s="859"/>
      <c r="L863" s="859"/>
      <c r="M863" s="859"/>
      <c r="N863" s="859"/>
      <c r="O863" s="859"/>
      <c r="P863" s="859"/>
      <c r="Q863" s="859"/>
    </row>
    <row r="864" ht="25.15" customHeight="true" x14ac:dyDescent="0.2">
      <c r="C864" s="859"/>
      <c r="D864" s="859"/>
      <c r="E864" s="859"/>
      <c r="F864" s="859"/>
      <c r="G864" s="859"/>
      <c r="H864" s="859"/>
      <c r="I864" s="859"/>
      <c r="J864" s="859"/>
      <c r="K864" s="859"/>
      <c r="L864" s="859"/>
      <c r="M864" s="859"/>
      <c r="N864" s="859"/>
      <c r="O864" s="859"/>
      <c r="P864" s="859"/>
      <c r="Q864" s="859"/>
    </row>
    <row r="865" ht="25.15" customHeight="true" x14ac:dyDescent="0.2">
      <c r="C865" s="859"/>
      <c r="D865" s="859"/>
      <c r="E865" s="859"/>
      <c r="F865" s="859"/>
      <c r="G865" s="859"/>
      <c r="H865" s="859"/>
      <c r="I865" s="859"/>
      <c r="J865" s="859"/>
      <c r="K865" s="859"/>
      <c r="L865" s="859"/>
      <c r="M865" s="859"/>
      <c r="N865" s="859"/>
      <c r="O865" s="859"/>
      <c r="P865" s="859"/>
      <c r="Q865" s="859"/>
    </row>
    <row r="866" ht="25.15" customHeight="true" x14ac:dyDescent="0.2">
      <c r="C866" s="859"/>
      <c r="D866" s="859"/>
      <c r="E866" s="859"/>
      <c r="F866" s="859"/>
      <c r="G866" s="859"/>
      <c r="H866" s="859"/>
      <c r="I866" s="859"/>
      <c r="J866" s="859"/>
      <c r="K866" s="859"/>
      <c r="L866" s="859"/>
      <c r="M866" s="859"/>
      <c r="N866" s="859"/>
      <c r="O866" s="859"/>
      <c r="P866" s="859"/>
      <c r="Q866" s="859"/>
    </row>
    <row r="867" ht="25.15" customHeight="true" x14ac:dyDescent="0.2">
      <c r="C867" s="859"/>
      <c r="D867" s="859"/>
      <c r="E867" s="859"/>
      <c r="F867" s="859"/>
      <c r="G867" s="859"/>
      <c r="H867" s="859"/>
      <c r="I867" s="859"/>
      <c r="J867" s="859"/>
      <c r="K867" s="859"/>
      <c r="L867" s="859"/>
      <c r="M867" s="859"/>
      <c r="N867" s="859"/>
      <c r="O867" s="859"/>
      <c r="P867" s="859"/>
      <c r="Q867" s="859"/>
    </row>
    <row r="868" ht="25.15" customHeight="true" x14ac:dyDescent="0.2">
      <c r="C868" s="859"/>
      <c r="D868" s="859"/>
      <c r="E868" s="859"/>
      <c r="F868" s="859"/>
      <c r="G868" s="859"/>
      <c r="H868" s="859"/>
      <c r="I868" s="859"/>
      <c r="J868" s="859"/>
      <c r="K868" s="859"/>
      <c r="L868" s="859"/>
      <c r="M868" s="859"/>
      <c r="N868" s="859"/>
      <c r="O868" s="859"/>
      <c r="P868" s="859"/>
      <c r="Q868" s="859"/>
    </row>
    <row r="869" ht="25.15" customHeight="true" x14ac:dyDescent="0.2">
      <c r="C869" s="859"/>
      <c r="D869" s="859"/>
      <c r="E869" s="859"/>
      <c r="F869" s="859"/>
      <c r="G869" s="859"/>
      <c r="H869" s="859"/>
      <c r="I869" s="859"/>
      <c r="J869" s="859"/>
      <c r="K869" s="859"/>
      <c r="L869" s="859"/>
      <c r="M869" s="859"/>
      <c r="N869" s="859"/>
      <c r="O869" s="859"/>
      <c r="P869" s="859"/>
      <c r="Q869" s="859"/>
    </row>
    <row r="870" ht="25.15" customHeight="true" x14ac:dyDescent="0.2">
      <c r="C870" s="859"/>
      <c r="D870" s="859"/>
      <c r="E870" s="859"/>
      <c r="F870" s="859"/>
      <c r="G870" s="859"/>
      <c r="H870" s="859"/>
      <c r="I870" s="859"/>
      <c r="J870" s="859"/>
      <c r="K870" s="859"/>
      <c r="L870" s="859"/>
      <c r="M870" s="859"/>
      <c r="N870" s="859"/>
      <c r="O870" s="859"/>
      <c r="P870" s="859"/>
      <c r="Q870" s="859"/>
    </row>
    <row r="871" ht="25.15" customHeight="true" x14ac:dyDescent="0.2">
      <c r="C871" s="859"/>
      <c r="D871" s="859"/>
      <c r="E871" s="859"/>
      <c r="F871" s="859"/>
      <c r="G871" s="859"/>
      <c r="H871" s="859"/>
      <c r="I871" s="859"/>
      <c r="J871" s="859"/>
      <c r="K871" s="859"/>
      <c r="L871" s="859"/>
      <c r="M871" s="859"/>
      <c r="N871" s="859"/>
      <c r="O871" s="859"/>
      <c r="P871" s="859"/>
      <c r="Q871" s="859"/>
    </row>
    <row r="872" ht="25.15" customHeight="true" x14ac:dyDescent="0.2">
      <c r="C872" s="859"/>
      <c r="D872" s="859"/>
      <c r="E872" s="859"/>
      <c r="F872" s="859"/>
      <c r="G872" s="859"/>
      <c r="H872" s="859"/>
      <c r="I872" s="859"/>
      <c r="J872" s="859"/>
      <c r="K872" s="859"/>
      <c r="L872" s="859"/>
      <c r="M872" s="859"/>
      <c r="N872" s="859"/>
      <c r="O872" s="859"/>
      <c r="P872" s="859"/>
      <c r="Q872" s="859"/>
    </row>
    <row r="873" ht="25.15" customHeight="true" x14ac:dyDescent="0.2">
      <c r="C873" s="859"/>
      <c r="D873" s="859"/>
      <c r="E873" s="859"/>
      <c r="F873" s="859"/>
      <c r="G873" s="859"/>
      <c r="H873" s="859"/>
      <c r="I873" s="859"/>
      <c r="J873" s="859"/>
      <c r="K873" s="859"/>
      <c r="L873" s="859"/>
      <c r="M873" s="859"/>
      <c r="N873" s="859"/>
      <c r="O873" s="859"/>
      <c r="P873" s="859"/>
      <c r="Q873" s="859"/>
    </row>
    <row r="874" ht="25.15" customHeight="true" x14ac:dyDescent="0.2">
      <c r="C874" s="859"/>
      <c r="D874" s="859"/>
      <c r="E874" s="859"/>
      <c r="F874" s="859"/>
      <c r="G874" s="859"/>
      <c r="H874" s="859"/>
      <c r="I874" s="859"/>
      <c r="J874" s="859"/>
      <c r="K874" s="859"/>
      <c r="L874" s="859"/>
      <c r="M874" s="859"/>
      <c r="N874" s="859"/>
      <c r="O874" s="859"/>
      <c r="P874" s="859"/>
      <c r="Q874" s="859"/>
    </row>
    <row r="875" ht="25.15" customHeight="true" x14ac:dyDescent="0.2">
      <c r="C875" s="859"/>
      <c r="D875" s="859"/>
      <c r="E875" s="859"/>
      <c r="F875" s="859"/>
      <c r="G875" s="859"/>
      <c r="H875" s="859"/>
      <c r="I875" s="859"/>
      <c r="J875" s="859"/>
      <c r="K875" s="859"/>
      <c r="L875" s="859"/>
      <c r="M875" s="859"/>
      <c r="N875" s="859"/>
      <c r="O875" s="859"/>
      <c r="P875" s="859"/>
      <c r="Q875" s="859"/>
    </row>
    <row r="876" ht="25.15" customHeight="true" x14ac:dyDescent="0.2">
      <c r="C876" s="859"/>
      <c r="D876" s="859"/>
      <c r="E876" s="859"/>
      <c r="F876" s="859"/>
      <c r="G876" s="859"/>
      <c r="H876" s="859"/>
      <c r="I876" s="859"/>
      <c r="J876" s="859"/>
      <c r="K876" s="859"/>
      <c r="L876" s="859"/>
      <c r="M876" s="859"/>
      <c r="N876" s="859"/>
      <c r="O876" s="859"/>
      <c r="P876" s="859"/>
      <c r="Q876" s="859"/>
    </row>
    <row r="877" ht="25.15" customHeight="true" x14ac:dyDescent="0.2">
      <c r="C877" s="859"/>
      <c r="D877" s="859"/>
      <c r="E877" s="859"/>
      <c r="F877" s="859"/>
      <c r="G877" s="859"/>
      <c r="H877" s="859"/>
      <c r="I877" s="859"/>
      <c r="J877" s="859"/>
      <c r="K877" s="859"/>
      <c r="L877" s="859"/>
      <c r="M877" s="859"/>
      <c r="N877" s="859"/>
      <c r="O877" s="859"/>
      <c r="P877" s="859"/>
      <c r="Q877" s="859"/>
    </row>
    <row r="878" ht="25.15" customHeight="true" x14ac:dyDescent="0.2">
      <c r="C878" s="859"/>
      <c r="D878" s="859"/>
      <c r="E878" s="859"/>
      <c r="F878" s="859"/>
      <c r="G878" s="859"/>
      <c r="H878" s="859"/>
      <c r="I878" s="859"/>
      <c r="J878" s="859"/>
      <c r="K878" s="859"/>
      <c r="L878" s="859"/>
      <c r="M878" s="859"/>
      <c r="N878" s="859"/>
      <c r="O878" s="859"/>
      <c r="P878" s="859"/>
      <c r="Q878" s="859"/>
    </row>
    <row r="879" ht="25.15" customHeight="true" x14ac:dyDescent="0.2">
      <c r="C879" s="859"/>
      <c r="D879" s="859"/>
      <c r="E879" s="859"/>
      <c r="F879" s="859"/>
      <c r="G879" s="859"/>
      <c r="H879" s="859"/>
      <c r="I879" s="859"/>
      <c r="J879" s="859"/>
      <c r="K879" s="859"/>
      <c r="L879" s="859"/>
      <c r="M879" s="859"/>
      <c r="N879" s="859"/>
      <c r="O879" s="859"/>
      <c r="P879" s="859"/>
      <c r="Q879" s="859"/>
    </row>
    <row r="880" ht="25.15" customHeight="true" x14ac:dyDescent="0.2">
      <c r="C880" s="859"/>
      <c r="D880" s="859"/>
      <c r="E880" s="859"/>
      <c r="F880" s="859"/>
      <c r="G880" s="859"/>
      <c r="H880" s="859"/>
      <c r="I880" s="859"/>
      <c r="J880" s="859"/>
      <c r="K880" s="859"/>
      <c r="L880" s="859"/>
      <c r="M880" s="859"/>
      <c r="N880" s="859"/>
      <c r="O880" s="859"/>
      <c r="P880" s="859"/>
      <c r="Q880" s="859"/>
    </row>
    <row r="881" ht="25.15" customHeight="true" x14ac:dyDescent="0.2">
      <c r="C881" s="859"/>
      <c r="D881" s="859"/>
      <c r="E881" s="859"/>
      <c r="F881" s="859"/>
      <c r="G881" s="859"/>
      <c r="H881" s="859"/>
      <c r="I881" s="859"/>
      <c r="J881" s="859"/>
      <c r="K881" s="859"/>
      <c r="L881" s="859"/>
      <c r="M881" s="859"/>
      <c r="N881" s="859"/>
      <c r="O881" s="859"/>
      <c r="P881" s="859"/>
      <c r="Q881" s="859"/>
    </row>
    <row r="882" ht="25.15" customHeight="true" x14ac:dyDescent="0.2">
      <c r="C882" s="859"/>
      <c r="D882" s="859"/>
      <c r="E882" s="859"/>
      <c r="F882" s="859"/>
      <c r="G882" s="859"/>
      <c r="H882" s="859"/>
      <c r="I882" s="859"/>
      <c r="J882" s="859"/>
      <c r="K882" s="859"/>
      <c r="L882" s="859"/>
      <c r="M882" s="859"/>
      <c r="N882" s="859"/>
      <c r="O882" s="859"/>
      <c r="P882" s="859"/>
      <c r="Q882" s="859"/>
    </row>
    <row r="883" ht="25.15" customHeight="true" x14ac:dyDescent="0.2">
      <c r="C883" s="859"/>
      <c r="D883" s="859"/>
      <c r="E883" s="859"/>
      <c r="F883" s="859"/>
      <c r="G883" s="859"/>
      <c r="H883" s="859"/>
      <c r="I883" s="859"/>
      <c r="J883" s="859"/>
      <c r="K883" s="859"/>
      <c r="L883" s="859"/>
      <c r="M883" s="859"/>
      <c r="N883" s="859"/>
      <c r="O883" s="859"/>
      <c r="P883" s="859"/>
      <c r="Q883" s="859"/>
    </row>
    <row r="884" ht="25.15" customHeight="true" x14ac:dyDescent="0.2">
      <c r="C884" s="859"/>
      <c r="D884" s="859"/>
      <c r="E884" s="859"/>
      <c r="F884" s="859"/>
      <c r="G884" s="859"/>
      <c r="H884" s="859"/>
      <c r="I884" s="859"/>
      <c r="J884" s="859"/>
      <c r="K884" s="859"/>
      <c r="L884" s="859"/>
      <c r="M884" s="859"/>
      <c r="N884" s="859"/>
      <c r="O884" s="859"/>
      <c r="P884" s="859"/>
      <c r="Q884" s="859"/>
    </row>
    <row r="885" ht="25.15" customHeight="true" x14ac:dyDescent="0.2">
      <c r="C885" s="859"/>
      <c r="D885" s="859"/>
      <c r="E885" s="859"/>
      <c r="F885" s="859"/>
      <c r="G885" s="859"/>
      <c r="H885" s="859"/>
      <c r="I885" s="859"/>
      <c r="J885" s="859"/>
      <c r="K885" s="859"/>
      <c r="L885" s="859"/>
      <c r="M885" s="859"/>
      <c r="N885" s="859"/>
      <c r="O885" s="859"/>
      <c r="P885" s="859"/>
      <c r="Q885" s="859"/>
    </row>
    <row r="886" ht="25.15" customHeight="true" x14ac:dyDescent="0.2">
      <c r="C886" s="859"/>
      <c r="D886" s="859"/>
      <c r="E886" s="859"/>
      <c r="F886" s="859"/>
      <c r="G886" s="859"/>
      <c r="H886" s="859"/>
      <c r="I886" s="859"/>
      <c r="J886" s="859"/>
      <c r="K886" s="859"/>
      <c r="L886" s="859"/>
      <c r="M886" s="859"/>
      <c r="N886" s="859"/>
      <c r="O886" s="859"/>
      <c r="P886" s="859"/>
      <c r="Q886" s="859"/>
    </row>
    <row r="887" ht="25.15" customHeight="true" x14ac:dyDescent="0.2">
      <c r="C887" s="859"/>
      <c r="D887" s="859"/>
      <c r="E887" s="859"/>
      <c r="F887" s="859"/>
      <c r="G887" s="859"/>
      <c r="H887" s="859"/>
      <c r="I887" s="859"/>
      <c r="J887" s="859"/>
      <c r="K887" s="859"/>
      <c r="L887" s="859"/>
      <c r="M887" s="859"/>
      <c r="N887" s="859"/>
      <c r="O887" s="859"/>
      <c r="P887" s="859"/>
      <c r="Q887" s="859"/>
    </row>
    <row r="888" ht="25.15" customHeight="true" x14ac:dyDescent="0.2">
      <c r="C888" s="859"/>
      <c r="D888" s="859"/>
      <c r="E888" s="859"/>
      <c r="F888" s="859"/>
      <c r="G888" s="859"/>
      <c r="H888" s="859"/>
      <c r="I888" s="859"/>
      <c r="J888" s="859"/>
      <c r="K888" s="859"/>
      <c r="L888" s="859"/>
      <c r="M888" s="859"/>
      <c r="N888" s="859"/>
      <c r="O888" s="859"/>
      <c r="P888" s="859"/>
      <c r="Q888" s="859"/>
    </row>
    <row r="889" ht="25.15" customHeight="true" x14ac:dyDescent="0.2">
      <c r="C889" s="859"/>
      <c r="D889" s="859"/>
      <c r="E889" s="859"/>
      <c r="F889" s="859"/>
      <c r="G889" s="859"/>
      <c r="H889" s="859"/>
      <c r="I889" s="859"/>
      <c r="J889" s="859"/>
      <c r="K889" s="859"/>
      <c r="L889" s="859"/>
      <c r="M889" s="859"/>
      <c r="N889" s="859"/>
      <c r="O889" s="859"/>
      <c r="P889" s="859"/>
      <c r="Q889" s="859"/>
    </row>
    <row r="890" ht="25.15" customHeight="true" x14ac:dyDescent="0.2">
      <c r="C890" s="859"/>
      <c r="D890" s="859"/>
      <c r="E890" s="859"/>
      <c r="F890" s="859"/>
      <c r="G890" s="859"/>
      <c r="H890" s="859"/>
      <c r="I890" s="859"/>
      <c r="J890" s="859"/>
      <c r="K890" s="859"/>
      <c r="L890" s="859"/>
      <c r="M890" s="859"/>
      <c r="N890" s="859"/>
      <c r="O890" s="859"/>
      <c r="P890" s="859"/>
      <c r="Q890" s="859"/>
    </row>
    <row r="891" ht="25.15" customHeight="true" x14ac:dyDescent="0.2">
      <c r="C891" s="859"/>
      <c r="D891" s="859"/>
      <c r="E891" s="859"/>
      <c r="F891" s="859"/>
      <c r="G891" s="859"/>
      <c r="H891" s="859"/>
      <c r="I891" s="859"/>
      <c r="J891" s="859"/>
      <c r="K891" s="859"/>
      <c r="L891" s="859"/>
      <c r="M891" s="859"/>
      <c r="N891" s="859"/>
      <c r="O891" s="859"/>
      <c r="P891" s="859"/>
      <c r="Q891" s="859"/>
    </row>
    <row r="892" ht="25.15" customHeight="true" x14ac:dyDescent="0.2">
      <c r="C892" s="859"/>
      <c r="D892" s="859"/>
      <c r="E892" s="859"/>
      <c r="F892" s="859"/>
      <c r="G892" s="859"/>
      <c r="H892" s="859"/>
      <c r="I892" s="859"/>
      <c r="J892" s="859"/>
      <c r="K892" s="859"/>
      <c r="L892" s="859"/>
      <c r="M892" s="859"/>
      <c r="N892" s="859"/>
      <c r="O892" s="859"/>
      <c r="P892" s="859"/>
      <c r="Q892" s="859"/>
    </row>
    <row r="893" ht="25.15" customHeight="true" x14ac:dyDescent="0.2">
      <c r="C893" s="859"/>
      <c r="D893" s="859"/>
      <c r="E893" s="859"/>
      <c r="F893" s="859"/>
      <c r="G893" s="859"/>
      <c r="H893" s="859"/>
      <c r="I893" s="859"/>
      <c r="J893" s="859"/>
      <c r="K893" s="859"/>
      <c r="L893" s="859"/>
      <c r="M893" s="859"/>
      <c r="N893" s="859"/>
      <c r="O893" s="859"/>
      <c r="P893" s="859"/>
      <c r="Q893" s="859"/>
    </row>
    <row r="894" ht="25.15" customHeight="true" x14ac:dyDescent="0.2">
      <c r="C894" s="859"/>
      <c r="D894" s="859"/>
      <c r="E894" s="859"/>
      <c r="F894" s="859"/>
      <c r="G894" s="859"/>
      <c r="H894" s="859"/>
      <c r="I894" s="859"/>
      <c r="J894" s="859"/>
      <c r="K894" s="859"/>
      <c r="L894" s="859"/>
      <c r="M894" s="859"/>
      <c r="N894" s="859"/>
      <c r="O894" s="859"/>
      <c r="P894" s="859"/>
      <c r="Q894" s="859"/>
    </row>
    <row r="895" ht="25.15" customHeight="true" x14ac:dyDescent="0.2">
      <c r="C895" s="859"/>
      <c r="D895" s="859"/>
      <c r="E895" s="859"/>
      <c r="F895" s="859"/>
      <c r="G895" s="859"/>
      <c r="H895" s="859"/>
      <c r="I895" s="859"/>
      <c r="J895" s="859"/>
      <c r="K895" s="859"/>
      <c r="L895" s="859"/>
      <c r="M895" s="859"/>
      <c r="N895" s="859"/>
      <c r="O895" s="859"/>
      <c r="P895" s="859"/>
      <c r="Q895" s="859"/>
    </row>
    <row r="896" ht="25.15" customHeight="true" x14ac:dyDescent="0.2">
      <c r="C896" s="859"/>
      <c r="D896" s="859"/>
      <c r="E896" s="859"/>
      <c r="F896" s="859"/>
      <c r="G896" s="859"/>
      <c r="H896" s="859"/>
      <c r="I896" s="859"/>
      <c r="J896" s="859"/>
      <c r="K896" s="859"/>
      <c r="L896" s="859"/>
      <c r="M896" s="859"/>
      <c r="N896" s="859"/>
      <c r="O896" s="859"/>
      <c r="P896" s="859"/>
      <c r="Q896" s="859"/>
    </row>
    <row r="897" ht="25.15" customHeight="true" x14ac:dyDescent="0.2">
      <c r="C897" s="859"/>
      <c r="D897" s="859"/>
      <c r="E897" s="859"/>
      <c r="F897" s="859"/>
      <c r="G897" s="859"/>
      <c r="H897" s="859"/>
      <c r="I897" s="859"/>
      <c r="J897" s="859"/>
      <c r="K897" s="859"/>
      <c r="L897" s="859"/>
      <c r="M897" s="859"/>
      <c r="N897" s="859"/>
      <c r="O897" s="859"/>
      <c r="P897" s="859"/>
      <c r="Q897" s="859"/>
    </row>
    <row r="898" ht="25.15" customHeight="true" x14ac:dyDescent="0.2">
      <c r="C898" s="859"/>
      <c r="D898" s="859"/>
      <c r="E898" s="859"/>
      <c r="F898" s="859"/>
      <c r="G898" s="859"/>
      <c r="H898" s="859"/>
      <c r="I898" s="859"/>
      <c r="J898" s="859"/>
      <c r="K898" s="859"/>
      <c r="L898" s="859"/>
      <c r="M898" s="859"/>
      <c r="N898" s="859"/>
      <c r="O898" s="859"/>
      <c r="P898" s="859"/>
      <c r="Q898" s="859"/>
    </row>
    <row r="899" ht="25.15" customHeight="true" x14ac:dyDescent="0.2">
      <c r="C899" s="859"/>
      <c r="D899" s="859"/>
      <c r="E899" s="859"/>
      <c r="F899" s="859"/>
      <c r="G899" s="859"/>
      <c r="H899" s="859"/>
      <c r="I899" s="859"/>
      <c r="J899" s="859"/>
      <c r="K899" s="859"/>
      <c r="L899" s="859"/>
      <c r="M899" s="859"/>
      <c r="N899" s="859"/>
      <c r="O899" s="859"/>
      <c r="P899" s="859"/>
      <c r="Q899" s="859"/>
    </row>
    <row r="900" ht="25.15" customHeight="true" x14ac:dyDescent="0.2">
      <c r="C900" s="859"/>
      <c r="D900" s="859"/>
      <c r="E900" s="859"/>
      <c r="F900" s="859"/>
      <c r="G900" s="859"/>
      <c r="H900" s="859"/>
      <c r="I900" s="859"/>
      <c r="J900" s="859"/>
      <c r="K900" s="859"/>
      <c r="L900" s="859"/>
      <c r="M900" s="859"/>
      <c r="N900" s="859"/>
      <c r="O900" s="859"/>
      <c r="P900" s="859"/>
      <c r="Q900" s="859"/>
    </row>
    <row r="901" ht="25.15" customHeight="true" x14ac:dyDescent="0.2">
      <c r="C901" s="859"/>
      <c r="D901" s="859"/>
      <c r="E901" s="859"/>
      <c r="F901" s="859"/>
      <c r="G901" s="859"/>
      <c r="H901" s="859"/>
      <c r="I901" s="859"/>
      <c r="J901" s="859"/>
      <c r="K901" s="859"/>
      <c r="L901" s="859"/>
      <c r="M901" s="859"/>
      <c r="N901" s="859"/>
      <c r="O901" s="859"/>
      <c r="P901" s="859"/>
      <c r="Q901" s="859"/>
    </row>
    <row r="902" ht="25.15" customHeight="true" x14ac:dyDescent="0.2">
      <c r="C902" s="859"/>
      <c r="D902" s="859"/>
      <c r="E902" s="859"/>
      <c r="F902" s="859"/>
      <c r="G902" s="859"/>
      <c r="H902" s="859"/>
      <c r="I902" s="859"/>
      <c r="J902" s="859"/>
      <c r="K902" s="859"/>
      <c r="L902" s="859"/>
      <c r="M902" s="859"/>
      <c r="N902" s="859"/>
      <c r="O902" s="859"/>
      <c r="P902" s="859"/>
      <c r="Q902" s="859"/>
    </row>
    <row r="903" ht="25.15" customHeight="true" x14ac:dyDescent="0.2">
      <c r="C903" s="859"/>
      <c r="D903" s="859"/>
      <c r="E903" s="859"/>
      <c r="F903" s="859"/>
      <c r="G903" s="859"/>
      <c r="H903" s="859"/>
      <c r="I903" s="859"/>
      <c r="J903" s="859"/>
      <c r="K903" s="859"/>
      <c r="L903" s="859"/>
      <c r="M903" s="859"/>
      <c r="N903" s="859"/>
      <c r="O903" s="859"/>
      <c r="P903" s="859"/>
      <c r="Q903" s="859"/>
    </row>
    <row r="904" ht="25.15" customHeight="true" x14ac:dyDescent="0.2">
      <c r="C904" s="859"/>
      <c r="D904" s="859"/>
      <c r="E904" s="859"/>
      <c r="F904" s="859"/>
      <c r="G904" s="859"/>
      <c r="H904" s="859"/>
      <c r="I904" s="859"/>
      <c r="J904" s="859"/>
      <c r="K904" s="859"/>
      <c r="L904" s="859"/>
      <c r="M904" s="859"/>
      <c r="N904" s="859"/>
      <c r="O904" s="859"/>
      <c r="P904" s="859"/>
      <c r="Q904" s="859"/>
    </row>
    <row r="905" ht="25.15" customHeight="true" x14ac:dyDescent="0.2">
      <c r="C905" s="859"/>
      <c r="D905" s="859"/>
      <c r="E905" s="859"/>
      <c r="F905" s="859"/>
      <c r="G905" s="859"/>
      <c r="H905" s="859"/>
      <c r="I905" s="859"/>
      <c r="J905" s="859"/>
      <c r="K905" s="859"/>
      <c r="L905" s="859"/>
      <c r="M905" s="859"/>
      <c r="N905" s="859"/>
      <c r="O905" s="859"/>
      <c r="P905" s="859"/>
      <c r="Q905" s="859"/>
    </row>
    <row r="906" ht="25.15" customHeight="true" x14ac:dyDescent="0.2">
      <c r="C906" s="859"/>
      <c r="D906" s="859"/>
      <c r="E906" s="859"/>
      <c r="F906" s="859"/>
      <c r="G906" s="859"/>
      <c r="H906" s="859"/>
      <c r="I906" s="859"/>
      <c r="J906" s="859"/>
      <c r="K906" s="859"/>
      <c r="L906" s="859"/>
      <c r="M906" s="859"/>
      <c r="N906" s="859"/>
      <c r="O906" s="859"/>
      <c r="P906" s="859"/>
      <c r="Q906" s="859"/>
    </row>
    <row r="907" ht="25.15" customHeight="true" x14ac:dyDescent="0.2">
      <c r="C907" s="859"/>
      <c r="D907" s="859"/>
      <c r="E907" s="859"/>
      <c r="F907" s="859"/>
      <c r="G907" s="859"/>
      <c r="H907" s="859"/>
      <c r="I907" s="859"/>
      <c r="J907" s="859"/>
      <c r="K907" s="859"/>
      <c r="L907" s="859"/>
      <c r="M907" s="859"/>
      <c r="N907" s="859"/>
      <c r="O907" s="859"/>
      <c r="P907" s="859"/>
      <c r="Q907" s="859"/>
    </row>
    <row r="908" ht="25.15" customHeight="true" x14ac:dyDescent="0.2">
      <c r="C908" s="859"/>
      <c r="D908" s="859"/>
      <c r="E908" s="859"/>
      <c r="F908" s="859"/>
      <c r="G908" s="859"/>
      <c r="H908" s="859"/>
      <c r="I908" s="859"/>
      <c r="J908" s="859"/>
      <c r="K908" s="859"/>
      <c r="L908" s="859"/>
      <c r="M908" s="859"/>
      <c r="N908" s="859"/>
      <c r="O908" s="859"/>
      <c r="P908" s="859"/>
      <c r="Q908" s="859"/>
    </row>
    <row r="909" ht="25.15" customHeight="true" x14ac:dyDescent="0.2">
      <c r="C909" s="859"/>
      <c r="D909" s="859"/>
      <c r="E909" s="859"/>
      <c r="F909" s="859"/>
      <c r="G909" s="859"/>
      <c r="H909" s="859"/>
      <c r="I909" s="859"/>
      <c r="J909" s="859"/>
      <c r="K909" s="859"/>
      <c r="L909" s="859"/>
      <c r="M909" s="859"/>
      <c r="N909" s="859"/>
      <c r="O909" s="859"/>
      <c r="P909" s="859"/>
      <c r="Q909" s="859"/>
    </row>
    <row r="910" ht="25.15" customHeight="true" x14ac:dyDescent="0.2">
      <c r="C910" s="859"/>
      <c r="D910" s="859"/>
      <c r="E910" s="859"/>
      <c r="F910" s="859"/>
      <c r="G910" s="859"/>
      <c r="H910" s="859"/>
      <c r="I910" s="859"/>
      <c r="J910" s="859"/>
      <c r="K910" s="859"/>
      <c r="L910" s="859"/>
      <c r="M910" s="859"/>
      <c r="N910" s="859"/>
      <c r="O910" s="859"/>
      <c r="P910" s="859"/>
      <c r="Q910" s="859"/>
    </row>
    <row r="911" ht="25.15" customHeight="true" x14ac:dyDescent="0.2">
      <c r="C911" s="859"/>
      <c r="D911" s="859"/>
      <c r="E911" s="859"/>
      <c r="F911" s="859"/>
      <c r="G911" s="859"/>
      <c r="H911" s="859"/>
      <c r="I911" s="859"/>
      <c r="J911" s="859"/>
      <c r="K911" s="859"/>
      <c r="L911" s="859"/>
      <c r="M911" s="859"/>
      <c r="N911" s="859"/>
      <c r="O911" s="859"/>
      <c r="P911" s="859"/>
      <c r="Q911" s="859"/>
    </row>
    <row r="912" ht="25.15" customHeight="true" x14ac:dyDescent="0.2">
      <c r="C912" s="859"/>
      <c r="D912" s="859"/>
      <c r="E912" s="859"/>
      <c r="F912" s="859"/>
      <c r="G912" s="859"/>
      <c r="H912" s="859"/>
      <c r="I912" s="859"/>
      <c r="J912" s="859"/>
      <c r="K912" s="859"/>
      <c r="L912" s="859"/>
      <c r="M912" s="859"/>
      <c r="N912" s="859"/>
      <c r="O912" s="859"/>
      <c r="P912" s="859"/>
      <c r="Q912" s="859"/>
    </row>
    <row r="913" ht="25.15" customHeight="true" x14ac:dyDescent="0.2">
      <c r="C913" s="859"/>
      <c r="D913" s="859"/>
      <c r="E913" s="859"/>
      <c r="F913" s="859"/>
      <c r="G913" s="859"/>
      <c r="H913" s="859"/>
      <c r="I913" s="859"/>
      <c r="J913" s="859"/>
      <c r="K913" s="859"/>
      <c r="L913" s="859"/>
      <c r="M913" s="859"/>
      <c r="N913" s="859"/>
      <c r="O913" s="859"/>
      <c r="P913" s="859"/>
      <c r="Q913" s="859"/>
    </row>
    <row r="914" ht="25.15" customHeight="true" x14ac:dyDescent="0.2">
      <c r="C914" s="859"/>
      <c r="D914" s="859"/>
      <c r="E914" s="859"/>
      <c r="F914" s="859"/>
      <c r="G914" s="859"/>
      <c r="H914" s="859"/>
      <c r="I914" s="859"/>
      <c r="J914" s="859"/>
      <c r="K914" s="859"/>
      <c r="L914" s="859"/>
      <c r="M914" s="859"/>
      <c r="N914" s="859"/>
      <c r="O914" s="859"/>
      <c r="P914" s="859"/>
      <c r="Q914" s="859"/>
    </row>
    <row r="915" ht="25.15" customHeight="true" x14ac:dyDescent="0.2">
      <c r="C915" s="859"/>
      <c r="D915" s="859"/>
      <c r="E915" s="859"/>
      <c r="F915" s="859"/>
      <c r="G915" s="859"/>
      <c r="H915" s="859"/>
      <c r="I915" s="859"/>
      <c r="J915" s="859"/>
      <c r="K915" s="859"/>
      <c r="L915" s="859"/>
      <c r="M915" s="859"/>
      <c r="N915" s="859"/>
      <c r="O915" s="859"/>
      <c r="P915" s="859"/>
      <c r="Q915" s="859"/>
    </row>
    <row r="916" ht="25.15" customHeight="true" x14ac:dyDescent="0.2">
      <c r="C916" s="859"/>
      <c r="D916" s="859"/>
      <c r="E916" s="859"/>
      <c r="F916" s="859"/>
      <c r="G916" s="859"/>
      <c r="H916" s="859"/>
      <c r="I916" s="859"/>
      <c r="J916" s="859"/>
      <c r="K916" s="859"/>
      <c r="L916" s="859"/>
      <c r="M916" s="859"/>
      <c r="N916" s="859"/>
      <c r="O916" s="859"/>
      <c r="P916" s="859"/>
      <c r="Q916" s="859"/>
    </row>
    <row r="917" ht="25.15" customHeight="true" x14ac:dyDescent="0.2">
      <c r="C917" s="859"/>
      <c r="D917" s="859"/>
      <c r="E917" s="859"/>
      <c r="F917" s="859"/>
      <c r="G917" s="859"/>
      <c r="H917" s="859"/>
      <c r="I917" s="859"/>
      <c r="J917" s="859"/>
      <c r="K917" s="859"/>
      <c r="L917" s="859"/>
      <c r="M917" s="859"/>
      <c r="N917" s="859"/>
      <c r="O917" s="859"/>
      <c r="P917" s="859"/>
      <c r="Q917" s="859"/>
    </row>
    <row r="918" ht="25.15" customHeight="true" x14ac:dyDescent="0.2">
      <c r="C918" s="859"/>
      <c r="D918" s="859"/>
      <c r="E918" s="859"/>
      <c r="F918" s="859"/>
      <c r="G918" s="859"/>
      <c r="H918" s="859"/>
      <c r="I918" s="859"/>
      <c r="J918" s="859"/>
      <c r="K918" s="859"/>
      <c r="L918" s="859"/>
      <c r="M918" s="859"/>
      <c r="N918" s="859"/>
      <c r="O918" s="859"/>
      <c r="P918" s="859"/>
      <c r="Q918" s="859"/>
    </row>
    <row r="919" ht="25.15" customHeight="true" x14ac:dyDescent="0.2">
      <c r="C919" s="859"/>
      <c r="D919" s="859"/>
      <c r="E919" s="859"/>
      <c r="F919" s="859"/>
      <c r="G919" s="859"/>
      <c r="H919" s="859"/>
      <c r="I919" s="859"/>
      <c r="J919" s="859"/>
      <c r="K919" s="859"/>
      <c r="L919" s="859"/>
      <c r="M919" s="859"/>
      <c r="N919" s="859"/>
      <c r="O919" s="859"/>
      <c r="P919" s="859"/>
      <c r="Q919" s="859"/>
    </row>
    <row r="920" ht="25.15" customHeight="true" x14ac:dyDescent="0.2">
      <c r="C920" s="859"/>
      <c r="D920" s="859"/>
      <c r="E920" s="859"/>
      <c r="F920" s="859"/>
      <c r="G920" s="859"/>
      <c r="H920" s="859"/>
      <c r="I920" s="859"/>
      <c r="J920" s="859"/>
      <c r="K920" s="859"/>
      <c r="L920" s="859"/>
      <c r="M920" s="859"/>
      <c r="N920" s="859"/>
      <c r="O920" s="859"/>
      <c r="P920" s="859"/>
      <c r="Q920" s="859"/>
    </row>
    <row r="921" ht="25.15" customHeight="true" x14ac:dyDescent="0.2">
      <c r="C921" s="859"/>
      <c r="D921" s="859"/>
      <c r="E921" s="859"/>
      <c r="F921" s="859"/>
      <c r="G921" s="859"/>
      <c r="H921" s="859"/>
      <c r="I921" s="859"/>
      <c r="J921" s="859"/>
      <c r="K921" s="859"/>
      <c r="L921" s="859"/>
      <c r="M921" s="859"/>
      <c r="N921" s="859"/>
      <c r="O921" s="859"/>
      <c r="P921" s="859"/>
      <c r="Q921" s="859"/>
    </row>
    <row r="922" ht="25.15" customHeight="true" x14ac:dyDescent="0.2">
      <c r="C922" s="859"/>
      <c r="D922" s="859"/>
      <c r="E922" s="859"/>
      <c r="F922" s="859"/>
      <c r="G922" s="859"/>
      <c r="H922" s="859"/>
      <c r="I922" s="859"/>
      <c r="J922" s="859"/>
      <c r="K922" s="859"/>
      <c r="L922" s="859"/>
      <c r="M922" s="859"/>
      <c r="N922" s="859"/>
      <c r="O922" s="859"/>
      <c r="P922" s="859"/>
      <c r="Q922" s="859"/>
    </row>
    <row r="923" ht="25.15" customHeight="true" x14ac:dyDescent="0.2">
      <c r="C923" s="859"/>
      <c r="D923" s="859"/>
      <c r="E923" s="859"/>
      <c r="F923" s="859"/>
      <c r="G923" s="859"/>
      <c r="H923" s="859"/>
      <c r="I923" s="859"/>
      <c r="J923" s="859"/>
      <c r="K923" s="859"/>
      <c r="L923" s="859"/>
      <c r="M923" s="859"/>
      <c r="N923" s="859"/>
      <c r="O923" s="859"/>
      <c r="P923" s="859"/>
      <c r="Q923" s="859"/>
    </row>
    <row r="924" ht="25.15" customHeight="true" x14ac:dyDescent="0.2">
      <c r="C924" s="859"/>
      <c r="D924" s="859"/>
      <c r="E924" s="859"/>
      <c r="F924" s="859"/>
      <c r="G924" s="859"/>
      <c r="H924" s="859"/>
      <c r="I924" s="859"/>
      <c r="J924" s="859"/>
      <c r="K924" s="859"/>
      <c r="L924" s="859"/>
      <c r="M924" s="859"/>
      <c r="N924" s="859"/>
      <c r="O924" s="859"/>
      <c r="P924" s="859"/>
      <c r="Q924" s="859"/>
    </row>
    <row r="925" ht="25.15" customHeight="true" x14ac:dyDescent="0.2">
      <c r="C925" s="859"/>
      <c r="D925" s="859"/>
      <c r="E925" s="859"/>
      <c r="F925" s="859"/>
      <c r="G925" s="859"/>
      <c r="H925" s="859"/>
      <c r="I925" s="859"/>
      <c r="J925" s="859"/>
      <c r="K925" s="859"/>
      <c r="L925" s="859"/>
      <c r="M925" s="859"/>
      <c r="N925" s="859"/>
      <c r="O925" s="859"/>
      <c r="P925" s="859"/>
      <c r="Q925" s="859"/>
    </row>
    <row r="926" ht="25.15" customHeight="true" x14ac:dyDescent="0.2">
      <c r="C926" s="859"/>
      <c r="D926" s="859"/>
      <c r="E926" s="859"/>
      <c r="F926" s="859"/>
      <c r="G926" s="859"/>
      <c r="H926" s="859"/>
      <c r="I926" s="859"/>
      <c r="J926" s="859"/>
      <c r="K926" s="859"/>
      <c r="L926" s="859"/>
      <c r="M926" s="859"/>
      <c r="N926" s="859"/>
      <c r="O926" s="859"/>
      <c r="P926" s="859"/>
      <c r="Q926" s="859"/>
    </row>
    <row r="927" ht="25.15" customHeight="true" x14ac:dyDescent="0.2">
      <c r="C927" s="859"/>
      <c r="D927" s="859"/>
      <c r="E927" s="859"/>
      <c r="F927" s="859"/>
      <c r="G927" s="859"/>
      <c r="H927" s="859"/>
      <c r="I927" s="859"/>
      <c r="J927" s="859"/>
      <c r="K927" s="859"/>
      <c r="L927" s="859"/>
      <c r="M927" s="859"/>
      <c r="N927" s="859"/>
      <c r="O927" s="859"/>
      <c r="P927" s="859"/>
      <c r="Q927" s="859"/>
    </row>
    <row r="928" ht="25.15" customHeight="true" x14ac:dyDescent="0.2">
      <c r="C928" s="859"/>
      <c r="D928" s="859"/>
      <c r="E928" s="859"/>
      <c r="F928" s="859"/>
      <c r="G928" s="859"/>
      <c r="H928" s="859"/>
      <c r="I928" s="859"/>
      <c r="J928" s="859"/>
      <c r="K928" s="859"/>
      <c r="L928" s="859"/>
      <c r="M928" s="859"/>
      <c r="N928" s="859"/>
      <c r="O928" s="859"/>
      <c r="P928" s="859"/>
      <c r="Q928" s="859"/>
    </row>
    <row r="929" ht="25.15" customHeight="true" x14ac:dyDescent="0.2">
      <c r="C929" s="859"/>
      <c r="D929" s="859"/>
      <c r="E929" s="859"/>
      <c r="F929" s="859"/>
      <c r="G929" s="859"/>
      <c r="H929" s="859"/>
      <c r="I929" s="859"/>
      <c r="J929" s="859"/>
      <c r="K929" s="859"/>
      <c r="L929" s="859"/>
      <c r="M929" s="859"/>
      <c r="N929" s="859"/>
      <c r="O929" s="859"/>
      <c r="P929" s="859"/>
      <c r="Q929" s="859"/>
    </row>
    <row r="930" ht="25.15" customHeight="true" x14ac:dyDescent="0.2">
      <c r="C930" s="859"/>
      <c r="D930" s="859"/>
      <c r="E930" s="859"/>
      <c r="F930" s="859"/>
      <c r="G930" s="859"/>
      <c r="H930" s="859"/>
      <c r="I930" s="859"/>
      <c r="J930" s="859"/>
      <c r="K930" s="859"/>
      <c r="L930" s="859"/>
      <c r="M930" s="859"/>
      <c r="N930" s="859"/>
      <c r="O930" s="859"/>
      <c r="P930" s="859"/>
      <c r="Q930" s="859"/>
    </row>
    <row r="931" ht="25.15" customHeight="true" x14ac:dyDescent="0.2">
      <c r="C931" s="859"/>
      <c r="D931" s="859"/>
      <c r="E931" s="859"/>
      <c r="F931" s="859"/>
      <c r="G931" s="859"/>
      <c r="H931" s="859"/>
      <c r="I931" s="859"/>
      <c r="J931" s="859"/>
      <c r="K931" s="859"/>
      <c r="L931" s="859"/>
      <c r="M931" s="859"/>
      <c r="N931" s="859"/>
      <c r="O931" s="859"/>
      <c r="P931" s="859"/>
      <c r="Q931" s="859"/>
    </row>
    <row r="932" ht="25.15" customHeight="true" x14ac:dyDescent="0.2">
      <c r="C932" s="859"/>
      <c r="D932" s="859"/>
      <c r="E932" s="859"/>
      <c r="F932" s="859"/>
      <c r="G932" s="859"/>
      <c r="H932" s="859"/>
      <c r="I932" s="859"/>
      <c r="J932" s="859"/>
      <c r="K932" s="859"/>
      <c r="L932" s="859"/>
      <c r="M932" s="859"/>
      <c r="N932" s="859"/>
      <c r="O932" s="859"/>
      <c r="P932" s="859"/>
      <c r="Q932" s="859"/>
    </row>
    <row r="933" ht="25.15" customHeight="true" x14ac:dyDescent="0.2">
      <c r="C933" s="859"/>
      <c r="D933" s="859"/>
      <c r="E933" s="859"/>
      <c r="F933" s="859"/>
      <c r="G933" s="859"/>
      <c r="H933" s="859"/>
      <c r="I933" s="859"/>
      <c r="J933" s="859"/>
      <c r="K933" s="859"/>
      <c r="L933" s="859"/>
      <c r="M933" s="859"/>
      <c r="N933" s="859"/>
      <c r="O933" s="859"/>
      <c r="P933" s="859"/>
      <c r="Q933" s="859"/>
    </row>
    <row r="934" ht="25.15" customHeight="true" x14ac:dyDescent="0.2">
      <c r="C934" s="859"/>
      <c r="D934" s="859"/>
      <c r="E934" s="859"/>
      <c r="F934" s="859"/>
      <c r="G934" s="859"/>
      <c r="H934" s="859"/>
      <c r="I934" s="859"/>
      <c r="J934" s="859"/>
      <c r="K934" s="859"/>
      <c r="L934" s="859"/>
      <c r="M934" s="859"/>
      <c r="N934" s="859"/>
      <c r="O934" s="859"/>
      <c r="P934" s="859"/>
      <c r="Q934" s="859"/>
    </row>
    <row r="935" ht="25.15" customHeight="true" x14ac:dyDescent="0.2">
      <c r="C935" s="859"/>
      <c r="D935" s="859"/>
      <c r="E935" s="859"/>
      <c r="F935" s="859"/>
      <c r="G935" s="859"/>
      <c r="H935" s="859"/>
      <c r="I935" s="859"/>
      <c r="J935" s="859"/>
      <c r="K935" s="859"/>
      <c r="L935" s="859"/>
      <c r="M935" s="859"/>
      <c r="N935" s="859"/>
      <c r="O935" s="859"/>
      <c r="P935" s="859"/>
      <c r="Q935" s="859"/>
    </row>
    <row r="936" ht="25.15" customHeight="true" x14ac:dyDescent="0.2">
      <c r="C936" s="859"/>
      <c r="D936" s="859"/>
      <c r="E936" s="859"/>
      <c r="F936" s="859"/>
      <c r="G936" s="859"/>
      <c r="H936" s="859"/>
      <c r="I936" s="859"/>
      <c r="J936" s="859"/>
      <c r="K936" s="859"/>
      <c r="L936" s="859"/>
      <c r="M936" s="859"/>
      <c r="N936" s="859"/>
      <c r="O936" s="859"/>
      <c r="P936" s="859"/>
      <c r="Q936" s="859"/>
    </row>
    <row r="937" ht="25.15" customHeight="true" x14ac:dyDescent="0.2">
      <c r="C937" s="859"/>
      <c r="D937" s="859"/>
      <c r="E937" s="859"/>
      <c r="F937" s="859"/>
      <c r="G937" s="859"/>
      <c r="H937" s="859"/>
      <c r="I937" s="859"/>
      <c r="J937" s="859"/>
      <c r="K937" s="859"/>
      <c r="L937" s="859"/>
      <c r="M937" s="859"/>
      <c r="N937" s="859"/>
      <c r="O937" s="859"/>
      <c r="P937" s="859"/>
      <c r="Q937" s="859"/>
    </row>
    <row r="938" ht="25.15" customHeight="true" x14ac:dyDescent="0.2">
      <c r="C938" s="859"/>
      <c r="D938" s="859"/>
      <c r="E938" s="859"/>
      <c r="F938" s="859"/>
      <c r="G938" s="859"/>
      <c r="H938" s="859"/>
      <c r="I938" s="859"/>
      <c r="J938" s="859"/>
      <c r="K938" s="859"/>
      <c r="L938" s="859"/>
      <c r="M938" s="859"/>
      <c r="N938" s="859"/>
      <c r="O938" s="859"/>
      <c r="P938" s="859"/>
      <c r="Q938" s="859"/>
    </row>
    <row r="939" ht="25.15" customHeight="true" x14ac:dyDescent="0.2">
      <c r="C939" s="859"/>
      <c r="D939" s="859"/>
      <c r="E939" s="859"/>
      <c r="F939" s="859"/>
      <c r="G939" s="859"/>
      <c r="H939" s="859"/>
      <c r="I939" s="859"/>
      <c r="J939" s="859"/>
      <c r="K939" s="859"/>
      <c r="L939" s="859"/>
      <c r="M939" s="859"/>
      <c r="N939" s="859"/>
      <c r="O939" s="859"/>
      <c r="P939" s="859"/>
      <c r="Q939" s="859"/>
    </row>
    <row r="940" ht="25.15" customHeight="true" x14ac:dyDescent="0.2">
      <c r="C940" s="859"/>
      <c r="D940" s="859"/>
      <c r="E940" s="859"/>
      <c r="F940" s="859"/>
      <c r="G940" s="859"/>
      <c r="H940" s="859"/>
      <c r="I940" s="859"/>
      <c r="J940" s="859"/>
      <c r="K940" s="859"/>
      <c r="L940" s="859"/>
      <c r="M940" s="859"/>
      <c r="N940" s="859"/>
      <c r="O940" s="859"/>
      <c r="P940" s="859"/>
      <c r="Q940" s="859"/>
    </row>
    <row r="941" ht="25.15" customHeight="true" x14ac:dyDescent="0.2">
      <c r="C941" s="859"/>
      <c r="D941" s="859"/>
      <c r="E941" s="859"/>
      <c r="F941" s="859"/>
      <c r="G941" s="859"/>
      <c r="H941" s="859"/>
      <c r="I941" s="859"/>
      <c r="J941" s="859"/>
      <c r="K941" s="859"/>
      <c r="L941" s="859"/>
      <c r="M941" s="859"/>
      <c r="N941" s="859"/>
      <c r="O941" s="859"/>
      <c r="P941" s="859"/>
      <c r="Q941" s="859"/>
    </row>
    <row r="942" ht="25.15" customHeight="true" x14ac:dyDescent="0.2">
      <c r="C942" s="859"/>
      <c r="D942" s="859"/>
      <c r="E942" s="859"/>
      <c r="F942" s="859"/>
      <c r="G942" s="859"/>
      <c r="H942" s="859"/>
      <c r="I942" s="859"/>
      <c r="J942" s="859"/>
      <c r="K942" s="859"/>
      <c r="L942" s="859"/>
      <c r="M942" s="859"/>
      <c r="N942" s="859"/>
      <c r="O942" s="859"/>
      <c r="P942" s="859"/>
      <c r="Q942" s="859"/>
    </row>
    <row r="943" ht="25.15" customHeight="true" x14ac:dyDescent="0.2">
      <c r="C943" s="859"/>
      <c r="D943" s="859"/>
      <c r="E943" s="859"/>
      <c r="F943" s="859"/>
      <c r="G943" s="859"/>
      <c r="H943" s="859"/>
      <c r="I943" s="859"/>
      <c r="J943" s="859"/>
      <c r="K943" s="859"/>
      <c r="L943" s="859"/>
      <c r="M943" s="859"/>
      <c r="N943" s="859"/>
      <c r="O943" s="859"/>
      <c r="P943" s="859"/>
      <c r="Q943" s="859"/>
    </row>
    <row r="944" ht="25.15" customHeight="true" x14ac:dyDescent="0.2">
      <c r="C944" s="859"/>
      <c r="D944" s="859"/>
      <c r="E944" s="859"/>
      <c r="F944" s="859"/>
      <c r="G944" s="859"/>
      <c r="H944" s="859"/>
      <c r="I944" s="859"/>
      <c r="J944" s="859"/>
      <c r="K944" s="859"/>
      <c r="L944" s="859"/>
      <c r="M944" s="859"/>
      <c r="N944" s="859"/>
      <c r="O944" s="859"/>
      <c r="P944" s="859"/>
      <c r="Q944" s="859"/>
    </row>
    <row r="945" ht="25.15" customHeight="true" x14ac:dyDescent="0.2">
      <c r="C945" s="859"/>
      <c r="D945" s="859"/>
      <c r="E945" s="859"/>
      <c r="F945" s="859"/>
      <c r="G945" s="859"/>
      <c r="H945" s="859"/>
      <c r="I945" s="859"/>
      <c r="J945" s="859"/>
      <c r="K945" s="859"/>
      <c r="L945" s="859"/>
      <c r="M945" s="859"/>
      <c r="N945" s="859"/>
      <c r="O945" s="859"/>
      <c r="P945" s="859"/>
      <c r="Q945" s="859"/>
    </row>
    <row r="946" ht="25.15" customHeight="true" x14ac:dyDescent="0.2">
      <c r="C946" s="859"/>
      <c r="D946" s="859"/>
      <c r="E946" s="859"/>
      <c r="F946" s="859"/>
      <c r="G946" s="859"/>
      <c r="H946" s="859"/>
      <c r="I946" s="859"/>
      <c r="J946" s="859"/>
      <c r="K946" s="859"/>
      <c r="L946" s="859"/>
      <c r="M946" s="859"/>
      <c r="N946" s="859"/>
      <c r="O946" s="859"/>
      <c r="P946" s="859"/>
      <c r="Q946" s="859"/>
    </row>
    <row r="947" ht="25.15" customHeight="true" x14ac:dyDescent="0.2">
      <c r="C947" s="859"/>
      <c r="D947" s="859"/>
      <c r="E947" s="859"/>
      <c r="F947" s="859"/>
      <c r="G947" s="859"/>
      <c r="H947" s="859"/>
      <c r="I947" s="859"/>
      <c r="J947" s="859"/>
      <c r="K947" s="859"/>
      <c r="L947" s="859"/>
      <c r="M947" s="859"/>
      <c r="N947" s="859"/>
      <c r="O947" s="859"/>
      <c r="P947" s="859"/>
      <c r="Q947" s="859"/>
    </row>
    <row r="948" ht="25.15" customHeight="true" x14ac:dyDescent="0.2">
      <c r="C948" s="859"/>
      <c r="D948" s="859"/>
      <c r="E948" s="859"/>
      <c r="F948" s="859"/>
      <c r="G948" s="859"/>
      <c r="H948" s="859"/>
      <c r="I948" s="859"/>
      <c r="J948" s="859"/>
      <c r="K948" s="859"/>
      <c r="L948" s="859"/>
      <c r="M948" s="859"/>
      <c r="N948" s="859"/>
      <c r="O948" s="859"/>
      <c r="P948" s="859"/>
      <c r="Q948" s="859"/>
    </row>
    <row r="949" ht="25.15" customHeight="true" x14ac:dyDescent="0.2">
      <c r="C949" s="859"/>
      <c r="D949" s="859"/>
      <c r="E949" s="859"/>
      <c r="F949" s="859"/>
      <c r="G949" s="859"/>
      <c r="H949" s="859"/>
      <c r="I949" s="859"/>
      <c r="J949" s="859"/>
      <c r="K949" s="859"/>
      <c r="L949" s="859"/>
      <c r="M949" s="859"/>
      <c r="N949" s="859"/>
      <c r="O949" s="859"/>
      <c r="P949" s="859"/>
      <c r="Q949" s="859"/>
    </row>
    <row r="950" ht="25.15" customHeight="true" x14ac:dyDescent="0.2">
      <c r="C950" s="859"/>
      <c r="D950" s="859"/>
      <c r="E950" s="859"/>
      <c r="F950" s="859"/>
      <c r="G950" s="859"/>
      <c r="H950" s="859"/>
      <c r="I950" s="859"/>
      <c r="J950" s="859"/>
      <c r="K950" s="859"/>
      <c r="L950" s="859"/>
      <c r="M950" s="859"/>
      <c r="N950" s="859"/>
      <c r="O950" s="859"/>
      <c r="P950" s="859"/>
      <c r="Q950" s="859"/>
    </row>
    <row r="951" ht="25.15" customHeight="true" x14ac:dyDescent="0.2">
      <c r="C951" s="859"/>
      <c r="D951" s="859"/>
      <c r="E951" s="859"/>
      <c r="F951" s="859"/>
      <c r="G951" s="859"/>
      <c r="H951" s="859"/>
      <c r="I951" s="859"/>
      <c r="J951" s="859"/>
      <c r="K951" s="859"/>
      <c r="L951" s="859"/>
      <c r="M951" s="859"/>
      <c r="N951" s="859"/>
      <c r="O951" s="859"/>
      <c r="P951" s="859"/>
      <c r="Q951" s="859"/>
    </row>
    <row r="952" ht="25.15" customHeight="true" x14ac:dyDescent="0.2">
      <c r="C952" s="859"/>
      <c r="D952" s="859"/>
      <c r="E952" s="859"/>
      <c r="F952" s="859"/>
      <c r="G952" s="859"/>
      <c r="H952" s="859"/>
      <c r="I952" s="859"/>
      <c r="J952" s="859"/>
      <c r="K952" s="859"/>
      <c r="L952" s="859"/>
      <c r="M952" s="859"/>
      <c r="N952" s="859"/>
      <c r="O952" s="859"/>
      <c r="P952" s="859"/>
      <c r="Q952" s="859"/>
    </row>
    <row r="953" ht="25.15" customHeight="true" x14ac:dyDescent="0.2">
      <c r="C953" s="859"/>
      <c r="D953" s="859"/>
      <c r="E953" s="859"/>
      <c r="F953" s="859"/>
      <c r="G953" s="859"/>
      <c r="H953" s="859"/>
      <c r="I953" s="859"/>
      <c r="J953" s="859"/>
      <c r="K953" s="859"/>
      <c r="L953" s="859"/>
      <c r="M953" s="859"/>
      <c r="N953" s="859"/>
      <c r="O953" s="859"/>
      <c r="P953" s="859"/>
      <c r="Q953" s="859"/>
    </row>
    <row r="954" ht="25.15" customHeight="true" x14ac:dyDescent="0.2">
      <c r="C954" s="859"/>
      <c r="D954" s="859"/>
      <c r="E954" s="859"/>
      <c r="F954" s="859"/>
      <c r="G954" s="859"/>
      <c r="H954" s="859"/>
      <c r="I954" s="859"/>
      <c r="J954" s="859"/>
      <c r="K954" s="859"/>
      <c r="L954" s="859"/>
      <c r="M954" s="859"/>
      <c r="N954" s="859"/>
      <c r="O954" s="859"/>
      <c r="P954" s="859"/>
      <c r="Q954" s="859"/>
    </row>
    <row r="955" ht="25.15" customHeight="true" x14ac:dyDescent="0.2">
      <c r="C955" s="859"/>
      <c r="D955" s="859"/>
      <c r="E955" s="859"/>
      <c r="F955" s="859"/>
      <c r="G955" s="859"/>
      <c r="H955" s="859"/>
      <c r="I955" s="859"/>
      <c r="J955" s="859"/>
      <c r="K955" s="859"/>
      <c r="L955" s="859"/>
      <c r="M955" s="859"/>
      <c r="N955" s="859"/>
      <c r="O955" s="859"/>
      <c r="P955" s="859"/>
      <c r="Q955" s="859"/>
    </row>
    <row r="956" ht="25.15" customHeight="true" x14ac:dyDescent="0.2">
      <c r="C956" s="859"/>
      <c r="D956" s="859"/>
      <c r="E956" s="859"/>
      <c r="F956" s="859"/>
      <c r="G956" s="859"/>
      <c r="H956" s="859"/>
      <c r="I956" s="859"/>
      <c r="J956" s="859"/>
      <c r="K956" s="859"/>
      <c r="L956" s="859"/>
      <c r="M956" s="859"/>
      <c r="N956" s="859"/>
      <c r="O956" s="859"/>
      <c r="P956" s="859"/>
      <c r="Q956" s="859"/>
    </row>
    <row r="957" ht="25.15" customHeight="true" x14ac:dyDescent="0.2">
      <c r="C957" s="859"/>
      <c r="D957" s="859"/>
      <c r="E957" s="859"/>
      <c r="F957" s="859"/>
      <c r="G957" s="859"/>
      <c r="H957" s="859"/>
      <c r="I957" s="859"/>
      <c r="J957" s="859"/>
      <c r="K957" s="859"/>
      <c r="L957" s="859"/>
      <c r="M957" s="859"/>
      <c r="N957" s="859"/>
      <c r="O957" s="859"/>
      <c r="P957" s="859"/>
      <c r="Q957" s="859"/>
    </row>
    <row r="958" ht="25.15" customHeight="true" x14ac:dyDescent="0.2">
      <c r="C958" s="859"/>
      <c r="D958" s="859"/>
      <c r="E958" s="859"/>
      <c r="F958" s="859"/>
      <c r="G958" s="859"/>
      <c r="H958" s="859"/>
      <c r="I958" s="859"/>
      <c r="J958" s="859"/>
      <c r="K958" s="859"/>
      <c r="L958" s="859"/>
      <c r="M958" s="859"/>
      <c r="N958" s="859"/>
      <c r="O958" s="859"/>
      <c r="P958" s="859"/>
      <c r="Q958" s="859"/>
    </row>
    <row r="959" ht="25.15" customHeight="true" x14ac:dyDescent="0.2">
      <c r="C959" s="859"/>
      <c r="D959" s="859"/>
      <c r="E959" s="859"/>
      <c r="F959" s="859"/>
      <c r="G959" s="859"/>
      <c r="H959" s="859"/>
      <c r="I959" s="859"/>
      <c r="J959" s="859"/>
      <c r="K959" s="859"/>
      <c r="L959" s="859"/>
      <c r="M959" s="859"/>
      <c r="N959" s="859"/>
      <c r="O959" s="859"/>
      <c r="P959" s="859"/>
      <c r="Q959" s="859"/>
    </row>
    <row r="960" ht="25.15" customHeight="true" x14ac:dyDescent="0.2">
      <c r="C960" s="859"/>
      <c r="D960" s="859"/>
      <c r="E960" s="859"/>
      <c r="F960" s="859"/>
      <c r="G960" s="859"/>
      <c r="H960" s="859"/>
      <c r="I960" s="859"/>
      <c r="J960" s="859"/>
      <c r="K960" s="859"/>
      <c r="L960" s="859"/>
      <c r="M960" s="859"/>
      <c r="N960" s="859"/>
      <c r="O960" s="859"/>
      <c r="P960" s="859"/>
      <c r="Q960" s="859"/>
    </row>
    <row r="961" ht="25.15" customHeight="true" x14ac:dyDescent="0.2">
      <c r="C961" s="859"/>
      <c r="D961" s="859"/>
      <c r="E961" s="859"/>
      <c r="F961" s="859"/>
      <c r="G961" s="859"/>
      <c r="H961" s="859"/>
      <c r="I961" s="859"/>
      <c r="J961" s="859"/>
      <c r="K961" s="859"/>
      <c r="L961" s="859"/>
      <c r="M961" s="859"/>
      <c r="N961" s="859"/>
      <c r="O961" s="859"/>
      <c r="P961" s="859"/>
      <c r="Q961" s="859"/>
    </row>
    <row r="962" ht="25.15" customHeight="true" x14ac:dyDescent="0.2">
      <c r="C962" s="859"/>
      <c r="D962" s="859"/>
      <c r="E962" s="859"/>
      <c r="F962" s="859"/>
      <c r="G962" s="859"/>
      <c r="H962" s="859"/>
      <c r="I962" s="859"/>
      <c r="J962" s="859"/>
      <c r="K962" s="859"/>
      <c r="L962" s="859"/>
      <c r="M962" s="859"/>
      <c r="N962" s="859"/>
      <c r="O962" s="859"/>
      <c r="P962" s="859"/>
      <c r="Q962" s="859"/>
    </row>
    <row r="963" ht="25.15" customHeight="true" x14ac:dyDescent="0.2">
      <c r="C963" s="859"/>
      <c r="D963" s="859"/>
      <c r="E963" s="859"/>
      <c r="F963" s="859"/>
      <c r="G963" s="859"/>
      <c r="H963" s="859"/>
      <c r="I963" s="859"/>
      <c r="J963" s="859"/>
      <c r="K963" s="859"/>
      <c r="L963" s="859"/>
      <c r="M963" s="859"/>
      <c r="N963" s="859"/>
      <c r="O963" s="859"/>
      <c r="P963" s="859"/>
      <c r="Q963" s="859"/>
    </row>
    <row r="964" ht="25.15" customHeight="true" x14ac:dyDescent="0.2">
      <c r="C964" s="859"/>
      <c r="D964" s="859"/>
      <c r="E964" s="859"/>
      <c r="F964" s="859"/>
      <c r="G964" s="859"/>
      <c r="H964" s="859"/>
      <c r="I964" s="859"/>
      <c r="J964" s="859"/>
      <c r="K964" s="859"/>
      <c r="L964" s="859"/>
      <c r="M964" s="859"/>
      <c r="N964" s="859"/>
      <c r="O964" s="859"/>
      <c r="P964" s="859"/>
      <c r="Q964" s="859"/>
    </row>
    <row r="965" ht="25.15" customHeight="true" x14ac:dyDescent="0.2">
      <c r="C965" s="859"/>
      <c r="D965" s="859"/>
      <c r="E965" s="859"/>
      <c r="F965" s="859"/>
      <c r="G965" s="859"/>
      <c r="H965" s="859"/>
      <c r="I965" s="859"/>
      <c r="J965" s="859"/>
      <c r="K965" s="859"/>
      <c r="L965" s="859"/>
      <c r="M965" s="859"/>
      <c r="N965" s="859"/>
      <c r="O965" s="859"/>
      <c r="P965" s="859"/>
      <c r="Q965" s="859"/>
    </row>
    <row r="966" ht="25.15" customHeight="true" x14ac:dyDescent="0.2">
      <c r="C966" s="859"/>
      <c r="D966" s="859"/>
      <c r="E966" s="859"/>
      <c r="F966" s="859"/>
      <c r="G966" s="859"/>
      <c r="H966" s="859"/>
      <c r="I966" s="859"/>
      <c r="J966" s="859"/>
      <c r="K966" s="859"/>
      <c r="L966" s="859"/>
      <c r="M966" s="859"/>
      <c r="N966" s="859"/>
      <c r="O966" s="859"/>
      <c r="P966" s="859"/>
      <c r="Q966" s="859"/>
    </row>
    <row r="967" ht="25.15" customHeight="true" x14ac:dyDescent="0.2">
      <c r="C967" s="859"/>
      <c r="D967" s="859"/>
      <c r="E967" s="859"/>
      <c r="F967" s="859"/>
      <c r="G967" s="859"/>
      <c r="H967" s="859"/>
      <c r="I967" s="859"/>
      <c r="J967" s="859"/>
      <c r="K967" s="859"/>
      <c r="L967" s="859"/>
      <c r="M967" s="859"/>
      <c r="N967" s="859"/>
      <c r="O967" s="859"/>
      <c r="P967" s="859"/>
      <c r="Q967" s="859"/>
    </row>
    <row r="968" ht="25.15" customHeight="true" x14ac:dyDescent="0.2">
      <c r="C968" s="859"/>
      <c r="D968" s="859"/>
      <c r="E968" s="859"/>
      <c r="F968" s="859"/>
      <c r="G968" s="859"/>
      <c r="H968" s="859"/>
      <c r="I968" s="859"/>
      <c r="J968" s="859"/>
      <c r="K968" s="859"/>
      <c r="L968" s="859"/>
      <c r="M968" s="859"/>
      <c r="N968" s="859"/>
      <c r="O968" s="859"/>
      <c r="P968" s="859"/>
      <c r="Q968" s="859"/>
    </row>
    <row r="969" ht="25.15" customHeight="true" x14ac:dyDescent="0.2">
      <c r="C969" s="859"/>
      <c r="D969" s="859"/>
      <c r="E969" s="859"/>
      <c r="F969" s="859"/>
      <c r="G969" s="859"/>
      <c r="H969" s="859"/>
      <c r="I969" s="859"/>
      <c r="J969" s="859"/>
      <c r="K969" s="859"/>
      <c r="L969" s="859"/>
      <c r="M969" s="859"/>
      <c r="N969" s="859"/>
      <c r="O969" s="859"/>
      <c r="P969" s="859"/>
      <c r="Q969" s="859"/>
    </row>
    <row r="970" ht="25.15" customHeight="true" x14ac:dyDescent="0.2">
      <c r="C970" s="859"/>
      <c r="D970" s="859"/>
      <c r="E970" s="859"/>
      <c r="F970" s="859"/>
      <c r="G970" s="859"/>
      <c r="H970" s="859"/>
      <c r="I970" s="859"/>
      <c r="J970" s="859"/>
      <c r="K970" s="859"/>
      <c r="L970" s="859"/>
      <c r="M970" s="859"/>
      <c r="N970" s="859"/>
      <c r="O970" s="859"/>
      <c r="P970" s="859"/>
      <c r="Q970" s="859"/>
    </row>
    <row r="971" ht="25.15" customHeight="true" x14ac:dyDescent="0.2">
      <c r="C971" s="859"/>
      <c r="D971" s="859"/>
      <c r="E971" s="859"/>
      <c r="F971" s="859"/>
      <c r="G971" s="859"/>
      <c r="H971" s="859"/>
      <c r="I971" s="859"/>
      <c r="J971" s="859"/>
      <c r="K971" s="859"/>
      <c r="L971" s="859"/>
      <c r="M971" s="859"/>
      <c r="N971" s="859"/>
      <c r="O971" s="859"/>
      <c r="P971" s="859"/>
      <c r="Q971" s="859"/>
    </row>
    <row r="972" ht="25.15" customHeight="true" x14ac:dyDescent="0.2">
      <c r="C972" s="859"/>
      <c r="D972" s="859"/>
      <c r="E972" s="859"/>
      <c r="F972" s="859"/>
      <c r="G972" s="859"/>
      <c r="H972" s="859"/>
      <c r="I972" s="859"/>
      <c r="J972" s="859"/>
      <c r="K972" s="859"/>
      <c r="L972" s="859"/>
      <c r="M972" s="859"/>
      <c r="N972" s="859"/>
      <c r="O972" s="859"/>
      <c r="P972" s="859"/>
      <c r="Q972" s="859"/>
    </row>
    <row r="973" ht="25.15" customHeight="true" x14ac:dyDescent="0.2">
      <c r="C973" s="859"/>
      <c r="D973" s="859"/>
      <c r="E973" s="859"/>
      <c r="F973" s="859"/>
      <c r="G973" s="859"/>
      <c r="H973" s="859"/>
      <c r="I973" s="859"/>
      <c r="J973" s="859"/>
      <c r="K973" s="859"/>
      <c r="L973" s="859"/>
      <c r="M973" s="859"/>
      <c r="N973" s="859"/>
      <c r="O973" s="859"/>
      <c r="P973" s="859"/>
      <c r="Q973" s="859"/>
    </row>
    <row r="974" ht="25.15" customHeight="true" x14ac:dyDescent="0.2">
      <c r="C974" s="859"/>
      <c r="D974" s="859"/>
      <c r="E974" s="859"/>
      <c r="F974" s="859"/>
      <c r="G974" s="859"/>
      <c r="H974" s="859"/>
      <c r="I974" s="859"/>
      <c r="J974" s="859"/>
      <c r="K974" s="859"/>
      <c r="L974" s="859"/>
      <c r="M974" s="859"/>
      <c r="N974" s="859"/>
      <c r="O974" s="859"/>
      <c r="P974" s="859"/>
      <c r="Q974" s="859"/>
    </row>
    <row r="975" ht="25.15" customHeight="true" x14ac:dyDescent="0.2">
      <c r="C975" s="859"/>
      <c r="D975" s="859"/>
      <c r="E975" s="859"/>
      <c r="F975" s="859"/>
      <c r="G975" s="859"/>
      <c r="H975" s="859"/>
      <c r="I975" s="859"/>
      <c r="J975" s="859"/>
      <c r="K975" s="859"/>
      <c r="L975" s="859"/>
      <c r="M975" s="859"/>
      <c r="N975" s="859"/>
      <c r="O975" s="859"/>
      <c r="P975" s="859"/>
      <c r="Q975" s="859"/>
    </row>
    <row r="976" ht="25.15" customHeight="true" x14ac:dyDescent="0.2">
      <c r="C976" s="859"/>
      <c r="D976" s="859"/>
      <c r="E976" s="859"/>
      <c r="F976" s="859"/>
      <c r="G976" s="859"/>
      <c r="H976" s="859"/>
      <c r="I976" s="859"/>
      <c r="J976" s="859"/>
      <c r="K976" s="859"/>
      <c r="L976" s="859"/>
      <c r="M976" s="859"/>
      <c r="N976" s="859"/>
      <c r="O976" s="859"/>
      <c r="P976" s="859"/>
      <c r="Q976" s="859"/>
    </row>
    <row r="977" ht="25.15" customHeight="true" x14ac:dyDescent="0.2">
      <c r="C977" s="859"/>
      <c r="D977" s="859"/>
      <c r="E977" s="859"/>
      <c r="F977" s="859"/>
      <c r="G977" s="859"/>
      <c r="H977" s="859"/>
      <c r="I977" s="859"/>
      <c r="J977" s="859"/>
      <c r="K977" s="859"/>
      <c r="L977" s="859"/>
      <c r="M977" s="859"/>
      <c r="N977" s="859"/>
      <c r="O977" s="859"/>
      <c r="P977" s="859"/>
      <c r="Q977" s="859"/>
    </row>
    <row r="978" ht="25.15" customHeight="true" x14ac:dyDescent="0.2">
      <c r="C978" s="859"/>
      <c r="D978" s="859"/>
      <c r="E978" s="859"/>
      <c r="F978" s="859"/>
      <c r="G978" s="859"/>
      <c r="H978" s="859"/>
      <c r="I978" s="859"/>
      <c r="J978" s="859"/>
      <c r="K978" s="859"/>
      <c r="L978" s="859"/>
      <c r="M978" s="859"/>
      <c r="N978" s="859"/>
      <c r="O978" s="859"/>
      <c r="P978" s="859"/>
      <c r="Q978" s="859"/>
    </row>
    <row r="979" ht="25.15" customHeight="true" x14ac:dyDescent="0.2">
      <c r="C979" s="859"/>
      <c r="D979" s="859"/>
      <c r="E979" s="859"/>
      <c r="F979" s="859"/>
      <c r="G979" s="859"/>
      <c r="H979" s="859"/>
      <c r="I979" s="859"/>
      <c r="J979" s="859"/>
      <c r="K979" s="859"/>
      <c r="L979" s="859"/>
      <c r="M979" s="859"/>
      <c r="N979" s="859"/>
      <c r="O979" s="859"/>
      <c r="P979" s="859"/>
      <c r="Q979" s="859"/>
    </row>
    <row r="980" ht="25.15" customHeight="true" x14ac:dyDescent="0.2">
      <c r="C980" s="859"/>
      <c r="D980" s="859"/>
      <c r="E980" s="859"/>
      <c r="F980" s="859"/>
      <c r="G980" s="859"/>
      <c r="H980" s="859"/>
      <c r="I980" s="859"/>
      <c r="J980" s="859"/>
      <c r="K980" s="859"/>
      <c r="L980" s="859"/>
      <c r="M980" s="859"/>
      <c r="N980" s="859"/>
      <c r="O980" s="859"/>
      <c r="P980" s="859"/>
      <c r="Q980" s="859"/>
    </row>
    <row r="981" ht="25.15" customHeight="true" x14ac:dyDescent="0.2">
      <c r="C981" s="859"/>
      <c r="D981" s="859"/>
      <c r="E981" s="859"/>
      <c r="F981" s="859"/>
      <c r="G981" s="859"/>
      <c r="H981" s="859"/>
      <c r="I981" s="859"/>
      <c r="J981" s="859"/>
      <c r="K981" s="859"/>
      <c r="L981" s="859"/>
      <c r="M981" s="859"/>
      <c r="N981" s="859"/>
      <c r="O981" s="859"/>
      <c r="P981" s="859"/>
      <c r="Q981" s="859"/>
    </row>
    <row r="982" ht="25.15" customHeight="true" x14ac:dyDescent="0.2">
      <c r="C982" s="859"/>
      <c r="D982" s="859"/>
      <c r="E982" s="859"/>
      <c r="F982" s="859"/>
      <c r="G982" s="859"/>
      <c r="H982" s="859"/>
      <c r="I982" s="859"/>
      <c r="J982" s="859"/>
      <c r="K982" s="859"/>
      <c r="L982" s="859"/>
      <c r="M982" s="859"/>
      <c r="N982" s="859"/>
      <c r="O982" s="859"/>
      <c r="P982" s="859"/>
      <c r="Q982" s="859"/>
    </row>
    <row r="983" ht="25.15" customHeight="true" x14ac:dyDescent="0.2">
      <c r="C983" s="859"/>
      <c r="D983" s="859"/>
      <c r="E983" s="859"/>
      <c r="F983" s="859"/>
      <c r="G983" s="859"/>
      <c r="H983" s="859"/>
      <c r="I983" s="859"/>
      <c r="J983" s="859"/>
      <c r="K983" s="859"/>
      <c r="L983" s="859"/>
      <c r="M983" s="859"/>
      <c r="N983" s="859"/>
      <c r="O983" s="859"/>
      <c r="P983" s="859"/>
      <c r="Q983" s="859"/>
    </row>
    <row r="984" ht="25.15" customHeight="true" x14ac:dyDescent="0.2">
      <c r="C984" s="859"/>
      <c r="D984" s="859"/>
      <c r="E984" s="859"/>
      <c r="F984" s="859"/>
      <c r="G984" s="859"/>
      <c r="H984" s="859"/>
      <c r="I984" s="859"/>
      <c r="J984" s="859"/>
      <c r="K984" s="859"/>
      <c r="L984" s="859"/>
      <c r="M984" s="859"/>
      <c r="N984" s="859"/>
      <c r="O984" s="859"/>
      <c r="P984" s="859"/>
      <c r="Q984" s="859"/>
    </row>
    <row r="985" ht="25.15" customHeight="true" x14ac:dyDescent="0.2">
      <c r="C985" s="859"/>
      <c r="D985" s="859"/>
      <c r="E985" s="859"/>
      <c r="F985" s="859"/>
      <c r="G985" s="859"/>
      <c r="H985" s="859"/>
      <c r="I985" s="859"/>
      <c r="J985" s="859"/>
      <c r="K985" s="859"/>
      <c r="L985" s="859"/>
      <c r="M985" s="859"/>
      <c r="N985" s="859"/>
      <c r="O985" s="859"/>
      <c r="P985" s="859"/>
      <c r="Q985" s="859"/>
    </row>
    <row r="986" ht="25.15" customHeight="true" x14ac:dyDescent="0.2">
      <c r="C986" s="859"/>
      <c r="D986" s="859"/>
      <c r="E986" s="859"/>
      <c r="F986" s="859"/>
      <c r="G986" s="859"/>
      <c r="H986" s="859"/>
      <c r="I986" s="859"/>
      <c r="J986" s="859"/>
      <c r="K986" s="859"/>
      <c r="L986" s="859"/>
      <c r="M986" s="859"/>
      <c r="N986" s="859"/>
      <c r="O986" s="859"/>
      <c r="P986" s="859"/>
      <c r="Q986" s="859"/>
    </row>
    <row r="987" ht="25.15" customHeight="true" x14ac:dyDescent="0.2">
      <c r="C987" s="859"/>
      <c r="D987" s="859"/>
      <c r="E987" s="859"/>
      <c r="F987" s="859"/>
      <c r="G987" s="859"/>
      <c r="H987" s="859"/>
      <c r="I987" s="859"/>
      <c r="J987" s="859"/>
      <c r="K987" s="859"/>
      <c r="L987" s="859"/>
      <c r="M987" s="859"/>
      <c r="N987" s="859"/>
      <c r="O987" s="859"/>
      <c r="P987" s="859"/>
      <c r="Q987" s="859"/>
    </row>
    <row r="988" ht="25.15" customHeight="true" x14ac:dyDescent="0.2">
      <c r="C988" s="859"/>
      <c r="D988" s="859"/>
      <c r="E988" s="859"/>
      <c r="F988" s="859"/>
      <c r="G988" s="859"/>
      <c r="H988" s="859"/>
      <c r="I988" s="859"/>
      <c r="J988" s="859"/>
      <c r="K988" s="859"/>
      <c r="L988" s="859"/>
      <c r="M988" s="859"/>
      <c r="N988" s="859"/>
      <c r="O988" s="859"/>
      <c r="P988" s="859"/>
      <c r="Q988" s="859"/>
    </row>
    <row r="989" ht="25.15" customHeight="true" x14ac:dyDescent="0.2">
      <c r="C989" s="859"/>
      <c r="D989" s="859"/>
      <c r="E989" s="859"/>
      <c r="F989" s="859"/>
      <c r="G989" s="859"/>
      <c r="H989" s="859"/>
      <c r="I989" s="859"/>
      <c r="J989" s="859"/>
      <c r="K989" s="859"/>
      <c r="L989" s="859"/>
      <c r="M989" s="859"/>
      <c r="N989" s="859"/>
      <c r="O989" s="859"/>
      <c r="P989" s="859"/>
      <c r="Q989" s="859"/>
    </row>
    <row r="990" ht="25.15" customHeight="true" x14ac:dyDescent="0.2">
      <c r="C990" s="859"/>
      <c r="D990" s="859"/>
      <c r="E990" s="859"/>
      <c r="F990" s="859"/>
      <c r="G990" s="859"/>
      <c r="H990" s="859"/>
      <c r="I990" s="859"/>
      <c r="J990" s="859"/>
      <c r="K990" s="859"/>
      <c r="L990" s="859"/>
      <c r="M990" s="859"/>
      <c r="N990" s="859"/>
      <c r="O990" s="859"/>
      <c r="P990" s="859"/>
      <c r="Q990" s="859"/>
    </row>
    <row r="991" ht="25.15" customHeight="true" x14ac:dyDescent="0.2">
      <c r="C991" s="859"/>
      <c r="D991" s="859"/>
      <c r="E991" s="859"/>
      <c r="F991" s="859"/>
      <c r="G991" s="859"/>
      <c r="H991" s="859"/>
      <c r="I991" s="859"/>
      <c r="J991" s="859"/>
      <c r="K991" s="859"/>
      <c r="L991" s="859"/>
      <c r="M991" s="859"/>
      <c r="N991" s="859"/>
      <c r="O991" s="859"/>
      <c r="P991" s="859"/>
      <c r="Q991" s="859"/>
    </row>
    <row r="992" ht="25.15" customHeight="true" x14ac:dyDescent="0.2">
      <c r="C992" s="859"/>
      <c r="D992" s="859"/>
      <c r="E992" s="859"/>
      <c r="F992" s="859"/>
      <c r="G992" s="859"/>
      <c r="H992" s="859"/>
      <c r="I992" s="859"/>
      <c r="J992" s="859"/>
      <c r="K992" s="859"/>
      <c r="L992" s="859"/>
      <c r="M992" s="859"/>
      <c r="N992" s="859"/>
      <c r="O992" s="859"/>
      <c r="P992" s="859"/>
      <c r="Q992" s="859"/>
    </row>
    <row r="993" ht="25.15" customHeight="true" x14ac:dyDescent="0.2">
      <c r="C993" s="859"/>
      <c r="D993" s="859"/>
      <c r="E993" s="859"/>
      <c r="F993" s="859"/>
      <c r="G993" s="859"/>
      <c r="H993" s="859"/>
      <c r="I993" s="859"/>
      <c r="J993" s="859"/>
      <c r="K993" s="859"/>
      <c r="L993" s="859"/>
      <c r="M993" s="859"/>
      <c r="N993" s="859"/>
      <c r="O993" s="859"/>
      <c r="P993" s="859"/>
      <c r="Q993" s="859"/>
    </row>
    <row r="994" ht="25.15" customHeight="true" x14ac:dyDescent="0.2">
      <c r="C994" s="859"/>
      <c r="D994" s="859"/>
      <c r="E994" s="859"/>
      <c r="F994" s="859"/>
      <c r="G994" s="859"/>
      <c r="H994" s="859"/>
      <c r="I994" s="859"/>
      <c r="J994" s="859"/>
      <c r="K994" s="859"/>
      <c r="L994" s="859"/>
      <c r="M994" s="859"/>
      <c r="N994" s="859"/>
      <c r="O994" s="859"/>
      <c r="P994" s="859"/>
      <c r="Q994" s="859"/>
    </row>
    <row r="995" ht="25.15" customHeight="true" x14ac:dyDescent="0.2">
      <c r="C995" s="859"/>
      <c r="D995" s="859"/>
      <c r="E995" s="859"/>
      <c r="F995" s="859"/>
      <c r="G995" s="859"/>
      <c r="H995" s="859"/>
      <c r="I995" s="859"/>
      <c r="J995" s="859"/>
      <c r="K995" s="859"/>
      <c r="L995" s="859"/>
      <c r="M995" s="859"/>
      <c r="N995" s="859"/>
      <c r="O995" s="859"/>
      <c r="P995" s="859"/>
      <c r="Q995" s="859"/>
    </row>
    <row r="996" ht="25.15" customHeight="true" x14ac:dyDescent="0.2">
      <c r="C996" s="859"/>
      <c r="D996" s="859"/>
      <c r="E996" s="859"/>
      <c r="F996" s="859"/>
      <c r="G996" s="859"/>
      <c r="H996" s="859"/>
      <c r="I996" s="859"/>
      <c r="J996" s="859"/>
      <c r="K996" s="859"/>
      <c r="L996" s="859"/>
      <c r="M996" s="859"/>
      <c r="N996" s="859"/>
      <c r="O996" s="859"/>
      <c r="P996" s="859"/>
      <c r="Q996" s="859"/>
    </row>
    <row r="997" ht="25.15" customHeight="true" x14ac:dyDescent="0.2">
      <c r="C997" s="859"/>
      <c r="D997" s="859"/>
      <c r="E997" s="859"/>
      <c r="F997" s="859"/>
      <c r="G997" s="859"/>
      <c r="H997" s="859"/>
      <c r="I997" s="859"/>
      <c r="J997" s="859"/>
      <c r="K997" s="859"/>
      <c r="L997" s="859"/>
      <c r="M997" s="859"/>
      <c r="N997" s="859"/>
      <c r="O997" s="859"/>
      <c r="P997" s="859"/>
      <c r="Q997" s="859"/>
    </row>
    <row r="998" ht="25.15" customHeight="true" x14ac:dyDescent="0.2">
      <c r="C998" s="859"/>
      <c r="D998" s="859"/>
      <c r="E998" s="859"/>
      <c r="F998" s="859"/>
      <c r="G998" s="859"/>
      <c r="H998" s="859"/>
      <c r="I998" s="859"/>
      <c r="J998" s="859"/>
      <c r="K998" s="859"/>
      <c r="L998" s="859"/>
      <c r="M998" s="859"/>
      <c r="N998" s="859"/>
      <c r="O998" s="859"/>
      <c r="P998" s="859"/>
      <c r="Q998" s="859"/>
    </row>
    <row r="999" ht="25.15" customHeight="true" x14ac:dyDescent="0.2">
      <c r="C999" s="859"/>
      <c r="D999" s="859"/>
      <c r="E999" s="859"/>
      <c r="F999" s="859"/>
      <c r="G999" s="859"/>
      <c r="H999" s="859"/>
      <c r="I999" s="859"/>
      <c r="J999" s="859"/>
      <c r="K999" s="859"/>
      <c r="L999" s="859"/>
      <c r="M999" s="859"/>
      <c r="N999" s="859"/>
      <c r="O999" s="859"/>
      <c r="P999" s="859"/>
      <c r="Q999" s="859"/>
    </row>
    <row r="1000" ht="25.15" customHeight="true" x14ac:dyDescent="0.2">
      <c r="C1000" s="859"/>
      <c r="D1000" s="859"/>
      <c r="E1000" s="859"/>
      <c r="F1000" s="859"/>
      <c r="G1000" s="859"/>
      <c r="H1000" s="859"/>
      <c r="I1000" s="859"/>
      <c r="J1000" s="859"/>
      <c r="K1000" s="859"/>
      <c r="L1000" s="859"/>
      <c r="M1000" s="859"/>
      <c r="N1000" s="859"/>
      <c r="O1000" s="859"/>
      <c r="P1000" s="859"/>
      <c r="Q1000" s="859"/>
    </row>
    <row r="1001" ht="25.15" customHeight="true" x14ac:dyDescent="0.2">
      <c r="C1001" s="859"/>
      <c r="D1001" s="859"/>
      <c r="E1001" s="859"/>
      <c r="F1001" s="859"/>
      <c r="G1001" s="859"/>
      <c r="H1001" s="859"/>
      <c r="I1001" s="859"/>
      <c r="J1001" s="859"/>
      <c r="K1001" s="859"/>
      <c r="L1001" s="859"/>
      <c r="M1001" s="859"/>
      <c r="N1001" s="859"/>
      <c r="O1001" s="859"/>
      <c r="P1001" s="859"/>
      <c r="Q1001" s="859"/>
    </row>
    <row r="1002" ht="25.15" customHeight="true" x14ac:dyDescent="0.2">
      <c r="C1002" s="859"/>
      <c r="D1002" s="859"/>
      <c r="E1002" s="859"/>
      <c r="F1002" s="859"/>
      <c r="G1002" s="859"/>
      <c r="H1002" s="859"/>
      <c r="I1002" s="859"/>
      <c r="J1002" s="859"/>
      <c r="K1002" s="859"/>
      <c r="L1002" s="859"/>
      <c r="M1002" s="859"/>
      <c r="N1002" s="859"/>
      <c r="O1002" s="859"/>
      <c r="P1002" s="859"/>
      <c r="Q1002" s="859"/>
    </row>
    <row r="1003" ht="25.15" customHeight="true" x14ac:dyDescent="0.2">
      <c r="C1003" s="859"/>
      <c r="D1003" s="859"/>
      <c r="E1003" s="859"/>
      <c r="F1003" s="859"/>
      <c r="G1003" s="859"/>
      <c r="H1003" s="859"/>
      <c r="I1003" s="859"/>
      <c r="J1003" s="859"/>
      <c r="K1003" s="859"/>
      <c r="L1003" s="859"/>
      <c r="M1003" s="859"/>
      <c r="N1003" s="859"/>
      <c r="O1003" s="859"/>
      <c r="P1003" s="859"/>
      <c r="Q1003" s="859"/>
    </row>
    <row r="1004" ht="25.15" customHeight="true" x14ac:dyDescent="0.2">
      <c r="C1004" s="859"/>
      <c r="D1004" s="859"/>
      <c r="E1004" s="859"/>
      <c r="F1004" s="859"/>
      <c r="G1004" s="859"/>
      <c r="H1004" s="859"/>
      <c r="I1004" s="859"/>
      <c r="J1004" s="859"/>
      <c r="K1004" s="859"/>
      <c r="L1004" s="859"/>
      <c r="M1004" s="859"/>
      <c r="N1004" s="859"/>
      <c r="O1004" s="859"/>
      <c r="P1004" s="859"/>
      <c r="Q1004" s="859"/>
    </row>
    <row r="1005" ht="25.15" customHeight="true" x14ac:dyDescent="0.2">
      <c r="C1005" s="859"/>
      <c r="D1005" s="859"/>
      <c r="E1005" s="859"/>
      <c r="F1005" s="859"/>
      <c r="G1005" s="859"/>
      <c r="H1005" s="859"/>
      <c r="I1005" s="859"/>
      <c r="J1005" s="859"/>
      <c r="K1005" s="859"/>
      <c r="L1005" s="859"/>
      <c r="M1005" s="859"/>
      <c r="N1005" s="859"/>
      <c r="O1005" s="859"/>
      <c r="P1005" s="859"/>
      <c r="Q1005" s="859"/>
    </row>
    <row r="1006" ht="25.15" customHeight="true" x14ac:dyDescent="0.2">
      <c r="C1006" s="859"/>
      <c r="D1006" s="859"/>
      <c r="E1006" s="859"/>
      <c r="F1006" s="859"/>
      <c r="G1006" s="859"/>
      <c r="H1006" s="859"/>
      <c r="I1006" s="859"/>
      <c r="J1006" s="859"/>
      <c r="K1006" s="859"/>
      <c r="L1006" s="859"/>
      <c r="M1006" s="859"/>
      <c r="N1006" s="859"/>
      <c r="O1006" s="859"/>
      <c r="P1006" s="859"/>
      <c r="Q1006" s="859"/>
    </row>
    <row r="1007" ht="25.15" customHeight="true" x14ac:dyDescent="0.2">
      <c r="C1007" s="859"/>
      <c r="D1007" s="859"/>
      <c r="E1007" s="859"/>
      <c r="F1007" s="859"/>
      <c r="G1007" s="859"/>
      <c r="H1007" s="859"/>
      <c r="I1007" s="859"/>
      <c r="J1007" s="859"/>
      <c r="K1007" s="859"/>
      <c r="L1007" s="859"/>
      <c r="M1007" s="859"/>
      <c r="N1007" s="859"/>
      <c r="O1007" s="859"/>
      <c r="P1007" s="859"/>
      <c r="Q1007" s="859"/>
    </row>
    <row r="1008" ht="25.15" customHeight="true" x14ac:dyDescent="0.2">
      <c r="C1008" s="859"/>
      <c r="D1008" s="859"/>
      <c r="E1008" s="859"/>
      <c r="F1008" s="859"/>
      <c r="G1008" s="859"/>
      <c r="H1008" s="859"/>
      <c r="I1008" s="859"/>
      <c r="J1008" s="859"/>
      <c r="K1008" s="859"/>
      <c r="L1008" s="859"/>
      <c r="M1008" s="859"/>
      <c r="N1008" s="859"/>
      <c r="O1008" s="859"/>
      <c r="P1008" s="859"/>
      <c r="Q1008" s="859"/>
    </row>
    <row r="1009" ht="25.15" customHeight="true" x14ac:dyDescent="0.2">
      <c r="C1009" s="859"/>
      <c r="D1009" s="859"/>
      <c r="E1009" s="859"/>
      <c r="F1009" s="859"/>
      <c r="G1009" s="859"/>
      <c r="H1009" s="859"/>
      <c r="I1009" s="859"/>
      <c r="J1009" s="859"/>
      <c r="K1009" s="859"/>
      <c r="L1009" s="859"/>
      <c r="M1009" s="859"/>
      <c r="N1009" s="859"/>
      <c r="O1009" s="859"/>
      <c r="P1009" s="859"/>
      <c r="Q1009" s="859"/>
    </row>
    <row r="1010" ht="25.15" customHeight="true" x14ac:dyDescent="0.2">
      <c r="C1010" s="859"/>
      <c r="D1010" s="859"/>
      <c r="E1010" s="859"/>
      <c r="F1010" s="859"/>
      <c r="G1010" s="859"/>
      <c r="H1010" s="859"/>
      <c r="I1010" s="859"/>
      <c r="J1010" s="859"/>
      <c r="K1010" s="859"/>
      <c r="L1010" s="859"/>
      <c r="M1010" s="859"/>
      <c r="N1010" s="859"/>
      <c r="O1010" s="859"/>
      <c r="P1010" s="859"/>
      <c r="Q1010" s="859"/>
    </row>
    <row r="1011" ht="25.15" customHeight="true" x14ac:dyDescent="0.2">
      <c r="C1011" s="859"/>
      <c r="D1011" s="859"/>
      <c r="E1011" s="859"/>
      <c r="F1011" s="859"/>
      <c r="G1011" s="859"/>
      <c r="H1011" s="859"/>
      <c r="I1011" s="859"/>
      <c r="J1011" s="859"/>
      <c r="K1011" s="859"/>
      <c r="L1011" s="859"/>
      <c r="M1011" s="859"/>
      <c r="N1011" s="859"/>
      <c r="O1011" s="859"/>
      <c r="P1011" s="859"/>
      <c r="Q1011" s="859"/>
    </row>
    <row r="1012" ht="25.15" customHeight="true" x14ac:dyDescent="0.2">
      <c r="C1012" s="859"/>
      <c r="D1012" s="859"/>
      <c r="E1012" s="859"/>
      <c r="F1012" s="859"/>
      <c r="G1012" s="859"/>
      <c r="H1012" s="859"/>
      <c r="I1012" s="859"/>
      <c r="J1012" s="859"/>
      <c r="K1012" s="859"/>
      <c r="L1012" s="859"/>
      <c r="M1012" s="859"/>
      <c r="N1012" s="859"/>
      <c r="O1012" s="859"/>
      <c r="P1012" s="859"/>
      <c r="Q1012" s="859"/>
    </row>
    <row r="1013" ht="25.15" customHeight="true" x14ac:dyDescent="0.2">
      <c r="C1013" s="859"/>
      <c r="D1013" s="859"/>
      <c r="E1013" s="859"/>
      <c r="F1013" s="859"/>
      <c r="G1013" s="859"/>
      <c r="H1013" s="859"/>
      <c r="I1013" s="859"/>
      <c r="J1013" s="859"/>
      <c r="K1013" s="859"/>
      <c r="L1013" s="859"/>
      <c r="M1013" s="859"/>
      <c r="N1013" s="859"/>
      <c r="O1013" s="859"/>
      <c r="P1013" s="859"/>
      <c r="Q1013" s="859"/>
    </row>
    <row r="1014" ht="25.15" customHeight="true" x14ac:dyDescent="0.2">
      <c r="C1014" s="859"/>
      <c r="D1014" s="859"/>
      <c r="E1014" s="859"/>
      <c r="F1014" s="859"/>
      <c r="G1014" s="859"/>
      <c r="H1014" s="859"/>
      <c r="I1014" s="859"/>
      <c r="J1014" s="859"/>
      <c r="K1014" s="859"/>
      <c r="L1014" s="859"/>
      <c r="M1014" s="859"/>
      <c r="N1014" s="859"/>
      <c r="O1014" s="859"/>
      <c r="P1014" s="859"/>
      <c r="Q1014" s="859"/>
    </row>
    <row r="1015" ht="25.15" customHeight="true" x14ac:dyDescent="0.2">
      <c r="C1015" s="859"/>
      <c r="D1015" s="859"/>
      <c r="E1015" s="859"/>
      <c r="F1015" s="859"/>
      <c r="G1015" s="859"/>
      <c r="H1015" s="859"/>
      <c r="I1015" s="859"/>
      <c r="J1015" s="859"/>
      <c r="K1015" s="859"/>
      <c r="L1015" s="859"/>
      <c r="M1015" s="859"/>
      <c r="N1015" s="859"/>
      <c r="O1015" s="859"/>
      <c r="P1015" s="859"/>
      <c r="Q1015" s="859"/>
    </row>
    <row r="1016" ht="25.15" customHeight="true" x14ac:dyDescent="0.2">
      <c r="C1016" s="859"/>
      <c r="D1016" s="859"/>
      <c r="E1016" s="859"/>
      <c r="F1016" s="859"/>
      <c r="G1016" s="859"/>
      <c r="H1016" s="859"/>
      <c r="I1016" s="859"/>
      <c r="J1016" s="859"/>
      <c r="K1016" s="859"/>
      <c r="L1016" s="859"/>
      <c r="M1016" s="859"/>
      <c r="N1016" s="859"/>
      <c r="O1016" s="859"/>
      <c r="P1016" s="859"/>
      <c r="Q1016" s="859"/>
    </row>
    <row r="1017" ht="25.15" customHeight="true" x14ac:dyDescent="0.2">
      <c r="C1017" s="859"/>
      <c r="D1017" s="859"/>
      <c r="E1017" s="859"/>
      <c r="F1017" s="859"/>
      <c r="G1017" s="859"/>
      <c r="H1017" s="859"/>
      <c r="I1017" s="859"/>
      <c r="J1017" s="859"/>
      <c r="K1017" s="859"/>
      <c r="L1017" s="859"/>
      <c r="M1017" s="859"/>
      <c r="N1017" s="859"/>
      <c r="O1017" s="859"/>
      <c r="P1017" s="859"/>
      <c r="Q1017" s="859"/>
    </row>
    <row r="1018" ht="25.15" customHeight="true" x14ac:dyDescent="0.2">
      <c r="C1018" s="859"/>
      <c r="D1018" s="859"/>
      <c r="E1018" s="859"/>
      <c r="F1018" s="859"/>
      <c r="G1018" s="859"/>
      <c r="H1018" s="859"/>
      <c r="I1018" s="859"/>
      <c r="J1018" s="859"/>
      <c r="K1018" s="859"/>
      <c r="L1018" s="859"/>
      <c r="M1018" s="859"/>
      <c r="N1018" s="859"/>
      <c r="O1018" s="859"/>
      <c r="P1018" s="859"/>
      <c r="Q1018" s="859"/>
    </row>
    <row r="1019" ht="25.15" customHeight="true" x14ac:dyDescent="0.2">
      <c r="C1019" s="859"/>
      <c r="D1019" s="859"/>
      <c r="E1019" s="859"/>
      <c r="F1019" s="859"/>
      <c r="G1019" s="859"/>
      <c r="H1019" s="859"/>
      <c r="I1019" s="859"/>
      <c r="J1019" s="859"/>
      <c r="K1019" s="859"/>
      <c r="L1019" s="859"/>
      <c r="M1019" s="859"/>
      <c r="N1019" s="859"/>
      <c r="O1019" s="859"/>
      <c r="P1019" s="859"/>
      <c r="Q1019" s="859"/>
    </row>
    <row r="1020" ht="25.15" customHeight="true" x14ac:dyDescent="0.2">
      <c r="C1020" s="859"/>
      <c r="D1020" s="859"/>
      <c r="E1020" s="859"/>
      <c r="F1020" s="859"/>
      <c r="G1020" s="859"/>
      <c r="H1020" s="859"/>
      <c r="I1020" s="859"/>
      <c r="J1020" s="859"/>
      <c r="K1020" s="859"/>
      <c r="L1020" s="859"/>
      <c r="M1020" s="859"/>
      <c r="N1020" s="859"/>
      <c r="O1020" s="859"/>
      <c r="P1020" s="859"/>
      <c r="Q1020" s="859"/>
    </row>
    <row r="1021" ht="25.15" customHeight="true" x14ac:dyDescent="0.2">
      <c r="C1021" s="859"/>
      <c r="D1021" s="859"/>
      <c r="E1021" s="859"/>
      <c r="F1021" s="859"/>
      <c r="G1021" s="859"/>
      <c r="H1021" s="859"/>
      <c r="I1021" s="859"/>
      <c r="J1021" s="859"/>
      <c r="K1021" s="859"/>
      <c r="L1021" s="859"/>
      <c r="M1021" s="859"/>
      <c r="N1021" s="859"/>
      <c r="O1021" s="859"/>
      <c r="P1021" s="859"/>
      <c r="Q1021" s="859"/>
    </row>
    <row r="1022" ht="25.15" customHeight="true" x14ac:dyDescent="0.2">
      <c r="C1022" s="859"/>
      <c r="D1022" s="859"/>
      <c r="E1022" s="859"/>
      <c r="F1022" s="859"/>
      <c r="G1022" s="859"/>
      <c r="H1022" s="859"/>
      <c r="I1022" s="859"/>
      <c r="J1022" s="859"/>
      <c r="K1022" s="859"/>
      <c r="L1022" s="859"/>
      <c r="M1022" s="859"/>
      <c r="N1022" s="859"/>
      <c r="O1022" s="859"/>
      <c r="P1022" s="859"/>
      <c r="Q1022" s="859"/>
    </row>
    <row r="1023" ht="25.15" customHeight="true" x14ac:dyDescent="0.2">
      <c r="C1023" s="859"/>
      <c r="D1023" s="859"/>
      <c r="E1023" s="859"/>
      <c r="F1023" s="859"/>
      <c r="G1023" s="859"/>
      <c r="H1023" s="859"/>
      <c r="I1023" s="859"/>
      <c r="J1023" s="859"/>
      <c r="K1023" s="859"/>
      <c r="L1023" s="859"/>
      <c r="M1023" s="859"/>
      <c r="N1023" s="859"/>
      <c r="O1023" s="859"/>
      <c r="P1023" s="859"/>
      <c r="Q1023" s="859"/>
    </row>
    <row r="1024" ht="25.15" customHeight="true" x14ac:dyDescent="0.2">
      <c r="C1024" s="859"/>
      <c r="D1024" s="859"/>
      <c r="E1024" s="859"/>
      <c r="F1024" s="859"/>
      <c r="G1024" s="859"/>
      <c r="H1024" s="859"/>
      <c r="I1024" s="859"/>
      <c r="J1024" s="859"/>
      <c r="K1024" s="859"/>
      <c r="L1024" s="859"/>
      <c r="M1024" s="859"/>
      <c r="N1024" s="859"/>
      <c r="O1024" s="859"/>
      <c r="P1024" s="859"/>
      <c r="Q1024" s="859"/>
    </row>
    <row r="1025" s="242" customFormat="true" ht="21" customHeight="true" x14ac:dyDescent="0.2">
      <c r="A1025" s="3179" t="s">
        <v>259</v>
      </c>
      <c r="B1025" s="3180"/>
      <c r="C1025" s="3181"/>
      <c r="R1025" s="235"/>
      <c r="S1025" s="235"/>
      <c r="T1025" s="235"/>
      <c r="U1025" s="235"/>
      <c r="V1025" s="235"/>
      <c r="W1025" s="235"/>
      <c r="X1025" s="235"/>
      <c r="Y1025" s="235"/>
      <c r="Z1025" s="235"/>
      <c r="AA1025" s="235"/>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BA1025" s="252"/>
      <c r="BB1025" s="427"/>
      <c r="BC1025"/>
      <c r="BD1025"/>
      <c r="BE1025"/>
      <c r="BF1025"/>
      <c r="BG1025"/>
      <c r="BH1025"/>
      <c r="BI1025"/>
      <c r="BJ1025"/>
      <c r="BK1025"/>
      <c r="BL1025"/>
      <c r="BM1025"/>
      <c r="BN1025"/>
      <c r="BO1025"/>
      <c r="BP1025"/>
      <c r="BQ1025" s="252"/>
      <c r="BR1025" s="254"/>
      <c r="BS1025" s="254"/>
      <c r="BT1025" s="254"/>
      <c r="BU1025" s="254"/>
      <c r="BV1025" s="254"/>
      <c r="BW1025" s="254"/>
      <c r="BX1025" s="254"/>
      <c r="BY1025" s="254"/>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c r="DA1025" s="235"/>
    </row>
    <row r="1026" s="242" customFormat="true" ht="15.95" customHeight="true" x14ac:dyDescent="0.2">
      <c r="A1026" s="3182" t="s">
        <v>194</v>
      </c>
      <c r="B1026" s="3183"/>
      <c r="C1026" s="786" t="s">
        <v>195</v>
      </c>
      <c r="R1026" s="235"/>
      <c r="S1026" s="235"/>
      <c r="T1026" s="235"/>
      <c r="U1026" s="235"/>
      <c r="V1026" s="235"/>
      <c r="W1026" s="235"/>
      <c r="X1026" s="235"/>
      <c r="Y1026" s="235"/>
      <c r="Z1026" s="235"/>
      <c r="AA1026" s="235"/>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BA1026" s="252"/>
      <c r="BB1026" s="427"/>
      <c r="BC1026"/>
      <c r="BD1026"/>
      <c r="BE1026"/>
      <c r="BF1026"/>
      <c r="BG1026"/>
      <c r="BH1026"/>
      <c r="BI1026"/>
      <c r="BJ1026"/>
      <c r="BK1026"/>
      <c r="BL1026"/>
      <c r="BM1026"/>
      <c r="BN1026"/>
      <c r="BO1026"/>
      <c r="BP1026"/>
      <c r="BQ1026" s="252"/>
      <c r="BR1026" s="254"/>
      <c r="BS1026" s="254"/>
      <c r="BT1026" s="254"/>
      <c r="BU1026" s="254"/>
      <c r="BV1026" s="254"/>
      <c r="BW1026" s="254"/>
      <c r="BX1026" s="254"/>
      <c r="BY1026" s="254"/>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c r="DA1026" s="235"/>
    </row>
    <row r="1027" s="242" customFormat="true" ht="17.1" hidden="true" customHeight="true" x14ac:dyDescent="0.2">
      <c r="A1027" s="787" t="s">
        <v>196</v>
      </c>
      <c r="B1027" s="788" t="s">
        <v>197</v>
      </c>
      <c r="C1027" s="789">
        <v>4139</v>
      </c>
      <c r="R1027" s="235"/>
      <c r="S1027" s="235"/>
      <c r="T1027" s="235"/>
      <c r="U1027" s="235"/>
      <c r="V1027" s="235"/>
      <c r="W1027" s="235"/>
      <c r="X1027" s="235"/>
      <c r="Y1027" s="235"/>
      <c r="Z1027" s="235"/>
      <c r="AA1027" s="235"/>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BA1027" s="252"/>
      <c r="BB1027" s="427"/>
      <c r="BC1027"/>
      <c r="BD1027"/>
      <c r="BE1027"/>
      <c r="BF1027"/>
      <c r="BG1027"/>
      <c r="BH1027"/>
      <c r="BI1027"/>
      <c r="BJ1027"/>
      <c r="BK1027"/>
      <c r="BL1027"/>
      <c r="BM1027"/>
      <c r="BN1027"/>
      <c r="BO1027"/>
      <c r="BP1027"/>
      <c r="BQ1027" s="252"/>
      <c r="BR1027" s="254"/>
      <c r="BS1027" s="254"/>
      <c r="BT1027" s="254"/>
      <c r="BU1027" s="254"/>
      <c r="BV1027" s="254"/>
      <c r="BW1027" s="254"/>
      <c r="BX1027" s="254"/>
      <c r="BY1027" s="254"/>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c r="DA1027" s="235"/>
    </row>
    <row r="1028" s="242" customFormat="true" ht="17.1" hidden="true" customHeight="true" x14ac:dyDescent="0.2">
      <c r="A1028" s="790" t="s">
        <v>198</v>
      </c>
      <c r="B1028" s="791" t="s">
        <v>197</v>
      </c>
      <c r="C1028" s="792">
        <v>4139</v>
      </c>
      <c r="R1028" s="235"/>
      <c r="S1028" s="235"/>
      <c r="T1028" s="235"/>
      <c r="U1028" s="235"/>
      <c r="V1028" s="235"/>
      <c r="W1028" s="235"/>
      <c r="X1028" s="235"/>
      <c r="Y1028" s="235"/>
      <c r="Z1028" s="235"/>
      <c r="AA1028" s="235"/>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BA1028" s="252"/>
      <c r="BB1028" s="427"/>
      <c r="BC1028"/>
      <c r="BD1028"/>
      <c r="BE1028"/>
      <c r="BF1028"/>
      <c r="BG1028"/>
      <c r="BH1028"/>
      <c r="BI1028"/>
      <c r="BJ1028"/>
      <c r="BK1028"/>
      <c r="BL1028"/>
      <c r="BM1028"/>
      <c r="BN1028"/>
      <c r="BO1028"/>
      <c r="BP1028"/>
      <c r="BQ1028" s="252"/>
      <c r="BR1028" s="254"/>
      <c r="BS1028" s="254"/>
      <c r="BT1028" s="254"/>
      <c r="BU1028" s="254"/>
      <c r="BV1028" s="254"/>
      <c r="BW1028" s="254"/>
      <c r="BX1028" s="254"/>
      <c r="BY1028" s="254"/>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c r="DA1028" s="235"/>
    </row>
    <row r="1029" s="242" customFormat="true" ht="17.1" hidden="true" customHeight="true" x14ac:dyDescent="0.2">
      <c r="A1029" s="790" t="s">
        <v>199</v>
      </c>
      <c r="B1029" s="791" t="s">
        <v>197</v>
      </c>
      <c r="C1029" s="792">
        <v>4139</v>
      </c>
      <c r="R1029" s="235"/>
      <c r="S1029" s="235"/>
      <c r="T1029" s="235"/>
      <c r="U1029" s="235"/>
      <c r="V1029" s="235"/>
      <c r="W1029" s="235"/>
      <c r="X1029" s="235"/>
      <c r="Y1029" s="235"/>
      <c r="Z1029" s="235"/>
      <c r="AA1029" s="235"/>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BA1029" s="252"/>
      <c r="BB1029" s="427"/>
      <c r="BC1029"/>
      <c r="BD1029"/>
      <c r="BE1029"/>
      <c r="BF1029"/>
      <c r="BG1029"/>
      <c r="BH1029"/>
      <c r="BI1029"/>
      <c r="BJ1029"/>
      <c r="BK1029"/>
      <c r="BL1029"/>
      <c r="BM1029"/>
      <c r="BN1029"/>
      <c r="BO1029"/>
      <c r="BP1029"/>
      <c r="BQ1029" s="252"/>
      <c r="BR1029" s="254"/>
      <c r="BS1029" s="254"/>
      <c r="BT1029" s="254"/>
      <c r="BU1029" s="254"/>
      <c r="BV1029" s="254"/>
      <c r="BW1029" s="254"/>
      <c r="BX1029" s="254"/>
      <c r="BY1029" s="254"/>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c r="DA1029" s="235"/>
    </row>
    <row r="1030" s="242" customFormat="true" ht="17.1" hidden="true" customHeight="true" x14ac:dyDescent="0.2">
      <c r="A1030" s="790" t="s">
        <v>201</v>
      </c>
      <c r="B1030" s="791" t="s">
        <v>197</v>
      </c>
      <c r="C1030" s="792">
        <v>4139</v>
      </c>
      <c r="R1030" s="235"/>
      <c r="S1030" s="235"/>
      <c r="T1030" s="235"/>
      <c r="U1030" s="235"/>
      <c r="V1030" s="235"/>
      <c r="W1030" s="235"/>
      <c r="X1030" s="235"/>
      <c r="Y1030" s="235"/>
      <c r="Z1030" s="235"/>
      <c r="AA1030" s="235"/>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BA1030" s="252"/>
      <c r="BB1030" s="427"/>
      <c r="BC1030"/>
      <c r="BD1030"/>
      <c r="BE1030"/>
      <c r="BF1030"/>
      <c r="BG1030"/>
      <c r="BH1030"/>
      <c r="BI1030"/>
      <c r="BJ1030"/>
      <c r="BK1030"/>
      <c r="BL1030"/>
      <c r="BM1030"/>
      <c r="BN1030"/>
      <c r="BO1030"/>
      <c r="BP1030"/>
      <c r="BQ1030" s="252"/>
      <c r="BR1030" s="254"/>
      <c r="BS1030" s="254"/>
      <c r="BT1030" s="254"/>
      <c r="BU1030" s="254"/>
      <c r="BV1030" s="254"/>
      <c r="BW1030" s="254"/>
      <c r="BX1030" s="254"/>
      <c r="BY1030" s="254"/>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c r="DA1030" s="235"/>
    </row>
    <row r="1031" s="242" customFormat="true" ht="17.1" customHeight="true" x14ac:dyDescent="0.2">
      <c r="A1031" s="3184" t="s">
        <v>203</v>
      </c>
      <c r="B1031" s="791" t="s">
        <v>204</v>
      </c>
      <c r="C1031" s="792">
        <v>1670</v>
      </c>
      <c r="R1031" s="235"/>
      <c r="S1031" s="235"/>
      <c r="T1031" s="235"/>
      <c r="U1031" s="235"/>
      <c r="V1031" s="235"/>
      <c r="W1031" s="235"/>
      <c r="X1031" s="235"/>
      <c r="Y1031" s="235"/>
      <c r="Z1031" s="235"/>
      <c r="AA1031" s="235"/>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BA1031" s="252"/>
      <c r="BB1031" s="427"/>
      <c r="BC1031"/>
      <c r="BD1031"/>
      <c r="BE1031"/>
      <c r="BF1031"/>
      <c r="BG1031"/>
      <c r="BH1031"/>
      <c r="BI1031"/>
      <c r="BJ1031"/>
      <c r="BK1031"/>
      <c r="BL1031"/>
      <c r="BM1031"/>
      <c r="BN1031"/>
      <c r="BO1031"/>
      <c r="BP1031"/>
      <c r="BQ1031" s="252"/>
      <c r="BR1031" s="254"/>
      <c r="BS1031" s="254"/>
      <c r="BT1031" s="254"/>
      <c r="BU1031" s="254"/>
      <c r="BV1031" s="254"/>
      <c r="BW1031" s="254"/>
      <c r="BX1031" s="254"/>
      <c r="BY1031" s="254"/>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c r="DA1031" s="235"/>
    </row>
    <row r="1032" s="242" customFormat="true" ht="17.1" customHeight="true" x14ac:dyDescent="0.2">
      <c r="A1032" s="3184"/>
      <c r="B1032" s="791" t="s">
        <v>205</v>
      </c>
      <c r="C1032" s="792">
        <v>2469</v>
      </c>
      <c r="R1032" s="235"/>
      <c r="S1032" s="235"/>
      <c r="T1032" s="235"/>
      <c r="U1032" s="235"/>
      <c r="V1032" s="235"/>
      <c r="W1032" s="235"/>
      <c r="X1032" s="235"/>
      <c r="Y1032" s="235"/>
      <c r="Z1032" s="235"/>
      <c r="AA1032" s="235"/>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BA1032" s="252"/>
      <c r="BB1032" s="427"/>
      <c r="BC1032"/>
      <c r="BD1032"/>
      <c r="BE1032"/>
      <c r="BF1032"/>
      <c r="BG1032"/>
      <c r="BH1032"/>
      <c r="BI1032"/>
      <c r="BJ1032"/>
      <c r="BK1032"/>
      <c r="BL1032"/>
      <c r="BM1032"/>
      <c r="BN1032"/>
      <c r="BO1032"/>
      <c r="BP1032"/>
      <c r="BQ1032" s="252"/>
      <c r="BR1032" s="254"/>
      <c r="BS1032" s="254"/>
      <c r="BT1032" s="254"/>
      <c r="BU1032" s="254"/>
      <c r="BV1032" s="254"/>
      <c r="BW1032" s="254"/>
      <c r="BX1032" s="254"/>
      <c r="BY1032" s="254"/>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c r="DA1032" s="235"/>
    </row>
    <row r="1033" s="242" customFormat="true" ht="17.1" customHeight="true" x14ac:dyDescent="0.2">
      <c r="A1033" s="3185"/>
      <c r="B1033" s="793" t="s">
        <v>206</v>
      </c>
      <c r="C1033" s="794">
        <v>0</v>
      </c>
      <c r="R1033" s="235"/>
      <c r="S1033" s="235"/>
      <c r="T1033" s="235"/>
      <c r="U1033" s="235"/>
      <c r="V1033" s="235"/>
      <c r="W1033" s="235"/>
      <c r="X1033" s="235"/>
      <c r="Y1033" s="235"/>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BA1033" s="842"/>
      <c r="BB1033" s="136"/>
      <c r="BC1033" s="842"/>
      <c r="BD1033" s="842"/>
      <c r="BE1033" s="842"/>
      <c r="BF1033" s="842"/>
      <c r="BG1033" s="842"/>
      <c r="BH1033" s="842"/>
      <c r="BI1033" s="842"/>
      <c r="BJ1033" s="842"/>
      <c r="BK1033" s="842"/>
      <c r="BL1033" s="842"/>
      <c r="BM1033" s="842"/>
      <c r="BN1033" s="842"/>
      <c r="BO1033" s="842"/>
      <c r="BP1033" s="842"/>
      <c r="BQ1033" s="842"/>
      <c r="BR1033" s="235"/>
      <c r="BS1033" s="235"/>
      <c r="BT1033" s="235"/>
      <c r="BU1033" s="235"/>
      <c r="BV1033" s="235"/>
      <c r="BW1033" s="235"/>
      <c r="BX1033" s="235"/>
      <c r="BY1033" s="23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c r="DA1033" s="235"/>
    </row>
    <row r="1034" s="242" customFormat="true" ht="12.95" customHeight="true" x14ac:dyDescent="0.2">
      <c r="A1034" s="3186" t="s">
        <v>260</v>
      </c>
      <c r="B1034" s="3187"/>
      <c r="C1034" s="3188"/>
      <c r="R1034" s="235"/>
      <c r="S1034" s="235"/>
      <c r="T1034" s="235"/>
      <c r="U1034" s="235"/>
      <c r="V1034" s="235"/>
      <c r="W1034" s="235"/>
      <c r="X1034" s="235"/>
      <c r="Y1034" s="235"/>
      <c r="Z1034" s="235"/>
      <c r="AA1034" s="235"/>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BA1034" s="252"/>
      <c r="BB1034" s="427"/>
      <c r="BC1034"/>
      <c r="BD1034"/>
      <c r="BE1034"/>
      <c r="BF1034"/>
      <c r="BG1034"/>
      <c r="BH1034"/>
      <c r="BI1034"/>
      <c r="BJ1034"/>
      <c r="BK1034"/>
      <c r="BL1034"/>
      <c r="BM1034"/>
      <c r="BN1034"/>
      <c r="BO1034"/>
      <c r="BP1034"/>
      <c r="BQ1034" s="252"/>
      <c r="BR1034" s="254"/>
      <c r="BS1034" s="254"/>
      <c r="BT1034" s="254"/>
      <c r="BU1034" s="254"/>
      <c r="BV1034" s="254"/>
      <c r="BW1034" s="254"/>
      <c r="BX1034" s="254"/>
      <c r="BY1034" s="254"/>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c r="DA1034" s="235"/>
    </row>
    <row r="1035" s="242" customFormat="true" ht="15" customHeight="true" x14ac:dyDescent="0.2">
      <c r="B1035" s="759"/>
      <c r="R1035" s="235"/>
      <c r="S1035" s="235"/>
      <c r="T1035" s="235"/>
      <c r="U1035" s="235"/>
      <c r="V1035" s="235"/>
      <c r="W1035" s="235"/>
      <c r="X1035" s="235"/>
      <c r="Y1035" s="235"/>
      <c r="Z1035" s="235"/>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BA1035" s="841"/>
      <c r="BB1035" s="268"/>
      <c r="BC1035" s="841"/>
      <c r="BD1035" s="841"/>
      <c r="BE1035" s="841"/>
      <c r="BF1035" s="841"/>
      <c r="BG1035" s="841"/>
      <c r="BH1035" s="841"/>
      <c r="BI1035" s="841"/>
      <c r="BJ1035" s="841"/>
      <c r="BK1035" s="841"/>
      <c r="BL1035" s="841"/>
      <c r="BM1035" s="841"/>
      <c r="BN1035" s="841"/>
      <c r="BO1035" s="841"/>
      <c r="BP1035" s="841"/>
      <c r="BQ1035" s="841"/>
      <c r="BR1035" s="235"/>
      <c r="BS1035" s="235"/>
      <c r="BT1035" s="235"/>
      <c r="BU1035" s="235"/>
      <c r="BV1035" s="235"/>
      <c r="BW1035" s="235"/>
      <c r="BX1035" s="235"/>
      <c r="BY1035" s="23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c r="DA1035" s="235"/>
    </row>
    <row r="1036" ht="15" customHeight="true" x14ac:dyDescent="0.25">
      <c r="A1036" s="428" t="s">
        <v>121</v>
      </c>
      <c r="B1036" s="118" t="s">
        <v>122</v>
      </c>
    </row>
    <row r="1037" ht="15" customHeight="true" x14ac:dyDescent="0.2">
      <c r="A1037" s="429">
        <f>R15</f>
        <v>0</v>
      </c>
      <c r="B1037" s="429">
        <f>BR122+BR123</f>
        <v>0</v>
      </c>
    </row>
    <row r="1038" ht="15" customHeight="true" x14ac:dyDescent="0.2">
      <c r="A1038" s="429">
        <f>S15</f>
        <v>0</v>
      </c>
      <c r="B1038" s="429">
        <f>BS122+BS123</f>
        <v>0</v>
      </c>
    </row>
    <row r="1039" ht="15" customHeight="true" x14ac:dyDescent="0.2">
      <c r="A1039" s="429">
        <f>T15</f>
        <v>0</v>
      </c>
      <c r="B1039" s="429">
        <f>BT122+BT123</f>
        <v>0</v>
      </c>
    </row>
    <row r="1040" ht="15" customHeight="true" x14ac:dyDescent="0.2">
      <c r="A1040" s="429">
        <f>U15</f>
        <v>0</v>
      </c>
      <c r="B1040" s="429">
        <f>BU122+BU123</f>
        <v>0</v>
      </c>
    </row>
    <row r="1041" ht="15" customHeight="true" x14ac:dyDescent="0.2">
      <c r="A1041" s="429">
        <f>V15</f>
        <v>0</v>
      </c>
      <c r="B1041" s="429">
        <f>BV122+BV123</f>
        <v>0</v>
      </c>
    </row>
    <row r="1042" ht="15" customHeight="true" x14ac:dyDescent="0.2">
      <c r="A1042" s="429">
        <f>W15</f>
        <v>0</v>
      </c>
      <c r="B1042" s="429">
        <f>BW122+BW123</f>
        <v>0</v>
      </c>
    </row>
    <row r="1043" ht="15" customHeight="true" x14ac:dyDescent="0.2">
      <c r="A1043" s="429">
        <f>X15</f>
        <v>0</v>
      </c>
      <c r="B1043" s="429">
        <f>BX122+XR123</f>
        <v>0</v>
      </c>
    </row>
    <row r="1044" ht="15" customHeight="true" x14ac:dyDescent="0.2">
      <c r="A1044" s="429">
        <f>Y15</f>
        <v>0</v>
      </c>
      <c r="B1044" s="429">
        <f>BY122+BY123</f>
        <v>0</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0</v>
      </c>
      <c r="B1072" s="268" t="s">
        <v>141</v>
      </c>
    </row>
    <row r="1100" s="235" customFormat="true" ht="17.1" customHeight="true" x14ac:dyDescent="0.2">
      <c r="A1100" s="1045"/>
      <c r="B1100" s="1042"/>
      <c r="BA1100" s="841"/>
      <c r="BB1100" s="268"/>
      <c r="BC1100" s="841"/>
      <c r="BD1100" s="841"/>
      <c r="BE1100" s="841"/>
      <c r="BF1100" s="841"/>
      <c r="BG1100" s="841"/>
      <c r="BH1100" s="841"/>
      <c r="BI1100" s="841"/>
      <c r="BJ1100" s="841"/>
      <c r="BK1100" s="841"/>
      <c r="BL1100" s="841"/>
      <c r="BM1100" s="841"/>
      <c r="BN1100" s="841"/>
      <c r="BO1100" s="841"/>
      <c r="BP1100" s="841"/>
      <c r="BQ1100" s="841"/>
    </row>
    <row r="1101" s="235" customFormat="true" ht="17.1" customHeight="true" x14ac:dyDescent="0.2">
      <c r="A1101" s="1046"/>
      <c r="B1101" s="1043"/>
      <c r="BA1101" s="841"/>
      <c r="BB1101" s="268"/>
      <c r="BC1101" s="841"/>
      <c r="BD1101" s="841"/>
      <c r="BE1101" s="841"/>
      <c r="BF1101" s="841"/>
      <c r="BG1101" s="841"/>
      <c r="BH1101" s="841"/>
      <c r="BI1101" s="841"/>
      <c r="BJ1101" s="841"/>
      <c r="BK1101" s="841"/>
      <c r="BL1101" s="841"/>
      <c r="BM1101" s="841"/>
      <c r="BN1101" s="841"/>
      <c r="BO1101" s="841"/>
      <c r="BP1101" s="841"/>
      <c r="BQ1101" s="841"/>
    </row>
    <row r="1102" s="235" customFormat="true" ht="15" customHeight="true" x14ac:dyDescent="0.2">
      <c r="BA1102" s="841"/>
      <c r="BB1102" s="268"/>
      <c r="BC1102" s="841"/>
      <c r="BD1102" s="841"/>
      <c r="BE1102" s="841"/>
      <c r="BF1102" s="841"/>
      <c r="BG1102" s="841"/>
      <c r="BH1102" s="841"/>
      <c r="BI1102" s="841"/>
      <c r="BJ1102" s="841"/>
      <c r="BK1102" s="841"/>
      <c r="BL1102" s="841"/>
      <c r="BM1102" s="841"/>
      <c r="BN1102" s="841"/>
      <c r="BO1102" s="841"/>
      <c r="BP1102" s="841"/>
      <c r="BQ1102" s="841"/>
    </row>
    <row r="1103" s="235" customFormat="true" ht="15" customHeight="true" x14ac:dyDescent="0.2">
      <c r="BA1103" s="841"/>
      <c r="BB1103" s="268"/>
      <c r="BC1103" s="841"/>
      <c r="BD1103" s="841"/>
      <c r="BE1103" s="841"/>
      <c r="BF1103" s="841"/>
      <c r="BG1103" s="841"/>
      <c r="BH1103" s="841"/>
      <c r="BI1103" s="841"/>
      <c r="BJ1103" s="841"/>
      <c r="BK1103" s="841"/>
      <c r="BL1103" s="841"/>
      <c r="BM1103" s="841"/>
      <c r="BN1103" s="841"/>
      <c r="BO1103" s="841"/>
      <c r="BP1103" s="841"/>
      <c r="BQ1103" s="841"/>
    </row>
    <row r="1104" s="235" customFormat="true" ht="15" customHeight="true" x14ac:dyDescent="0.2">
      <c r="BA1104" s="841"/>
      <c r="BB1104" s="268"/>
      <c r="BC1104" s="841"/>
      <c r="BD1104" s="841"/>
      <c r="BE1104" s="841"/>
      <c r="BF1104" s="841"/>
      <c r="BG1104" s="841"/>
      <c r="BH1104" s="841"/>
      <c r="BI1104" s="841"/>
      <c r="BJ1104" s="841"/>
      <c r="BK1104" s="841"/>
      <c r="BL1104" s="841"/>
      <c r="BM1104" s="841"/>
      <c r="BN1104" s="841"/>
      <c r="BO1104" s="841"/>
      <c r="BP1104" s="841"/>
      <c r="BQ1104" s="841"/>
    </row>
    <row r="1105" s="235" customFormat="true" ht="15" customHeight="true" x14ac:dyDescent="0.2">
      <c r="BA1105" s="841"/>
      <c r="BB1105" s="268"/>
      <c r="BC1105" s="841"/>
      <c r="BD1105" s="841"/>
      <c r="BE1105" s="841"/>
      <c r="BF1105" s="841"/>
      <c r="BG1105" s="841"/>
      <c r="BH1105" s="841"/>
      <c r="BI1105" s="841"/>
      <c r="BJ1105" s="841"/>
      <c r="BK1105" s="841"/>
      <c r="BL1105" s="841"/>
      <c r="BM1105" s="841"/>
      <c r="BN1105" s="841"/>
      <c r="BO1105" s="841"/>
      <c r="BP1105" s="841"/>
      <c r="BQ1105" s="841"/>
    </row>
    <row r="1106" s="235" customFormat="true" ht="15" customHeight="true" x14ac:dyDescent="0.2">
      <c r="BA1106" s="841"/>
      <c r="BB1106" s="268"/>
      <c r="BC1106" s="841"/>
      <c r="BD1106" s="841"/>
      <c r="BE1106" s="841"/>
      <c r="BF1106" s="841"/>
      <c r="BG1106" s="841"/>
      <c r="BH1106" s="841"/>
      <c r="BI1106" s="841"/>
      <c r="BJ1106" s="841"/>
      <c r="BK1106" s="841"/>
      <c r="BL1106" s="841"/>
      <c r="BM1106" s="841"/>
      <c r="BN1106" s="841"/>
      <c r="BO1106" s="841"/>
      <c r="BP1106" s="841"/>
      <c r="BQ1106" s="841"/>
    </row>
    <row r="1107" s="235" customFormat="true" ht="15" customHeight="true" x14ac:dyDescent="0.2">
      <c r="BA1107" s="841"/>
      <c r="BB1107" s="268"/>
      <c r="BC1107" s="841"/>
      <c r="BD1107" s="841"/>
      <c r="BE1107" s="841"/>
      <c r="BF1107" s="841"/>
      <c r="BG1107" s="841"/>
      <c r="BH1107" s="841"/>
      <c r="BI1107" s="841"/>
      <c r="BJ1107" s="841"/>
      <c r="BK1107" s="841"/>
      <c r="BL1107" s="841"/>
      <c r="BM1107" s="841"/>
      <c r="BN1107" s="841"/>
      <c r="BO1107" s="841"/>
      <c r="BP1107" s="841"/>
      <c r="BQ1107" s="841"/>
    </row>
    <row r="1108" s="235" customFormat="true" ht="15" customHeight="true" x14ac:dyDescent="0.2">
      <c r="BA1108" s="841"/>
      <c r="BB1108" s="268"/>
      <c r="BC1108" s="841"/>
      <c r="BD1108" s="841"/>
      <c r="BE1108" s="841"/>
      <c r="BF1108" s="841"/>
      <c r="BG1108" s="841"/>
      <c r="BH1108" s="841"/>
      <c r="BI1108" s="841"/>
      <c r="BJ1108" s="841"/>
      <c r="BK1108" s="841"/>
      <c r="BL1108" s="841"/>
      <c r="BM1108" s="841"/>
      <c r="BN1108" s="841"/>
      <c r="BO1108" s="841"/>
      <c r="BP1108" s="841"/>
      <c r="BQ1108" s="841"/>
    </row>
    <row r="1109" s="235" customFormat="true" ht="15" customHeight="true" x14ac:dyDescent="0.2">
      <c r="BA1109" s="841"/>
      <c r="BB1109" s="268"/>
      <c r="BC1109" s="841"/>
      <c r="BD1109" s="841"/>
      <c r="BE1109" s="841"/>
      <c r="BF1109" s="841"/>
      <c r="BG1109" s="841"/>
      <c r="BH1109" s="841"/>
      <c r="BI1109" s="841"/>
      <c r="BJ1109" s="841"/>
      <c r="BK1109" s="841"/>
      <c r="BL1109" s="841"/>
      <c r="BM1109" s="841"/>
      <c r="BN1109" s="841"/>
      <c r="BO1109" s="841"/>
      <c r="BP1109" s="841"/>
      <c r="BQ1109" s="841"/>
    </row>
    <row r="1110" s="235" customFormat="true" ht="15" customHeight="true" x14ac:dyDescent="0.2">
      <c r="BA1110" s="841"/>
      <c r="BB1110" s="268"/>
      <c r="BC1110" s="841"/>
      <c r="BD1110" s="841"/>
      <c r="BE1110" s="841"/>
      <c r="BF1110" s="841"/>
      <c r="BG1110" s="841"/>
      <c r="BH1110" s="841"/>
      <c r="BI1110" s="841"/>
      <c r="BJ1110" s="841"/>
      <c r="BK1110" s="841"/>
      <c r="BL1110" s="841"/>
      <c r="BM1110" s="841"/>
      <c r="BN1110" s="841"/>
      <c r="BO1110" s="841"/>
      <c r="BP1110" s="841"/>
      <c r="BQ1110" s="841"/>
    </row>
    <row r="1111" s="235" customFormat="true" ht="15" customHeight="true" x14ac:dyDescent="0.2">
      <c r="BA1111" s="841"/>
      <c r="BB1111" s="268"/>
      <c r="BC1111" s="841"/>
      <c r="BD1111" s="841"/>
      <c r="BE1111" s="841"/>
      <c r="BF1111" s="841"/>
      <c r="BG1111" s="841"/>
      <c r="BH1111" s="841"/>
      <c r="BI1111" s="841"/>
      <c r="BJ1111" s="841"/>
      <c r="BK1111" s="841"/>
      <c r="BL1111" s="841"/>
      <c r="BM1111" s="841"/>
      <c r="BN1111" s="841"/>
      <c r="BO1111" s="841"/>
      <c r="BP1111" s="841"/>
      <c r="BQ1111" s="841"/>
    </row>
    <row r="1112" s="235" customFormat="true" ht="15" customHeight="true" x14ac:dyDescent="0.2">
      <c r="BA1112" s="841"/>
      <c r="BB1112" s="268"/>
      <c r="BC1112" s="841"/>
      <c r="BD1112" s="841"/>
      <c r="BE1112" s="841"/>
      <c r="BF1112" s="841"/>
      <c r="BG1112" s="841"/>
      <c r="BH1112" s="841"/>
      <c r="BI1112" s="841"/>
      <c r="BJ1112" s="841"/>
      <c r="BK1112" s="841"/>
      <c r="BL1112" s="841"/>
      <c r="BM1112" s="841"/>
      <c r="BN1112" s="841"/>
      <c r="BO1112" s="841"/>
      <c r="BP1112" s="841"/>
      <c r="BQ1112" s="841"/>
    </row>
    <row r="1113" s="235" customFormat="true" ht="15" customHeight="true" x14ac:dyDescent="0.2">
      <c r="BA1113" s="841"/>
      <c r="BB1113" s="268"/>
      <c r="BC1113" s="841"/>
      <c r="BD1113" s="841"/>
      <c r="BE1113" s="841"/>
      <c r="BF1113" s="841"/>
      <c r="BG1113" s="841"/>
      <c r="BH1113" s="841"/>
      <c r="BI1113" s="841"/>
      <c r="BJ1113" s="841"/>
      <c r="BK1113" s="841"/>
      <c r="BL1113" s="841"/>
      <c r="BM1113" s="841"/>
      <c r="BN1113" s="841"/>
      <c r="BO1113" s="841"/>
      <c r="BP1113" s="841"/>
      <c r="BQ1113" s="841"/>
    </row>
    <row r="1114" s="235" customFormat="true" ht="17.1" customHeight="true" x14ac:dyDescent="0.2">
      <c r="A1114" s="1046"/>
      <c r="B1114" s="1043"/>
      <c r="C1114" s="1031"/>
      <c r="D1114" s="1031"/>
      <c r="E1114" s="1031"/>
      <c r="F1114" s="1031"/>
      <c r="G1114" s="1031"/>
      <c r="H1114" s="1031"/>
      <c r="I1114" s="1031"/>
      <c r="J1114" s="1031"/>
      <c r="K1114" s="1031"/>
      <c r="L1114" s="1031"/>
      <c r="M1114" s="1031"/>
      <c r="N1114" s="1031"/>
      <c r="O1114" s="1031"/>
      <c r="P1114" s="1031"/>
      <c r="Q1114" s="1031"/>
      <c r="BA1114" s="841"/>
      <c r="BB1114" s="268"/>
      <c r="BC1114" s="841"/>
      <c r="BD1114" s="841"/>
      <c r="BE1114" s="841"/>
      <c r="BF1114" s="841"/>
      <c r="BG1114" s="841"/>
      <c r="BH1114" s="841"/>
      <c r="BI1114" s="841"/>
      <c r="BJ1114" s="841"/>
      <c r="BK1114" s="841"/>
      <c r="BL1114" s="841"/>
      <c r="BM1114" s="841"/>
      <c r="BN1114" s="841"/>
      <c r="BO1114" s="841"/>
      <c r="BP1114" s="841"/>
      <c r="BQ1114" s="841"/>
    </row>
    <row r="1115" s="235" customFormat="true" ht="17.1" customHeight="true" x14ac:dyDescent="0.2">
      <c r="A1115" s="1046"/>
      <c r="B1115" s="1043"/>
      <c r="C1115" s="1031"/>
      <c r="D1115" s="1031"/>
      <c r="E1115" s="1031"/>
      <c r="F1115" s="1031"/>
      <c r="G1115" s="1031"/>
      <c r="H1115" s="1031"/>
      <c r="I1115" s="1031"/>
      <c r="J1115" s="1031"/>
      <c r="K1115" s="1031"/>
      <c r="L1115" s="1031"/>
      <c r="M1115" s="1031"/>
      <c r="N1115" s="1031"/>
      <c r="O1115" s="1031"/>
      <c r="P1115" s="1031"/>
      <c r="Q1115" s="1031"/>
      <c r="BA1115" s="841"/>
      <c r="BB1115" s="268"/>
      <c r="BC1115" s="841"/>
      <c r="BD1115" s="841"/>
      <c r="BE1115" s="841"/>
      <c r="BF1115" s="841"/>
      <c r="BG1115" s="841"/>
      <c r="BH1115" s="841"/>
      <c r="BI1115" s="841"/>
      <c r="BJ1115" s="841"/>
      <c r="BK1115" s="841"/>
      <c r="BL1115" s="841"/>
      <c r="BM1115" s="841"/>
      <c r="BN1115" s="841"/>
      <c r="BO1115" s="841"/>
      <c r="BP1115" s="841"/>
      <c r="BQ1115" s="841"/>
    </row>
    <row r="1116" s="235" customFormat="true" ht="17.1" customHeight="true" x14ac:dyDescent="0.2">
      <c r="A1116" s="1046"/>
      <c r="B1116" s="1043"/>
      <c r="C1116" s="1031"/>
      <c r="D1116" s="1031"/>
      <c r="E1116" s="1031"/>
      <c r="F1116" s="1031"/>
      <c r="G1116" s="1031"/>
      <c r="H1116" s="1031"/>
      <c r="I1116" s="1031"/>
      <c r="J1116" s="1031"/>
      <c r="K1116" s="1031"/>
      <c r="L1116" s="1031"/>
      <c r="M1116" s="1031"/>
      <c r="N1116" s="1031"/>
      <c r="O1116" s="1031"/>
      <c r="P1116" s="1031"/>
      <c r="Q1116" s="1031"/>
      <c r="BA1116" s="841"/>
      <c r="BB1116" s="268"/>
      <c r="BC1116" s="841"/>
      <c r="BD1116" s="841"/>
      <c r="BE1116" s="841"/>
      <c r="BF1116" s="841"/>
      <c r="BG1116" s="841"/>
      <c r="BH1116" s="841"/>
      <c r="BI1116" s="841"/>
      <c r="BJ1116" s="841"/>
      <c r="BK1116" s="841"/>
      <c r="BL1116" s="841"/>
      <c r="BM1116" s="841"/>
      <c r="BN1116" s="841"/>
      <c r="BO1116" s="841"/>
      <c r="BP1116" s="841"/>
      <c r="BQ1116" s="841"/>
    </row>
    <row r="1117" s="235" customFormat="true" ht="17.1" customHeight="true" x14ac:dyDescent="0.2">
      <c r="A1117" s="1047"/>
      <c r="B1117" s="1044"/>
      <c r="C1117" s="1033"/>
      <c r="D1117" s="1033"/>
      <c r="E1117" s="1033"/>
      <c r="F1117" s="1033"/>
      <c r="G1117" s="1033"/>
      <c r="H1117" s="1033"/>
      <c r="I1117" s="1033"/>
      <c r="J1117" s="1033"/>
      <c r="K1117" s="1033"/>
      <c r="L1117" s="1033"/>
      <c r="M1117" s="1033"/>
      <c r="N1117" s="1033"/>
      <c r="O1117" s="1033"/>
      <c r="P1117" s="1033"/>
      <c r="Q1117" s="1033"/>
      <c r="BA1117" s="841"/>
      <c r="BB1117" s="268"/>
      <c r="BC1117" s="841"/>
      <c r="BD1117" s="841"/>
      <c r="BE1117" s="841"/>
      <c r="BF1117" s="841"/>
      <c r="BG1117" s="841"/>
      <c r="BH1117" s="841"/>
      <c r="BI1117" s="841"/>
      <c r="BJ1117" s="841"/>
      <c r="BK1117" s="841"/>
      <c r="BL1117" s="841"/>
      <c r="BM1117" s="841"/>
      <c r="BN1117" s="841"/>
      <c r="BO1117" s="841"/>
      <c r="BP1117" s="841"/>
      <c r="BQ1117" s="841"/>
    </row>
    <row r="1118" s="235" customFormat="true" ht="15" customHeight="true" x14ac:dyDescent="0.2">
      <c r="BA1118" s="841"/>
      <c r="BB1118" s="268"/>
      <c r="BC1118" s="841"/>
      <c r="BD1118" s="841"/>
      <c r="BE1118" s="841"/>
      <c r="BF1118" s="841"/>
      <c r="BG1118" s="841"/>
      <c r="BH1118" s="841"/>
      <c r="BI1118" s="841"/>
      <c r="BJ1118" s="841"/>
      <c r="BK1118" s="841"/>
      <c r="BL1118" s="841"/>
      <c r="BM1118" s="841"/>
      <c r="BN1118" s="841"/>
      <c r="BO1118" s="841"/>
      <c r="BP1118" s="841"/>
      <c r="BQ1118" s="841"/>
    </row>
    <row r="1119" s="235" customFormat="true" ht="15" customHeight="true" x14ac:dyDescent="0.2">
      <c r="BA1119" s="841"/>
      <c r="BB1119" s="268"/>
      <c r="BC1119" s="841"/>
      <c r="BD1119" s="841"/>
      <c r="BE1119" s="841"/>
      <c r="BF1119" s="841"/>
      <c r="BG1119" s="841"/>
      <c r="BH1119" s="841"/>
      <c r="BI1119" s="841"/>
      <c r="BJ1119" s="841"/>
      <c r="BK1119" s="841"/>
      <c r="BL1119" s="841"/>
      <c r="BM1119" s="841"/>
      <c r="BN1119" s="841"/>
      <c r="BO1119" s="841"/>
      <c r="BP1119" s="841"/>
      <c r="BQ1119" s="841"/>
    </row>
    <row r="1120" s="235" customFormat="true" ht="15" customHeight="true" x14ac:dyDescent="0.2">
      <c r="BA1120" s="841"/>
      <c r="BB1120" s="268"/>
      <c r="BC1120" s="841"/>
      <c r="BD1120" s="841"/>
      <c r="BE1120" s="841"/>
      <c r="BF1120" s="841"/>
      <c r="BG1120" s="841"/>
      <c r="BH1120" s="841"/>
      <c r="BI1120" s="841"/>
      <c r="BJ1120" s="841"/>
      <c r="BK1120" s="841"/>
      <c r="BL1120" s="841"/>
      <c r="BM1120" s="841"/>
      <c r="BN1120" s="841"/>
      <c r="BO1120" s="841"/>
      <c r="BP1120" s="841"/>
      <c r="BQ1120" s="841"/>
    </row>
    <row r="1121" s="235" customFormat="true" ht="15" customHeight="true" x14ac:dyDescent="0.2">
      <c r="BA1121" s="841"/>
      <c r="BB1121" s="268"/>
      <c r="BC1121" s="841"/>
      <c r="BD1121" s="841"/>
      <c r="BE1121" s="841"/>
      <c r="BF1121" s="841"/>
      <c r="BG1121" s="841"/>
      <c r="BH1121" s="841"/>
      <c r="BI1121" s="841"/>
      <c r="BJ1121" s="841"/>
      <c r="BK1121" s="841"/>
      <c r="BL1121" s="841"/>
      <c r="BM1121" s="841"/>
      <c r="BN1121" s="841"/>
      <c r="BO1121" s="841"/>
      <c r="BP1121" s="841"/>
      <c r="BQ1121" s="841"/>
    </row>
    <row r="1122" s="235" customFormat="true" ht="15" customHeight="true" x14ac:dyDescent="0.2">
      <c r="BA1122" s="841"/>
      <c r="BB1122" s="268"/>
      <c r="BC1122" s="841"/>
      <c r="BD1122" s="841"/>
      <c r="BE1122" s="841"/>
      <c r="BF1122" s="841"/>
      <c r="BG1122" s="841"/>
      <c r="BH1122" s="841"/>
      <c r="BI1122" s="841"/>
      <c r="BJ1122" s="841"/>
      <c r="BK1122" s="841"/>
      <c r="BL1122" s="841"/>
      <c r="BM1122" s="841"/>
      <c r="BN1122" s="841"/>
      <c r="BO1122" s="841"/>
      <c r="BP1122" s="841"/>
      <c r="BQ1122" s="841"/>
    </row>
    <row r="1123" s="235" customFormat="true" ht="15" customHeight="true" x14ac:dyDescent="0.2">
      <c r="BA1123" s="841"/>
      <c r="BB1123" s="268"/>
      <c r="BC1123" s="841"/>
      <c r="BD1123" s="841"/>
      <c r="BE1123" s="841"/>
      <c r="BF1123" s="841"/>
      <c r="BG1123" s="841"/>
      <c r="BH1123" s="841"/>
      <c r="BI1123" s="841"/>
      <c r="BJ1123" s="841"/>
      <c r="BK1123" s="841"/>
      <c r="BL1123" s="841"/>
      <c r="BM1123" s="841"/>
      <c r="BN1123" s="841"/>
      <c r="BO1123" s="841"/>
      <c r="BP1123" s="841"/>
      <c r="BQ1123" s="841"/>
    </row>
    <row r="1124" s="235" customFormat="true" ht="15" customHeight="true" x14ac:dyDescent="0.2">
      <c r="BA1124" s="841"/>
      <c r="BB1124" s="268"/>
      <c r="BC1124" s="841"/>
      <c r="BD1124" s="841"/>
      <c r="BE1124" s="841"/>
      <c r="BF1124" s="841"/>
      <c r="BG1124" s="841"/>
      <c r="BH1124" s="841"/>
      <c r="BI1124" s="841"/>
      <c r="BJ1124" s="841"/>
      <c r="BK1124" s="841"/>
      <c r="BL1124" s="841"/>
      <c r="BM1124" s="841"/>
      <c r="BN1124" s="841"/>
      <c r="BO1124" s="841"/>
      <c r="BP1124" s="841"/>
      <c r="BQ1124" s="841"/>
    </row>
    <row r="1125" s="235" customFormat="true" ht="15" customHeight="true" x14ac:dyDescent="0.2">
      <c r="BA1125" s="841"/>
      <c r="BB1125" s="268"/>
      <c r="BC1125" s="841"/>
      <c r="BD1125" s="841"/>
      <c r="BE1125" s="841"/>
      <c r="BF1125" s="841"/>
      <c r="BG1125" s="841"/>
      <c r="BH1125" s="841"/>
      <c r="BI1125" s="841"/>
      <c r="BJ1125" s="841"/>
      <c r="BK1125" s="841"/>
      <c r="BL1125" s="841"/>
      <c r="BM1125" s="841"/>
      <c r="BN1125" s="841"/>
      <c r="BO1125" s="841"/>
      <c r="BP1125" s="841"/>
      <c r="BQ1125" s="841"/>
    </row>
    <row r="1126" s="235" customFormat="true" ht="15" customHeight="true" x14ac:dyDescent="0.2">
      <c r="BA1126" s="841"/>
      <c r="BB1126" s="268"/>
      <c r="BC1126" s="841"/>
      <c r="BD1126" s="841"/>
      <c r="BE1126" s="841"/>
      <c r="BF1126" s="841"/>
      <c r="BG1126" s="841"/>
      <c r="BH1126" s="841"/>
      <c r="BI1126" s="841"/>
      <c r="BJ1126" s="841"/>
      <c r="BK1126" s="841"/>
      <c r="BL1126" s="841"/>
      <c r="BM1126" s="841"/>
      <c r="BN1126" s="841"/>
      <c r="BO1126" s="841"/>
      <c r="BP1126" s="841"/>
      <c r="BQ1126" s="841"/>
    </row>
    <row r="1127" s="235" customFormat="true" ht="15" customHeight="true" x14ac:dyDescent="0.2">
      <c r="BA1127" s="841"/>
      <c r="BB1127" s="268"/>
      <c r="BC1127" s="841"/>
      <c r="BD1127" s="841"/>
      <c r="BE1127" s="841"/>
      <c r="BF1127" s="841"/>
      <c r="BG1127" s="841"/>
      <c r="BH1127" s="841"/>
      <c r="BI1127" s="841"/>
      <c r="BJ1127" s="841"/>
      <c r="BK1127" s="841"/>
      <c r="BL1127" s="841"/>
      <c r="BM1127" s="841"/>
      <c r="BN1127" s="841"/>
      <c r="BO1127" s="841"/>
      <c r="BP1127" s="841"/>
      <c r="BQ1127" s="841"/>
    </row>
    <row r="1128" s="235" customFormat="true" ht="15" customHeight="true" x14ac:dyDescent="0.2">
      <c r="BA1128" s="841"/>
      <c r="BB1128" s="268"/>
      <c r="BC1128" s="841"/>
      <c r="BD1128" s="841"/>
      <c r="BE1128" s="841"/>
      <c r="BF1128" s="841"/>
      <c r="BG1128" s="841"/>
      <c r="BH1128" s="841"/>
      <c r="BI1128" s="841"/>
      <c r="BJ1128" s="841"/>
      <c r="BK1128" s="841"/>
      <c r="BL1128" s="841"/>
      <c r="BM1128" s="841"/>
      <c r="BN1128" s="841"/>
      <c r="BO1128" s="841"/>
      <c r="BP1128" s="841"/>
      <c r="BQ1128" s="841"/>
    </row>
    <row r="1129" s="235" customFormat="true" ht="15" customHeight="true" x14ac:dyDescent="0.2">
      <c r="BA1129" s="841"/>
      <c r="BB1129" s="268"/>
      <c r="BC1129" s="841"/>
      <c r="BD1129" s="841"/>
      <c r="BE1129" s="841"/>
      <c r="BF1129" s="841"/>
      <c r="BG1129" s="841"/>
      <c r="BH1129" s="841"/>
      <c r="BI1129" s="841"/>
      <c r="BJ1129" s="841"/>
      <c r="BK1129" s="841"/>
      <c r="BL1129" s="841"/>
      <c r="BM1129" s="841"/>
      <c r="BN1129" s="841"/>
      <c r="BO1129" s="841"/>
      <c r="BP1129" s="841"/>
      <c r="BQ1129" s="841"/>
    </row>
    <row r="1130" s="235" customFormat="true" ht="15" customHeight="true" x14ac:dyDescent="0.2">
      <c r="BA1130" s="841"/>
      <c r="BB1130" s="268"/>
      <c r="BC1130" s="841"/>
      <c r="BD1130" s="841"/>
      <c r="BE1130" s="841"/>
      <c r="BF1130" s="841"/>
      <c r="BG1130" s="841"/>
      <c r="BH1130" s="841"/>
      <c r="BI1130" s="841"/>
      <c r="BJ1130" s="841"/>
      <c r="BK1130" s="841"/>
      <c r="BL1130" s="841"/>
      <c r="BM1130" s="841"/>
      <c r="BN1130" s="841"/>
      <c r="BO1130" s="841"/>
      <c r="BP1130" s="841"/>
      <c r="BQ1130" s="841"/>
    </row>
    <row r="1131" s="235" customFormat="true" ht="15" customHeight="true" x14ac:dyDescent="0.2">
      <c r="BA1131" s="841"/>
      <c r="BB1131" s="268"/>
      <c r="BC1131" s="841"/>
      <c r="BD1131" s="841"/>
      <c r="BE1131" s="841"/>
      <c r="BF1131" s="841"/>
      <c r="BG1131" s="841"/>
      <c r="BH1131" s="841"/>
      <c r="BI1131" s="841"/>
      <c r="BJ1131" s="841"/>
      <c r="BK1131" s="841"/>
      <c r="BL1131" s="841"/>
      <c r="BM1131" s="841"/>
      <c r="BN1131" s="841"/>
      <c r="BO1131" s="841"/>
      <c r="BP1131" s="841"/>
      <c r="BQ1131" s="841"/>
    </row>
    <row r="1132" s="235" customFormat="true" ht="15" customHeight="true" x14ac:dyDescent="0.2">
      <c r="BA1132" s="841"/>
      <c r="BB1132" s="268"/>
      <c r="BC1132" s="841"/>
      <c r="BD1132" s="841"/>
      <c r="BE1132" s="841"/>
      <c r="BF1132" s="841"/>
      <c r="BG1132" s="841"/>
      <c r="BH1132" s="841"/>
      <c r="BI1132" s="841"/>
      <c r="BJ1132" s="841"/>
      <c r="BK1132" s="841"/>
      <c r="BL1132" s="841"/>
      <c r="BM1132" s="841"/>
      <c r="BN1132" s="841"/>
      <c r="BO1132" s="841"/>
      <c r="BP1132" s="841"/>
      <c r="BQ1132" s="841"/>
    </row>
    <row r="1133" s="235" customFormat="true" ht="15" customHeight="true" x14ac:dyDescent="0.2">
      <c r="BA1133" s="841"/>
      <c r="BB1133" s="268"/>
      <c r="BC1133" s="841"/>
      <c r="BD1133" s="841"/>
      <c r="BE1133" s="841"/>
      <c r="BF1133" s="841"/>
      <c r="BG1133" s="841"/>
      <c r="BH1133" s="841"/>
      <c r="BI1133" s="841"/>
      <c r="BJ1133" s="841"/>
      <c r="BK1133" s="841"/>
      <c r="BL1133" s="841"/>
      <c r="BM1133" s="841"/>
      <c r="BN1133" s="841"/>
      <c r="BO1133" s="841"/>
      <c r="BP1133" s="841"/>
      <c r="BQ1133" s="841"/>
    </row>
    <row r="1134" s="235" customFormat="true" ht="15" customHeight="true" x14ac:dyDescent="0.2">
      <c r="BA1134" s="841"/>
      <c r="BB1134" s="268"/>
      <c r="BC1134" s="841"/>
      <c r="BD1134" s="841"/>
      <c r="BE1134" s="841"/>
      <c r="BF1134" s="841"/>
      <c r="BG1134" s="841"/>
      <c r="BH1134" s="841"/>
      <c r="BI1134" s="841"/>
      <c r="BJ1134" s="841"/>
      <c r="BK1134" s="841"/>
      <c r="BL1134" s="841"/>
      <c r="BM1134" s="841"/>
      <c r="BN1134" s="841"/>
      <c r="BO1134" s="841"/>
      <c r="BP1134" s="841"/>
      <c r="BQ1134" s="841"/>
    </row>
    <row r="1135" s="235" customFormat="true" ht="15" customHeight="true" x14ac:dyDescent="0.2">
      <c r="BA1135" s="841"/>
      <c r="BB1135" s="268"/>
      <c r="BC1135" s="841"/>
      <c r="BD1135" s="841"/>
      <c r="BE1135" s="841"/>
      <c r="BF1135" s="841"/>
      <c r="BG1135" s="841"/>
      <c r="BH1135" s="841"/>
      <c r="BI1135" s="841"/>
      <c r="BJ1135" s="841"/>
      <c r="BK1135" s="841"/>
      <c r="BL1135" s="841"/>
      <c r="BM1135" s="841"/>
      <c r="BN1135" s="841"/>
      <c r="BO1135" s="841"/>
      <c r="BP1135" s="841"/>
      <c r="BQ1135" s="841"/>
    </row>
    <row r="1136" s="235" customFormat="true" ht="15" customHeight="true" x14ac:dyDescent="0.2">
      <c r="BA1136" s="841"/>
      <c r="BB1136" s="268"/>
      <c r="BC1136" s="841"/>
      <c r="BD1136" s="841"/>
      <c r="BE1136" s="841"/>
      <c r="BF1136" s="841"/>
      <c r="BG1136" s="841"/>
      <c r="BH1136" s="841"/>
      <c r="BI1136" s="841"/>
      <c r="BJ1136" s="841"/>
      <c r="BK1136" s="841"/>
      <c r="BL1136" s="841"/>
      <c r="BM1136" s="841"/>
      <c r="BN1136" s="841"/>
      <c r="BO1136" s="841"/>
      <c r="BP1136" s="841"/>
      <c r="BQ1136" s="841"/>
    </row>
    <row r="1137" s="235" customFormat="true" ht="15" customHeight="true" x14ac:dyDescent="0.2">
      <c r="BA1137" s="841"/>
      <c r="BB1137" s="268"/>
      <c r="BC1137" s="841"/>
      <c r="BD1137" s="841"/>
      <c r="BE1137" s="841"/>
      <c r="BF1137" s="841"/>
      <c r="BG1137" s="841"/>
      <c r="BH1137" s="841"/>
      <c r="BI1137" s="841"/>
      <c r="BJ1137" s="841"/>
      <c r="BK1137" s="841"/>
      <c r="BL1137" s="841"/>
      <c r="BM1137" s="841"/>
      <c r="BN1137" s="841"/>
      <c r="BO1137" s="841"/>
      <c r="BP1137" s="841"/>
      <c r="BQ1137" s="841"/>
    </row>
    <row r="1138" s="235" customFormat="true" ht="15" customHeight="true" x14ac:dyDescent="0.2">
      <c r="BA1138" s="841"/>
      <c r="BB1138" s="268"/>
      <c r="BC1138" s="841"/>
      <c r="BD1138" s="841"/>
      <c r="BE1138" s="841"/>
      <c r="BF1138" s="841"/>
      <c r="BG1138" s="841"/>
      <c r="BH1138" s="841"/>
      <c r="BI1138" s="841"/>
      <c r="BJ1138" s="841"/>
      <c r="BK1138" s="841"/>
      <c r="BL1138" s="841"/>
      <c r="BM1138" s="841"/>
      <c r="BN1138" s="841"/>
      <c r="BO1138" s="841"/>
      <c r="BP1138" s="841"/>
      <c r="BQ1138" s="841"/>
    </row>
    <row r="1139" s="235" customFormat="true" ht="15" customHeight="true" x14ac:dyDescent="0.2">
      <c r="BA1139" s="841"/>
      <c r="BB1139" s="268"/>
      <c r="BC1139" s="841"/>
      <c r="BD1139" s="841"/>
      <c r="BE1139" s="841"/>
      <c r="BF1139" s="841"/>
      <c r="BG1139" s="841"/>
      <c r="BH1139" s="841"/>
      <c r="BI1139" s="841"/>
      <c r="BJ1139" s="841"/>
      <c r="BK1139" s="841"/>
      <c r="BL1139" s="841"/>
      <c r="BM1139" s="841"/>
      <c r="BN1139" s="841"/>
      <c r="BO1139" s="841"/>
      <c r="BP1139" s="841"/>
      <c r="BQ1139" s="841"/>
    </row>
    <row r="1140" s="235" customFormat="true" ht="15" customHeight="true" x14ac:dyDescent="0.2">
      <c r="BA1140" s="841"/>
      <c r="BB1140" s="268"/>
      <c r="BC1140" s="841"/>
      <c r="BD1140" s="841"/>
      <c r="BE1140" s="841"/>
      <c r="BF1140" s="841"/>
      <c r="BG1140" s="841"/>
      <c r="BH1140" s="841"/>
      <c r="BI1140" s="841"/>
      <c r="BJ1140" s="841"/>
      <c r="BK1140" s="841"/>
      <c r="BL1140" s="841"/>
      <c r="BM1140" s="841"/>
      <c r="BN1140" s="841"/>
      <c r="BO1140" s="841"/>
      <c r="BP1140" s="841"/>
      <c r="BQ1140" s="841"/>
    </row>
    <row r="1141" s="235" customFormat="true" ht="15" customHeight="true" x14ac:dyDescent="0.2">
      <c r="BA1141" s="841"/>
      <c r="BB1141" s="268"/>
      <c r="BC1141" s="841"/>
      <c r="BD1141" s="841"/>
      <c r="BE1141" s="841"/>
      <c r="BF1141" s="841"/>
      <c r="BG1141" s="841"/>
      <c r="BH1141" s="841"/>
      <c r="BI1141" s="841"/>
      <c r="BJ1141" s="841"/>
      <c r="BK1141" s="841"/>
      <c r="BL1141" s="841"/>
      <c r="BM1141" s="841"/>
      <c r="BN1141" s="841"/>
      <c r="BO1141" s="841"/>
      <c r="BP1141" s="841"/>
      <c r="BQ1141" s="841"/>
    </row>
    <row r="1142" s="235" customFormat="true" ht="15" customHeight="true" x14ac:dyDescent="0.2">
      <c r="BA1142" s="841"/>
      <c r="BB1142" s="268"/>
      <c r="BC1142" s="841"/>
      <c r="BD1142" s="841"/>
      <c r="BE1142" s="841"/>
      <c r="BF1142" s="841"/>
      <c r="BG1142" s="841"/>
      <c r="BH1142" s="841"/>
      <c r="BI1142" s="841"/>
      <c r="BJ1142" s="841"/>
      <c r="BK1142" s="841"/>
      <c r="BL1142" s="841"/>
      <c r="BM1142" s="841"/>
      <c r="BN1142" s="841"/>
      <c r="BO1142" s="841"/>
      <c r="BP1142" s="841"/>
      <c r="BQ1142" s="841"/>
    </row>
    <row r="1143" s="235" customFormat="true" ht="15" customHeight="true" x14ac:dyDescent="0.2">
      <c r="BA1143" s="841"/>
      <c r="BB1143" s="268"/>
      <c r="BC1143" s="841"/>
      <c r="BD1143" s="841"/>
      <c r="BE1143" s="841"/>
      <c r="BF1143" s="841"/>
      <c r="BG1143" s="841"/>
      <c r="BH1143" s="841"/>
      <c r="BI1143" s="841"/>
      <c r="BJ1143" s="841"/>
      <c r="BK1143" s="841"/>
      <c r="BL1143" s="841"/>
      <c r="BM1143" s="841"/>
      <c r="BN1143" s="841"/>
      <c r="BO1143" s="841"/>
      <c r="BP1143" s="841"/>
      <c r="BQ1143" s="841"/>
    </row>
    <row r="1144" s="235" customFormat="true" ht="15" customHeight="true" x14ac:dyDescent="0.2">
      <c r="BA1144" s="841"/>
      <c r="BB1144" s="268"/>
      <c r="BC1144" s="841"/>
      <c r="BD1144" s="841"/>
      <c r="BE1144" s="841"/>
      <c r="BF1144" s="841"/>
      <c r="BG1144" s="841"/>
      <c r="BH1144" s="841"/>
      <c r="BI1144" s="841"/>
      <c r="BJ1144" s="841"/>
      <c r="BK1144" s="841"/>
      <c r="BL1144" s="841"/>
      <c r="BM1144" s="841"/>
      <c r="BN1144" s="841"/>
      <c r="BO1144" s="841"/>
      <c r="BP1144" s="841"/>
      <c r="BQ1144" s="841"/>
    </row>
    <row r="1145" s="235" customFormat="true" ht="15" customHeight="true" x14ac:dyDescent="0.2">
      <c r="BA1145" s="841"/>
      <c r="BB1145" s="268"/>
      <c r="BC1145" s="841"/>
      <c r="BD1145" s="841"/>
      <c r="BE1145" s="841"/>
      <c r="BF1145" s="841"/>
      <c r="BG1145" s="841"/>
      <c r="BH1145" s="841"/>
      <c r="BI1145" s="841"/>
      <c r="BJ1145" s="841"/>
      <c r="BK1145" s="841"/>
      <c r="BL1145" s="841"/>
      <c r="BM1145" s="841"/>
      <c r="BN1145" s="841"/>
      <c r="BO1145" s="841"/>
      <c r="BP1145" s="841"/>
      <c r="BQ1145" s="841"/>
    </row>
    <row r="1146" s="235" customFormat="true" ht="15" customHeight="true" x14ac:dyDescent="0.2">
      <c r="BA1146" s="841"/>
      <c r="BB1146" s="268"/>
      <c r="BC1146" s="841"/>
      <c r="BD1146" s="841"/>
      <c r="BE1146" s="841"/>
      <c r="BF1146" s="841"/>
      <c r="BG1146" s="841"/>
      <c r="BH1146" s="841"/>
      <c r="BI1146" s="841"/>
      <c r="BJ1146" s="841"/>
      <c r="BK1146" s="841"/>
      <c r="BL1146" s="841"/>
      <c r="BM1146" s="841"/>
      <c r="BN1146" s="841"/>
      <c r="BO1146" s="841"/>
      <c r="BP1146" s="841"/>
      <c r="BQ1146" s="841"/>
    </row>
    <row r="1147" s="235" customFormat="true" ht="15" customHeight="true" x14ac:dyDescent="0.2">
      <c r="BA1147" s="841"/>
      <c r="BB1147" s="268"/>
      <c r="BC1147" s="841"/>
      <c r="BD1147" s="841"/>
      <c r="BE1147" s="841"/>
      <c r="BF1147" s="841"/>
      <c r="BG1147" s="841"/>
      <c r="BH1147" s="841"/>
      <c r="BI1147" s="841"/>
      <c r="BJ1147" s="841"/>
      <c r="BK1147" s="841"/>
      <c r="BL1147" s="841"/>
      <c r="BM1147" s="841"/>
      <c r="BN1147" s="841"/>
      <c r="BO1147" s="841"/>
      <c r="BP1147" s="841"/>
      <c r="BQ1147" s="841"/>
    </row>
    <row r="1148" s="235" customFormat="true" ht="15" customHeight="true" x14ac:dyDescent="0.2">
      <c r="BA1148" s="841"/>
      <c r="BB1148" s="268"/>
      <c r="BC1148" s="841"/>
      <c r="BD1148" s="841"/>
      <c r="BE1148" s="841"/>
      <c r="BF1148" s="841"/>
      <c r="BG1148" s="841"/>
      <c r="BH1148" s="841"/>
      <c r="BI1148" s="841"/>
      <c r="BJ1148" s="841"/>
      <c r="BK1148" s="841"/>
      <c r="BL1148" s="841"/>
      <c r="BM1148" s="841"/>
      <c r="BN1148" s="841"/>
      <c r="BO1148" s="841"/>
      <c r="BP1148" s="841"/>
      <c r="BQ1148" s="841"/>
    </row>
    <row r="1149" s="235" customFormat="true" ht="15" customHeight="true" x14ac:dyDescent="0.2">
      <c r="BA1149" s="841"/>
      <c r="BB1149" s="268"/>
      <c r="BC1149" s="841"/>
      <c r="BD1149" s="841"/>
      <c r="BE1149" s="841"/>
      <c r="BF1149" s="841"/>
      <c r="BG1149" s="841"/>
      <c r="BH1149" s="841"/>
      <c r="BI1149" s="841"/>
      <c r="BJ1149" s="841"/>
      <c r="BK1149" s="841"/>
      <c r="BL1149" s="841"/>
      <c r="BM1149" s="841"/>
      <c r="BN1149" s="841"/>
      <c r="BO1149" s="841"/>
      <c r="BP1149" s="841"/>
      <c r="BQ1149" s="841"/>
    </row>
    <row r="1150" s="235" customFormat="true" ht="15" customHeight="true" x14ac:dyDescent="0.2">
      <c r="BA1150" s="841"/>
      <c r="BB1150" s="268"/>
      <c r="BC1150" s="841"/>
      <c r="BD1150" s="841"/>
      <c r="BE1150" s="841"/>
      <c r="BF1150" s="841"/>
      <c r="BG1150" s="841"/>
      <c r="BH1150" s="841"/>
      <c r="BI1150" s="841"/>
      <c r="BJ1150" s="841"/>
      <c r="BK1150" s="841"/>
      <c r="BL1150" s="841"/>
      <c r="BM1150" s="841"/>
      <c r="BN1150" s="841"/>
      <c r="BO1150" s="841"/>
      <c r="BP1150" s="841"/>
      <c r="BQ1150" s="841"/>
    </row>
    <row r="1151" s="235" customFormat="true" ht="15" customHeight="true" x14ac:dyDescent="0.2">
      <c r="BA1151" s="841"/>
      <c r="BB1151" s="268"/>
      <c r="BC1151" s="841"/>
      <c r="BD1151" s="841"/>
      <c r="BE1151" s="841"/>
      <c r="BF1151" s="841"/>
      <c r="BG1151" s="841"/>
      <c r="BH1151" s="841"/>
      <c r="BI1151" s="841"/>
      <c r="BJ1151" s="841"/>
      <c r="BK1151" s="841"/>
      <c r="BL1151" s="841"/>
      <c r="BM1151" s="841"/>
      <c r="BN1151" s="841"/>
      <c r="BO1151" s="841"/>
      <c r="BP1151" s="841"/>
      <c r="BQ1151" s="841"/>
    </row>
    <row r="1152" s="235" customFormat="true" ht="15" customHeight="true" x14ac:dyDescent="0.2">
      <c r="BA1152" s="841"/>
      <c r="BB1152" s="268"/>
      <c r="BC1152" s="841"/>
      <c r="BD1152" s="841"/>
      <c r="BE1152" s="841"/>
      <c r="BF1152" s="841"/>
      <c r="BG1152" s="841"/>
      <c r="BH1152" s="841"/>
      <c r="BI1152" s="841"/>
      <c r="BJ1152" s="841"/>
      <c r="BK1152" s="841"/>
      <c r="BL1152" s="841"/>
      <c r="BM1152" s="841"/>
      <c r="BN1152" s="841"/>
      <c r="BO1152" s="841"/>
      <c r="BP1152" s="841"/>
      <c r="BQ1152" s="841"/>
    </row>
    <row r="1153" s="235" customFormat="true" ht="15" customHeight="true" x14ac:dyDescent="0.2">
      <c r="BA1153" s="841"/>
      <c r="BB1153" s="268"/>
      <c r="BC1153" s="841"/>
      <c r="BD1153" s="841"/>
      <c r="BE1153" s="841"/>
      <c r="BF1153" s="841"/>
      <c r="BG1153" s="841"/>
      <c r="BH1153" s="841"/>
      <c r="BI1153" s="841"/>
      <c r="BJ1153" s="841"/>
      <c r="BK1153" s="841"/>
      <c r="BL1153" s="841"/>
      <c r="BM1153" s="841"/>
      <c r="BN1153" s="841"/>
      <c r="BO1153" s="841"/>
      <c r="BP1153" s="841"/>
      <c r="BQ1153" s="841"/>
    </row>
    <row r="1154" s="235" customFormat="true" ht="15" customHeight="true" x14ac:dyDescent="0.2">
      <c r="BA1154" s="841"/>
      <c r="BB1154" s="268"/>
      <c r="BC1154" s="841"/>
      <c r="BD1154" s="841"/>
      <c r="BE1154" s="841"/>
      <c r="BF1154" s="841"/>
      <c r="BG1154" s="841"/>
      <c r="BH1154" s="841"/>
      <c r="BI1154" s="841"/>
      <c r="BJ1154" s="841"/>
      <c r="BK1154" s="841"/>
      <c r="BL1154" s="841"/>
      <c r="BM1154" s="841"/>
      <c r="BN1154" s="841"/>
      <c r="BO1154" s="841"/>
      <c r="BP1154" s="841"/>
      <c r="BQ1154" s="841"/>
    </row>
    <row r="1155" s="235" customFormat="true" ht="15" customHeight="true" x14ac:dyDescent="0.2">
      <c r="BA1155" s="841"/>
      <c r="BB1155" s="268"/>
      <c r="BC1155" s="841"/>
      <c r="BD1155" s="841"/>
      <c r="BE1155" s="841"/>
      <c r="BF1155" s="841"/>
      <c r="BG1155" s="841"/>
      <c r="BH1155" s="841"/>
      <c r="BI1155" s="841"/>
      <c r="BJ1155" s="841"/>
      <c r="BK1155" s="841"/>
      <c r="BL1155" s="841"/>
      <c r="BM1155" s="841"/>
      <c r="BN1155" s="841"/>
      <c r="BO1155" s="841"/>
      <c r="BP1155" s="841"/>
      <c r="BQ1155" s="841"/>
    </row>
    <row r="1156" s="235" customFormat="true" ht="15" customHeight="true" x14ac:dyDescent="0.2">
      <c r="BA1156" s="841"/>
      <c r="BB1156" s="268"/>
      <c r="BC1156" s="841"/>
      <c r="BD1156" s="841"/>
      <c r="BE1156" s="841"/>
      <c r="BF1156" s="841"/>
      <c r="BG1156" s="841"/>
      <c r="BH1156" s="841"/>
      <c r="BI1156" s="841"/>
      <c r="BJ1156" s="841"/>
      <c r="BK1156" s="841"/>
      <c r="BL1156" s="841"/>
      <c r="BM1156" s="841"/>
      <c r="BN1156" s="841"/>
      <c r="BO1156" s="841"/>
      <c r="BP1156" s="841"/>
      <c r="BQ1156" s="841"/>
    </row>
    <row r="1157" s="235" customFormat="true" ht="15" customHeight="true" x14ac:dyDescent="0.2">
      <c r="BA1157" s="841"/>
      <c r="BB1157" s="268"/>
      <c r="BC1157" s="841"/>
      <c r="BD1157" s="841"/>
      <c r="BE1157" s="841"/>
      <c r="BF1157" s="841"/>
      <c r="BG1157" s="841"/>
      <c r="BH1157" s="841"/>
      <c r="BI1157" s="841"/>
      <c r="BJ1157" s="841"/>
      <c r="BK1157" s="841"/>
      <c r="BL1157" s="841"/>
      <c r="BM1157" s="841"/>
      <c r="BN1157" s="841"/>
      <c r="BO1157" s="841"/>
      <c r="BP1157" s="841"/>
      <c r="BQ1157" s="841"/>
    </row>
    <row r="1158" s="235" customFormat="true" ht="15" customHeight="true" x14ac:dyDescent="0.2">
      <c r="BA1158" s="841"/>
      <c r="BB1158" s="268"/>
      <c r="BC1158" s="841"/>
      <c r="BD1158" s="841"/>
      <c r="BE1158" s="841"/>
      <c r="BF1158" s="841"/>
      <c r="BG1158" s="841"/>
      <c r="BH1158" s="841"/>
      <c r="BI1158" s="841"/>
      <c r="BJ1158" s="841"/>
      <c r="BK1158" s="841"/>
      <c r="BL1158" s="841"/>
      <c r="BM1158" s="841"/>
      <c r="BN1158" s="841"/>
      <c r="BO1158" s="841"/>
      <c r="BP1158" s="841"/>
      <c r="BQ1158" s="841"/>
    </row>
    <row r="1159" s="235" customFormat="true" ht="15" customHeight="true" x14ac:dyDescent="0.2">
      <c r="BA1159" s="841"/>
      <c r="BB1159" s="268"/>
      <c r="BC1159" s="841"/>
      <c r="BD1159" s="841"/>
      <c r="BE1159" s="841"/>
      <c r="BF1159" s="841"/>
      <c r="BG1159" s="841"/>
      <c r="BH1159" s="841"/>
      <c r="BI1159" s="841"/>
      <c r="BJ1159" s="841"/>
      <c r="BK1159" s="841"/>
      <c r="BL1159" s="841"/>
      <c r="BM1159" s="841"/>
      <c r="BN1159" s="841"/>
      <c r="BO1159" s="841"/>
      <c r="BP1159" s="841"/>
      <c r="BQ1159" s="841"/>
    </row>
    <row r="1160" s="235" customFormat="true" ht="15" customHeight="true" x14ac:dyDescent="0.2">
      <c r="BA1160" s="841"/>
      <c r="BB1160" s="268"/>
      <c r="BC1160" s="841"/>
      <c r="BD1160" s="841"/>
      <c r="BE1160" s="841"/>
      <c r="BF1160" s="841"/>
      <c r="BG1160" s="841"/>
      <c r="BH1160" s="841"/>
      <c r="BI1160" s="841"/>
      <c r="BJ1160" s="841"/>
      <c r="BK1160" s="841"/>
      <c r="BL1160" s="841"/>
      <c r="BM1160" s="841"/>
      <c r="BN1160" s="841"/>
      <c r="BO1160" s="841"/>
      <c r="BP1160" s="841"/>
      <c r="BQ1160" s="841"/>
    </row>
    <row r="1161" s="235" customFormat="true" ht="15" customHeight="true" x14ac:dyDescent="0.2">
      <c r="BA1161" s="841"/>
      <c r="BB1161" s="268"/>
      <c r="BC1161" s="841"/>
      <c r="BD1161" s="841"/>
      <c r="BE1161" s="841"/>
      <c r="BF1161" s="841"/>
      <c r="BG1161" s="841"/>
      <c r="BH1161" s="841"/>
      <c r="BI1161" s="841"/>
      <c r="BJ1161" s="841"/>
      <c r="BK1161" s="841"/>
      <c r="BL1161" s="841"/>
      <c r="BM1161" s="841"/>
      <c r="BN1161" s="841"/>
      <c r="BO1161" s="841"/>
      <c r="BP1161" s="841"/>
      <c r="BQ1161" s="841"/>
    </row>
    <row r="1162" s="235" customFormat="true" ht="15" customHeight="true" x14ac:dyDescent="0.2">
      <c r="BA1162" s="841"/>
      <c r="BB1162" s="268"/>
      <c r="BC1162" s="841"/>
      <c r="BD1162" s="841"/>
      <c r="BE1162" s="841"/>
      <c r="BF1162" s="841"/>
      <c r="BG1162" s="841"/>
      <c r="BH1162" s="841"/>
      <c r="BI1162" s="841"/>
      <c r="BJ1162" s="841"/>
      <c r="BK1162" s="841"/>
      <c r="BL1162" s="841"/>
      <c r="BM1162" s="841"/>
      <c r="BN1162" s="841"/>
      <c r="BO1162" s="841"/>
      <c r="BP1162" s="841"/>
      <c r="BQ1162" s="841"/>
    </row>
    <row r="1163" s="235" customFormat="true" ht="15" customHeight="true" x14ac:dyDescent="0.2">
      <c r="BA1163" s="841"/>
      <c r="BB1163" s="268"/>
      <c r="BC1163" s="841"/>
      <c r="BD1163" s="841"/>
      <c r="BE1163" s="841"/>
      <c r="BF1163" s="841"/>
      <c r="BG1163" s="841"/>
      <c r="BH1163" s="841"/>
      <c r="BI1163" s="841"/>
      <c r="BJ1163" s="841"/>
      <c r="BK1163" s="841"/>
      <c r="BL1163" s="841"/>
      <c r="BM1163" s="841"/>
      <c r="BN1163" s="841"/>
      <c r="BO1163" s="841"/>
      <c r="BP1163" s="841"/>
      <c r="BQ1163" s="841"/>
    </row>
    <row r="1164" s="235" customFormat="true" ht="15" customHeight="true" x14ac:dyDescent="0.2">
      <c r="BA1164" s="841"/>
      <c r="BB1164" s="268"/>
      <c r="BC1164" s="841"/>
      <c r="BD1164" s="841"/>
      <c r="BE1164" s="841"/>
      <c r="BF1164" s="841"/>
      <c r="BG1164" s="841"/>
      <c r="BH1164" s="841"/>
      <c r="BI1164" s="841"/>
      <c r="BJ1164" s="841"/>
      <c r="BK1164" s="841"/>
      <c r="BL1164" s="841"/>
      <c r="BM1164" s="841"/>
      <c r="BN1164" s="841"/>
      <c r="BO1164" s="841"/>
      <c r="BP1164" s="841"/>
      <c r="BQ1164" s="841"/>
    </row>
    <row r="1165" s="235" customFormat="true" ht="15" customHeight="true" x14ac:dyDescent="0.2">
      <c r="BA1165" s="841"/>
      <c r="BB1165" s="268"/>
      <c r="BC1165" s="841"/>
      <c r="BD1165" s="841"/>
      <c r="BE1165" s="841"/>
      <c r="BF1165" s="841"/>
      <c r="BG1165" s="841"/>
      <c r="BH1165" s="841"/>
      <c r="BI1165" s="841"/>
      <c r="BJ1165" s="841"/>
      <c r="BK1165" s="841"/>
      <c r="BL1165" s="841"/>
      <c r="BM1165" s="841"/>
      <c r="BN1165" s="841"/>
      <c r="BO1165" s="841"/>
      <c r="BP1165" s="841"/>
      <c r="BQ1165" s="841"/>
    </row>
    <row r="1166" s="235" customFormat="true" ht="15" customHeight="true" x14ac:dyDescent="0.2">
      <c r="BA1166" s="841"/>
      <c r="BB1166" s="268"/>
      <c r="BC1166" s="841"/>
      <c r="BD1166" s="841"/>
      <c r="BE1166" s="841"/>
      <c r="BF1166" s="841"/>
      <c r="BG1166" s="841"/>
      <c r="BH1166" s="841"/>
      <c r="BI1166" s="841"/>
      <c r="BJ1166" s="841"/>
      <c r="BK1166" s="841"/>
      <c r="BL1166" s="841"/>
      <c r="BM1166" s="841"/>
      <c r="BN1166" s="841"/>
      <c r="BO1166" s="841"/>
      <c r="BP1166" s="841"/>
      <c r="BQ1166" s="841"/>
    </row>
    <row r="1167" s="235" customFormat="true" ht="15" customHeight="true" x14ac:dyDescent="0.2">
      <c r="BA1167" s="841"/>
      <c r="BB1167" s="268"/>
      <c r="BC1167" s="841"/>
      <c r="BD1167" s="841"/>
      <c r="BE1167" s="841"/>
      <c r="BF1167" s="841"/>
      <c r="BG1167" s="841"/>
      <c r="BH1167" s="841"/>
      <c r="BI1167" s="841"/>
      <c r="BJ1167" s="841"/>
      <c r="BK1167" s="841"/>
      <c r="BL1167" s="841"/>
      <c r="BM1167" s="841"/>
      <c r="BN1167" s="841"/>
      <c r="BO1167" s="841"/>
      <c r="BP1167" s="841"/>
      <c r="BQ1167" s="841"/>
    </row>
    <row r="1168" s="235" customFormat="true" ht="15" customHeight="true" x14ac:dyDescent="0.2">
      <c r="BA1168" s="841"/>
      <c r="BB1168" s="268"/>
      <c r="BC1168" s="841"/>
      <c r="BD1168" s="841"/>
      <c r="BE1168" s="841"/>
      <c r="BF1168" s="841"/>
      <c r="BG1168" s="841"/>
      <c r="BH1168" s="841"/>
      <c r="BI1168" s="841"/>
      <c r="BJ1168" s="841"/>
      <c r="BK1168" s="841"/>
      <c r="BL1168" s="841"/>
      <c r="BM1168" s="841"/>
      <c r="BN1168" s="841"/>
      <c r="BO1168" s="841"/>
      <c r="BP1168" s="841"/>
      <c r="BQ1168" s="841"/>
    </row>
    <row r="1169" s="235" customFormat="true" ht="15" customHeight="true" x14ac:dyDescent="0.2">
      <c r="BA1169" s="841"/>
      <c r="BB1169" s="268"/>
      <c r="BC1169" s="841"/>
      <c r="BD1169" s="841"/>
      <c r="BE1169" s="841"/>
      <c r="BF1169" s="841"/>
      <c r="BG1169" s="841"/>
      <c r="BH1169" s="841"/>
      <c r="BI1169" s="841"/>
      <c r="BJ1169" s="841"/>
      <c r="BK1169" s="841"/>
      <c r="BL1169" s="841"/>
      <c r="BM1169" s="841"/>
      <c r="BN1169" s="841"/>
      <c r="BO1169" s="841"/>
      <c r="BP1169" s="841"/>
      <c r="BQ1169" s="841"/>
    </row>
    <row r="1170" s="235" customFormat="true" ht="15" customHeight="true" x14ac:dyDescent="0.2">
      <c r="A1170" s="450"/>
      <c r="B1170" s="1034"/>
      <c r="C1170" s="1035"/>
      <c r="D1170" s="1035"/>
      <c r="E1170" s="1035"/>
      <c r="F1170" s="1035"/>
      <c r="G1170" s="1035"/>
      <c r="H1170" s="1035"/>
      <c r="I1170" s="1035"/>
      <c r="J1170" s="1035"/>
      <c r="K1170" s="1035"/>
      <c r="L1170" s="1035"/>
      <c r="M1170" s="1035"/>
      <c r="N1170" s="1035"/>
      <c r="O1170" s="1035"/>
      <c r="P1170" s="1035"/>
      <c r="Q1170" s="1035"/>
      <c r="BA1170" s="841"/>
      <c r="BB1170" s="268"/>
      <c r="BC1170" s="841"/>
      <c r="BD1170" s="841"/>
      <c r="BE1170" s="841"/>
      <c r="BF1170" s="841"/>
      <c r="BG1170" s="841"/>
      <c r="BH1170" s="841"/>
      <c r="BI1170" s="841"/>
      <c r="BJ1170" s="841"/>
      <c r="BK1170" s="841"/>
      <c r="BL1170" s="841"/>
      <c r="BM1170" s="841"/>
      <c r="BN1170" s="841"/>
      <c r="BO1170" s="841"/>
      <c r="BP1170" s="841"/>
      <c r="BQ1170" s="841"/>
    </row>
    <row r="1171" s="235" customFormat="true" ht="15" customHeight="true" x14ac:dyDescent="0.2">
      <c r="A1171" s="450"/>
      <c r="B1171" s="1034"/>
      <c r="C1171" s="1035"/>
      <c r="D1171" s="1035"/>
      <c r="E1171" s="1035"/>
      <c r="F1171" s="1035"/>
      <c r="G1171" s="1035"/>
      <c r="H1171" s="1035"/>
      <c r="I1171" s="1035"/>
      <c r="J1171" s="1035"/>
      <c r="K1171" s="1035"/>
      <c r="L1171" s="1035"/>
      <c r="M1171" s="1035"/>
      <c r="N1171" s="1035"/>
      <c r="O1171" s="1035"/>
      <c r="P1171" s="1035"/>
      <c r="Q1171" s="1035"/>
      <c r="BA1171" s="841"/>
      <c r="BB1171" s="268"/>
      <c r="BC1171" s="841"/>
      <c r="BD1171" s="841"/>
      <c r="BE1171" s="841"/>
      <c r="BF1171" s="841"/>
      <c r="BG1171" s="841"/>
      <c r="BH1171" s="841"/>
      <c r="BI1171" s="841"/>
      <c r="BJ1171" s="841"/>
      <c r="BK1171" s="841"/>
      <c r="BL1171" s="841"/>
      <c r="BM1171" s="841"/>
      <c r="BN1171" s="841"/>
      <c r="BO1171" s="841"/>
      <c r="BP1171" s="841"/>
      <c r="BQ1171" s="841"/>
    </row>
    <row r="1172" s="235" customFormat="true" ht="15" customHeight="true" x14ac:dyDescent="0.2">
      <c r="A1172" s="450"/>
      <c r="B1172" s="1034"/>
      <c r="C1172" s="1035"/>
      <c r="D1172" s="1035"/>
      <c r="E1172" s="1035"/>
      <c r="F1172" s="1035"/>
      <c r="G1172" s="1035"/>
      <c r="H1172" s="1035"/>
      <c r="I1172" s="1035"/>
      <c r="J1172" s="1035"/>
      <c r="K1172" s="1035"/>
      <c r="L1172" s="1035"/>
      <c r="M1172" s="1035"/>
      <c r="N1172" s="1035"/>
      <c r="O1172" s="1035"/>
      <c r="P1172" s="1035"/>
      <c r="Q1172" s="1035"/>
      <c r="BA1172" s="841"/>
      <c r="BB1172" s="268"/>
      <c r="BC1172" s="841"/>
      <c r="BD1172" s="841"/>
      <c r="BE1172" s="841"/>
      <c r="BF1172" s="841"/>
      <c r="BG1172" s="841"/>
      <c r="BH1172" s="841"/>
      <c r="BI1172" s="841"/>
      <c r="BJ1172" s="841"/>
      <c r="BK1172" s="841"/>
      <c r="BL1172" s="841"/>
      <c r="BM1172" s="841"/>
      <c r="BN1172" s="841"/>
      <c r="BO1172" s="841"/>
      <c r="BP1172" s="841"/>
      <c r="BQ1172" s="841"/>
    </row>
    <row r="1173" s="235" customFormat="true" ht="15" customHeight="true" x14ac:dyDescent="0.2">
      <c r="A1173" s="450"/>
      <c r="B1173" s="1034"/>
      <c r="C1173" s="1035"/>
      <c r="D1173" s="1035"/>
      <c r="E1173" s="1035"/>
      <c r="F1173" s="1035"/>
      <c r="G1173" s="1035"/>
      <c r="H1173" s="1035"/>
      <c r="I1173" s="1035"/>
      <c r="J1173" s="1035"/>
      <c r="K1173" s="1035"/>
      <c r="L1173" s="1035"/>
      <c r="M1173" s="1035"/>
      <c r="N1173" s="1035"/>
      <c r="O1173" s="1035"/>
      <c r="P1173" s="1035"/>
      <c r="Q1173" s="1035"/>
      <c r="BA1173" s="841"/>
      <c r="BB1173" s="268"/>
      <c r="BC1173" s="841"/>
      <c r="BD1173" s="841"/>
      <c r="BE1173" s="841"/>
      <c r="BF1173" s="841"/>
      <c r="BG1173" s="841"/>
      <c r="BH1173" s="841"/>
      <c r="BI1173" s="841"/>
      <c r="BJ1173" s="841"/>
      <c r="BK1173" s="841"/>
      <c r="BL1173" s="841"/>
      <c r="BM1173" s="841"/>
      <c r="BN1173" s="841"/>
      <c r="BO1173" s="841"/>
      <c r="BP1173" s="841"/>
      <c r="BQ1173" s="841"/>
    </row>
    <row r="1174" s="235" customFormat="true" ht="15" customHeight="true" x14ac:dyDescent="0.2">
      <c r="A1174" s="450"/>
      <c r="B1174" s="1034"/>
      <c r="C1174" s="1035"/>
      <c r="D1174" s="1035"/>
      <c r="E1174" s="1035"/>
      <c r="F1174" s="1035"/>
      <c r="G1174" s="1035"/>
      <c r="H1174" s="1035"/>
      <c r="I1174" s="1035"/>
      <c r="J1174" s="1035"/>
      <c r="K1174" s="1035"/>
      <c r="L1174" s="1035"/>
      <c r="M1174" s="1035"/>
      <c r="N1174" s="1035"/>
      <c r="O1174" s="1035"/>
      <c r="P1174" s="1035"/>
      <c r="Q1174" s="1035"/>
      <c r="BA1174" s="841"/>
      <c r="BB1174" s="268"/>
      <c r="BC1174" s="841"/>
      <c r="BD1174" s="841"/>
      <c r="BE1174" s="841"/>
      <c r="BF1174" s="841"/>
      <c r="BG1174" s="841"/>
      <c r="BH1174" s="841"/>
      <c r="BI1174" s="841"/>
      <c r="BJ1174" s="841"/>
      <c r="BK1174" s="841"/>
      <c r="BL1174" s="841"/>
      <c r="BM1174" s="841"/>
      <c r="BN1174" s="841"/>
      <c r="BO1174" s="841"/>
      <c r="BP1174" s="841"/>
      <c r="BQ1174" s="841"/>
    </row>
    <row r="1175" s="235" customFormat="true" ht="15" customHeight="true" x14ac:dyDescent="0.2">
      <c r="A1175" s="450"/>
      <c r="B1175" s="1034"/>
      <c r="C1175" s="1035"/>
      <c r="D1175" s="1035"/>
      <c r="E1175" s="1035"/>
      <c r="F1175" s="1035"/>
      <c r="G1175" s="1035"/>
      <c r="H1175" s="1035"/>
      <c r="I1175" s="1035"/>
      <c r="J1175" s="1035"/>
      <c r="K1175" s="1035"/>
      <c r="L1175" s="1035"/>
      <c r="M1175" s="1035"/>
      <c r="N1175" s="1035"/>
      <c r="O1175" s="1035"/>
      <c r="P1175" s="1035"/>
      <c r="Q1175" s="1035"/>
      <c r="BA1175" s="841"/>
      <c r="BB1175" s="268"/>
      <c r="BC1175" s="841"/>
      <c r="BD1175" s="841"/>
      <c r="BE1175" s="841"/>
      <c r="BF1175" s="841"/>
      <c r="BG1175" s="841"/>
      <c r="BH1175" s="841"/>
      <c r="BI1175" s="841"/>
      <c r="BJ1175" s="841"/>
      <c r="BK1175" s="841"/>
      <c r="BL1175" s="841"/>
      <c r="BM1175" s="841"/>
      <c r="BN1175" s="841"/>
      <c r="BO1175" s="841"/>
      <c r="BP1175" s="841"/>
      <c r="BQ1175" s="841"/>
    </row>
    <row r="1176" s="235" customFormat="true" ht="15" customHeight="true" x14ac:dyDescent="0.2">
      <c r="A1176" s="1036"/>
      <c r="B1176" s="450"/>
      <c r="C1176" s="1037"/>
      <c r="D1176" s="1038"/>
      <c r="E1176" s="1038"/>
      <c r="F1176" s="1038"/>
      <c r="G1176" s="1038"/>
      <c r="H1176" s="1037"/>
      <c r="I1176" s="1038"/>
      <c r="J1176" s="1038"/>
      <c r="K1176" s="1038"/>
      <c r="L1176" s="1038"/>
      <c r="M1176" s="1037"/>
      <c r="N1176" s="1038"/>
      <c r="O1176" s="1038"/>
      <c r="P1176" s="1038"/>
      <c r="Q1176" s="1038"/>
      <c r="BA1176" s="841"/>
      <c r="BB1176" s="268"/>
      <c r="BC1176" s="841"/>
      <c r="BD1176" s="841"/>
      <c r="BE1176" s="841"/>
      <c r="BF1176" s="841"/>
      <c r="BG1176" s="841"/>
      <c r="BH1176" s="841"/>
      <c r="BI1176" s="841"/>
      <c r="BJ1176" s="841"/>
      <c r="BK1176" s="841"/>
      <c r="BL1176" s="841"/>
      <c r="BM1176" s="841"/>
      <c r="BN1176" s="841"/>
      <c r="BO1176" s="841"/>
      <c r="BP1176" s="841"/>
      <c r="BQ1176" s="841"/>
    </row>
    <row r="1177" s="235" customFormat="true" ht="15" customHeight="true" x14ac:dyDescent="0.2">
      <c r="A1177" s="1038"/>
      <c r="B1177" s="1038"/>
      <c r="C1177" s="1037"/>
      <c r="D1177" s="1037"/>
      <c r="E1177" s="1037"/>
      <c r="F1177" s="1037"/>
      <c r="G1177" s="1037"/>
      <c r="H1177" s="1037"/>
      <c r="I1177" s="1037"/>
      <c r="J1177" s="1037"/>
      <c r="K1177" s="1037"/>
      <c r="L1177" s="1037"/>
      <c r="M1177" s="1037"/>
      <c r="N1177" s="1037"/>
      <c r="O1177" s="1037"/>
      <c r="P1177" s="1037"/>
      <c r="Q1177" s="1037"/>
      <c r="BA1177" s="841"/>
      <c r="BB1177" s="268"/>
      <c r="BC1177" s="841"/>
      <c r="BD1177" s="841"/>
      <c r="BE1177" s="841"/>
      <c r="BF1177" s="841"/>
      <c r="BG1177" s="841"/>
      <c r="BH1177" s="841"/>
      <c r="BI1177" s="841"/>
      <c r="BJ1177" s="841"/>
      <c r="BK1177" s="841"/>
      <c r="BL1177" s="841"/>
      <c r="BM1177" s="841"/>
      <c r="BN1177" s="841"/>
      <c r="BO1177" s="841"/>
      <c r="BP1177" s="841"/>
      <c r="BQ1177" s="841"/>
    </row>
    <row r="1178" s="235" customFormat="true" ht="15" customHeight="true" x14ac:dyDescent="0.2">
      <c r="BA1178" s="841"/>
      <c r="BB1178" s="268"/>
      <c r="BC1178" s="841"/>
      <c r="BD1178" s="841"/>
      <c r="BE1178" s="841"/>
      <c r="BF1178" s="841"/>
      <c r="BG1178" s="841"/>
      <c r="BH1178" s="841"/>
      <c r="BI1178" s="841"/>
      <c r="BJ1178" s="841"/>
      <c r="BK1178" s="841"/>
      <c r="BL1178" s="841"/>
      <c r="BM1178" s="841"/>
      <c r="BN1178" s="841"/>
      <c r="BO1178" s="841"/>
      <c r="BP1178" s="841"/>
      <c r="BQ1178" s="841"/>
    </row>
    <row r="1179" s="235" customFormat="true" ht="15" customHeight="true" x14ac:dyDescent="0.2">
      <c r="BA1179" s="841"/>
      <c r="BB1179" s="268"/>
      <c r="BC1179" s="841"/>
      <c r="BD1179" s="841"/>
      <c r="BE1179" s="841"/>
      <c r="BF1179" s="841"/>
      <c r="BG1179" s="841"/>
      <c r="BH1179" s="841"/>
      <c r="BI1179" s="841"/>
      <c r="BJ1179" s="841"/>
      <c r="BK1179" s="841"/>
      <c r="BL1179" s="841"/>
      <c r="BM1179" s="841"/>
      <c r="BN1179" s="841"/>
      <c r="BO1179" s="841"/>
      <c r="BP1179" s="841"/>
      <c r="BQ1179" s="841"/>
    </row>
    <row r="1180" s="235" customFormat="true" ht="15" customHeight="true" x14ac:dyDescent="0.2">
      <c r="BA1180" s="841"/>
      <c r="BB1180" s="268"/>
      <c r="BC1180" s="841"/>
      <c r="BD1180" s="841"/>
      <c r="BE1180" s="841"/>
      <c r="BF1180" s="841"/>
      <c r="BG1180" s="841"/>
      <c r="BH1180" s="841"/>
      <c r="BI1180" s="841"/>
      <c r="BJ1180" s="841"/>
      <c r="BK1180" s="841"/>
      <c r="BL1180" s="841"/>
      <c r="BM1180" s="841"/>
      <c r="BN1180" s="841"/>
      <c r="BO1180" s="841"/>
      <c r="BP1180" s="841"/>
      <c r="BQ1180" s="841"/>
    </row>
    <row r="1181" s="235" customFormat="true" ht="15" customHeight="true" x14ac:dyDescent="0.2">
      <c r="BA1181" s="841"/>
      <c r="BB1181" s="268"/>
      <c r="BC1181" s="841"/>
      <c r="BD1181" s="841"/>
      <c r="BE1181" s="841"/>
      <c r="BF1181" s="841"/>
      <c r="BG1181" s="841"/>
      <c r="BH1181" s="841"/>
      <c r="BI1181" s="841"/>
      <c r="BJ1181" s="841"/>
      <c r="BK1181" s="841"/>
      <c r="BL1181" s="841"/>
      <c r="BM1181" s="841"/>
      <c r="BN1181" s="841"/>
      <c r="BO1181" s="841"/>
      <c r="BP1181" s="841"/>
      <c r="BQ1181" s="841"/>
    </row>
    <row r="1182" s="235" customFormat="true" ht="15" customHeight="true" x14ac:dyDescent="0.2">
      <c r="BA1182" s="841"/>
      <c r="BB1182" s="268"/>
      <c r="BC1182" s="841"/>
      <c r="BD1182" s="841"/>
      <c r="BE1182" s="841"/>
      <c r="BF1182" s="841"/>
      <c r="BG1182" s="841"/>
      <c r="BH1182" s="841"/>
      <c r="BI1182" s="841"/>
      <c r="BJ1182" s="841"/>
      <c r="BK1182" s="841"/>
      <c r="BL1182" s="841"/>
      <c r="BM1182" s="841"/>
      <c r="BN1182" s="841"/>
      <c r="BO1182" s="841"/>
      <c r="BP1182" s="841"/>
      <c r="BQ1182" s="841"/>
    </row>
    <row r="1183" s="235" customFormat="true" ht="15" customHeight="true" x14ac:dyDescent="0.2">
      <c r="BA1183" s="841"/>
      <c r="BB1183" s="268"/>
      <c r="BC1183" s="841"/>
      <c r="BD1183" s="841"/>
      <c r="BE1183" s="841"/>
      <c r="BF1183" s="841"/>
      <c r="BG1183" s="841"/>
      <c r="BH1183" s="841"/>
      <c r="BI1183" s="841"/>
      <c r="BJ1183" s="841"/>
      <c r="BK1183" s="841"/>
      <c r="BL1183" s="841"/>
      <c r="BM1183" s="841"/>
      <c r="BN1183" s="841"/>
      <c r="BO1183" s="841"/>
      <c r="BP1183" s="841"/>
      <c r="BQ1183" s="841"/>
    </row>
    <row r="1184" s="235" customFormat="true" ht="15" customHeight="true" x14ac:dyDescent="0.2">
      <c r="BA1184" s="841"/>
      <c r="BB1184" s="268"/>
      <c r="BC1184" s="841"/>
      <c r="BD1184" s="841"/>
      <c r="BE1184" s="841"/>
      <c r="BF1184" s="841"/>
      <c r="BG1184" s="841"/>
      <c r="BH1184" s="841"/>
      <c r="BI1184" s="841"/>
      <c r="BJ1184" s="841"/>
      <c r="BK1184" s="841"/>
      <c r="BL1184" s="841"/>
      <c r="BM1184" s="841"/>
      <c r="BN1184" s="841"/>
      <c r="BO1184" s="841"/>
      <c r="BP1184" s="841"/>
      <c r="BQ1184" s="841"/>
    </row>
    <row r="1185" s="235" customFormat="true" ht="15" customHeight="true" x14ac:dyDescent="0.2">
      <c r="BA1185" s="841"/>
      <c r="BB1185" s="268"/>
      <c r="BC1185" s="841"/>
      <c r="BD1185" s="841"/>
      <c r="BE1185" s="841"/>
      <c r="BF1185" s="841"/>
      <c r="BG1185" s="841"/>
      <c r="BH1185" s="841"/>
      <c r="BI1185" s="841"/>
      <c r="BJ1185" s="841"/>
      <c r="BK1185" s="841"/>
      <c r="BL1185" s="841"/>
      <c r="BM1185" s="841"/>
      <c r="BN1185" s="841"/>
      <c r="BO1185" s="841"/>
      <c r="BP1185" s="841"/>
      <c r="BQ1185" s="841"/>
    </row>
    <row r="1186" s="235" customFormat="true" ht="15" customHeight="true" x14ac:dyDescent="0.2">
      <c r="BA1186" s="841"/>
      <c r="BB1186" s="268"/>
      <c r="BC1186" s="841"/>
      <c r="BD1186" s="841"/>
      <c r="BE1186" s="841"/>
      <c r="BF1186" s="841"/>
      <c r="BG1186" s="841"/>
      <c r="BH1186" s="841"/>
      <c r="BI1186" s="841"/>
      <c r="BJ1186" s="841"/>
      <c r="BK1186" s="841"/>
      <c r="BL1186" s="841"/>
      <c r="BM1186" s="841"/>
      <c r="BN1186" s="841"/>
      <c r="BO1186" s="841"/>
      <c r="BP1186" s="841"/>
      <c r="BQ1186" s="841"/>
    </row>
    <row r="1187" s="235" customFormat="true" ht="15" customHeight="true" x14ac:dyDescent="0.2">
      <c r="BA1187" s="841"/>
      <c r="BB1187" s="268"/>
      <c r="BC1187" s="841"/>
      <c r="BD1187" s="841"/>
      <c r="BE1187" s="841"/>
      <c r="BF1187" s="841"/>
      <c r="BG1187" s="841"/>
      <c r="BH1187" s="841"/>
      <c r="BI1187" s="841"/>
      <c r="BJ1187" s="841"/>
      <c r="BK1187" s="841"/>
      <c r="BL1187" s="841"/>
      <c r="BM1187" s="841"/>
      <c r="BN1187" s="841"/>
      <c r="BO1187" s="841"/>
      <c r="BP1187" s="841"/>
      <c r="BQ1187" s="841"/>
    </row>
    <row r="1188" s="235" customFormat="true" ht="15" customHeight="true" x14ac:dyDescent="0.2">
      <c r="BA1188" s="841"/>
      <c r="BB1188" s="268"/>
      <c r="BC1188" s="841"/>
      <c r="BD1188" s="841"/>
      <c r="BE1188" s="841"/>
      <c r="BF1188" s="841"/>
      <c r="BG1188" s="841"/>
      <c r="BH1188" s="841"/>
      <c r="BI1188" s="841"/>
      <c r="BJ1188" s="841"/>
      <c r="BK1188" s="841"/>
      <c r="BL1188" s="841"/>
      <c r="BM1188" s="841"/>
      <c r="BN1188" s="841"/>
      <c r="BO1188" s="841"/>
      <c r="BP1188" s="841"/>
      <c r="BQ1188" s="841"/>
    </row>
    <row r="1189" s="235" customFormat="true" ht="15" customHeight="true" x14ac:dyDescent="0.2">
      <c r="BA1189" s="841"/>
      <c r="BB1189" s="268"/>
      <c r="BC1189" s="841"/>
      <c r="BD1189" s="841"/>
      <c r="BE1189" s="841"/>
      <c r="BF1189" s="841"/>
      <c r="BG1189" s="841"/>
      <c r="BH1189" s="841"/>
      <c r="BI1189" s="841"/>
      <c r="BJ1189" s="841"/>
      <c r="BK1189" s="841"/>
      <c r="BL1189" s="841"/>
      <c r="BM1189" s="841"/>
      <c r="BN1189" s="841"/>
      <c r="BO1189" s="841"/>
      <c r="BP1189" s="841"/>
      <c r="BQ1189" s="841"/>
    </row>
    <row r="1190" s="235" customFormat="true" ht="15" customHeight="true" x14ac:dyDescent="0.2">
      <c r="BA1190" s="841"/>
      <c r="BB1190" s="268"/>
      <c r="BC1190" s="841"/>
      <c r="BD1190" s="841"/>
      <c r="BE1190" s="841"/>
      <c r="BF1190" s="841"/>
      <c r="BG1190" s="841"/>
      <c r="BH1190" s="841"/>
      <c r="BI1190" s="841"/>
      <c r="BJ1190" s="841"/>
      <c r="BK1190" s="841"/>
      <c r="BL1190" s="841"/>
      <c r="BM1190" s="841"/>
      <c r="BN1190" s="841"/>
      <c r="BO1190" s="841"/>
      <c r="BP1190" s="841"/>
      <c r="BQ1190" s="841"/>
    </row>
    <row r="1191" s="235" customFormat="true" ht="15" customHeight="true" x14ac:dyDescent="0.2">
      <c r="BA1191" s="841"/>
      <c r="BB1191" s="268"/>
      <c r="BC1191" s="841"/>
      <c r="BD1191" s="841"/>
      <c r="BE1191" s="841"/>
      <c r="BF1191" s="841"/>
      <c r="BG1191" s="841"/>
      <c r="BH1191" s="841"/>
      <c r="BI1191" s="841"/>
      <c r="BJ1191" s="841"/>
      <c r="BK1191" s="841"/>
      <c r="BL1191" s="841"/>
      <c r="BM1191" s="841"/>
      <c r="BN1191" s="841"/>
      <c r="BO1191" s="841"/>
      <c r="BP1191" s="841"/>
      <c r="BQ1191" s="841"/>
    </row>
    <row r="1192" s="235" customFormat="true" ht="15" customHeight="true" x14ac:dyDescent="0.2">
      <c r="BA1192" s="841"/>
      <c r="BB1192" s="268"/>
      <c r="BC1192" s="841"/>
      <c r="BD1192" s="841"/>
      <c r="BE1192" s="841"/>
      <c r="BF1192" s="841"/>
      <c r="BG1192" s="841"/>
      <c r="BH1192" s="841"/>
      <c r="BI1192" s="841"/>
      <c r="BJ1192" s="841"/>
      <c r="BK1192" s="841"/>
      <c r="BL1192" s="841"/>
      <c r="BM1192" s="841"/>
      <c r="BN1192" s="841"/>
      <c r="BO1192" s="841"/>
      <c r="BP1192" s="841"/>
      <c r="BQ1192" s="841"/>
    </row>
    <row r="1193" s="235" customFormat="true" ht="15" customHeight="true" x14ac:dyDescent="0.2">
      <c r="BA1193" s="841"/>
      <c r="BB1193" s="268"/>
      <c r="BC1193" s="841"/>
      <c r="BD1193" s="841"/>
      <c r="BE1193" s="841"/>
      <c r="BF1193" s="841"/>
      <c r="BG1193" s="841"/>
      <c r="BH1193" s="841"/>
      <c r="BI1193" s="841"/>
      <c r="BJ1193" s="841"/>
      <c r="BK1193" s="841"/>
      <c r="BL1193" s="841"/>
      <c r="BM1193" s="841"/>
      <c r="BN1193" s="841"/>
      <c r="BO1193" s="841"/>
      <c r="BP1193" s="841"/>
      <c r="BQ1193" s="841"/>
    </row>
    <row r="1194" s="235" customFormat="true" ht="15" customHeight="true" x14ac:dyDescent="0.2">
      <c r="BA1194" s="841"/>
      <c r="BB1194" s="268"/>
      <c r="BC1194" s="841"/>
      <c r="BD1194" s="841"/>
      <c r="BE1194" s="841"/>
      <c r="BF1194" s="841"/>
      <c r="BG1194" s="841"/>
      <c r="BH1194" s="841"/>
      <c r="BI1194" s="841"/>
      <c r="BJ1194" s="841"/>
      <c r="BK1194" s="841"/>
      <c r="BL1194" s="841"/>
      <c r="BM1194" s="841"/>
      <c r="BN1194" s="841"/>
      <c r="BO1194" s="841"/>
      <c r="BP1194" s="841"/>
      <c r="BQ1194" s="841"/>
    </row>
    <row r="1195" s="235" customFormat="true" ht="15" customHeight="true" x14ac:dyDescent="0.2">
      <c r="BA1195" s="841"/>
      <c r="BB1195" s="268"/>
      <c r="BC1195" s="841"/>
      <c r="BD1195" s="841"/>
      <c r="BE1195" s="841"/>
      <c r="BF1195" s="841"/>
      <c r="BG1195" s="841"/>
      <c r="BH1195" s="841"/>
      <c r="BI1195" s="841"/>
      <c r="BJ1195" s="841"/>
      <c r="BK1195" s="841"/>
      <c r="BL1195" s="841"/>
      <c r="BM1195" s="841"/>
      <c r="BN1195" s="841"/>
      <c r="BO1195" s="841"/>
      <c r="BP1195" s="841"/>
      <c r="BQ1195" s="841"/>
    </row>
    <row r="1196" s="235" customFormat="true" ht="15" customHeight="true" x14ac:dyDescent="0.2">
      <c r="BA1196" s="841"/>
      <c r="BB1196" s="268"/>
      <c r="BC1196" s="841"/>
      <c r="BD1196" s="841"/>
      <c r="BE1196" s="841"/>
      <c r="BF1196" s="841"/>
      <c r="BG1196" s="841"/>
      <c r="BH1196" s="841"/>
      <c r="BI1196" s="841"/>
      <c r="BJ1196" s="841"/>
      <c r="BK1196" s="841"/>
      <c r="BL1196" s="841"/>
      <c r="BM1196" s="841"/>
      <c r="BN1196" s="841"/>
      <c r="BO1196" s="841"/>
      <c r="BP1196" s="841"/>
      <c r="BQ1196" s="841"/>
    </row>
    <row r="1197" s="235" customFormat="true" ht="15" customHeight="true" x14ac:dyDescent="0.2">
      <c r="BA1197" s="841"/>
      <c r="BB1197" s="268"/>
      <c r="BC1197" s="841"/>
      <c r="BD1197" s="841"/>
      <c r="BE1197" s="841"/>
      <c r="BF1197" s="841"/>
      <c r="BG1197" s="841"/>
      <c r="BH1197" s="841"/>
      <c r="BI1197" s="841"/>
      <c r="BJ1197" s="841"/>
      <c r="BK1197" s="841"/>
      <c r="BL1197" s="841"/>
      <c r="BM1197" s="841"/>
      <c r="BN1197" s="841"/>
      <c r="BO1197" s="841"/>
      <c r="BP1197" s="841"/>
      <c r="BQ1197" s="841"/>
    </row>
    <row r="1198" s="235" customFormat="true" ht="15" customHeight="true" x14ac:dyDescent="0.2">
      <c r="BA1198" s="841"/>
      <c r="BB1198" s="268"/>
      <c r="BC1198" s="841"/>
      <c r="BD1198" s="841"/>
      <c r="BE1198" s="841"/>
      <c r="BF1198" s="841"/>
      <c r="BG1198" s="841"/>
      <c r="BH1198" s="841"/>
      <c r="BI1198" s="841"/>
      <c r="BJ1198" s="841"/>
      <c r="BK1198" s="841"/>
      <c r="BL1198" s="841"/>
      <c r="BM1198" s="841"/>
      <c r="BN1198" s="841"/>
      <c r="BO1198" s="841"/>
      <c r="BP1198" s="841"/>
      <c r="BQ1198" s="841"/>
    </row>
    <row r="1199" s="235" customFormat="true" ht="15" customHeight="true" x14ac:dyDescent="0.2">
      <c r="BA1199" s="841"/>
      <c r="BB1199" s="268"/>
      <c r="BC1199" s="841"/>
      <c r="BD1199" s="841"/>
      <c r="BE1199" s="841"/>
      <c r="BF1199" s="841"/>
      <c r="BG1199" s="841"/>
      <c r="BH1199" s="841"/>
      <c r="BI1199" s="841"/>
      <c r="BJ1199" s="841"/>
      <c r="BK1199" s="841"/>
      <c r="BL1199" s="841"/>
      <c r="BM1199" s="841"/>
      <c r="BN1199" s="841"/>
      <c r="BO1199" s="841"/>
      <c r="BP1199" s="841"/>
      <c r="BQ1199" s="841"/>
    </row>
    <row r="1200" s="235" customFormat="true" ht="15" customHeight="true" x14ac:dyDescent="0.2">
      <c r="BA1200" s="841"/>
      <c r="BB1200" s="268"/>
      <c r="BC1200" s="841"/>
      <c r="BD1200" s="841"/>
      <c r="BE1200" s="841"/>
      <c r="BF1200" s="841"/>
      <c r="BG1200" s="841"/>
      <c r="BH1200" s="841"/>
      <c r="BI1200" s="841"/>
      <c r="BJ1200" s="841"/>
      <c r="BK1200" s="841"/>
      <c r="BL1200" s="841"/>
      <c r="BM1200" s="841"/>
      <c r="BN1200" s="841"/>
      <c r="BO1200" s="841"/>
      <c r="BP1200" s="841"/>
      <c r="BQ1200" s="841"/>
    </row>
  </sheetData>
  <mergeCells count="131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1"/>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M14:Q14"/>
    <mergeCell ref="A16:A17"/>
    <mergeCell ref="A18:A21"/>
    <mergeCell ref="A22:A23"/>
    <mergeCell ref="A24:A26"/>
    <mergeCell ref="C27:G27"/>
    <mergeCell ref="H27:L27"/>
    <mergeCell ref="M27:Q27"/>
    <mergeCell ref="C14:G14"/>
    <mergeCell ref="H14:L14"/>
    <mergeCell ref="M56:Q56"/>
    <mergeCell ref="A58:A65"/>
    <mergeCell ref="A47:A49"/>
    <mergeCell ref="A108:B108"/>
    <mergeCell ref="A45:A46"/>
    <mergeCell ref="C56:G56"/>
    <mergeCell ref="H56:L56"/>
    <mergeCell ref="A29:A30"/>
    <mergeCell ref="A35:A36"/>
    <mergeCell ref="A37:A38"/>
    <mergeCell ref="A41:A42"/>
    <mergeCell ref="A43:A44"/>
    <mergeCell ref="M133:Q133"/>
    <mergeCell ref="A135:A139"/>
    <mergeCell ref="A153:A160"/>
    <mergeCell ref="A124:A127"/>
    <mergeCell ref="A128:A129"/>
    <mergeCell ref="A130:A132"/>
    <mergeCell ref="C133:G133"/>
    <mergeCell ref="H133:L133"/>
    <mergeCell ref="C120:G120"/>
    <mergeCell ref="H120:L120"/>
    <mergeCell ref="M120:Q120"/>
    <mergeCell ref="A122:A123"/>
    <mergeCell ref="A1025:C1025"/>
    <mergeCell ref="A1026:B1026"/>
    <mergeCell ref="A1031:A1033"/>
    <mergeCell ref="A1034:C1034"/>
    <mergeCell ref="C399:F399"/>
    <mergeCell ref="C220:G220"/>
    <mergeCell ref="H220:L220"/>
    <mergeCell ref="M220:Q220"/>
    <mergeCell ref="A222:A224"/>
    <mergeCell ref="A208:B208"/>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E457"/>
    <mergeCell ref="H457:I457"/>
    <mergeCell ref="M457:N457"/>
    <mergeCell ref="C454:D454"/>
    <mergeCell ref="H454:J454"/>
    <mergeCell ref="M454:N454"/>
    <mergeCell ref="C455:D455"/>
    <mergeCell ref="H455:I455"/>
    <mergeCell ref="M455:O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6:D506"/>
    <mergeCell ref="H506:L506"/>
    <mergeCell ref="M506:N506"/>
    <mergeCell ref="C507:D507"/>
    <mergeCell ref="H507:I508"/>
    <mergeCell ref="J507:L507"/>
    <mergeCell ref="M507:N507"/>
    <mergeCell ref="C508:D508"/>
    <mergeCell ref="M508:Q508"/>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3:D514"/>
    <mergeCell ref="E513:G513"/>
    <mergeCell ref="H513:I514"/>
    <mergeCell ref="M513:N513"/>
    <mergeCell ref="M514:O514"/>
    <mergeCell ref="C515:D515"/>
    <mergeCell ref="H515:I515"/>
    <mergeCell ref="M515:N516"/>
    <mergeCell ref="C516:D516"/>
    <mergeCell ref="H516:I516"/>
    <mergeCell ref="C511:D511"/>
    <mergeCell ref="H511:I511"/>
    <mergeCell ref="M511:N511"/>
    <mergeCell ref="C512:G512"/>
    <mergeCell ref="H512:J512"/>
    <mergeCell ref="M512:N512"/>
    <mergeCell ref="C509:D509"/>
    <mergeCell ref="H509:I509"/>
    <mergeCell ref="M509:N510"/>
    <mergeCell ref="O509:Q509"/>
    <mergeCell ref="C510:D510"/>
    <mergeCell ref="H510:I510"/>
    <mergeCell ref="C522:D522"/>
    <mergeCell ref="H522:I522"/>
    <mergeCell ref="M522:N522"/>
    <mergeCell ref="C523:D523"/>
    <mergeCell ref="H523:I523"/>
    <mergeCell ref="M523:N523"/>
    <mergeCell ref="C519:D520"/>
    <mergeCell ref="H519:I519"/>
    <mergeCell ref="M519:N519"/>
    <mergeCell ref="H520:I520"/>
    <mergeCell ref="M520:N520"/>
    <mergeCell ref="C521:D521"/>
    <mergeCell ref="H521:I521"/>
    <mergeCell ref="M521:N521"/>
    <mergeCell ref="C517:D517"/>
    <mergeCell ref="H517:I517"/>
    <mergeCell ref="M517:N517"/>
    <mergeCell ref="C518:E518"/>
    <mergeCell ref="H518:I518"/>
    <mergeCell ref="M518:N518"/>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J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O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E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6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6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0"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1"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2"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5"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76"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77"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0" r:id="rId13"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3981" r:id="rId14" name="Button 29">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5" r:id="rId15" name="Button 33">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87" r:id="rId16" name="Button 35">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88" r:id="rId17" name="Button 36">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89" r:id="rId18" name="Button 37">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0" r:id="rId19" name="Button 38">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1" r:id="rId20" name="Button 39">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2" r:id="rId21" name="Button 40">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3" r:id="rId22" name="Button 41">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4" r:id="rId23" name="Button 42">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5" r:id="rId24" name="Button 43">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3996" r:id="rId25" name="Button 44">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3997" r:id="rId26" name="Button 45">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3998" r:id="rId27" name="Button 46">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3999" r:id="rId28" name="Button 47">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0" r:id="rId29" name="Button 48">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1" r:id="rId30" name="Button 49">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2" r:id="rId31" name="Button 50">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3" r:id="rId32" name="Button 51">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4" r:id="rId33" name="Button 52">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5" r:id="rId34" name="Button 53">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06" r:id="rId35" name="Button 54">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07" r:id="rId36" name="Button 55">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08" r:id="rId37" name="Button 56">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09" r:id="rId38" name="Button 57">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2D266-A0DD-44BA-957D-0F8E887B810C}">
  <sheetPr codeName="Feuil4"/>
  <dimension ref="A1:CZ1200"/>
  <sheetViews>
    <sheetView showGridLines="false" workbookViewId="0"/>
  </sheetViews>
  <sheetFormatPr defaultColWidth="9.140625" defaultRowHeight="15" customHeight="true" x14ac:dyDescent="0.2"/>
  <cols>
    <col min="1" max="1" width="31.5703125" style="755" customWidth="true"/>
    <col min="2" max="2" width="41.5703125" style="755" customWidth="true"/>
    <col min="3" max="17" width="10.7109375" style="755" customWidth="true"/>
    <col min="18" max="26" width="12.5703125" style="755" customWidth="true"/>
    <col min="27" max="52" width="12.5703125" style="235" customWidth="true"/>
    <col min="53" max="53" width="31.5703125" style="841" customWidth="true"/>
    <col min="54" max="54" width="41.5703125" style="268" customWidth="true"/>
    <col min="55" max="69" width="9.140625" style="841"/>
    <col min="70" max="77" width="12.5703125" style="841" customWidth="true"/>
    <col min="78" max="104" width="12.5703125" style="235" customWidth="true"/>
    <col min="105" max="16384" width="9.140625" style="755"/>
  </cols>
  <sheetData>
    <row r="1" s="111" customFormat="true" ht="18" customHeight="true" x14ac:dyDescent="0.2">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Zambia</v>
      </c>
      <c r="B2" s="256"/>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2007</v>
      </c>
      <c r="B3" s="258"/>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DHS07</v>
      </c>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62" t="str">
        <f>B1028</f>
        <v/>
      </c>
      <c r="B10" s="1063"/>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62" t="str">
        <f>B1027</f>
        <v/>
      </c>
      <c r="B11" s="1064"/>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65"/>
      <c r="B12" s="1063"/>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66"/>
      <c r="B13" s="1067"/>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760" customFormat="true" ht="15" customHeight="true" x14ac:dyDescent="0.2">
      <c r="A14" s="115" t="s">
        <v>96</v>
      </c>
      <c r="B14" s="232"/>
      <c r="C14" s="3058" t="s">
        <v>115</v>
      </c>
      <c r="D14" s="3059"/>
      <c r="E14" s="3059"/>
      <c r="F14" s="3059"/>
      <c r="G14" s="3060"/>
      <c r="H14" s="3315" t="s">
        <v>38</v>
      </c>
      <c r="I14" s="3316"/>
      <c r="J14" s="3316"/>
      <c r="K14" s="3316"/>
      <c r="L14" s="3317"/>
      <c r="M14" s="3322" t="s">
        <v>37</v>
      </c>
      <c r="N14" s="3323"/>
      <c r="O14" s="3323"/>
      <c r="P14" s="3323"/>
      <c r="Q14" s="3324"/>
      <c r="R14" s="2506" t="s">
        <v>142</v>
      </c>
      <c r="S14" s="2512"/>
      <c r="T14" s="2512"/>
      <c r="U14" s="2512"/>
      <c r="V14" s="2512"/>
      <c r="W14" s="2512"/>
      <c r="X14" s="2512"/>
      <c r="Y14" s="2512"/>
      <c r="Z14" s="2513"/>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61"/>
      <c r="BA14" s="241" t="s">
        <v>131</v>
      </c>
      <c r="BB14" s="115" t="s">
        <v>96</v>
      </c>
      <c r="BC14" s="3090" t="s">
        <v>115</v>
      </c>
      <c r="BD14" s="3091"/>
      <c r="BE14" s="3091"/>
      <c r="BF14" s="3091"/>
      <c r="BG14" s="3092"/>
      <c r="BH14" s="3093" t="s">
        <v>38</v>
      </c>
      <c r="BI14" s="3091"/>
      <c r="BJ14" s="3091"/>
      <c r="BK14" s="3091"/>
      <c r="BL14" s="3092"/>
      <c r="BM14" s="3093" t="s">
        <v>37</v>
      </c>
      <c r="BN14" s="3091"/>
      <c r="BO14" s="3091"/>
      <c r="BP14" s="3091"/>
      <c r="BQ14" s="3094"/>
      <c r="BR14" s="2395" t="s">
        <v>142</v>
      </c>
      <c r="BS14" s="2396"/>
      <c r="BT14" s="2396"/>
      <c r="BU14" s="2396"/>
      <c r="BV14" s="2396"/>
      <c r="BW14" s="2396"/>
      <c r="BX14" s="2396"/>
      <c r="BY14" s="2397"/>
      <c r="BZ14" s="461"/>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760" customFormat="true" ht="12.75" x14ac:dyDescent="0.2">
      <c r="A15" s="201" t="s">
        <v>87</v>
      </c>
      <c r="B15" s="276"/>
      <c r="C15" s="401" t="s">
        <v>0</v>
      </c>
      <c r="D15" s="402" t="s">
        <v>1</v>
      </c>
      <c r="E15" s="402" t="s">
        <v>2</v>
      </c>
      <c r="F15" s="402" t="s">
        <v>3</v>
      </c>
      <c r="G15" s="403" t="s">
        <v>4</v>
      </c>
      <c r="H15" s="1957" t="s">
        <v>0</v>
      </c>
      <c r="I15" s="1917" t="s">
        <v>1</v>
      </c>
      <c r="J15" s="1917" t="s">
        <v>2</v>
      </c>
      <c r="K15" s="1917" t="s">
        <v>3</v>
      </c>
      <c r="L15" s="1918" t="s">
        <v>4</v>
      </c>
      <c r="M15" s="1947" t="s">
        <v>0</v>
      </c>
      <c r="N15" s="1917" t="s">
        <v>1</v>
      </c>
      <c r="O15" s="1917" t="s">
        <v>2</v>
      </c>
      <c r="P15" s="1917" t="s">
        <v>3</v>
      </c>
      <c r="Q15" s="1967" t="s">
        <v>4</v>
      </c>
      <c r="R15" s="1957" t="s">
        <v>158</v>
      </c>
      <c r="S15" s="1917" t="s">
        <v>159</v>
      </c>
      <c r="T15" s="1917" t="s">
        <v>160</v>
      </c>
      <c r="U15" s="1917" t="s">
        <v>161</v>
      </c>
      <c r="V15" s="1917" t="s">
        <v>162</v>
      </c>
      <c r="W15" s="1917" t="s">
        <v>164</v>
      </c>
      <c r="X15" s="1917" t="s">
        <v>309</v>
      </c>
      <c r="Y15" s="1917" t="s">
        <v>165</v>
      </c>
      <c r="Z15" s="1919" t="s">
        <v>166</v>
      </c>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61"/>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158</v>
      </c>
      <c r="BS15" s="180" t="s">
        <v>159</v>
      </c>
      <c r="BT15" s="180" t="s">
        <v>160</v>
      </c>
      <c r="BU15" s="180" t="s">
        <v>161</v>
      </c>
      <c r="BV15" s="180" t="s">
        <v>162</v>
      </c>
      <c r="BW15" s="180" t="s">
        <v>164</v>
      </c>
      <c r="BX15" s="180" t="s">
        <v>309</v>
      </c>
      <c r="BY15" s="181" t="s">
        <v>165</v>
      </c>
      <c r="BZ15" s="181" t="s">
        <v>166</v>
      </c>
      <c r="CA15" s="2471"/>
      <c r="CB15" s="2471"/>
      <c r="CC15" s="2471"/>
      <c r="CD15" s="2471"/>
      <c r="CE15" s="2471"/>
      <c r="CF15" s="2471"/>
      <c r="CG15" s="2471"/>
      <c r="CH15" s="2471"/>
      <c r="CI15" s="2471"/>
      <c r="CJ15" s="2471"/>
      <c r="CK15" s="2471"/>
      <c r="CL15" s="2471"/>
      <c r="CM15" s="2471"/>
      <c r="CN15" s="2471"/>
      <c r="CO15" s="2471"/>
      <c r="CP15" s="2471"/>
      <c r="CQ15" s="2471"/>
      <c r="CR15" s="2471"/>
      <c r="CS15" s="2471"/>
      <c r="CT15" s="2471"/>
      <c r="CU15" s="2471"/>
      <c r="CV15" s="2471"/>
      <c r="CW15" s="2471"/>
      <c r="CX15" s="2471"/>
      <c r="CY15" s="2471"/>
      <c r="CZ15" s="2471"/>
    </row>
    <row r="16" s="760" customFormat="true" ht="15" customHeight="true" x14ac:dyDescent="0.2">
      <c r="A16" s="3325" t="s">
        <v>13</v>
      </c>
      <c r="B16" s="2101" t="s">
        <v>14</v>
      </c>
      <c r="C16" s="1993">
        <v>14.732171907514754</v>
      </c>
      <c r="D16" s="1994">
        <v>15.64006458808892</v>
      </c>
      <c r="E16" s="1994">
        <v>25.169215341052158</v>
      </c>
      <c r="F16" s="1994">
        <v>65.245403120536608</v>
      </c>
      <c r="G16" s="1995">
        <v>89.629642897068223</v>
      </c>
      <c r="H16" s="1996">
        <v>61.152782694470297</v>
      </c>
      <c r="I16" s="1994">
        <v>78.437751544884676</v>
      </c>
      <c r="J16" s="1994">
        <v>88.539693769743522</v>
      </c>
      <c r="K16" s="1994">
        <v>91.452500593558696</v>
      </c>
      <c r="L16" s="1997">
        <v>91.516273540083418</v>
      </c>
      <c r="M16" s="1998">
        <v>15.163232859991158</v>
      </c>
      <c r="N16" s="1994">
        <v>14.242055450718874</v>
      </c>
      <c r="O16" s="1994">
        <v>16.051323683076085</v>
      </c>
      <c r="P16" s="1994">
        <v>18.491200869125258</v>
      </c>
      <c r="Q16" s="1995">
        <v>34.25452576643378</v>
      </c>
      <c r="R16" s="1996">
        <v>45.965755446645318</v>
      </c>
      <c r="S16" s="1994">
        <v>66.848277962066007</v>
      </c>
      <c r="T16" s="1994">
        <v>16.557884429535289</v>
      </c>
      <c r="U16" s="1994">
        <v>32.068262088748625</v>
      </c>
      <c r="V16" s="1994">
        <v>83.911849508736694</v>
      </c>
      <c r="W16" s="1994">
        <v>20.435649969385285</v>
      </c>
      <c r="X16" s="1994">
        <v>16.962591419534412</v>
      </c>
      <c r="Y16" s="1994">
        <v>38.817303337642926</v>
      </c>
      <c r="Z16" s="2524">
        <v>30.240796390896129</v>
      </c>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61"/>
      <c r="BA16" s="3095" t="s">
        <v>13</v>
      </c>
      <c r="BB16" s="161" t="s">
        <v>14</v>
      </c>
      <c r="BC16" s="1585" t="s">
        <v>35</v>
      </c>
      <c r="BD16" s="1605" t="s">
        <v>35</v>
      </c>
      <c r="BE16" s="1605" t="s">
        <v>35</v>
      </c>
      <c r="BF16" s="1605" t="s">
        <v>35</v>
      </c>
      <c r="BG16" s="1626" t="s">
        <v>35</v>
      </c>
      <c r="BH16" s="1647" t="s">
        <v>35</v>
      </c>
      <c r="BI16" s="1605" t="s">
        <v>35</v>
      </c>
      <c r="BJ16" s="1605" t="s">
        <v>35</v>
      </c>
      <c r="BK16" s="1605" t="s">
        <v>35</v>
      </c>
      <c r="BL16" s="1626" t="s">
        <v>35</v>
      </c>
      <c r="BM16" s="1647" t="s">
        <v>35</v>
      </c>
      <c r="BN16" s="1605" t="s">
        <v>35</v>
      </c>
      <c r="BO16" s="1605" t="s">
        <v>35</v>
      </c>
      <c r="BP16" s="1605" t="s">
        <v>35</v>
      </c>
      <c r="BQ16" s="1626" t="s">
        <v>35</v>
      </c>
      <c r="BR16" s="1647" t="s">
        <v>35</v>
      </c>
      <c r="BS16" s="1605" t="s">
        <v>35</v>
      </c>
      <c r="BT16" s="1605" t="s">
        <v>35</v>
      </c>
      <c r="BU16" s="1605" t="s">
        <v>35</v>
      </c>
      <c r="BV16" s="1605" t="s">
        <v>35</v>
      </c>
      <c r="BW16" s="1605" t="s">
        <v>35</v>
      </c>
      <c r="BX16" s="1605" t="s">
        <v>35</v>
      </c>
      <c r="BY16" s="1668" t="s">
        <v>35</v>
      </c>
      <c r="BZ16" s="1668" t="s">
        <v>35</v>
      </c>
      <c r="CA16" s="2472"/>
      <c r="CB16" s="2472"/>
      <c r="CC16" s="2472"/>
      <c r="CD16" s="2472"/>
      <c r="CE16" s="2472"/>
      <c r="CF16" s="2472"/>
      <c r="CG16" s="2472"/>
      <c r="CH16" s="2472"/>
      <c r="CI16" s="2472"/>
      <c r="CJ16" s="2472"/>
      <c r="CK16" s="2472"/>
      <c r="CL16" s="2472"/>
      <c r="CM16" s="2472"/>
      <c r="CN16" s="2472"/>
      <c r="CO16" s="2472"/>
      <c r="CP16" s="2472"/>
      <c r="CQ16" s="2472"/>
      <c r="CR16" s="2472"/>
      <c r="CS16" s="2472"/>
      <c r="CT16" s="2472"/>
      <c r="CU16" s="2472"/>
      <c r="CV16" s="2472"/>
      <c r="CW16" s="2472"/>
      <c r="CX16" s="2472"/>
      <c r="CY16" s="2472"/>
      <c r="CZ16" s="2472"/>
    </row>
    <row r="17" s="760" customFormat="true" ht="15" customHeight="true" x14ac:dyDescent="0.2">
      <c r="A17" s="3326"/>
      <c r="B17" s="2102" t="s">
        <v>51</v>
      </c>
      <c r="C17" s="1999">
        <v>85.267828092485459</v>
      </c>
      <c r="D17" s="2000">
        <v>84.359935411911195</v>
      </c>
      <c r="E17" s="2000">
        <v>74.830784658947834</v>
      </c>
      <c r="F17" s="2000">
        <v>34.754596879463392</v>
      </c>
      <c r="G17" s="2001">
        <v>10.370357102931871</v>
      </c>
      <c r="H17" s="2002">
        <v>38.847217305529654</v>
      </c>
      <c r="I17" s="2000">
        <v>21.562248455115409</v>
      </c>
      <c r="J17" s="2000">
        <v>11.460306230256482</v>
      </c>
      <c r="K17" s="2000">
        <v>8.5474994064412773</v>
      </c>
      <c r="L17" s="2003">
        <v>8.4837264599166033</v>
      </c>
      <c r="M17" s="2004">
        <v>84.836767140008945</v>
      </c>
      <c r="N17" s="2000">
        <v>85.757944549281035</v>
      </c>
      <c r="O17" s="2000">
        <v>83.948676316923923</v>
      </c>
      <c r="P17" s="2000">
        <v>81.50879913087465</v>
      </c>
      <c r="Q17" s="2001">
        <v>65.745474233566199</v>
      </c>
      <c r="R17" s="2002">
        <v>54.034244553354796</v>
      </c>
      <c r="S17" s="2000">
        <v>33.151722037933986</v>
      </c>
      <c r="T17" s="2000">
        <v>83.442115570465077</v>
      </c>
      <c r="U17" s="2000">
        <v>67.931737911251375</v>
      </c>
      <c r="V17" s="2000">
        <v>16.088150491263388</v>
      </c>
      <c r="W17" s="2000">
        <v>79.564350030614619</v>
      </c>
      <c r="X17" s="2000">
        <v>83.037408580465666</v>
      </c>
      <c r="Y17" s="2000">
        <v>61.182696662356996</v>
      </c>
      <c r="Z17" s="2525">
        <v>69.759203609103778</v>
      </c>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61"/>
      <c r="BA17" s="3096"/>
      <c r="BB17" s="162" t="s">
        <v>51</v>
      </c>
      <c r="BC17" s="1586" t="s">
        <v>35</v>
      </c>
      <c r="BD17" s="1606" t="s">
        <v>35</v>
      </c>
      <c r="BE17" s="1606" t="s">
        <v>35</v>
      </c>
      <c r="BF17" s="1606" t="s">
        <v>35</v>
      </c>
      <c r="BG17" s="1627" t="s">
        <v>35</v>
      </c>
      <c r="BH17" s="1648" t="s">
        <v>35</v>
      </c>
      <c r="BI17" s="1606" t="s">
        <v>35</v>
      </c>
      <c r="BJ17" s="1606" t="s">
        <v>35</v>
      </c>
      <c r="BK17" s="1606" t="s">
        <v>35</v>
      </c>
      <c r="BL17" s="1627" t="s">
        <v>35</v>
      </c>
      <c r="BM17" s="1648" t="s">
        <v>35</v>
      </c>
      <c r="BN17" s="1606" t="s">
        <v>35</v>
      </c>
      <c r="BO17" s="1606" t="s">
        <v>35</v>
      </c>
      <c r="BP17" s="1606" t="s">
        <v>35</v>
      </c>
      <c r="BQ17" s="1627" t="s">
        <v>35</v>
      </c>
      <c r="BR17" s="1648" t="s">
        <v>35</v>
      </c>
      <c r="BS17" s="1606" t="s">
        <v>35</v>
      </c>
      <c r="BT17" s="1606" t="s">
        <v>35</v>
      </c>
      <c r="BU17" s="1606" t="s">
        <v>35</v>
      </c>
      <c r="BV17" s="1606" t="s">
        <v>35</v>
      </c>
      <c r="BW17" s="1606" t="s">
        <v>35</v>
      </c>
      <c r="BX17" s="1606" t="s">
        <v>35</v>
      </c>
      <c r="BY17" s="1669" t="s">
        <v>35</v>
      </c>
      <c r="BZ17" s="1669" t="s">
        <v>35</v>
      </c>
      <c r="CA17" s="2473"/>
      <c r="CB17" s="2473"/>
      <c r="CC17" s="2473"/>
      <c r="CD17" s="2473"/>
      <c r="CE17" s="2473"/>
      <c r="CF17" s="2473"/>
      <c r="CG17" s="2473"/>
      <c r="CH17" s="2473"/>
      <c r="CI17" s="2473"/>
      <c r="CJ17" s="2473"/>
      <c r="CK17" s="2473"/>
      <c r="CL17" s="2473"/>
      <c r="CM17" s="2473"/>
      <c r="CN17" s="2473"/>
      <c r="CO17" s="2473"/>
      <c r="CP17" s="2473"/>
      <c r="CQ17" s="2473"/>
      <c r="CR17" s="2473"/>
      <c r="CS17" s="2473"/>
      <c r="CT17" s="2473"/>
      <c r="CU17" s="2473"/>
      <c r="CV17" s="2473"/>
      <c r="CW17" s="2473"/>
      <c r="CX17" s="2473"/>
      <c r="CY17" s="2473"/>
      <c r="CZ17" s="2473"/>
    </row>
    <row r="18" s="760" customFormat="true" ht="15" customHeight="true" x14ac:dyDescent="0.2">
      <c r="A18" s="3326" t="s">
        <v>60</v>
      </c>
      <c r="B18" s="2102" t="s">
        <v>15</v>
      </c>
      <c r="C18" s="1774">
        <f>C16*C23/100</f>
        <v>12.908726927171317</v>
      </c>
      <c r="D18" s="1775">
        <f>D16*D23/100</f>
        <v>13.718246414272606</v>
      </c>
      <c r="E18" s="1775">
        <f t="shared" ref="E18:Z18" si="0">E16*E23/100</f>
        <v>20.908865429433767</v>
      </c>
      <c r="F18" s="1775">
        <f t="shared" si="0"/>
        <v>62.364813306650561</v>
      </c>
      <c r="G18" s="1776">
        <f t="shared" si="0"/>
        <v>88.729883830544736</v>
      </c>
      <c r="H18" s="1777">
        <f t="shared" si="0"/>
        <v>56.11100168897309</v>
      </c>
      <c r="I18" s="1775">
        <f t="shared" si="0"/>
        <v>75.816938207931088</v>
      </c>
      <c r="J18" s="1775">
        <f t="shared" si="0"/>
        <v>86.163657632285592</v>
      </c>
      <c r="K18" s="1775">
        <f t="shared" si="0"/>
        <v>90.833047952898141</v>
      </c>
      <c r="L18" s="1778">
        <f t="shared" si="0"/>
        <v>91.420018296975087</v>
      </c>
      <c r="M18" s="1774">
        <f t="shared" si="0"/>
        <v>12.884940106511847</v>
      </c>
      <c r="N18" s="1775">
        <f t="shared" si="0"/>
        <v>12.688036993024021</v>
      </c>
      <c r="O18" s="1775">
        <f t="shared" si="0"/>
        <v>14.239217874815827</v>
      </c>
      <c r="P18" s="1775">
        <f t="shared" si="0"/>
        <v>15.171670333937625</v>
      </c>
      <c r="Q18" s="1776">
        <f t="shared" si="0"/>
        <v>30.846293031512769</v>
      </c>
      <c r="R18" s="1777">
        <f t="shared" si="0"/>
        <v>39.434667981566449</v>
      </c>
      <c r="S18" s="1775">
        <f t="shared" si="0"/>
        <v>65.048923951180655</v>
      </c>
      <c r="T18" s="1775">
        <f t="shared" si="0"/>
        <v>16.073111441399963</v>
      </c>
      <c r="U18" s="1775">
        <f t="shared" si="0"/>
        <v>29.182385858033676</v>
      </c>
      <c r="V18" s="1775">
        <f t="shared" si="0"/>
        <v>82.982832779336192</v>
      </c>
      <c r="W18" s="1775">
        <f t="shared" si="0"/>
        <v>19.752549077299342</v>
      </c>
      <c r="X18" s="1775">
        <f t="shared" si="0"/>
        <v>14.689474035301526</v>
      </c>
      <c r="Y18" s="1775">
        <f t="shared" si="0"/>
        <v>32.455880172752607</v>
      </c>
      <c r="Z18" s="1778">
        <f t="shared" si="0"/>
        <v>28.826028858312274</v>
      </c>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61"/>
      <c r="BA18" s="3096" t="s">
        <v>60</v>
      </c>
      <c r="BB18" s="162" t="s">
        <v>15</v>
      </c>
      <c r="BC18" s="1586" t="s">
        <v>35</v>
      </c>
      <c r="BD18" s="1606" t="s">
        <v>35</v>
      </c>
      <c r="BE18" s="1606" t="s">
        <v>35</v>
      </c>
      <c r="BF18" s="1606" t="s">
        <v>35</v>
      </c>
      <c r="BG18" s="1627" t="s">
        <v>35</v>
      </c>
      <c r="BH18" s="1648" t="s">
        <v>35</v>
      </c>
      <c r="BI18" s="1606" t="s">
        <v>35</v>
      </c>
      <c r="BJ18" s="1606" t="s">
        <v>35</v>
      </c>
      <c r="BK18" s="1606" t="s">
        <v>35</v>
      </c>
      <c r="BL18" s="1627" t="s">
        <v>35</v>
      </c>
      <c r="BM18" s="1648" t="s">
        <v>35</v>
      </c>
      <c r="BN18" s="1606" t="s">
        <v>35</v>
      </c>
      <c r="BO18" s="1606" t="s">
        <v>35</v>
      </c>
      <c r="BP18" s="1606" t="s">
        <v>35</v>
      </c>
      <c r="BQ18" s="1627" t="s">
        <v>35</v>
      </c>
      <c r="BR18" s="1648" t="s">
        <v>35</v>
      </c>
      <c r="BS18" s="1606" t="s">
        <v>35</v>
      </c>
      <c r="BT18" s="1606" t="s">
        <v>35</v>
      </c>
      <c r="BU18" s="1606" t="s">
        <v>35</v>
      </c>
      <c r="BV18" s="1606" t="s">
        <v>35</v>
      </c>
      <c r="BW18" s="1606" t="s">
        <v>35</v>
      </c>
      <c r="BX18" s="1606" t="s">
        <v>35</v>
      </c>
      <c r="BY18" s="1669" t="s">
        <v>35</v>
      </c>
      <c r="BZ18" s="1669" t="s">
        <v>35</v>
      </c>
      <c r="CA18" s="2473"/>
      <c r="CB18" s="2473"/>
      <c r="CC18" s="2473"/>
      <c r="CD18" s="2473"/>
      <c r="CE18" s="2473"/>
      <c r="CF18" s="2473"/>
      <c r="CG18" s="2473"/>
      <c r="CH18" s="2473"/>
      <c r="CI18" s="2473"/>
      <c r="CJ18" s="2473"/>
      <c r="CK18" s="2473"/>
      <c r="CL18" s="2473"/>
      <c r="CM18" s="2473"/>
      <c r="CN18" s="2473"/>
      <c r="CO18" s="2473"/>
      <c r="CP18" s="2473"/>
      <c r="CQ18" s="2473"/>
      <c r="CR18" s="2473"/>
      <c r="CS18" s="2473"/>
      <c r="CT18" s="2473"/>
      <c r="CU18" s="2473"/>
      <c r="CV18" s="2473"/>
      <c r="CW18" s="2473"/>
      <c r="CX18" s="2473"/>
      <c r="CY18" s="2473"/>
      <c r="CZ18" s="2473"/>
    </row>
    <row r="19" s="760" customFormat="true" ht="15" customHeight="true" x14ac:dyDescent="0.2">
      <c r="A19" s="3326"/>
      <c r="B19" s="2102" t="s">
        <v>16</v>
      </c>
      <c r="C19" s="1774">
        <f>C16*C22/100</f>
        <v>1.8234449803434345</v>
      </c>
      <c r="D19" s="1775">
        <f>D16*D22/100</f>
        <v>1.9218181738163205</v>
      </c>
      <c r="E19" s="1775">
        <f t="shared" ref="E19:Z19" si="1">E16*E22/100</f>
        <v>4.2603499116184018</v>
      </c>
      <c r="F19" s="1775">
        <f t="shared" si="1"/>
        <v>2.8805898138860555</v>
      </c>
      <c r="G19" s="1776">
        <f t="shared" si="1"/>
        <v>0.89975906652350235</v>
      </c>
      <c r="H19" s="1777">
        <f t="shared" si="1"/>
        <v>5.041781005497235</v>
      </c>
      <c r="I19" s="1775">
        <f t="shared" si="1"/>
        <v>2.6208133369536024</v>
      </c>
      <c r="J19" s="1775">
        <f t="shared" si="1"/>
        <v>2.3760361374579224</v>
      </c>
      <c r="K19" s="1775">
        <f t="shared" si="1"/>
        <v>0.61945264066055938</v>
      </c>
      <c r="L19" s="1778">
        <f t="shared" si="1"/>
        <v>9.6255243108337871E-2</v>
      </c>
      <c r="M19" s="1774">
        <f t="shared" si="1"/>
        <v>2.2782927534793265</v>
      </c>
      <c r="N19" s="1775">
        <f t="shared" si="1"/>
        <v>1.5540184576948557</v>
      </c>
      <c r="O19" s="1775">
        <f t="shared" si="1"/>
        <v>1.8121058082602632</v>
      </c>
      <c r="P19" s="1775">
        <f t="shared" si="1"/>
        <v>3.3195305351876372</v>
      </c>
      <c r="Q19" s="1776">
        <f t="shared" si="1"/>
        <v>3.4082327349210142</v>
      </c>
      <c r="R19" s="1777">
        <f t="shared" si="1"/>
        <v>6.531087465078917</v>
      </c>
      <c r="S19" s="1775">
        <f t="shared" si="1"/>
        <v>1.7993540108853441</v>
      </c>
      <c r="T19" s="1775">
        <f t="shared" si="1"/>
        <v>0.48477298813532327</v>
      </c>
      <c r="U19" s="1775">
        <f t="shared" si="1"/>
        <v>2.8858762307149539</v>
      </c>
      <c r="V19" s="1775">
        <f t="shared" si="1"/>
        <v>0.92901672940046853</v>
      </c>
      <c r="W19" s="1775">
        <f t="shared" si="1"/>
        <v>0.68310089208594105</v>
      </c>
      <c r="X19" s="1775">
        <f t="shared" si="1"/>
        <v>2.2731173842328793</v>
      </c>
      <c r="Y19" s="1775">
        <f t="shared" si="1"/>
        <v>6.361423164890275</v>
      </c>
      <c r="Z19" s="1778">
        <f t="shared" si="1"/>
        <v>1.4147675325838651</v>
      </c>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61"/>
      <c r="BA19" s="3096"/>
      <c r="BB19" s="162" t="s">
        <v>16</v>
      </c>
      <c r="BC19" s="1586" t="s">
        <v>35</v>
      </c>
      <c r="BD19" s="1606" t="s">
        <v>35</v>
      </c>
      <c r="BE19" s="1606" t="s">
        <v>35</v>
      </c>
      <c r="BF19" s="1606" t="s">
        <v>35</v>
      </c>
      <c r="BG19" s="1627" t="s">
        <v>35</v>
      </c>
      <c r="BH19" s="1648" t="s">
        <v>35</v>
      </c>
      <c r="BI19" s="1606" t="s">
        <v>35</v>
      </c>
      <c r="BJ19" s="1606" t="s">
        <v>35</v>
      </c>
      <c r="BK19" s="1606" t="s">
        <v>35</v>
      </c>
      <c r="BL19" s="1627" t="s">
        <v>35</v>
      </c>
      <c r="BM19" s="1648" t="s">
        <v>35</v>
      </c>
      <c r="BN19" s="1606" t="s">
        <v>35</v>
      </c>
      <c r="BO19" s="1606" t="s">
        <v>35</v>
      </c>
      <c r="BP19" s="1606" t="s">
        <v>35</v>
      </c>
      <c r="BQ19" s="1627" t="s">
        <v>35</v>
      </c>
      <c r="BR19" s="1648" t="s">
        <v>35</v>
      </c>
      <c r="BS19" s="1606" t="s">
        <v>35</v>
      </c>
      <c r="BT19" s="1606" t="s">
        <v>35</v>
      </c>
      <c r="BU19" s="1606" t="s">
        <v>35</v>
      </c>
      <c r="BV19" s="1606" t="s">
        <v>35</v>
      </c>
      <c r="BW19" s="1606" t="s">
        <v>35</v>
      </c>
      <c r="BX19" s="1606" t="s">
        <v>35</v>
      </c>
      <c r="BY19" s="1669" t="s">
        <v>35</v>
      </c>
      <c r="BZ19" s="1669" t="s">
        <v>35</v>
      </c>
      <c r="CA19" s="2473"/>
      <c r="CB19" s="2473"/>
      <c r="CC19" s="2473"/>
      <c r="CD19" s="2473"/>
      <c r="CE19" s="2473"/>
      <c r="CF19" s="2473"/>
      <c r="CG19" s="2473"/>
      <c r="CH19" s="2473"/>
      <c r="CI19" s="2473"/>
      <c r="CJ19" s="2473"/>
      <c r="CK19" s="2473"/>
      <c r="CL19" s="2473"/>
      <c r="CM19" s="2473"/>
      <c r="CN19" s="2473"/>
      <c r="CO19" s="2473"/>
      <c r="CP19" s="2473"/>
      <c r="CQ19" s="2473"/>
      <c r="CR19" s="2473"/>
      <c r="CS19" s="2473"/>
      <c r="CT19" s="2473"/>
      <c r="CU19" s="2473"/>
      <c r="CV19" s="2473"/>
      <c r="CW19" s="2473"/>
      <c r="CX19" s="2473"/>
      <c r="CY19" s="2473"/>
      <c r="CZ19" s="2473"/>
    </row>
    <row r="20" s="760" customFormat="true" ht="15" customHeight="true" x14ac:dyDescent="0.2">
      <c r="A20" s="3326"/>
      <c r="B20" s="2102" t="s">
        <v>22</v>
      </c>
      <c r="C20" s="1774">
        <f>100-C18-C19-C21</f>
        <v>53.967632587739537</v>
      </c>
      <c r="D20" s="1775">
        <f>100-D18-D19-D21</f>
        <v>49.453637719881378</v>
      </c>
      <c r="E20" s="1775">
        <f t="shared" ref="E20:Z20" si="2">100-E18-E19-E21</f>
        <v>46.310788543866735</v>
      </c>
      <c r="F20" s="1775">
        <f t="shared" si="2"/>
        <v>29.282330130265393</v>
      </c>
      <c r="G20" s="1776">
        <f t="shared" si="2"/>
        <v>10.223769002081477</v>
      </c>
      <c r="H20" s="1777">
        <f t="shared" si="2"/>
        <v>34.359403176448524</v>
      </c>
      <c r="I20" s="1775">
        <f t="shared" si="2"/>
        <v>21.180357251648328</v>
      </c>
      <c r="J20" s="1775">
        <f t="shared" si="2"/>
        <v>11.460306230256485</v>
      </c>
      <c r="K20" s="1775">
        <f t="shared" si="2"/>
        <v>8.5474994064412986</v>
      </c>
      <c r="L20" s="1778">
        <f t="shared" si="2"/>
        <v>8.4837264599165749</v>
      </c>
      <c r="M20" s="1774">
        <f t="shared" si="2"/>
        <v>54.85436113863841</v>
      </c>
      <c r="N20" s="1775">
        <f t="shared" si="2"/>
        <v>51.886597299650624</v>
      </c>
      <c r="O20" s="1775">
        <f t="shared" si="2"/>
        <v>49.754509962867004</v>
      </c>
      <c r="P20" s="1775">
        <f t="shared" si="2"/>
        <v>47.346278302490774</v>
      </c>
      <c r="Q20" s="1776">
        <f t="shared" si="2"/>
        <v>44.201863240674996</v>
      </c>
      <c r="R20" s="1777">
        <f t="shared" si="2"/>
        <v>36.214291340200681</v>
      </c>
      <c r="S20" s="1775">
        <f t="shared" si="2"/>
        <v>26.050860222787414</v>
      </c>
      <c r="T20" s="1775">
        <f t="shared" si="2"/>
        <v>61.252369001782803</v>
      </c>
      <c r="U20" s="1775">
        <f t="shared" si="2"/>
        <v>30.998584954526883</v>
      </c>
      <c r="V20" s="1775">
        <f t="shared" si="2"/>
        <v>14.20284620448947</v>
      </c>
      <c r="W20" s="1775">
        <f t="shared" si="2"/>
        <v>33.219035117284044</v>
      </c>
      <c r="X20" s="1775">
        <f t="shared" si="2"/>
        <v>67.454390859849724</v>
      </c>
      <c r="Y20" s="1775">
        <f t="shared" si="2"/>
        <v>37.659475321094497</v>
      </c>
      <c r="Z20" s="1778">
        <f t="shared" si="2"/>
        <v>59.700023617493322</v>
      </c>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61"/>
      <c r="BA20" s="3096"/>
      <c r="BB20" s="162" t="s">
        <v>22</v>
      </c>
      <c r="BC20" s="1586" t="s">
        <v>35</v>
      </c>
      <c r="BD20" s="1606" t="s">
        <v>35</v>
      </c>
      <c r="BE20" s="1606" t="s">
        <v>35</v>
      </c>
      <c r="BF20" s="1606" t="s">
        <v>35</v>
      </c>
      <c r="BG20" s="1627" t="s">
        <v>35</v>
      </c>
      <c r="BH20" s="1648" t="s">
        <v>35</v>
      </c>
      <c r="BI20" s="1606" t="s">
        <v>35</v>
      </c>
      <c r="BJ20" s="1606" t="s">
        <v>35</v>
      </c>
      <c r="BK20" s="1606" t="s">
        <v>35</v>
      </c>
      <c r="BL20" s="1627" t="s">
        <v>35</v>
      </c>
      <c r="BM20" s="1648" t="s">
        <v>35</v>
      </c>
      <c r="BN20" s="1606" t="s">
        <v>35</v>
      </c>
      <c r="BO20" s="1606" t="s">
        <v>35</v>
      </c>
      <c r="BP20" s="1606" t="s">
        <v>35</v>
      </c>
      <c r="BQ20" s="1627" t="s">
        <v>35</v>
      </c>
      <c r="BR20" s="1648" t="s">
        <v>35</v>
      </c>
      <c r="BS20" s="1606" t="s">
        <v>35</v>
      </c>
      <c r="BT20" s="1606" t="s">
        <v>35</v>
      </c>
      <c r="BU20" s="1606" t="s">
        <v>35</v>
      </c>
      <c r="BV20" s="1606" t="s">
        <v>35</v>
      </c>
      <c r="BW20" s="1606" t="s">
        <v>35</v>
      </c>
      <c r="BX20" s="1606" t="s">
        <v>35</v>
      </c>
      <c r="BY20" s="1669" t="s">
        <v>35</v>
      </c>
      <c r="BZ20" s="1669" t="s">
        <v>35</v>
      </c>
      <c r="CA20" s="2473"/>
      <c r="CB20" s="2473"/>
      <c r="CC20" s="2473"/>
      <c r="CD20" s="2473"/>
      <c r="CE20" s="2473"/>
      <c r="CF20" s="2473"/>
      <c r="CG20" s="2473"/>
      <c r="CH20" s="2473"/>
      <c r="CI20" s="2473"/>
      <c r="CJ20" s="2473"/>
      <c r="CK20" s="2473"/>
      <c r="CL20" s="2473"/>
      <c r="CM20" s="2473"/>
      <c r="CN20" s="2473"/>
      <c r="CO20" s="2473"/>
      <c r="CP20" s="2473"/>
      <c r="CQ20" s="2473"/>
      <c r="CR20" s="2473"/>
      <c r="CS20" s="2473"/>
      <c r="CT20" s="2473"/>
      <c r="CU20" s="2473"/>
      <c r="CV20" s="2473"/>
      <c r="CW20" s="2473"/>
      <c r="CX20" s="2473"/>
      <c r="CY20" s="2473"/>
      <c r="CZ20" s="2473"/>
    </row>
    <row r="21" s="760" customFormat="true" ht="15" customHeight="true" x14ac:dyDescent="0.2">
      <c r="A21" s="3326"/>
      <c r="B21" s="2102" t="s">
        <v>17</v>
      </c>
      <c r="C21" s="1999">
        <v>31.300195504745709</v>
      </c>
      <c r="D21" s="2000">
        <v>34.906297692029689</v>
      </c>
      <c r="E21" s="2000">
        <v>28.519996115081081</v>
      </c>
      <c r="F21" s="2000">
        <v>5.4722667491979911</v>
      </c>
      <c r="G21" s="2001">
        <v>0.14658810085028365</v>
      </c>
      <c r="H21" s="2002">
        <v>4.4878141290811486</v>
      </c>
      <c r="I21" s="2000">
        <v>0.38189120346698258</v>
      </c>
      <c r="J21" s="2000">
        <v>0</v>
      </c>
      <c r="K21" s="2000">
        <v>0</v>
      </c>
      <c r="L21" s="2003">
        <v>0</v>
      </c>
      <c r="M21" s="2004">
        <v>29.982406001370421</v>
      </c>
      <c r="N21" s="2000">
        <v>33.87134724963051</v>
      </c>
      <c r="O21" s="2000">
        <v>34.194166354056904</v>
      </c>
      <c r="P21" s="2000">
        <v>34.162520828383961</v>
      </c>
      <c r="Q21" s="2001">
        <v>21.543610992891214</v>
      </c>
      <c r="R21" s="2002">
        <v>17.819953213153951</v>
      </c>
      <c r="S21" s="2000">
        <v>7.1008618151465868</v>
      </c>
      <c r="T21" s="2000">
        <v>22.189746568681919</v>
      </c>
      <c r="U21" s="2000">
        <v>36.933152956724477</v>
      </c>
      <c r="V21" s="2000">
        <v>1.8853042867738681</v>
      </c>
      <c r="W21" s="2000">
        <v>46.345314913330675</v>
      </c>
      <c r="X21" s="2000">
        <v>15.583017720615878</v>
      </c>
      <c r="Y21" s="2000">
        <v>23.523221341262612</v>
      </c>
      <c r="Z21" s="2525">
        <v>10.059179991610543</v>
      </c>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61"/>
      <c r="BA21" s="3096"/>
      <c r="BB21" s="162" t="s">
        <v>17</v>
      </c>
      <c r="BC21" s="1586" t="s">
        <v>35</v>
      </c>
      <c r="BD21" s="1606" t="s">
        <v>35</v>
      </c>
      <c r="BE21" s="1606" t="s">
        <v>35</v>
      </c>
      <c r="BF21" s="1606" t="s">
        <v>35</v>
      </c>
      <c r="BG21" s="1627" t="s">
        <v>35</v>
      </c>
      <c r="BH21" s="1648" t="s">
        <v>35</v>
      </c>
      <c r="BI21" s="1606" t="s">
        <v>35</v>
      </c>
      <c r="BJ21" s="1606" t="s">
        <v>35</v>
      </c>
      <c r="BK21" s="1606" t="s">
        <v>35</v>
      </c>
      <c r="BL21" s="1627" t="s">
        <v>35</v>
      </c>
      <c r="BM21" s="1648" t="s">
        <v>35</v>
      </c>
      <c r="BN21" s="1606" t="s">
        <v>35</v>
      </c>
      <c r="BO21" s="1606" t="s">
        <v>35</v>
      </c>
      <c r="BP21" s="1606" t="s">
        <v>35</v>
      </c>
      <c r="BQ21" s="1627" t="s">
        <v>35</v>
      </c>
      <c r="BR21" s="1648" t="s">
        <v>35</v>
      </c>
      <c r="BS21" s="1606" t="s">
        <v>35</v>
      </c>
      <c r="BT21" s="1606" t="s">
        <v>35</v>
      </c>
      <c r="BU21" s="1606" t="s">
        <v>35</v>
      </c>
      <c r="BV21" s="1606" t="s">
        <v>35</v>
      </c>
      <c r="BW21" s="1606" t="s">
        <v>35</v>
      </c>
      <c r="BX21" s="1606" t="s">
        <v>35</v>
      </c>
      <c r="BY21" s="1669" t="s">
        <v>35</v>
      </c>
      <c r="BZ21" s="1669" t="s">
        <v>35</v>
      </c>
      <c r="CA21" s="2473"/>
      <c r="CB21" s="2473"/>
      <c r="CC21" s="2473"/>
      <c r="CD21" s="2473"/>
      <c r="CE21" s="2473"/>
      <c r="CF21" s="2473"/>
      <c r="CG21" s="2473"/>
      <c r="CH21" s="2473"/>
      <c r="CI21" s="2473"/>
      <c r="CJ21" s="2473"/>
      <c r="CK21" s="2473"/>
      <c r="CL21" s="2473"/>
      <c r="CM21" s="2473"/>
      <c r="CN21" s="2473"/>
      <c r="CO21" s="2473"/>
      <c r="CP21" s="2473"/>
      <c r="CQ21" s="2473"/>
      <c r="CR21" s="2473"/>
      <c r="CS21" s="2473"/>
      <c r="CT21" s="2473"/>
      <c r="CU21" s="2473"/>
      <c r="CV21" s="2473"/>
      <c r="CW21" s="2473"/>
      <c r="CX21" s="2473"/>
      <c r="CY21" s="2473"/>
      <c r="CZ21" s="2473"/>
    </row>
    <row r="22" s="760" customFormat="true" ht="15" customHeight="true" x14ac:dyDescent="0.2">
      <c r="A22" s="3326" t="s">
        <v>54</v>
      </c>
      <c r="B22" s="2102" t="s">
        <v>49</v>
      </c>
      <c r="C22" s="1999">
        <v>12.377299096091262</v>
      </c>
      <c r="D22" s="2000">
        <v>12.28778924148388</v>
      </c>
      <c r="E22" s="2000">
        <v>16.926828484277671</v>
      </c>
      <c r="F22" s="2000">
        <v>4.4150080712419761</v>
      </c>
      <c r="G22" s="2001">
        <v>1.0038632727308716</v>
      </c>
      <c r="H22" s="2002">
        <v>8.2445651421732187</v>
      </c>
      <c r="I22" s="2000">
        <v>3.3412652521711896</v>
      </c>
      <c r="J22" s="2000">
        <v>2.6835829629556276</v>
      </c>
      <c r="K22" s="2000">
        <v>0.67734904637937199</v>
      </c>
      <c r="L22" s="2003">
        <v>0.10517828074170746</v>
      </c>
      <c r="M22" s="2004">
        <v>15.025112220565443</v>
      </c>
      <c r="N22" s="2000">
        <v>10.911475966879596</v>
      </c>
      <c r="O22" s="2000">
        <v>11.289447799067686</v>
      </c>
      <c r="P22" s="2000">
        <v>17.951946759338139</v>
      </c>
      <c r="Q22" s="2001">
        <v>9.9497297325329264</v>
      </c>
      <c r="R22" s="2002">
        <v>14.208593770768911</v>
      </c>
      <c r="S22" s="2000">
        <v>2.6916983739003908</v>
      </c>
      <c r="T22" s="2000">
        <v>2.9277471418426182</v>
      </c>
      <c r="U22" s="2000">
        <v>8.9991662869921587</v>
      </c>
      <c r="V22" s="2000">
        <v>1.1071341352138133</v>
      </c>
      <c r="W22" s="2000">
        <v>3.3426922711501557</v>
      </c>
      <c r="X22" s="2000">
        <v>13.400767182395953</v>
      </c>
      <c r="Y22" s="2000">
        <v>16.38811204775606</v>
      </c>
      <c r="Z22" s="2525">
        <v>4.6783408555000063</v>
      </c>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61"/>
      <c r="BA22" s="3096" t="s">
        <v>54</v>
      </c>
      <c r="BB22" s="162" t="s">
        <v>49</v>
      </c>
      <c r="BC22" s="1586" t="s">
        <v>35</v>
      </c>
      <c r="BD22" s="1606" t="s">
        <v>35</v>
      </c>
      <c r="BE22" s="1606" t="s">
        <v>35</v>
      </c>
      <c r="BF22" s="1606" t="s">
        <v>35</v>
      </c>
      <c r="BG22" s="1627" t="s">
        <v>35</v>
      </c>
      <c r="BH22" s="1648" t="s">
        <v>35</v>
      </c>
      <c r="BI22" s="1606" t="s">
        <v>35</v>
      </c>
      <c r="BJ22" s="1606" t="s">
        <v>35</v>
      </c>
      <c r="BK22" s="1606" t="s">
        <v>35</v>
      </c>
      <c r="BL22" s="1627" t="s">
        <v>35</v>
      </c>
      <c r="BM22" s="1648" t="s">
        <v>35</v>
      </c>
      <c r="BN22" s="1606" t="s">
        <v>35</v>
      </c>
      <c r="BO22" s="1606" t="s">
        <v>35</v>
      </c>
      <c r="BP22" s="1606" t="s">
        <v>35</v>
      </c>
      <c r="BQ22" s="1627" t="s">
        <v>35</v>
      </c>
      <c r="BR22" s="1648" t="s">
        <v>35</v>
      </c>
      <c r="BS22" s="1606" t="s">
        <v>35</v>
      </c>
      <c r="BT22" s="1606" t="s">
        <v>35</v>
      </c>
      <c r="BU22" s="1606" t="s">
        <v>35</v>
      </c>
      <c r="BV22" s="1606" t="s">
        <v>35</v>
      </c>
      <c r="BW22" s="1606" t="s">
        <v>35</v>
      </c>
      <c r="BX22" s="1606" t="s">
        <v>35</v>
      </c>
      <c r="BY22" s="1669" t="s">
        <v>35</v>
      </c>
      <c r="BZ22" s="1669" t="s">
        <v>35</v>
      </c>
      <c r="CA22" s="2473"/>
      <c r="CB22" s="2473"/>
      <c r="CC22" s="2473"/>
      <c r="CD22" s="2473"/>
      <c r="CE22" s="2473"/>
      <c r="CF22" s="2473"/>
      <c r="CG22" s="2473"/>
      <c r="CH22" s="2473"/>
      <c r="CI22" s="2473"/>
      <c r="CJ22" s="2473"/>
      <c r="CK22" s="2473"/>
      <c r="CL22" s="2473"/>
      <c r="CM22" s="2473"/>
      <c r="CN22" s="2473"/>
      <c r="CO22" s="2473"/>
      <c r="CP22" s="2473"/>
      <c r="CQ22" s="2473"/>
      <c r="CR22" s="2473"/>
      <c r="CS22" s="2473"/>
      <c r="CT22" s="2473"/>
      <c r="CU22" s="2473"/>
      <c r="CV22" s="2473"/>
      <c r="CW22" s="2473"/>
      <c r="CX22" s="2473"/>
      <c r="CY22" s="2473"/>
      <c r="CZ22" s="2473"/>
    </row>
    <row r="23" s="760" customFormat="true" ht="15" customHeight="true" x14ac:dyDescent="0.2">
      <c r="A23" s="3327"/>
      <c r="B23" s="2103" t="s">
        <v>48</v>
      </c>
      <c r="C23" s="2005">
        <v>87.622700903908722</v>
      </c>
      <c r="D23" s="2006">
        <v>87.71221075851615</v>
      </c>
      <c r="E23" s="2006">
        <v>83.073171515722365</v>
      </c>
      <c r="F23" s="2006">
        <v>95.584991928758029</v>
      </c>
      <c r="G23" s="2007">
        <v>98.996136727269146</v>
      </c>
      <c r="H23" s="2008">
        <v>91.755434857826828</v>
      </c>
      <c r="I23" s="2006">
        <v>96.658734747828831</v>
      </c>
      <c r="J23" s="2006">
        <v>97.316417037044374</v>
      </c>
      <c r="K23" s="2006">
        <v>99.322650953620624</v>
      </c>
      <c r="L23" s="2009">
        <v>99.894821719258303</v>
      </c>
      <c r="M23" s="2010">
        <v>84.974887779434653</v>
      </c>
      <c r="N23" s="2006">
        <v>89.088524033120422</v>
      </c>
      <c r="O23" s="2006">
        <v>88.710552200932341</v>
      </c>
      <c r="P23" s="2006">
        <v>82.048053240661886</v>
      </c>
      <c r="Q23" s="2007">
        <v>90.050270267467084</v>
      </c>
      <c r="R23" s="2008">
        <v>85.7914062292312</v>
      </c>
      <c r="S23" s="2006">
        <v>97.308301626099606</v>
      </c>
      <c r="T23" s="2006">
        <v>97.07225285815737</v>
      </c>
      <c r="U23" s="2006">
        <v>91.00083371300785</v>
      </c>
      <c r="V23" s="2006">
        <v>98.892865864786145</v>
      </c>
      <c r="W23" s="2006">
        <v>96.657307728849844</v>
      </c>
      <c r="X23" s="2006">
        <v>86.599232817604005</v>
      </c>
      <c r="Y23" s="2006">
        <v>83.611887952243819</v>
      </c>
      <c r="Z23" s="2526">
        <v>95.321659144500032</v>
      </c>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61"/>
      <c r="BA23" s="3097"/>
      <c r="BB23" s="163" t="s">
        <v>48</v>
      </c>
      <c r="BC23" s="1587" t="s">
        <v>35</v>
      </c>
      <c r="BD23" s="1607" t="s">
        <v>35</v>
      </c>
      <c r="BE23" s="1607" t="s">
        <v>35</v>
      </c>
      <c r="BF23" s="1607" t="s">
        <v>35</v>
      </c>
      <c r="BG23" s="1628" t="s">
        <v>35</v>
      </c>
      <c r="BH23" s="1649" t="s">
        <v>35</v>
      </c>
      <c r="BI23" s="1607" t="s">
        <v>35</v>
      </c>
      <c r="BJ23" s="1607" t="s">
        <v>35</v>
      </c>
      <c r="BK23" s="1607" t="s">
        <v>35</v>
      </c>
      <c r="BL23" s="1628" t="s">
        <v>35</v>
      </c>
      <c r="BM23" s="1649" t="s">
        <v>35</v>
      </c>
      <c r="BN23" s="1607" t="s">
        <v>35</v>
      </c>
      <c r="BO23" s="1607" t="s">
        <v>35</v>
      </c>
      <c r="BP23" s="1607" t="s">
        <v>35</v>
      </c>
      <c r="BQ23" s="1628" t="s">
        <v>35</v>
      </c>
      <c r="BR23" s="1649" t="s">
        <v>35</v>
      </c>
      <c r="BS23" s="1607" t="s">
        <v>35</v>
      </c>
      <c r="BT23" s="1607" t="s">
        <v>35</v>
      </c>
      <c r="BU23" s="1607" t="s">
        <v>35</v>
      </c>
      <c r="BV23" s="1607" t="s">
        <v>35</v>
      </c>
      <c r="BW23" s="1607" t="s">
        <v>35</v>
      </c>
      <c r="BX23" s="1607" t="s">
        <v>35</v>
      </c>
      <c r="BY23" s="1670" t="s">
        <v>35</v>
      </c>
      <c r="BZ23" s="1670" t="s">
        <v>35</v>
      </c>
      <c r="CA23" s="2474"/>
      <c r="CB23" s="2474"/>
      <c r="CC23" s="2474"/>
      <c r="CD23" s="2474"/>
      <c r="CE23" s="2474"/>
      <c r="CF23" s="2474"/>
      <c r="CG23" s="2474"/>
      <c r="CH23" s="2474"/>
      <c r="CI23" s="2474"/>
      <c r="CJ23" s="2474"/>
      <c r="CK23" s="2474"/>
      <c r="CL23" s="2474"/>
      <c r="CM23" s="2474"/>
      <c r="CN23" s="2474"/>
      <c r="CO23" s="2474"/>
      <c r="CP23" s="2474"/>
      <c r="CQ23" s="2474"/>
      <c r="CR23" s="2474"/>
      <c r="CS23" s="2474"/>
      <c r="CT23" s="2474"/>
      <c r="CU23" s="2474"/>
      <c r="CV23" s="2474"/>
      <c r="CW23" s="2474"/>
      <c r="CX23" s="2474"/>
      <c r="CY23" s="2474"/>
      <c r="CZ23" s="2474"/>
    </row>
    <row r="24" s="131" customFormat="true" ht="15" hidden="true" customHeight="true" x14ac:dyDescent="0.2">
      <c r="A24" s="3041"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9"/>
      <c r="AA24" s="1038"/>
      <c r="AB24" s="1038"/>
      <c r="AC24" s="1038"/>
      <c r="AD24" s="1038"/>
      <c r="AE24" s="1038"/>
      <c r="AF24" s="1038"/>
      <c r="AG24" s="1038"/>
      <c r="AH24" s="1038"/>
      <c r="AI24" s="1038"/>
      <c r="AJ24" s="1038"/>
      <c r="AK24" s="1038"/>
      <c r="AL24" s="1038"/>
      <c r="AM24" s="1038"/>
      <c r="AN24" s="1038"/>
      <c r="AO24" s="1038"/>
      <c r="AP24" s="1038"/>
      <c r="AQ24" s="1038"/>
      <c r="AR24" s="1038"/>
      <c r="AS24" s="1038"/>
      <c r="AT24" s="1038"/>
      <c r="AU24" s="1038"/>
      <c r="AV24" s="1038"/>
      <c r="AW24" s="1038"/>
      <c r="AX24" s="1038"/>
      <c r="AY24" s="1038"/>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042"/>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4"/>
      <c r="AA25" s="1038"/>
      <c r="AB25" s="1038"/>
      <c r="AC25" s="1038"/>
      <c r="AD25" s="1038"/>
      <c r="AE25" s="1038"/>
      <c r="AF25" s="1038"/>
      <c r="AG25" s="1038"/>
      <c r="AH25" s="1038"/>
      <c r="AI25" s="1038"/>
      <c r="AJ25" s="1038"/>
      <c r="AK25" s="1038"/>
      <c r="AL25" s="1038"/>
      <c r="AM25" s="1038"/>
      <c r="AN25" s="1038"/>
      <c r="AO25" s="1038"/>
      <c r="AP25" s="1038"/>
      <c r="AQ25" s="1038"/>
      <c r="AR25" s="1038"/>
      <c r="AS25" s="1038"/>
      <c r="AT25" s="1038"/>
      <c r="AU25" s="1038"/>
      <c r="AV25" s="1038"/>
      <c r="AW25" s="1038"/>
      <c r="AX25" s="1038"/>
      <c r="AY25" s="1038"/>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043"/>
      <c r="B26" s="274" t="s">
        <v>46</v>
      </c>
      <c r="C26" s="345"/>
      <c r="D26" s="346"/>
      <c r="E26" s="346"/>
      <c r="F26" s="346"/>
      <c r="G26" s="347"/>
      <c r="H26" s="348"/>
      <c r="I26" s="346"/>
      <c r="J26" s="346"/>
      <c r="K26" s="346"/>
      <c r="L26" s="349"/>
      <c r="M26" s="345"/>
      <c r="N26" s="346"/>
      <c r="O26" s="346"/>
      <c r="P26" s="346"/>
      <c r="Q26" s="347"/>
      <c r="R26" s="2389"/>
      <c r="S26" s="2390"/>
      <c r="T26" s="2390"/>
      <c r="U26" s="2390"/>
      <c r="V26" s="2390"/>
      <c r="W26" s="2390"/>
      <c r="X26" s="2390"/>
      <c r="Y26" s="2390"/>
      <c r="Z26" s="2428"/>
      <c r="AA26" s="1038"/>
      <c r="AB26" s="1038"/>
      <c r="AC26" s="1038"/>
      <c r="AD26" s="1038"/>
      <c r="AE26" s="1038"/>
      <c r="AF26" s="1038"/>
      <c r="AG26" s="1038"/>
      <c r="AH26" s="1038"/>
      <c r="AI26" s="1038"/>
      <c r="AJ26" s="1038"/>
      <c r="AK26" s="1038"/>
      <c r="AL26" s="1038"/>
      <c r="AM26" s="1038"/>
      <c r="AN26" s="1038"/>
      <c r="AO26" s="1038"/>
      <c r="AP26" s="1038"/>
      <c r="AQ26" s="1038"/>
      <c r="AR26" s="1038"/>
      <c r="AS26" s="1038"/>
      <c r="AT26" s="1038"/>
      <c r="AU26" s="1038"/>
      <c r="AV26" s="1038"/>
      <c r="AW26" s="1038"/>
      <c r="AX26" s="1038"/>
      <c r="AY26" s="1038"/>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761" customFormat="true" ht="15" customHeight="true" x14ac:dyDescent="0.2">
      <c r="A27" s="130"/>
      <c r="B27" s="202"/>
      <c r="C27" s="3064" t="s">
        <v>115</v>
      </c>
      <c r="D27" s="3065"/>
      <c r="E27" s="3065"/>
      <c r="F27" s="3065"/>
      <c r="G27" s="3066"/>
      <c r="H27" s="3318" t="s">
        <v>38</v>
      </c>
      <c r="I27" s="3319"/>
      <c r="J27" s="3319"/>
      <c r="K27" s="3319"/>
      <c r="L27" s="3320"/>
      <c r="M27" s="3321" t="s">
        <v>37</v>
      </c>
      <c r="N27" s="3319"/>
      <c r="O27" s="3319"/>
      <c r="P27" s="3319"/>
      <c r="Q27" s="3320"/>
      <c r="R27" s="2507" t="s">
        <v>142</v>
      </c>
      <c r="S27" s="2514"/>
      <c r="T27" s="2514"/>
      <c r="U27" s="2514"/>
      <c r="V27" s="2514"/>
      <c r="W27" s="2514"/>
      <c r="X27" s="2514"/>
      <c r="Y27" s="2514"/>
      <c r="Z27" s="2515"/>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240"/>
      <c r="BA27" s="241" t="s">
        <v>131</v>
      </c>
      <c r="BB27" s="115" t="s">
        <v>96</v>
      </c>
      <c r="BC27" s="3098" t="s">
        <v>115</v>
      </c>
      <c r="BD27" s="3099"/>
      <c r="BE27" s="3099"/>
      <c r="BF27" s="3099"/>
      <c r="BG27" s="3100"/>
      <c r="BH27" s="3101" t="s">
        <v>38</v>
      </c>
      <c r="BI27" s="3099"/>
      <c r="BJ27" s="3099"/>
      <c r="BK27" s="3099"/>
      <c r="BL27" s="3100"/>
      <c r="BM27" s="3101" t="s">
        <v>37</v>
      </c>
      <c r="BN27" s="3099"/>
      <c r="BO27" s="3099"/>
      <c r="BP27" s="3099"/>
      <c r="BQ27" s="3102"/>
      <c r="BR27" s="2398" t="s">
        <v>142</v>
      </c>
      <c r="BS27" s="2399"/>
      <c r="BT27" s="2399"/>
      <c r="BU27" s="2399"/>
      <c r="BV27" s="2399"/>
      <c r="BW27" s="2399"/>
      <c r="BX27" s="2399"/>
      <c r="BY27" s="2400"/>
      <c r="BZ27" s="461"/>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761" customFormat="true" ht="12.75" x14ac:dyDescent="0.2">
      <c r="A28" s="203" t="s">
        <v>69</v>
      </c>
      <c r="B28" s="277"/>
      <c r="C28" s="404" t="s">
        <v>0</v>
      </c>
      <c r="D28" s="405" t="s">
        <v>1</v>
      </c>
      <c r="E28" s="405" t="s">
        <v>2</v>
      </c>
      <c r="F28" s="405" t="s">
        <v>3</v>
      </c>
      <c r="G28" s="406" t="s">
        <v>4</v>
      </c>
      <c r="H28" s="1958" t="s">
        <v>0</v>
      </c>
      <c r="I28" s="1920" t="s">
        <v>1</v>
      </c>
      <c r="J28" s="1920" t="s">
        <v>2</v>
      </c>
      <c r="K28" s="1920" t="s">
        <v>3</v>
      </c>
      <c r="L28" s="1921" t="s">
        <v>4</v>
      </c>
      <c r="M28" s="1948" t="s">
        <v>0</v>
      </c>
      <c r="N28" s="1920" t="s">
        <v>1</v>
      </c>
      <c r="O28" s="1920" t="s">
        <v>2</v>
      </c>
      <c r="P28" s="1920" t="s">
        <v>3</v>
      </c>
      <c r="Q28" s="1968" t="s">
        <v>4</v>
      </c>
      <c r="R28" s="1958" t="s">
        <v>158</v>
      </c>
      <c r="S28" s="1920" t="s">
        <v>159</v>
      </c>
      <c r="T28" s="1920" t="s">
        <v>160</v>
      </c>
      <c r="U28" s="1920" t="s">
        <v>161</v>
      </c>
      <c r="V28" s="1920" t="s">
        <v>162</v>
      </c>
      <c r="W28" s="1920" t="s">
        <v>164</v>
      </c>
      <c r="X28" s="1920" t="s">
        <v>309</v>
      </c>
      <c r="Y28" s="1920" t="s">
        <v>165</v>
      </c>
      <c r="Z28" s="1922" t="s">
        <v>166</v>
      </c>
      <c r="AA28" s="1038"/>
      <c r="AB28" s="1038"/>
      <c r="AC28" s="1038"/>
      <c r="AD28" s="1038"/>
      <c r="AE28" s="1038"/>
      <c r="AF28" s="1038"/>
      <c r="AG28" s="1038"/>
      <c r="AH28" s="1038"/>
      <c r="AI28" s="1038"/>
      <c r="AJ28" s="1038"/>
      <c r="AK28" s="1038"/>
      <c r="AL28" s="1038"/>
      <c r="AM28" s="1038"/>
      <c r="AN28" s="1038"/>
      <c r="AO28" s="1038"/>
      <c r="AP28" s="1038"/>
      <c r="AQ28" s="1038"/>
      <c r="AR28" s="1038"/>
      <c r="AS28" s="1038"/>
      <c r="AT28" s="1038"/>
      <c r="AU28" s="1038"/>
      <c r="AV28" s="1038"/>
      <c r="AW28" s="1038"/>
      <c r="AX28" s="1038"/>
      <c r="AY28" s="1038"/>
      <c r="AZ28" s="24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158</v>
      </c>
      <c r="BS28" s="182" t="s">
        <v>159</v>
      </c>
      <c r="BT28" s="182" t="s">
        <v>160</v>
      </c>
      <c r="BU28" s="182" t="s">
        <v>161</v>
      </c>
      <c r="BV28" s="182" t="s">
        <v>162</v>
      </c>
      <c r="BW28" s="182" t="s">
        <v>164</v>
      </c>
      <c r="BX28" s="182" t="s">
        <v>309</v>
      </c>
      <c r="BY28" s="183" t="s">
        <v>165</v>
      </c>
      <c r="BZ28" s="183" t="s">
        <v>166</v>
      </c>
      <c r="CA28" s="2475"/>
      <c r="CB28" s="2475"/>
      <c r="CC28" s="2475"/>
      <c r="CD28" s="2475"/>
      <c r="CE28" s="2475"/>
      <c r="CF28" s="2475"/>
      <c r="CG28" s="2475"/>
      <c r="CH28" s="2475"/>
      <c r="CI28" s="2475"/>
      <c r="CJ28" s="2475"/>
      <c r="CK28" s="2475"/>
      <c r="CL28" s="2475"/>
      <c r="CM28" s="2475"/>
      <c r="CN28" s="2475"/>
      <c r="CO28" s="2475"/>
      <c r="CP28" s="2475"/>
      <c r="CQ28" s="2475"/>
      <c r="CR28" s="2475"/>
      <c r="CS28" s="2475"/>
      <c r="CT28" s="2475"/>
      <c r="CU28" s="2475"/>
      <c r="CV28" s="2475"/>
      <c r="CW28" s="2475"/>
      <c r="CX28" s="2475"/>
      <c r="CY28" s="2475"/>
      <c r="CZ28" s="2475"/>
    </row>
    <row r="29" s="761" customFormat="true" ht="15" customHeight="true" x14ac:dyDescent="0.2">
      <c r="A29" s="3328" t="s">
        <v>57</v>
      </c>
      <c r="B29" s="2104" t="s">
        <v>49</v>
      </c>
      <c r="C29" s="2011">
        <v>0.3</v>
      </c>
      <c r="D29" s="2012">
        <v>0.3</v>
      </c>
      <c r="E29" s="2012">
        <v>8</v>
      </c>
      <c r="F29" s="2012">
        <v>53.9</v>
      </c>
      <c r="G29" s="2013">
        <v>84.7</v>
      </c>
      <c r="H29" s="2014">
        <v>50.6</v>
      </c>
      <c r="I29" s="2012">
        <v>73.2</v>
      </c>
      <c r="J29" s="2012">
        <v>83.2</v>
      </c>
      <c r="K29" s="2012">
        <v>86.9</v>
      </c>
      <c r="L29" s="2015">
        <v>87.7</v>
      </c>
      <c r="M29" s="2016">
        <v>0.2</v>
      </c>
      <c r="N29" s="2012">
        <v>0.4</v>
      </c>
      <c r="O29" s="2012">
        <v>0.3</v>
      </c>
      <c r="P29" s="2012">
        <v>1.8</v>
      </c>
      <c r="Q29" s="2013">
        <v>13.4</v>
      </c>
      <c r="R29" s="2014">
        <v>19.399999999999999</v>
      </c>
      <c r="S29" s="2012">
        <v>60.5</v>
      </c>
      <c r="T29" s="2012">
        <v>7.2</v>
      </c>
      <c r="U29" s="2012">
        <v>2.9</v>
      </c>
      <c r="V29" s="2012">
        <v>80.599999999999994</v>
      </c>
      <c r="W29" s="2012">
        <v>11.8</v>
      </c>
      <c r="X29" s="2012">
        <v>8.6999999999999993</v>
      </c>
      <c r="Y29" s="2012">
        <v>20.9</v>
      </c>
      <c r="Z29" s="2527">
        <v>11.6</v>
      </c>
      <c r="AA29" s="1038"/>
      <c r="AB29" s="1038"/>
      <c r="AC29" s="1038"/>
      <c r="AD29" s="1038"/>
      <c r="AE29" s="1038"/>
      <c r="AF29" s="1038"/>
      <c r="AG29" s="1038"/>
      <c r="AH29" s="1038"/>
      <c r="AI29" s="1038"/>
      <c r="AJ29" s="1038"/>
      <c r="AK29" s="1038"/>
      <c r="AL29" s="1038"/>
      <c r="AM29" s="1038"/>
      <c r="AN29" s="1038"/>
      <c r="AO29" s="1038"/>
      <c r="AP29" s="1038"/>
      <c r="AQ29" s="1038"/>
      <c r="AR29" s="1038"/>
      <c r="AS29" s="1038"/>
      <c r="AT29" s="1038"/>
      <c r="AU29" s="1038"/>
      <c r="AV29" s="1038"/>
      <c r="AW29" s="1038"/>
      <c r="AX29" s="1038"/>
      <c r="AY29" s="1038"/>
      <c r="AZ29" s="240"/>
      <c r="BA29" s="3055" t="s">
        <v>57</v>
      </c>
      <c r="BB29" s="164" t="s">
        <v>49</v>
      </c>
      <c r="BC29" s="1588" t="s">
        <v>35</v>
      </c>
      <c r="BD29" s="1608" t="s">
        <v>35</v>
      </c>
      <c r="BE29" s="1608" t="s">
        <v>35</v>
      </c>
      <c r="BF29" s="1608" t="s">
        <v>35</v>
      </c>
      <c r="BG29" s="1629" t="s">
        <v>35</v>
      </c>
      <c r="BH29" s="1650" t="s">
        <v>35</v>
      </c>
      <c r="BI29" s="1608" t="s">
        <v>35</v>
      </c>
      <c r="BJ29" s="1608" t="s">
        <v>35</v>
      </c>
      <c r="BK29" s="1608" t="s">
        <v>35</v>
      </c>
      <c r="BL29" s="1629" t="s">
        <v>35</v>
      </c>
      <c r="BM29" s="1650" t="s">
        <v>35</v>
      </c>
      <c r="BN29" s="1608" t="s">
        <v>35</v>
      </c>
      <c r="BO29" s="1608" t="s">
        <v>35</v>
      </c>
      <c r="BP29" s="1608" t="s">
        <v>35</v>
      </c>
      <c r="BQ29" s="1629" t="s">
        <v>35</v>
      </c>
      <c r="BR29" s="1650" t="s">
        <v>35</v>
      </c>
      <c r="BS29" s="1608" t="s">
        <v>35</v>
      </c>
      <c r="BT29" s="1608" t="s">
        <v>35</v>
      </c>
      <c r="BU29" s="1608" t="s">
        <v>35</v>
      </c>
      <c r="BV29" s="1608" t="s">
        <v>35</v>
      </c>
      <c r="BW29" s="1608" t="s">
        <v>35</v>
      </c>
      <c r="BX29" s="1608" t="s">
        <v>35</v>
      </c>
      <c r="BY29" s="1671" t="s">
        <v>35</v>
      </c>
      <c r="BZ29" s="1671" t="s">
        <v>35</v>
      </c>
      <c r="CA29" s="2476"/>
      <c r="CB29" s="2476"/>
      <c r="CC29" s="2476"/>
      <c r="CD29" s="2476"/>
      <c r="CE29" s="2476"/>
      <c r="CF29" s="2476"/>
      <c r="CG29" s="2476"/>
      <c r="CH29" s="2476"/>
      <c r="CI29" s="2476"/>
      <c r="CJ29" s="2476"/>
      <c r="CK29" s="2476"/>
      <c r="CL29" s="2476"/>
      <c r="CM29" s="2476"/>
      <c r="CN29" s="2476"/>
      <c r="CO29" s="2476"/>
      <c r="CP29" s="2476"/>
      <c r="CQ29" s="2476"/>
      <c r="CR29" s="2476"/>
      <c r="CS29" s="2476"/>
      <c r="CT29" s="2476"/>
      <c r="CU29" s="2476"/>
      <c r="CV29" s="2476"/>
      <c r="CW29" s="2476"/>
      <c r="CX29" s="2476"/>
      <c r="CY29" s="2476"/>
      <c r="CZ29" s="2476"/>
    </row>
    <row r="30" s="761" customFormat="true" ht="15" customHeight="true" x14ac:dyDescent="0.2">
      <c r="A30" s="3329"/>
      <c r="B30" s="2105" t="s">
        <v>48</v>
      </c>
      <c r="C30" s="2017">
        <v>99.7</v>
      </c>
      <c r="D30" s="2018">
        <v>99.7</v>
      </c>
      <c r="E30" s="2018">
        <v>92</v>
      </c>
      <c r="F30" s="2018">
        <v>46.1</v>
      </c>
      <c r="G30" s="2019">
        <v>15.3</v>
      </c>
      <c r="H30" s="2020">
        <v>49.4</v>
      </c>
      <c r="I30" s="2018">
        <v>26.8</v>
      </c>
      <c r="J30" s="2018">
        <v>16.8</v>
      </c>
      <c r="K30" s="2018">
        <v>13.1</v>
      </c>
      <c r="L30" s="2021">
        <v>12.3</v>
      </c>
      <c r="M30" s="2022">
        <v>99.8</v>
      </c>
      <c r="N30" s="2018">
        <v>99.6</v>
      </c>
      <c r="O30" s="2018">
        <v>99.7</v>
      </c>
      <c r="P30" s="2018">
        <v>98.2</v>
      </c>
      <c r="Q30" s="2019">
        <v>86.6</v>
      </c>
      <c r="R30" s="2020">
        <v>80.599999999999994</v>
      </c>
      <c r="S30" s="2018">
        <v>39.5</v>
      </c>
      <c r="T30" s="2018">
        <v>92.8</v>
      </c>
      <c r="U30" s="2018">
        <v>97.1</v>
      </c>
      <c r="V30" s="2018">
        <v>19.399999999999999</v>
      </c>
      <c r="W30" s="2018">
        <v>88.2</v>
      </c>
      <c r="X30" s="2018">
        <v>91.3</v>
      </c>
      <c r="Y30" s="2018">
        <v>79.099999999999994</v>
      </c>
      <c r="Z30" s="2528">
        <v>88.4</v>
      </c>
      <c r="AA30" s="1038"/>
      <c r="AB30" s="1038"/>
      <c r="AC30" s="1038"/>
      <c r="AD30" s="1038"/>
      <c r="AE30" s="1038"/>
      <c r="AF30" s="1038"/>
      <c r="AG30" s="1038"/>
      <c r="AH30" s="1038"/>
      <c r="AI30" s="1038"/>
      <c r="AJ30" s="1038"/>
      <c r="AK30" s="1038"/>
      <c r="AL30" s="1038"/>
      <c r="AM30" s="1038"/>
      <c r="AN30" s="1038"/>
      <c r="AO30" s="1038"/>
      <c r="AP30" s="1038"/>
      <c r="AQ30" s="1038"/>
      <c r="AR30" s="1038"/>
      <c r="AS30" s="1038"/>
      <c r="AT30" s="1038"/>
      <c r="AU30" s="1038"/>
      <c r="AV30" s="1038"/>
      <c r="AW30" s="1038"/>
      <c r="AX30" s="1038"/>
      <c r="AY30" s="1038"/>
      <c r="AZ30" s="240"/>
      <c r="BA30" s="3056"/>
      <c r="BB30" s="165" t="s">
        <v>48</v>
      </c>
      <c r="BC30" s="1589" t="s">
        <v>35</v>
      </c>
      <c r="BD30" s="1609" t="s">
        <v>35</v>
      </c>
      <c r="BE30" s="1609" t="s">
        <v>35</v>
      </c>
      <c r="BF30" s="1609" t="s">
        <v>35</v>
      </c>
      <c r="BG30" s="1630" t="s">
        <v>35</v>
      </c>
      <c r="BH30" s="1651" t="s">
        <v>35</v>
      </c>
      <c r="BI30" s="1609" t="s">
        <v>35</v>
      </c>
      <c r="BJ30" s="1609" t="s">
        <v>35</v>
      </c>
      <c r="BK30" s="1609" t="s">
        <v>35</v>
      </c>
      <c r="BL30" s="1630" t="s">
        <v>35</v>
      </c>
      <c r="BM30" s="1651" t="s">
        <v>35</v>
      </c>
      <c r="BN30" s="1609" t="s">
        <v>35</v>
      </c>
      <c r="BO30" s="1609" t="s">
        <v>35</v>
      </c>
      <c r="BP30" s="1609" t="s">
        <v>35</v>
      </c>
      <c r="BQ30" s="1630" t="s">
        <v>35</v>
      </c>
      <c r="BR30" s="1651" t="s">
        <v>35</v>
      </c>
      <c r="BS30" s="1609" t="s">
        <v>35</v>
      </c>
      <c r="BT30" s="1609" t="s">
        <v>35</v>
      </c>
      <c r="BU30" s="1609" t="s">
        <v>35</v>
      </c>
      <c r="BV30" s="1609" t="s">
        <v>35</v>
      </c>
      <c r="BW30" s="1609" t="s">
        <v>35</v>
      </c>
      <c r="BX30" s="1609" t="s">
        <v>35</v>
      </c>
      <c r="BY30" s="1672" t="s">
        <v>35</v>
      </c>
      <c r="BZ30" s="1672" t="s">
        <v>35</v>
      </c>
      <c r="CA30" s="2477"/>
      <c r="CB30" s="2477"/>
      <c r="CC30" s="2477"/>
      <c r="CD30" s="2477"/>
      <c r="CE30" s="2477"/>
      <c r="CF30" s="2477"/>
      <c r="CG30" s="2477"/>
      <c r="CH30" s="2477"/>
      <c r="CI30" s="2477"/>
      <c r="CJ30" s="2477"/>
      <c r="CK30" s="2477"/>
      <c r="CL30" s="2477"/>
      <c r="CM30" s="2477"/>
      <c r="CN30" s="2477"/>
      <c r="CO30" s="2477"/>
      <c r="CP30" s="2477"/>
      <c r="CQ30" s="2477"/>
      <c r="CR30" s="2477"/>
      <c r="CS30" s="2477"/>
      <c r="CT30" s="2477"/>
      <c r="CU30" s="2477"/>
      <c r="CV30" s="2477"/>
      <c r="CW30" s="2477"/>
      <c r="CX30" s="2477"/>
      <c r="CY30" s="2477"/>
      <c r="CZ30" s="2477"/>
    </row>
    <row r="31" s="130" customFormat="true" ht="15" customHeight="true" x14ac:dyDescent="0.2">
      <c r="A31" s="3057" t="s">
        <v>104</v>
      </c>
      <c r="B31" s="290" t="s">
        <v>49</v>
      </c>
      <c r="C31" s="2023">
        <v>0</v>
      </c>
      <c r="D31" s="2024">
        <v>0</v>
      </c>
      <c r="E31" s="2024">
        <v>0.8</v>
      </c>
      <c r="F31" s="2024">
        <v>16.3</v>
      </c>
      <c r="G31" s="2025">
        <v>63.9</v>
      </c>
      <c r="H31" s="2026">
        <v>6.6</v>
      </c>
      <c r="I31" s="2024">
        <v>20</v>
      </c>
      <c r="J31" s="2024">
        <v>47.6</v>
      </c>
      <c r="K31" s="2024">
        <v>65.5</v>
      </c>
      <c r="L31" s="2027">
        <v>73.8</v>
      </c>
      <c r="M31" s="2028">
        <v>0</v>
      </c>
      <c r="N31" s="2024">
        <v>0</v>
      </c>
      <c r="O31" s="2024">
        <v>0</v>
      </c>
      <c r="P31" s="2024">
        <v>0</v>
      </c>
      <c r="Q31" s="2025">
        <v>6.9</v>
      </c>
      <c r="R31" s="2026">
        <v>6.8</v>
      </c>
      <c r="S31" s="2024">
        <v>45.4</v>
      </c>
      <c r="T31" s="2024">
        <v>3.7</v>
      </c>
      <c r="U31" s="2024">
        <v>2</v>
      </c>
      <c r="V31" s="2024">
        <v>31.5</v>
      </c>
      <c r="W31" s="2024">
        <v>6.1</v>
      </c>
      <c r="X31" s="2024">
        <v>2.6</v>
      </c>
      <c r="Y31" s="2024">
        <v>15</v>
      </c>
      <c r="Z31" s="2529">
        <v>6</v>
      </c>
      <c r="AA31" s="1038"/>
      <c r="AB31" s="1038"/>
      <c r="AC31" s="1038"/>
      <c r="AD31" s="1038"/>
      <c r="AE31" s="1038"/>
      <c r="AF31" s="1038"/>
      <c r="AG31" s="1038"/>
      <c r="AH31" s="1038"/>
      <c r="AI31" s="1038"/>
      <c r="AJ31" s="1038"/>
      <c r="AK31" s="1038"/>
      <c r="AL31" s="1038"/>
      <c r="AM31" s="1038"/>
      <c r="AN31" s="1038"/>
      <c r="AO31" s="1038"/>
      <c r="AP31" s="1038"/>
      <c r="AQ31" s="1038"/>
      <c r="AR31" s="1038"/>
      <c r="AS31" s="1038"/>
      <c r="AT31" s="1038"/>
      <c r="AU31" s="1038"/>
      <c r="AV31" s="1038"/>
      <c r="AW31" s="1038"/>
      <c r="AX31" s="1038"/>
      <c r="AY31" s="1038"/>
      <c r="AZ31" s="240"/>
      <c r="BA31" s="3056" t="s">
        <v>104</v>
      </c>
      <c r="BB31" s="165" t="s">
        <v>49</v>
      </c>
      <c r="BC31" s="1589" t="s">
        <v>35</v>
      </c>
      <c r="BD31" s="1609" t="s">
        <v>35</v>
      </c>
      <c r="BE31" s="1609" t="s">
        <v>35</v>
      </c>
      <c r="BF31" s="1609" t="s">
        <v>35</v>
      </c>
      <c r="BG31" s="1630" t="s">
        <v>35</v>
      </c>
      <c r="BH31" s="1651" t="s">
        <v>35</v>
      </c>
      <c r="BI31" s="1609" t="s">
        <v>35</v>
      </c>
      <c r="BJ31" s="1609" t="s">
        <v>35</v>
      </c>
      <c r="BK31" s="1609" t="s">
        <v>35</v>
      </c>
      <c r="BL31" s="1630" t="s">
        <v>35</v>
      </c>
      <c r="BM31" s="1651" t="s">
        <v>35</v>
      </c>
      <c r="BN31" s="1609" t="s">
        <v>35</v>
      </c>
      <c r="BO31" s="1609" t="s">
        <v>35</v>
      </c>
      <c r="BP31" s="1609" t="s">
        <v>35</v>
      </c>
      <c r="BQ31" s="1630" t="s">
        <v>35</v>
      </c>
      <c r="BR31" s="1651" t="s">
        <v>35</v>
      </c>
      <c r="BS31" s="1609" t="s">
        <v>35</v>
      </c>
      <c r="BT31" s="1609" t="s">
        <v>35</v>
      </c>
      <c r="BU31" s="1609" t="s">
        <v>35</v>
      </c>
      <c r="BV31" s="1609" t="s">
        <v>35</v>
      </c>
      <c r="BW31" s="1609" t="s">
        <v>35</v>
      </c>
      <c r="BX31" s="1609" t="s">
        <v>35</v>
      </c>
      <c r="BY31" s="1672" t="s">
        <v>35</v>
      </c>
      <c r="BZ31" s="1672" t="s">
        <v>35</v>
      </c>
      <c r="CA31" s="2477"/>
      <c r="CB31" s="2477"/>
      <c r="CC31" s="2477"/>
      <c r="CD31" s="2477"/>
      <c r="CE31" s="2477"/>
      <c r="CF31" s="2477"/>
      <c r="CG31" s="2477"/>
      <c r="CH31" s="2477"/>
      <c r="CI31" s="2477"/>
      <c r="CJ31" s="2477"/>
      <c r="CK31" s="2477"/>
      <c r="CL31" s="2477"/>
      <c r="CM31" s="2477"/>
      <c r="CN31" s="2477"/>
      <c r="CO31" s="2477"/>
      <c r="CP31" s="2477"/>
      <c r="CQ31" s="2477"/>
      <c r="CR31" s="2477"/>
      <c r="CS31" s="2477"/>
      <c r="CT31" s="2477"/>
      <c r="CU31" s="2477"/>
      <c r="CV31" s="2477"/>
      <c r="CW31" s="2477"/>
      <c r="CX31" s="2477"/>
      <c r="CY31" s="2477"/>
      <c r="CZ31" s="2477"/>
    </row>
    <row r="32" s="130" customFormat="true" ht="15" customHeight="true" x14ac:dyDescent="0.2">
      <c r="A32" s="3057"/>
      <c r="B32" s="290" t="s">
        <v>48</v>
      </c>
      <c r="C32" s="2017">
        <v>100</v>
      </c>
      <c r="D32" s="2018">
        <v>100</v>
      </c>
      <c r="E32" s="2018">
        <v>99.2</v>
      </c>
      <c r="F32" s="2018">
        <v>83.7</v>
      </c>
      <c r="G32" s="2019">
        <v>36.1</v>
      </c>
      <c r="H32" s="2020">
        <v>93.4</v>
      </c>
      <c r="I32" s="2018">
        <v>80</v>
      </c>
      <c r="J32" s="2018">
        <v>52.4</v>
      </c>
      <c r="K32" s="2018">
        <v>34.5</v>
      </c>
      <c r="L32" s="2021">
        <v>26.2</v>
      </c>
      <c r="M32" s="2022">
        <v>100</v>
      </c>
      <c r="N32" s="2018">
        <v>100</v>
      </c>
      <c r="O32" s="2018">
        <v>100</v>
      </c>
      <c r="P32" s="2018">
        <v>100</v>
      </c>
      <c r="Q32" s="2019">
        <v>93.1</v>
      </c>
      <c r="R32" s="2020">
        <v>93.2</v>
      </c>
      <c r="S32" s="2018">
        <v>54.6</v>
      </c>
      <c r="T32" s="2018">
        <v>96.3</v>
      </c>
      <c r="U32" s="2018">
        <v>98</v>
      </c>
      <c r="V32" s="2018">
        <v>68.5</v>
      </c>
      <c r="W32" s="2018">
        <v>93.9</v>
      </c>
      <c r="X32" s="2018">
        <v>97.4</v>
      </c>
      <c r="Y32" s="2018">
        <v>85</v>
      </c>
      <c r="Z32" s="2528">
        <v>94</v>
      </c>
      <c r="AA32" s="1038"/>
      <c r="AB32" s="1038"/>
      <c r="AC32" s="1038"/>
      <c r="AD32" s="1038"/>
      <c r="AE32" s="1038"/>
      <c r="AF32" s="1038"/>
      <c r="AG32" s="1038"/>
      <c r="AH32" s="1038"/>
      <c r="AI32" s="1038"/>
      <c r="AJ32" s="1038"/>
      <c r="AK32" s="1038"/>
      <c r="AL32" s="1038"/>
      <c r="AM32" s="1038"/>
      <c r="AN32" s="1038"/>
      <c r="AO32" s="1038"/>
      <c r="AP32" s="1038"/>
      <c r="AQ32" s="1038"/>
      <c r="AR32" s="1038"/>
      <c r="AS32" s="1038"/>
      <c r="AT32" s="1038"/>
      <c r="AU32" s="1038"/>
      <c r="AV32" s="1038"/>
      <c r="AW32" s="1038"/>
      <c r="AX32" s="1038"/>
      <c r="AY32" s="1038"/>
      <c r="AZ32" s="240"/>
      <c r="BA32" s="3056"/>
      <c r="BB32" s="165" t="s">
        <v>48</v>
      </c>
      <c r="BC32" s="1589" t="s">
        <v>35</v>
      </c>
      <c r="BD32" s="1609" t="s">
        <v>35</v>
      </c>
      <c r="BE32" s="1609" t="s">
        <v>35</v>
      </c>
      <c r="BF32" s="1609" t="s">
        <v>35</v>
      </c>
      <c r="BG32" s="1630" t="s">
        <v>35</v>
      </c>
      <c r="BH32" s="1651" t="s">
        <v>35</v>
      </c>
      <c r="BI32" s="1609" t="s">
        <v>35</v>
      </c>
      <c r="BJ32" s="1609" t="s">
        <v>35</v>
      </c>
      <c r="BK32" s="1609" t="s">
        <v>35</v>
      </c>
      <c r="BL32" s="1630" t="s">
        <v>35</v>
      </c>
      <c r="BM32" s="1651" t="s">
        <v>35</v>
      </c>
      <c r="BN32" s="1609" t="s">
        <v>35</v>
      </c>
      <c r="BO32" s="1609" t="s">
        <v>35</v>
      </c>
      <c r="BP32" s="1609" t="s">
        <v>35</v>
      </c>
      <c r="BQ32" s="1630" t="s">
        <v>35</v>
      </c>
      <c r="BR32" s="1651" t="s">
        <v>35</v>
      </c>
      <c r="BS32" s="1609" t="s">
        <v>35</v>
      </c>
      <c r="BT32" s="1609" t="s">
        <v>35</v>
      </c>
      <c r="BU32" s="1609" t="s">
        <v>35</v>
      </c>
      <c r="BV32" s="1609" t="s">
        <v>35</v>
      </c>
      <c r="BW32" s="1609" t="s">
        <v>35</v>
      </c>
      <c r="BX32" s="1609" t="s">
        <v>35</v>
      </c>
      <c r="BY32" s="1672" t="s">
        <v>35</v>
      </c>
      <c r="BZ32" s="1672" t="s">
        <v>35</v>
      </c>
      <c r="CA32" s="2477"/>
      <c r="CB32" s="2477"/>
      <c r="CC32" s="2477"/>
      <c r="CD32" s="2477"/>
      <c r="CE32" s="2477"/>
      <c r="CF32" s="2477"/>
      <c r="CG32" s="2477"/>
      <c r="CH32" s="2477"/>
      <c r="CI32" s="2477"/>
      <c r="CJ32" s="2477"/>
      <c r="CK32" s="2477"/>
      <c r="CL32" s="2477"/>
      <c r="CM32" s="2477"/>
      <c r="CN32" s="2477"/>
      <c r="CO32" s="2477"/>
      <c r="CP32" s="2477"/>
      <c r="CQ32" s="2477"/>
      <c r="CR32" s="2477"/>
      <c r="CS32" s="2477"/>
      <c r="CT32" s="2477"/>
      <c r="CU32" s="2477"/>
      <c r="CV32" s="2477"/>
      <c r="CW32" s="2477"/>
      <c r="CX32" s="2477"/>
      <c r="CY32" s="2477"/>
      <c r="CZ32" s="2477"/>
    </row>
    <row r="33" s="130" customFormat="true" ht="15" customHeight="true" x14ac:dyDescent="0.2">
      <c r="A33" s="3057" t="s">
        <v>105</v>
      </c>
      <c r="B33" s="290" t="s">
        <v>49</v>
      </c>
      <c r="C33" s="1509" t="s">
        <v>35</v>
      </c>
      <c r="D33" s="1523" t="s">
        <v>35</v>
      </c>
      <c r="E33" s="1523" t="s">
        <v>35</v>
      </c>
      <c r="F33" s="1523" t="s">
        <v>35</v>
      </c>
      <c r="G33" s="1537" t="s">
        <v>35</v>
      </c>
      <c r="H33" s="1551" t="s">
        <v>35</v>
      </c>
      <c r="I33" s="1523" t="s">
        <v>35</v>
      </c>
      <c r="J33" s="1523" t="s">
        <v>35</v>
      </c>
      <c r="K33" s="1523" t="s">
        <v>35</v>
      </c>
      <c r="L33" s="1565" t="s">
        <v>35</v>
      </c>
      <c r="M33" s="1577" t="s">
        <v>35</v>
      </c>
      <c r="N33" s="1523" t="s">
        <v>35</v>
      </c>
      <c r="O33" s="1523" t="s">
        <v>35</v>
      </c>
      <c r="P33" s="1523" t="s">
        <v>35</v>
      </c>
      <c r="Q33" s="1537" t="s">
        <v>35</v>
      </c>
      <c r="R33" s="1551" t="s">
        <v>35</v>
      </c>
      <c r="S33" s="1523" t="s">
        <v>35</v>
      </c>
      <c r="T33" s="1523" t="s">
        <v>35</v>
      </c>
      <c r="U33" s="1523" t="s">
        <v>35</v>
      </c>
      <c r="V33" s="1523" t="s">
        <v>35</v>
      </c>
      <c r="W33" s="1523" t="s">
        <v>35</v>
      </c>
      <c r="X33" s="1523" t="s">
        <v>35</v>
      </c>
      <c r="Y33" s="1583" t="s">
        <v>35</v>
      </c>
      <c r="Z33" s="2432" t="s">
        <v>35</v>
      </c>
      <c r="AA33" s="2466"/>
      <c r="AB33" s="2466"/>
      <c r="AC33" s="2466"/>
      <c r="AD33" s="2466"/>
      <c r="AE33" s="2466"/>
      <c r="AF33" s="2466"/>
      <c r="AG33" s="2466"/>
      <c r="AH33" s="2466"/>
      <c r="AI33" s="2466"/>
      <c r="AJ33" s="2466"/>
      <c r="AK33" s="2466"/>
      <c r="AL33" s="2466"/>
      <c r="AM33" s="2466"/>
      <c r="AN33" s="2466"/>
      <c r="AO33" s="2466"/>
      <c r="AP33" s="2466"/>
      <c r="AQ33" s="2466"/>
      <c r="AR33" s="2466"/>
      <c r="AS33" s="2466"/>
      <c r="AT33" s="2466"/>
      <c r="AU33" s="2466"/>
      <c r="AV33" s="2466"/>
      <c r="AW33" s="2466"/>
      <c r="AX33" s="2466"/>
      <c r="AY33" s="2466"/>
      <c r="AZ33" s="239"/>
      <c r="BA33" s="3056" t="s">
        <v>105</v>
      </c>
      <c r="BB33" s="165" t="s">
        <v>49</v>
      </c>
      <c r="BC33" s="1589" t="s">
        <v>35</v>
      </c>
      <c r="BD33" s="1609" t="s">
        <v>35</v>
      </c>
      <c r="BE33" s="1609" t="s">
        <v>35</v>
      </c>
      <c r="BF33" s="1609" t="s">
        <v>35</v>
      </c>
      <c r="BG33" s="1630" t="s">
        <v>35</v>
      </c>
      <c r="BH33" s="1651" t="s">
        <v>35</v>
      </c>
      <c r="BI33" s="1609" t="s">
        <v>35</v>
      </c>
      <c r="BJ33" s="1609" t="s">
        <v>35</v>
      </c>
      <c r="BK33" s="1609" t="s">
        <v>35</v>
      </c>
      <c r="BL33" s="1630" t="s">
        <v>35</v>
      </c>
      <c r="BM33" s="1651" t="s">
        <v>35</v>
      </c>
      <c r="BN33" s="1609" t="s">
        <v>35</v>
      </c>
      <c r="BO33" s="1609" t="s">
        <v>35</v>
      </c>
      <c r="BP33" s="1609" t="s">
        <v>35</v>
      </c>
      <c r="BQ33" s="1630" t="s">
        <v>35</v>
      </c>
      <c r="BR33" s="1651" t="s">
        <v>35</v>
      </c>
      <c r="BS33" s="1609" t="s">
        <v>35</v>
      </c>
      <c r="BT33" s="1609" t="s">
        <v>35</v>
      </c>
      <c r="BU33" s="1609" t="s">
        <v>35</v>
      </c>
      <c r="BV33" s="1609" t="s">
        <v>35</v>
      </c>
      <c r="BW33" s="1609" t="s">
        <v>35</v>
      </c>
      <c r="BX33" s="1609" t="s">
        <v>35</v>
      </c>
      <c r="BY33" s="1672" t="s">
        <v>35</v>
      </c>
      <c r="BZ33" s="1672" t="s">
        <v>35</v>
      </c>
      <c r="CA33" s="2477"/>
      <c r="CB33" s="2477"/>
      <c r="CC33" s="2477"/>
      <c r="CD33" s="2477"/>
      <c r="CE33" s="2477"/>
      <c r="CF33" s="2477"/>
      <c r="CG33" s="2477"/>
      <c r="CH33" s="2477"/>
      <c r="CI33" s="2477"/>
      <c r="CJ33" s="2477"/>
      <c r="CK33" s="2477"/>
      <c r="CL33" s="2477"/>
      <c r="CM33" s="2477"/>
      <c r="CN33" s="2477"/>
      <c r="CO33" s="2477"/>
      <c r="CP33" s="2477"/>
      <c r="CQ33" s="2477"/>
      <c r="CR33" s="2477"/>
      <c r="CS33" s="2477"/>
      <c r="CT33" s="2477"/>
      <c r="CU33" s="2477"/>
      <c r="CV33" s="2477"/>
      <c r="CW33" s="2477"/>
      <c r="CX33" s="2477"/>
      <c r="CY33" s="2477"/>
      <c r="CZ33" s="2477"/>
    </row>
    <row r="34" s="130" customFormat="true" ht="15" customHeight="true" x14ac:dyDescent="0.2">
      <c r="A34" s="3057"/>
      <c r="B34" s="290" t="s">
        <v>48</v>
      </c>
      <c r="C34" s="1509" t="s">
        <v>35</v>
      </c>
      <c r="D34" s="1523" t="s">
        <v>35</v>
      </c>
      <c r="E34" s="1523" t="s">
        <v>35</v>
      </c>
      <c r="F34" s="1523" t="s">
        <v>35</v>
      </c>
      <c r="G34" s="1537" t="s">
        <v>35</v>
      </c>
      <c r="H34" s="1551" t="s">
        <v>35</v>
      </c>
      <c r="I34" s="1523" t="s">
        <v>35</v>
      </c>
      <c r="J34" s="1523" t="s">
        <v>35</v>
      </c>
      <c r="K34" s="1523" t="s">
        <v>35</v>
      </c>
      <c r="L34" s="1565" t="s">
        <v>35</v>
      </c>
      <c r="M34" s="1577" t="s">
        <v>35</v>
      </c>
      <c r="N34" s="1523" t="s">
        <v>35</v>
      </c>
      <c r="O34" s="1523" t="s">
        <v>35</v>
      </c>
      <c r="P34" s="1523" t="s">
        <v>35</v>
      </c>
      <c r="Q34" s="1537" t="s">
        <v>35</v>
      </c>
      <c r="R34" s="1551" t="s">
        <v>35</v>
      </c>
      <c r="S34" s="1523" t="s">
        <v>35</v>
      </c>
      <c r="T34" s="1523" t="s">
        <v>35</v>
      </c>
      <c r="U34" s="1523" t="s">
        <v>35</v>
      </c>
      <c r="V34" s="1523" t="s">
        <v>35</v>
      </c>
      <c r="W34" s="1523" t="s">
        <v>35</v>
      </c>
      <c r="X34" s="1523" t="s">
        <v>35</v>
      </c>
      <c r="Y34" s="1583" t="s">
        <v>35</v>
      </c>
      <c r="Z34" s="2432" t="s">
        <v>35</v>
      </c>
      <c r="AA34" s="2466"/>
      <c r="AB34" s="2466"/>
      <c r="AC34" s="2466"/>
      <c r="AD34" s="2466"/>
      <c r="AE34" s="2466"/>
      <c r="AF34" s="2466"/>
      <c r="AG34" s="2466"/>
      <c r="AH34" s="2466"/>
      <c r="AI34" s="2466"/>
      <c r="AJ34" s="2466"/>
      <c r="AK34" s="2466"/>
      <c r="AL34" s="2466"/>
      <c r="AM34" s="2466"/>
      <c r="AN34" s="2466"/>
      <c r="AO34" s="2466"/>
      <c r="AP34" s="2466"/>
      <c r="AQ34" s="2466"/>
      <c r="AR34" s="2466"/>
      <c r="AS34" s="2466"/>
      <c r="AT34" s="2466"/>
      <c r="AU34" s="2466"/>
      <c r="AV34" s="2466"/>
      <c r="AW34" s="2466"/>
      <c r="AX34" s="2466"/>
      <c r="AY34" s="2466"/>
      <c r="AZ34" s="239"/>
      <c r="BA34" s="3056"/>
      <c r="BB34" s="165" t="s">
        <v>48</v>
      </c>
      <c r="BC34" s="1589" t="s">
        <v>35</v>
      </c>
      <c r="BD34" s="1609" t="s">
        <v>35</v>
      </c>
      <c r="BE34" s="1609" t="s">
        <v>35</v>
      </c>
      <c r="BF34" s="1609" t="s">
        <v>35</v>
      </c>
      <c r="BG34" s="1630" t="s">
        <v>35</v>
      </c>
      <c r="BH34" s="1651" t="s">
        <v>35</v>
      </c>
      <c r="BI34" s="1609" t="s">
        <v>35</v>
      </c>
      <c r="BJ34" s="1609" t="s">
        <v>35</v>
      </c>
      <c r="BK34" s="1609" t="s">
        <v>35</v>
      </c>
      <c r="BL34" s="1630" t="s">
        <v>35</v>
      </c>
      <c r="BM34" s="1651" t="s">
        <v>35</v>
      </c>
      <c r="BN34" s="1609" t="s">
        <v>35</v>
      </c>
      <c r="BO34" s="1609" t="s">
        <v>35</v>
      </c>
      <c r="BP34" s="1609" t="s">
        <v>35</v>
      </c>
      <c r="BQ34" s="1630" t="s">
        <v>35</v>
      </c>
      <c r="BR34" s="1651" t="s">
        <v>35</v>
      </c>
      <c r="BS34" s="1609" t="s">
        <v>35</v>
      </c>
      <c r="BT34" s="1609" t="s">
        <v>35</v>
      </c>
      <c r="BU34" s="1609" t="s">
        <v>35</v>
      </c>
      <c r="BV34" s="1609" t="s">
        <v>35</v>
      </c>
      <c r="BW34" s="1609" t="s">
        <v>35</v>
      </c>
      <c r="BX34" s="1609" t="s">
        <v>35</v>
      </c>
      <c r="BY34" s="1672" t="s">
        <v>35</v>
      </c>
      <c r="BZ34" s="1672" t="s">
        <v>35</v>
      </c>
      <c r="CA34" s="2477"/>
      <c r="CB34" s="2477"/>
      <c r="CC34" s="2477"/>
      <c r="CD34" s="2477"/>
      <c r="CE34" s="2477"/>
      <c r="CF34" s="2477"/>
      <c r="CG34" s="2477"/>
      <c r="CH34" s="2477"/>
      <c r="CI34" s="2477"/>
      <c r="CJ34" s="2477"/>
      <c r="CK34" s="2477"/>
      <c r="CL34" s="2477"/>
      <c r="CM34" s="2477"/>
      <c r="CN34" s="2477"/>
      <c r="CO34" s="2477"/>
      <c r="CP34" s="2477"/>
      <c r="CQ34" s="2477"/>
      <c r="CR34" s="2477"/>
      <c r="CS34" s="2477"/>
      <c r="CT34" s="2477"/>
      <c r="CU34" s="2477"/>
      <c r="CV34" s="2477"/>
      <c r="CW34" s="2477"/>
      <c r="CX34" s="2477"/>
      <c r="CY34" s="2477"/>
      <c r="CZ34" s="2477"/>
    </row>
    <row r="35" s="761" customFormat="true" ht="15" customHeight="true" x14ac:dyDescent="0.2">
      <c r="A35" s="3329" t="s">
        <v>55</v>
      </c>
      <c r="B35" s="2105" t="s">
        <v>49</v>
      </c>
      <c r="C35" s="2017">
        <v>3.5</v>
      </c>
      <c r="D35" s="2018">
        <v>5.4</v>
      </c>
      <c r="E35" s="2018">
        <v>9.4</v>
      </c>
      <c r="F35" s="2018">
        <v>28.2</v>
      </c>
      <c r="G35" s="2019">
        <v>73.900000000000006</v>
      </c>
      <c r="H35" s="2020">
        <v>16.3</v>
      </c>
      <c r="I35" s="2018">
        <v>29.6</v>
      </c>
      <c r="J35" s="2018">
        <v>58.1</v>
      </c>
      <c r="K35" s="2018">
        <v>74.8</v>
      </c>
      <c r="L35" s="2021">
        <v>81.599999999999994</v>
      </c>
      <c r="M35" s="2022">
        <v>3.5</v>
      </c>
      <c r="N35" s="2018">
        <v>4.9000000000000004</v>
      </c>
      <c r="O35" s="2018">
        <v>5.2</v>
      </c>
      <c r="P35" s="2018">
        <v>8</v>
      </c>
      <c r="Q35" s="2019">
        <v>20.6</v>
      </c>
      <c r="R35" s="2020">
        <v>21.6</v>
      </c>
      <c r="S35" s="2018">
        <v>58.6</v>
      </c>
      <c r="T35" s="2018">
        <v>7</v>
      </c>
      <c r="U35" s="2018">
        <v>13.7</v>
      </c>
      <c r="V35" s="2018">
        <v>39.6</v>
      </c>
      <c r="W35" s="2018">
        <v>13.5</v>
      </c>
      <c r="X35" s="2018">
        <v>4.4000000000000004</v>
      </c>
      <c r="Y35" s="2018">
        <v>18.899999999999999</v>
      </c>
      <c r="Z35" s="2528">
        <v>8.4</v>
      </c>
      <c r="AA35" s="1038"/>
      <c r="AB35" s="1038"/>
      <c r="AC35" s="1038"/>
      <c r="AD35" s="1038"/>
      <c r="AE35" s="1038"/>
      <c r="AF35" s="1038"/>
      <c r="AG35" s="1038"/>
      <c r="AH35" s="1038"/>
      <c r="AI35" s="1038"/>
      <c r="AJ35" s="1038"/>
      <c r="AK35" s="1038"/>
      <c r="AL35" s="1038"/>
      <c r="AM35" s="1038"/>
      <c r="AN35" s="1038"/>
      <c r="AO35" s="1038"/>
      <c r="AP35" s="1038"/>
      <c r="AQ35" s="1038"/>
      <c r="AR35" s="1038"/>
      <c r="AS35" s="1038"/>
      <c r="AT35" s="1038"/>
      <c r="AU35" s="1038"/>
      <c r="AV35" s="1038"/>
      <c r="AW35" s="1038"/>
      <c r="AX35" s="1038"/>
      <c r="AY35" s="1038"/>
      <c r="AZ35" s="240"/>
      <c r="BA35" s="3056" t="s">
        <v>55</v>
      </c>
      <c r="BB35" s="165" t="s">
        <v>49</v>
      </c>
      <c r="BC35" s="1589" t="s">
        <v>35</v>
      </c>
      <c r="BD35" s="1609" t="s">
        <v>35</v>
      </c>
      <c r="BE35" s="1609" t="s">
        <v>35</v>
      </c>
      <c r="BF35" s="1609" t="s">
        <v>35</v>
      </c>
      <c r="BG35" s="1630" t="s">
        <v>35</v>
      </c>
      <c r="BH35" s="1651" t="s">
        <v>35</v>
      </c>
      <c r="BI35" s="1609" t="s">
        <v>35</v>
      </c>
      <c r="BJ35" s="1609" t="s">
        <v>35</v>
      </c>
      <c r="BK35" s="1609" t="s">
        <v>35</v>
      </c>
      <c r="BL35" s="1630" t="s">
        <v>35</v>
      </c>
      <c r="BM35" s="1651" t="s">
        <v>35</v>
      </c>
      <c r="BN35" s="1609" t="s">
        <v>35</v>
      </c>
      <c r="BO35" s="1609" t="s">
        <v>35</v>
      </c>
      <c r="BP35" s="1609" t="s">
        <v>35</v>
      </c>
      <c r="BQ35" s="1630" t="s">
        <v>35</v>
      </c>
      <c r="BR35" s="1651" t="s">
        <v>35</v>
      </c>
      <c r="BS35" s="1609" t="s">
        <v>35</v>
      </c>
      <c r="BT35" s="1609" t="s">
        <v>35</v>
      </c>
      <c r="BU35" s="1609" t="s">
        <v>35</v>
      </c>
      <c r="BV35" s="1609" t="s">
        <v>35</v>
      </c>
      <c r="BW35" s="1609" t="s">
        <v>35</v>
      </c>
      <c r="BX35" s="1609" t="s">
        <v>35</v>
      </c>
      <c r="BY35" s="1672" t="s">
        <v>35</v>
      </c>
      <c r="BZ35" s="1672" t="s">
        <v>35</v>
      </c>
      <c r="CA35" s="2477"/>
      <c r="CB35" s="2477"/>
      <c r="CC35" s="2477"/>
      <c r="CD35" s="2477"/>
      <c r="CE35" s="2477"/>
      <c r="CF35" s="2477"/>
      <c r="CG35" s="2477"/>
      <c r="CH35" s="2477"/>
      <c r="CI35" s="2477"/>
      <c r="CJ35" s="2477"/>
      <c r="CK35" s="2477"/>
      <c r="CL35" s="2477"/>
      <c r="CM35" s="2477"/>
      <c r="CN35" s="2477"/>
      <c r="CO35" s="2477"/>
      <c r="CP35" s="2477"/>
      <c r="CQ35" s="2477"/>
      <c r="CR35" s="2477"/>
      <c r="CS35" s="2477"/>
      <c r="CT35" s="2477"/>
      <c r="CU35" s="2477"/>
      <c r="CV35" s="2477"/>
      <c r="CW35" s="2477"/>
      <c r="CX35" s="2477"/>
      <c r="CY35" s="2477"/>
      <c r="CZ35" s="2477"/>
    </row>
    <row r="36" s="761" customFormat="true" ht="15" customHeight="true" x14ac:dyDescent="0.2">
      <c r="A36" s="3329"/>
      <c r="B36" s="2105" t="s">
        <v>48</v>
      </c>
      <c r="C36" s="2017">
        <v>96.5</v>
      </c>
      <c r="D36" s="2018">
        <v>94.6</v>
      </c>
      <c r="E36" s="2018">
        <v>90.6</v>
      </c>
      <c r="F36" s="2018">
        <v>71.8</v>
      </c>
      <c r="G36" s="2019">
        <v>26.1</v>
      </c>
      <c r="H36" s="2020">
        <v>83.7</v>
      </c>
      <c r="I36" s="2018">
        <v>70.400000000000006</v>
      </c>
      <c r="J36" s="2018">
        <v>41.9</v>
      </c>
      <c r="K36" s="2018">
        <v>25.2</v>
      </c>
      <c r="L36" s="2021">
        <v>18.399999999999999</v>
      </c>
      <c r="M36" s="2022">
        <v>96.5</v>
      </c>
      <c r="N36" s="2018">
        <v>95.1</v>
      </c>
      <c r="O36" s="2018">
        <v>94.8</v>
      </c>
      <c r="P36" s="2018">
        <v>92</v>
      </c>
      <c r="Q36" s="2019">
        <v>79.400000000000006</v>
      </c>
      <c r="R36" s="2020">
        <v>78.400000000000006</v>
      </c>
      <c r="S36" s="2018">
        <v>41.4</v>
      </c>
      <c r="T36" s="2018">
        <v>93</v>
      </c>
      <c r="U36" s="2018">
        <v>86.3</v>
      </c>
      <c r="V36" s="2018">
        <v>60.4</v>
      </c>
      <c r="W36" s="2018">
        <v>86.5</v>
      </c>
      <c r="X36" s="2018">
        <v>95.6</v>
      </c>
      <c r="Y36" s="2018">
        <v>81.099999999999994</v>
      </c>
      <c r="Z36" s="2528">
        <v>91.6</v>
      </c>
      <c r="AA36" s="1038"/>
      <c r="AB36" s="1038"/>
      <c r="AC36" s="1038"/>
      <c r="AD36" s="1038"/>
      <c r="AE36" s="1038"/>
      <c r="AF36" s="1038"/>
      <c r="AG36" s="1038"/>
      <c r="AH36" s="1038"/>
      <c r="AI36" s="1038"/>
      <c r="AJ36" s="1038"/>
      <c r="AK36" s="1038"/>
      <c r="AL36" s="1038"/>
      <c r="AM36" s="1038"/>
      <c r="AN36" s="1038"/>
      <c r="AO36" s="1038"/>
      <c r="AP36" s="1038"/>
      <c r="AQ36" s="1038"/>
      <c r="AR36" s="1038"/>
      <c r="AS36" s="1038"/>
      <c r="AT36" s="1038"/>
      <c r="AU36" s="1038"/>
      <c r="AV36" s="1038"/>
      <c r="AW36" s="1038"/>
      <c r="AX36" s="1038"/>
      <c r="AY36" s="1038"/>
      <c r="AZ36" s="240"/>
      <c r="BA36" s="3056"/>
      <c r="BB36" s="165" t="s">
        <v>48</v>
      </c>
      <c r="BC36" s="1589" t="s">
        <v>35</v>
      </c>
      <c r="BD36" s="1609" t="s">
        <v>35</v>
      </c>
      <c r="BE36" s="1609" t="s">
        <v>35</v>
      </c>
      <c r="BF36" s="1609" t="s">
        <v>35</v>
      </c>
      <c r="BG36" s="1630" t="s">
        <v>35</v>
      </c>
      <c r="BH36" s="1651" t="s">
        <v>35</v>
      </c>
      <c r="BI36" s="1609" t="s">
        <v>35</v>
      </c>
      <c r="BJ36" s="1609" t="s">
        <v>35</v>
      </c>
      <c r="BK36" s="1609" t="s">
        <v>35</v>
      </c>
      <c r="BL36" s="1630" t="s">
        <v>35</v>
      </c>
      <c r="BM36" s="1651" t="s">
        <v>35</v>
      </c>
      <c r="BN36" s="1609" t="s">
        <v>35</v>
      </c>
      <c r="BO36" s="1609" t="s">
        <v>35</v>
      </c>
      <c r="BP36" s="1609" t="s">
        <v>35</v>
      </c>
      <c r="BQ36" s="1630" t="s">
        <v>35</v>
      </c>
      <c r="BR36" s="1651" t="s">
        <v>35</v>
      </c>
      <c r="BS36" s="1609" t="s">
        <v>35</v>
      </c>
      <c r="BT36" s="1609" t="s">
        <v>35</v>
      </c>
      <c r="BU36" s="1609" t="s">
        <v>35</v>
      </c>
      <c r="BV36" s="1609" t="s">
        <v>35</v>
      </c>
      <c r="BW36" s="1609" t="s">
        <v>35</v>
      </c>
      <c r="BX36" s="1609" t="s">
        <v>35</v>
      </c>
      <c r="BY36" s="1672" t="s">
        <v>35</v>
      </c>
      <c r="BZ36" s="1672" t="s">
        <v>35</v>
      </c>
      <c r="CA36" s="2477"/>
      <c r="CB36" s="2477"/>
      <c r="CC36" s="2477"/>
      <c r="CD36" s="2477"/>
      <c r="CE36" s="2477"/>
      <c r="CF36" s="2477"/>
      <c r="CG36" s="2477"/>
      <c r="CH36" s="2477"/>
      <c r="CI36" s="2477"/>
      <c r="CJ36" s="2477"/>
      <c r="CK36" s="2477"/>
      <c r="CL36" s="2477"/>
      <c r="CM36" s="2477"/>
      <c r="CN36" s="2477"/>
      <c r="CO36" s="2477"/>
      <c r="CP36" s="2477"/>
      <c r="CQ36" s="2477"/>
      <c r="CR36" s="2477"/>
      <c r="CS36" s="2477"/>
      <c r="CT36" s="2477"/>
      <c r="CU36" s="2477"/>
      <c r="CV36" s="2477"/>
      <c r="CW36" s="2477"/>
      <c r="CX36" s="2477"/>
      <c r="CY36" s="2477"/>
      <c r="CZ36" s="2477"/>
    </row>
    <row r="37" s="761" customFormat="true" ht="15" customHeight="true" x14ac:dyDescent="0.2">
      <c r="A37" s="3329" t="s">
        <v>167</v>
      </c>
      <c r="B37" s="2105" t="s">
        <v>49</v>
      </c>
      <c r="C37" s="2017">
        <v>0.7</v>
      </c>
      <c r="D37" s="2018">
        <v>1.8</v>
      </c>
      <c r="E37" s="2018">
        <v>2.8</v>
      </c>
      <c r="F37" s="2018">
        <v>21.3</v>
      </c>
      <c r="G37" s="2019">
        <v>68.599999999999994</v>
      </c>
      <c r="H37" s="2020">
        <v>10.3</v>
      </c>
      <c r="I37" s="2018">
        <v>24.2</v>
      </c>
      <c r="J37" s="2018">
        <v>52.5</v>
      </c>
      <c r="K37" s="2018">
        <v>70.099999999999994</v>
      </c>
      <c r="L37" s="2021">
        <v>76.900000000000006</v>
      </c>
      <c r="M37" s="2022">
        <v>0.4</v>
      </c>
      <c r="N37" s="2018">
        <v>1.1000000000000001</v>
      </c>
      <c r="O37" s="2018">
        <v>2</v>
      </c>
      <c r="P37" s="2018">
        <v>2.4</v>
      </c>
      <c r="Q37" s="2019">
        <v>11.8</v>
      </c>
      <c r="R37" s="2020">
        <v>10.7</v>
      </c>
      <c r="S37" s="2018">
        <v>50.1</v>
      </c>
      <c r="T37" s="2018">
        <v>4.5</v>
      </c>
      <c r="U37" s="2018">
        <v>10.199999999999999</v>
      </c>
      <c r="V37" s="2018">
        <v>34.5</v>
      </c>
      <c r="W37" s="2018">
        <v>8.6999999999999993</v>
      </c>
      <c r="X37" s="2018">
        <v>3</v>
      </c>
      <c r="Y37" s="2018">
        <v>15.8</v>
      </c>
      <c r="Z37" s="2528">
        <v>6.5</v>
      </c>
      <c r="AA37" s="1038"/>
      <c r="AB37" s="1038"/>
      <c r="AC37" s="1038"/>
      <c r="AD37" s="1038"/>
      <c r="AE37" s="1038"/>
      <c r="AF37" s="1038"/>
      <c r="AG37" s="1038"/>
      <c r="AH37" s="1038"/>
      <c r="AI37" s="1038"/>
      <c r="AJ37" s="1038"/>
      <c r="AK37" s="1038"/>
      <c r="AL37" s="1038"/>
      <c r="AM37" s="1038"/>
      <c r="AN37" s="1038"/>
      <c r="AO37" s="1038"/>
      <c r="AP37" s="1038"/>
      <c r="AQ37" s="1038"/>
      <c r="AR37" s="1038"/>
      <c r="AS37" s="1038"/>
      <c r="AT37" s="1038"/>
      <c r="AU37" s="1038"/>
      <c r="AV37" s="1038"/>
      <c r="AW37" s="1038"/>
      <c r="AX37" s="1038"/>
      <c r="AY37" s="1038"/>
      <c r="AZ37" s="240"/>
      <c r="BA37" s="3056" t="s">
        <v>126</v>
      </c>
      <c r="BB37" s="165" t="s">
        <v>49</v>
      </c>
      <c r="BC37" s="1589" t="s">
        <v>35</v>
      </c>
      <c r="BD37" s="1609" t="s">
        <v>35</v>
      </c>
      <c r="BE37" s="1609" t="s">
        <v>35</v>
      </c>
      <c r="BF37" s="1609" t="s">
        <v>35</v>
      </c>
      <c r="BG37" s="1630" t="s">
        <v>35</v>
      </c>
      <c r="BH37" s="1651" t="s">
        <v>35</v>
      </c>
      <c r="BI37" s="1609" t="s">
        <v>35</v>
      </c>
      <c r="BJ37" s="1609" t="s">
        <v>35</v>
      </c>
      <c r="BK37" s="1609" t="s">
        <v>35</v>
      </c>
      <c r="BL37" s="1630" t="s">
        <v>35</v>
      </c>
      <c r="BM37" s="1651" t="s">
        <v>35</v>
      </c>
      <c r="BN37" s="1609" t="s">
        <v>35</v>
      </c>
      <c r="BO37" s="1609" t="s">
        <v>35</v>
      </c>
      <c r="BP37" s="1609" t="s">
        <v>35</v>
      </c>
      <c r="BQ37" s="1630" t="s">
        <v>35</v>
      </c>
      <c r="BR37" s="1651" t="s">
        <v>35</v>
      </c>
      <c r="BS37" s="1609" t="s">
        <v>35</v>
      </c>
      <c r="BT37" s="1609" t="s">
        <v>35</v>
      </c>
      <c r="BU37" s="1609" t="s">
        <v>35</v>
      </c>
      <c r="BV37" s="1609" t="s">
        <v>35</v>
      </c>
      <c r="BW37" s="1609" t="s">
        <v>35</v>
      </c>
      <c r="BX37" s="1609" t="s">
        <v>35</v>
      </c>
      <c r="BY37" s="1672" t="s">
        <v>35</v>
      </c>
      <c r="BZ37" s="1672" t="s">
        <v>35</v>
      </c>
      <c r="CA37" s="2477"/>
      <c r="CB37" s="2477"/>
      <c r="CC37" s="2477"/>
      <c r="CD37" s="2477"/>
      <c r="CE37" s="2477"/>
      <c r="CF37" s="2477"/>
      <c r="CG37" s="2477"/>
      <c r="CH37" s="2477"/>
      <c r="CI37" s="2477"/>
      <c r="CJ37" s="2477"/>
      <c r="CK37" s="2477"/>
      <c r="CL37" s="2477"/>
      <c r="CM37" s="2477"/>
      <c r="CN37" s="2477"/>
      <c r="CO37" s="2477"/>
      <c r="CP37" s="2477"/>
      <c r="CQ37" s="2477"/>
      <c r="CR37" s="2477"/>
      <c r="CS37" s="2477"/>
      <c r="CT37" s="2477"/>
      <c r="CU37" s="2477"/>
      <c r="CV37" s="2477"/>
      <c r="CW37" s="2477"/>
      <c r="CX37" s="2477"/>
      <c r="CY37" s="2477"/>
      <c r="CZ37" s="2477"/>
    </row>
    <row r="38" s="761" customFormat="true" ht="15" customHeight="true" x14ac:dyDescent="0.2">
      <c r="A38" s="3329"/>
      <c r="B38" s="2105" t="s">
        <v>48</v>
      </c>
      <c r="C38" s="2017">
        <v>99.3</v>
      </c>
      <c r="D38" s="2018">
        <v>98.2</v>
      </c>
      <c r="E38" s="2018">
        <v>97.2</v>
      </c>
      <c r="F38" s="2018">
        <v>78.7</v>
      </c>
      <c r="G38" s="2019">
        <v>31.4</v>
      </c>
      <c r="H38" s="2020">
        <v>89.7</v>
      </c>
      <c r="I38" s="2018">
        <v>75.8</v>
      </c>
      <c r="J38" s="2018">
        <v>47.5</v>
      </c>
      <c r="K38" s="2018">
        <v>29.9</v>
      </c>
      <c r="L38" s="2021">
        <v>23.1</v>
      </c>
      <c r="M38" s="2022">
        <v>99.6</v>
      </c>
      <c r="N38" s="2018">
        <v>98.9</v>
      </c>
      <c r="O38" s="2018">
        <v>98</v>
      </c>
      <c r="P38" s="2018">
        <v>97.6</v>
      </c>
      <c r="Q38" s="2019">
        <v>88.2</v>
      </c>
      <c r="R38" s="2020">
        <v>89.3</v>
      </c>
      <c r="S38" s="2018">
        <v>49.9</v>
      </c>
      <c r="T38" s="2018">
        <v>95.5</v>
      </c>
      <c r="U38" s="2018">
        <v>89.8</v>
      </c>
      <c r="V38" s="2018">
        <v>65.5</v>
      </c>
      <c r="W38" s="2018">
        <v>91.3</v>
      </c>
      <c r="X38" s="2018">
        <v>97</v>
      </c>
      <c r="Y38" s="2018">
        <v>84.2</v>
      </c>
      <c r="Z38" s="2528">
        <v>93.5</v>
      </c>
      <c r="AA38" s="1038"/>
      <c r="AB38" s="1038"/>
      <c r="AC38" s="1038"/>
      <c r="AD38" s="1038"/>
      <c r="AE38" s="1038"/>
      <c r="AF38" s="1038"/>
      <c r="AG38" s="1038"/>
      <c r="AH38" s="1038"/>
      <c r="AI38" s="1038"/>
      <c r="AJ38" s="1038"/>
      <c r="AK38" s="1038"/>
      <c r="AL38" s="1038"/>
      <c r="AM38" s="1038"/>
      <c r="AN38" s="1038"/>
      <c r="AO38" s="1038"/>
      <c r="AP38" s="1038"/>
      <c r="AQ38" s="1038"/>
      <c r="AR38" s="1038"/>
      <c r="AS38" s="1038"/>
      <c r="AT38" s="1038"/>
      <c r="AU38" s="1038"/>
      <c r="AV38" s="1038"/>
      <c r="AW38" s="1038"/>
      <c r="AX38" s="1038"/>
      <c r="AY38" s="1038"/>
      <c r="AZ38" s="240"/>
      <c r="BA38" s="3056"/>
      <c r="BB38" s="165" t="s">
        <v>48</v>
      </c>
      <c r="BC38" s="1589" t="s">
        <v>35</v>
      </c>
      <c r="BD38" s="1609" t="s">
        <v>35</v>
      </c>
      <c r="BE38" s="1609" t="s">
        <v>35</v>
      </c>
      <c r="BF38" s="1609" t="s">
        <v>35</v>
      </c>
      <c r="BG38" s="1630" t="s">
        <v>35</v>
      </c>
      <c r="BH38" s="1651" t="s">
        <v>35</v>
      </c>
      <c r="BI38" s="1609" t="s">
        <v>35</v>
      </c>
      <c r="BJ38" s="1609" t="s">
        <v>35</v>
      </c>
      <c r="BK38" s="1609" t="s">
        <v>35</v>
      </c>
      <c r="BL38" s="1630" t="s">
        <v>35</v>
      </c>
      <c r="BM38" s="1651" t="s">
        <v>35</v>
      </c>
      <c r="BN38" s="1609" t="s">
        <v>35</v>
      </c>
      <c r="BO38" s="1609" t="s">
        <v>35</v>
      </c>
      <c r="BP38" s="1609" t="s">
        <v>35</v>
      </c>
      <c r="BQ38" s="1630" t="s">
        <v>35</v>
      </c>
      <c r="BR38" s="1651" t="s">
        <v>35</v>
      </c>
      <c r="BS38" s="1609" t="s">
        <v>35</v>
      </c>
      <c r="BT38" s="1609" t="s">
        <v>35</v>
      </c>
      <c r="BU38" s="1609" t="s">
        <v>35</v>
      </c>
      <c r="BV38" s="1609" t="s">
        <v>35</v>
      </c>
      <c r="BW38" s="1609" t="s">
        <v>35</v>
      </c>
      <c r="BX38" s="1609" t="s">
        <v>35</v>
      </c>
      <c r="BY38" s="1672" t="s">
        <v>35</v>
      </c>
      <c r="BZ38" s="1672" t="s">
        <v>35</v>
      </c>
      <c r="CA38" s="2477"/>
      <c r="CB38" s="2477"/>
      <c r="CC38" s="2477"/>
      <c r="CD38" s="2477"/>
      <c r="CE38" s="2477"/>
      <c r="CF38" s="2477"/>
      <c r="CG38" s="2477"/>
      <c r="CH38" s="2477"/>
      <c r="CI38" s="2477"/>
      <c r="CJ38" s="2477"/>
      <c r="CK38" s="2477"/>
      <c r="CL38" s="2477"/>
      <c r="CM38" s="2477"/>
      <c r="CN38" s="2477"/>
      <c r="CO38" s="2477"/>
      <c r="CP38" s="2477"/>
      <c r="CQ38" s="2477"/>
      <c r="CR38" s="2477"/>
      <c r="CS38" s="2477"/>
      <c r="CT38" s="2477"/>
      <c r="CU38" s="2477"/>
      <c r="CV38" s="2477"/>
      <c r="CW38" s="2477"/>
      <c r="CX38" s="2477"/>
      <c r="CY38" s="2477"/>
      <c r="CZ38" s="2477"/>
    </row>
    <row r="39" s="130" customFormat="true" ht="15" customHeight="true" x14ac:dyDescent="0.2">
      <c r="A39" s="3057" t="s">
        <v>123</v>
      </c>
      <c r="B39" s="290" t="s">
        <v>49</v>
      </c>
      <c r="C39" s="1509" t="s">
        <v>35</v>
      </c>
      <c r="D39" s="1523" t="s">
        <v>35</v>
      </c>
      <c r="E39" s="1523" t="s">
        <v>35</v>
      </c>
      <c r="F39" s="1523" t="s">
        <v>35</v>
      </c>
      <c r="G39" s="1537" t="s">
        <v>35</v>
      </c>
      <c r="H39" s="1551" t="s">
        <v>35</v>
      </c>
      <c r="I39" s="1523" t="s">
        <v>35</v>
      </c>
      <c r="J39" s="1523" t="s">
        <v>35</v>
      </c>
      <c r="K39" s="1523" t="s">
        <v>35</v>
      </c>
      <c r="L39" s="1565" t="s">
        <v>35</v>
      </c>
      <c r="M39" s="1577" t="s">
        <v>35</v>
      </c>
      <c r="N39" s="1523" t="s">
        <v>35</v>
      </c>
      <c r="O39" s="1523" t="s">
        <v>35</v>
      </c>
      <c r="P39" s="1523" t="s">
        <v>35</v>
      </c>
      <c r="Q39" s="1537" t="s">
        <v>35</v>
      </c>
      <c r="R39" s="1551" t="s">
        <v>35</v>
      </c>
      <c r="S39" s="1523" t="s">
        <v>35</v>
      </c>
      <c r="T39" s="1523" t="s">
        <v>35</v>
      </c>
      <c r="U39" s="1523" t="s">
        <v>35</v>
      </c>
      <c r="V39" s="1523" t="s">
        <v>35</v>
      </c>
      <c r="W39" s="1523" t="s">
        <v>35</v>
      </c>
      <c r="X39" s="1523" t="s">
        <v>35</v>
      </c>
      <c r="Y39" s="1583" t="s">
        <v>35</v>
      </c>
      <c r="Z39" s="2432" t="s">
        <v>35</v>
      </c>
      <c r="AA39" s="2466"/>
      <c r="AB39" s="2466"/>
      <c r="AC39" s="2466"/>
      <c r="AD39" s="2466"/>
      <c r="AE39" s="2466"/>
      <c r="AF39" s="2466"/>
      <c r="AG39" s="2466"/>
      <c r="AH39" s="2466"/>
      <c r="AI39" s="2466"/>
      <c r="AJ39" s="2466"/>
      <c r="AK39" s="2466"/>
      <c r="AL39" s="2466"/>
      <c r="AM39" s="2466"/>
      <c r="AN39" s="2466"/>
      <c r="AO39" s="2466"/>
      <c r="AP39" s="2466"/>
      <c r="AQ39" s="2466"/>
      <c r="AR39" s="2466"/>
      <c r="AS39" s="2466"/>
      <c r="AT39" s="2466"/>
      <c r="AU39" s="2466"/>
      <c r="AV39" s="2466"/>
      <c r="AW39" s="2466"/>
      <c r="AX39" s="2466"/>
      <c r="AY39" s="2466"/>
      <c r="AZ39" s="239"/>
      <c r="BA39" s="3056" t="s">
        <v>123</v>
      </c>
      <c r="BB39" s="165" t="s">
        <v>49</v>
      </c>
      <c r="BC39" s="1589" t="s">
        <v>35</v>
      </c>
      <c r="BD39" s="1609" t="s">
        <v>35</v>
      </c>
      <c r="BE39" s="1609" t="s">
        <v>35</v>
      </c>
      <c r="BF39" s="1609" t="s">
        <v>35</v>
      </c>
      <c r="BG39" s="1630" t="s">
        <v>35</v>
      </c>
      <c r="BH39" s="1651" t="s">
        <v>35</v>
      </c>
      <c r="BI39" s="1609" t="s">
        <v>35</v>
      </c>
      <c r="BJ39" s="1609" t="s">
        <v>35</v>
      </c>
      <c r="BK39" s="1609" t="s">
        <v>35</v>
      </c>
      <c r="BL39" s="1630" t="s">
        <v>35</v>
      </c>
      <c r="BM39" s="1651" t="s">
        <v>35</v>
      </c>
      <c r="BN39" s="1609" t="s">
        <v>35</v>
      </c>
      <c r="BO39" s="1609" t="s">
        <v>35</v>
      </c>
      <c r="BP39" s="1609" t="s">
        <v>35</v>
      </c>
      <c r="BQ39" s="1630" t="s">
        <v>35</v>
      </c>
      <c r="BR39" s="1651" t="s">
        <v>35</v>
      </c>
      <c r="BS39" s="1609" t="s">
        <v>35</v>
      </c>
      <c r="BT39" s="1609" t="s">
        <v>35</v>
      </c>
      <c r="BU39" s="1609" t="s">
        <v>35</v>
      </c>
      <c r="BV39" s="1609" t="s">
        <v>35</v>
      </c>
      <c r="BW39" s="1609" t="s">
        <v>35</v>
      </c>
      <c r="BX39" s="1609" t="s">
        <v>35</v>
      </c>
      <c r="BY39" s="1672" t="s">
        <v>35</v>
      </c>
      <c r="BZ39" s="1672" t="s">
        <v>35</v>
      </c>
      <c r="CA39" s="2477"/>
      <c r="CB39" s="2477"/>
      <c r="CC39" s="2477"/>
      <c r="CD39" s="2477"/>
      <c r="CE39" s="2477"/>
      <c r="CF39" s="2477"/>
      <c r="CG39" s="2477"/>
      <c r="CH39" s="2477"/>
      <c r="CI39" s="2477"/>
      <c r="CJ39" s="2477"/>
      <c r="CK39" s="2477"/>
      <c r="CL39" s="2477"/>
      <c r="CM39" s="2477"/>
      <c r="CN39" s="2477"/>
      <c r="CO39" s="2477"/>
      <c r="CP39" s="2477"/>
      <c r="CQ39" s="2477"/>
      <c r="CR39" s="2477"/>
      <c r="CS39" s="2477"/>
      <c r="CT39" s="2477"/>
      <c r="CU39" s="2477"/>
      <c r="CV39" s="2477"/>
      <c r="CW39" s="2477"/>
      <c r="CX39" s="2477"/>
      <c r="CY39" s="2477"/>
      <c r="CZ39" s="2477"/>
    </row>
    <row r="40" s="130" customFormat="true" ht="15" customHeight="true" x14ac:dyDescent="0.2">
      <c r="A40" s="3057"/>
      <c r="B40" s="290" t="s">
        <v>48</v>
      </c>
      <c r="C40" s="1509" t="s">
        <v>35</v>
      </c>
      <c r="D40" s="1523" t="s">
        <v>35</v>
      </c>
      <c r="E40" s="1523" t="s">
        <v>35</v>
      </c>
      <c r="F40" s="1523" t="s">
        <v>35</v>
      </c>
      <c r="G40" s="1537" t="s">
        <v>35</v>
      </c>
      <c r="H40" s="1551" t="s">
        <v>35</v>
      </c>
      <c r="I40" s="1523" t="s">
        <v>35</v>
      </c>
      <c r="J40" s="1523" t="s">
        <v>35</v>
      </c>
      <c r="K40" s="1523" t="s">
        <v>35</v>
      </c>
      <c r="L40" s="1565" t="s">
        <v>35</v>
      </c>
      <c r="M40" s="1577" t="s">
        <v>35</v>
      </c>
      <c r="N40" s="1523" t="s">
        <v>35</v>
      </c>
      <c r="O40" s="1523" t="s">
        <v>35</v>
      </c>
      <c r="P40" s="1523" t="s">
        <v>35</v>
      </c>
      <c r="Q40" s="1537" t="s">
        <v>35</v>
      </c>
      <c r="R40" s="1551" t="s">
        <v>35</v>
      </c>
      <c r="S40" s="1523" t="s">
        <v>35</v>
      </c>
      <c r="T40" s="1523" t="s">
        <v>35</v>
      </c>
      <c r="U40" s="1523" t="s">
        <v>35</v>
      </c>
      <c r="V40" s="1523" t="s">
        <v>35</v>
      </c>
      <c r="W40" s="1523" t="s">
        <v>35</v>
      </c>
      <c r="X40" s="1523" t="s">
        <v>35</v>
      </c>
      <c r="Y40" s="1583" t="s">
        <v>35</v>
      </c>
      <c r="Z40" s="2432" t="s">
        <v>35</v>
      </c>
      <c r="AA40" s="2466"/>
      <c r="AB40" s="2466"/>
      <c r="AC40" s="2466"/>
      <c r="AD40" s="2466"/>
      <c r="AE40" s="2466"/>
      <c r="AF40" s="2466"/>
      <c r="AG40" s="2466"/>
      <c r="AH40" s="2466"/>
      <c r="AI40" s="2466"/>
      <c r="AJ40" s="2466"/>
      <c r="AK40" s="2466"/>
      <c r="AL40" s="2466"/>
      <c r="AM40" s="2466"/>
      <c r="AN40" s="2466"/>
      <c r="AO40" s="2466"/>
      <c r="AP40" s="2466"/>
      <c r="AQ40" s="2466"/>
      <c r="AR40" s="2466"/>
      <c r="AS40" s="2466"/>
      <c r="AT40" s="2466"/>
      <c r="AU40" s="2466"/>
      <c r="AV40" s="2466"/>
      <c r="AW40" s="2466"/>
      <c r="AX40" s="2466"/>
      <c r="AY40" s="2466"/>
      <c r="AZ40" s="239"/>
      <c r="BA40" s="3056"/>
      <c r="BB40" s="165" t="s">
        <v>48</v>
      </c>
      <c r="BC40" s="1589" t="s">
        <v>35</v>
      </c>
      <c r="BD40" s="1609" t="s">
        <v>35</v>
      </c>
      <c r="BE40" s="1609" t="s">
        <v>35</v>
      </c>
      <c r="BF40" s="1609" t="s">
        <v>35</v>
      </c>
      <c r="BG40" s="1630" t="s">
        <v>35</v>
      </c>
      <c r="BH40" s="1651" t="s">
        <v>35</v>
      </c>
      <c r="BI40" s="1609" t="s">
        <v>35</v>
      </c>
      <c r="BJ40" s="1609" t="s">
        <v>35</v>
      </c>
      <c r="BK40" s="1609" t="s">
        <v>35</v>
      </c>
      <c r="BL40" s="1630" t="s">
        <v>35</v>
      </c>
      <c r="BM40" s="1651" t="s">
        <v>35</v>
      </c>
      <c r="BN40" s="1609" t="s">
        <v>35</v>
      </c>
      <c r="BO40" s="1609" t="s">
        <v>35</v>
      </c>
      <c r="BP40" s="1609" t="s">
        <v>35</v>
      </c>
      <c r="BQ40" s="1630" t="s">
        <v>35</v>
      </c>
      <c r="BR40" s="1651" t="s">
        <v>35</v>
      </c>
      <c r="BS40" s="1609" t="s">
        <v>35</v>
      </c>
      <c r="BT40" s="1609" t="s">
        <v>35</v>
      </c>
      <c r="BU40" s="1609" t="s">
        <v>35</v>
      </c>
      <c r="BV40" s="1609" t="s">
        <v>35</v>
      </c>
      <c r="BW40" s="1609" t="s">
        <v>35</v>
      </c>
      <c r="BX40" s="1609" t="s">
        <v>35</v>
      </c>
      <c r="BY40" s="1672" t="s">
        <v>35</v>
      </c>
      <c r="BZ40" s="1672" t="s">
        <v>35</v>
      </c>
      <c r="CA40" s="2477"/>
      <c r="CB40" s="2477"/>
      <c r="CC40" s="2477"/>
      <c r="CD40" s="2477"/>
      <c r="CE40" s="2477"/>
      <c r="CF40" s="2477"/>
      <c r="CG40" s="2477"/>
      <c r="CH40" s="2477"/>
      <c r="CI40" s="2477"/>
      <c r="CJ40" s="2477"/>
      <c r="CK40" s="2477"/>
      <c r="CL40" s="2477"/>
      <c r="CM40" s="2477"/>
      <c r="CN40" s="2477"/>
      <c r="CO40" s="2477"/>
      <c r="CP40" s="2477"/>
      <c r="CQ40" s="2477"/>
      <c r="CR40" s="2477"/>
      <c r="CS40" s="2477"/>
      <c r="CT40" s="2477"/>
      <c r="CU40" s="2477"/>
      <c r="CV40" s="2477"/>
      <c r="CW40" s="2477"/>
      <c r="CX40" s="2477"/>
      <c r="CY40" s="2477"/>
      <c r="CZ40" s="2477"/>
    </row>
    <row r="41" s="761" customFormat="true" ht="15" customHeight="true" x14ac:dyDescent="0.2">
      <c r="A41" s="3329" t="s">
        <v>56</v>
      </c>
      <c r="B41" s="2105" t="s">
        <v>49</v>
      </c>
      <c r="C41" s="2017">
        <v>17.5</v>
      </c>
      <c r="D41" s="2018">
        <v>16.100000000000001</v>
      </c>
      <c r="E41" s="2018">
        <v>20.100000000000001</v>
      </c>
      <c r="F41" s="2018">
        <v>7</v>
      </c>
      <c r="G41" s="2019">
        <v>1.4</v>
      </c>
      <c r="H41" s="2020">
        <v>9.1999999999999993</v>
      </c>
      <c r="I41" s="2018">
        <v>3.3</v>
      </c>
      <c r="J41" s="2018">
        <v>2.4</v>
      </c>
      <c r="K41" s="2018">
        <v>1.2</v>
      </c>
      <c r="L41" s="2021">
        <v>0.6</v>
      </c>
      <c r="M41" s="2022">
        <v>16.399999999999999</v>
      </c>
      <c r="N41" s="2018">
        <v>17.899999999999999</v>
      </c>
      <c r="O41" s="2018">
        <v>16.600000000000001</v>
      </c>
      <c r="P41" s="2018">
        <v>19.399999999999999</v>
      </c>
      <c r="Q41" s="2019">
        <v>17.2</v>
      </c>
      <c r="R41" s="2020">
        <v>13.8</v>
      </c>
      <c r="S41" s="2018">
        <v>3.6</v>
      </c>
      <c r="T41" s="2018">
        <v>12.2</v>
      </c>
      <c r="U41" s="2018">
        <v>27.3</v>
      </c>
      <c r="V41" s="2018">
        <v>1.5</v>
      </c>
      <c r="W41" s="2018">
        <v>10.1</v>
      </c>
      <c r="X41" s="2018">
        <v>25.3</v>
      </c>
      <c r="Y41" s="2018">
        <v>27.5</v>
      </c>
      <c r="Z41" s="2528">
        <v>7.4</v>
      </c>
      <c r="AA41" s="1038"/>
      <c r="AB41" s="1038"/>
      <c r="AC41" s="1038"/>
      <c r="AD41" s="1038"/>
      <c r="AE41" s="1038"/>
      <c r="AF41" s="1038"/>
      <c r="AG41" s="1038"/>
      <c r="AH41" s="1038"/>
      <c r="AI41" s="1038"/>
      <c r="AJ41" s="1038"/>
      <c r="AK41" s="1038"/>
      <c r="AL41" s="1038"/>
      <c r="AM41" s="1038"/>
      <c r="AN41" s="1038"/>
      <c r="AO41" s="1038"/>
      <c r="AP41" s="1038"/>
      <c r="AQ41" s="1038"/>
      <c r="AR41" s="1038"/>
      <c r="AS41" s="1038"/>
      <c r="AT41" s="1038"/>
      <c r="AU41" s="1038"/>
      <c r="AV41" s="1038"/>
      <c r="AW41" s="1038"/>
      <c r="AX41" s="1038"/>
      <c r="AY41" s="1038"/>
      <c r="AZ41" s="240"/>
      <c r="BA41" s="3056" t="s">
        <v>56</v>
      </c>
      <c r="BB41" s="165" t="s">
        <v>49</v>
      </c>
      <c r="BC41" s="1589" t="s">
        <v>35</v>
      </c>
      <c r="BD41" s="1609" t="s">
        <v>35</v>
      </c>
      <c r="BE41" s="1609" t="s">
        <v>35</v>
      </c>
      <c r="BF41" s="1609" t="s">
        <v>35</v>
      </c>
      <c r="BG41" s="1630" t="s">
        <v>35</v>
      </c>
      <c r="BH41" s="1651" t="s">
        <v>35</v>
      </c>
      <c r="BI41" s="1609" t="s">
        <v>35</v>
      </c>
      <c r="BJ41" s="1609" t="s">
        <v>35</v>
      </c>
      <c r="BK41" s="1609" t="s">
        <v>35</v>
      </c>
      <c r="BL41" s="1630" t="s">
        <v>35</v>
      </c>
      <c r="BM41" s="1651" t="s">
        <v>35</v>
      </c>
      <c r="BN41" s="1609" t="s">
        <v>35</v>
      </c>
      <c r="BO41" s="1609" t="s">
        <v>35</v>
      </c>
      <c r="BP41" s="1609" t="s">
        <v>35</v>
      </c>
      <c r="BQ41" s="1630" t="s">
        <v>35</v>
      </c>
      <c r="BR41" s="1651" t="s">
        <v>35</v>
      </c>
      <c r="BS41" s="1609" t="s">
        <v>35</v>
      </c>
      <c r="BT41" s="1609" t="s">
        <v>35</v>
      </c>
      <c r="BU41" s="1609" t="s">
        <v>35</v>
      </c>
      <c r="BV41" s="1609" t="s">
        <v>35</v>
      </c>
      <c r="BW41" s="1609" t="s">
        <v>35</v>
      </c>
      <c r="BX41" s="1609" t="s">
        <v>35</v>
      </c>
      <c r="BY41" s="1672" t="s">
        <v>35</v>
      </c>
      <c r="BZ41" s="1672" t="s">
        <v>35</v>
      </c>
      <c r="CA41" s="2477"/>
      <c r="CB41" s="2477"/>
      <c r="CC41" s="2477"/>
      <c r="CD41" s="2477"/>
      <c r="CE41" s="2477"/>
      <c r="CF41" s="2477"/>
      <c r="CG41" s="2477"/>
      <c r="CH41" s="2477"/>
      <c r="CI41" s="2477"/>
      <c r="CJ41" s="2477"/>
      <c r="CK41" s="2477"/>
      <c r="CL41" s="2477"/>
      <c r="CM41" s="2477"/>
      <c r="CN41" s="2477"/>
      <c r="CO41" s="2477"/>
      <c r="CP41" s="2477"/>
      <c r="CQ41" s="2477"/>
      <c r="CR41" s="2477"/>
      <c r="CS41" s="2477"/>
      <c r="CT41" s="2477"/>
      <c r="CU41" s="2477"/>
      <c r="CV41" s="2477"/>
      <c r="CW41" s="2477"/>
      <c r="CX41" s="2477"/>
      <c r="CY41" s="2477"/>
      <c r="CZ41" s="2477"/>
    </row>
    <row r="42" s="761" customFormat="true" ht="15" customHeight="true" x14ac:dyDescent="0.2">
      <c r="A42" s="3329"/>
      <c r="B42" s="2105" t="s">
        <v>48</v>
      </c>
      <c r="C42" s="2017">
        <v>82.5</v>
      </c>
      <c r="D42" s="2018">
        <v>83.9</v>
      </c>
      <c r="E42" s="2018">
        <v>79.900000000000006</v>
      </c>
      <c r="F42" s="2018">
        <v>93</v>
      </c>
      <c r="G42" s="2019">
        <v>98.6</v>
      </c>
      <c r="H42" s="2020">
        <v>90.8</v>
      </c>
      <c r="I42" s="2018">
        <v>96.7</v>
      </c>
      <c r="J42" s="2018">
        <v>97.6</v>
      </c>
      <c r="K42" s="2018">
        <v>98.8</v>
      </c>
      <c r="L42" s="2021">
        <v>99.4</v>
      </c>
      <c r="M42" s="2022">
        <v>83.6</v>
      </c>
      <c r="N42" s="2018">
        <v>82.1</v>
      </c>
      <c r="O42" s="2018">
        <v>83.4</v>
      </c>
      <c r="P42" s="2018">
        <v>80.599999999999994</v>
      </c>
      <c r="Q42" s="2019">
        <v>82.8</v>
      </c>
      <c r="R42" s="2020">
        <v>86.2</v>
      </c>
      <c r="S42" s="2018">
        <v>96.4</v>
      </c>
      <c r="T42" s="2018">
        <v>87.8</v>
      </c>
      <c r="U42" s="2018">
        <v>72.7</v>
      </c>
      <c r="V42" s="2018">
        <v>98.5</v>
      </c>
      <c r="W42" s="2018">
        <v>89.9</v>
      </c>
      <c r="X42" s="2018">
        <v>74.7</v>
      </c>
      <c r="Y42" s="2018">
        <v>72.5</v>
      </c>
      <c r="Z42" s="2528">
        <v>92.6</v>
      </c>
      <c r="AA42" s="1038"/>
      <c r="AB42" s="1038"/>
      <c r="AC42" s="1038"/>
      <c r="AD42" s="1038"/>
      <c r="AE42" s="1038"/>
      <c r="AF42" s="1038"/>
      <c r="AG42" s="1038"/>
      <c r="AH42" s="1038"/>
      <c r="AI42" s="1038"/>
      <c r="AJ42" s="1038"/>
      <c r="AK42" s="1038"/>
      <c r="AL42" s="1038"/>
      <c r="AM42" s="1038"/>
      <c r="AN42" s="1038"/>
      <c r="AO42" s="1038"/>
      <c r="AP42" s="1038"/>
      <c r="AQ42" s="1038"/>
      <c r="AR42" s="1038"/>
      <c r="AS42" s="1038"/>
      <c r="AT42" s="1038"/>
      <c r="AU42" s="1038"/>
      <c r="AV42" s="1038"/>
      <c r="AW42" s="1038"/>
      <c r="AX42" s="1038"/>
      <c r="AY42" s="1038"/>
      <c r="AZ42" s="240"/>
      <c r="BA42" s="3056"/>
      <c r="BB42" s="165" t="s">
        <v>48</v>
      </c>
      <c r="BC42" s="1589" t="s">
        <v>35</v>
      </c>
      <c r="BD42" s="1609" t="s">
        <v>35</v>
      </c>
      <c r="BE42" s="1609" t="s">
        <v>35</v>
      </c>
      <c r="BF42" s="1609" t="s">
        <v>35</v>
      </c>
      <c r="BG42" s="1630" t="s">
        <v>35</v>
      </c>
      <c r="BH42" s="1651" t="s">
        <v>35</v>
      </c>
      <c r="BI42" s="1609" t="s">
        <v>35</v>
      </c>
      <c r="BJ42" s="1609" t="s">
        <v>35</v>
      </c>
      <c r="BK42" s="1609" t="s">
        <v>35</v>
      </c>
      <c r="BL42" s="1630" t="s">
        <v>35</v>
      </c>
      <c r="BM42" s="1651" t="s">
        <v>35</v>
      </c>
      <c r="BN42" s="1609" t="s">
        <v>35</v>
      </c>
      <c r="BO42" s="1609" t="s">
        <v>35</v>
      </c>
      <c r="BP42" s="1609" t="s">
        <v>35</v>
      </c>
      <c r="BQ42" s="1630" t="s">
        <v>35</v>
      </c>
      <c r="BR42" s="1651" t="s">
        <v>35</v>
      </c>
      <c r="BS42" s="1609" t="s">
        <v>35</v>
      </c>
      <c r="BT42" s="1609" t="s">
        <v>35</v>
      </c>
      <c r="BU42" s="1609" t="s">
        <v>35</v>
      </c>
      <c r="BV42" s="1609" t="s">
        <v>35</v>
      </c>
      <c r="BW42" s="1609" t="s">
        <v>35</v>
      </c>
      <c r="BX42" s="1609" t="s">
        <v>35</v>
      </c>
      <c r="BY42" s="1672" t="s">
        <v>35</v>
      </c>
      <c r="BZ42" s="1672" t="s">
        <v>35</v>
      </c>
      <c r="CA42" s="2477"/>
      <c r="CB42" s="2477"/>
      <c r="CC42" s="2477"/>
      <c r="CD42" s="2477"/>
      <c r="CE42" s="2477"/>
      <c r="CF42" s="2477"/>
      <c r="CG42" s="2477"/>
      <c r="CH42" s="2477"/>
      <c r="CI42" s="2477"/>
      <c r="CJ42" s="2477"/>
      <c r="CK42" s="2477"/>
      <c r="CL42" s="2477"/>
      <c r="CM42" s="2477"/>
      <c r="CN42" s="2477"/>
      <c r="CO42" s="2477"/>
      <c r="CP42" s="2477"/>
      <c r="CQ42" s="2477"/>
      <c r="CR42" s="2477"/>
      <c r="CS42" s="2477"/>
      <c r="CT42" s="2477"/>
      <c r="CU42" s="2477"/>
      <c r="CV42" s="2477"/>
      <c r="CW42" s="2477"/>
      <c r="CX42" s="2477"/>
      <c r="CY42" s="2477"/>
      <c r="CZ42" s="2477"/>
    </row>
    <row r="43" s="761" customFormat="true" ht="15" customHeight="true" x14ac:dyDescent="0.2">
      <c r="A43" s="3329" t="s">
        <v>53</v>
      </c>
      <c r="B43" s="2105" t="s">
        <v>49</v>
      </c>
      <c r="C43" s="1511" t="s">
        <v>35</v>
      </c>
      <c r="D43" s="1525" t="s">
        <v>35</v>
      </c>
      <c r="E43" s="1525" t="s">
        <v>35</v>
      </c>
      <c r="F43" s="1525" t="s">
        <v>35</v>
      </c>
      <c r="G43" s="1539" t="s">
        <v>35</v>
      </c>
      <c r="H43" s="1553" t="s">
        <v>35</v>
      </c>
      <c r="I43" s="1525" t="s">
        <v>35</v>
      </c>
      <c r="J43" s="1525" t="s">
        <v>35</v>
      </c>
      <c r="K43" s="1525" t="s">
        <v>35</v>
      </c>
      <c r="L43" s="1567" t="s">
        <v>35</v>
      </c>
      <c r="M43" s="1511" t="s">
        <v>35</v>
      </c>
      <c r="N43" s="1525" t="s">
        <v>35</v>
      </c>
      <c r="O43" s="1525" t="s">
        <v>35</v>
      </c>
      <c r="P43" s="1525" t="s">
        <v>35</v>
      </c>
      <c r="Q43" s="1539" t="s">
        <v>35</v>
      </c>
      <c r="R43" s="1553" t="s">
        <v>35</v>
      </c>
      <c r="S43" s="1525" t="s">
        <v>35</v>
      </c>
      <c r="T43" s="1525" t="s">
        <v>35</v>
      </c>
      <c r="U43" s="1525" t="s">
        <v>35</v>
      </c>
      <c r="V43" s="1525" t="s">
        <v>35</v>
      </c>
      <c r="W43" s="1525" t="s">
        <v>35</v>
      </c>
      <c r="X43" s="1525" t="s">
        <v>35</v>
      </c>
      <c r="Y43" s="1525" t="s">
        <v>35</v>
      </c>
      <c r="Z43" s="1567" t="s">
        <v>35</v>
      </c>
      <c r="AA43" s="1038"/>
      <c r="AB43" s="1038"/>
      <c r="AC43" s="1038"/>
      <c r="AD43" s="1038"/>
      <c r="AE43" s="1038"/>
      <c r="AF43" s="1038"/>
      <c r="AG43" s="1038"/>
      <c r="AH43" s="1038"/>
      <c r="AI43" s="1038"/>
      <c r="AJ43" s="1038"/>
      <c r="AK43" s="1038"/>
      <c r="AL43" s="1038"/>
      <c r="AM43" s="1038"/>
      <c r="AN43" s="1038"/>
      <c r="AO43" s="1038"/>
      <c r="AP43" s="1038"/>
      <c r="AQ43" s="1038"/>
      <c r="AR43" s="1038"/>
      <c r="AS43" s="1038"/>
      <c r="AT43" s="1038"/>
      <c r="AU43" s="1038"/>
      <c r="AV43" s="1038"/>
      <c r="AW43" s="1038"/>
      <c r="AX43" s="1038"/>
      <c r="AY43" s="1038"/>
      <c r="AZ43" s="240"/>
      <c r="BA43" s="3056" t="s">
        <v>53</v>
      </c>
      <c r="BB43" s="165" t="s">
        <v>49</v>
      </c>
      <c r="BC43" s="1589" t="s">
        <v>35</v>
      </c>
      <c r="BD43" s="1609" t="s">
        <v>35</v>
      </c>
      <c r="BE43" s="1609" t="s">
        <v>35</v>
      </c>
      <c r="BF43" s="1609" t="s">
        <v>35</v>
      </c>
      <c r="BG43" s="1630" t="s">
        <v>35</v>
      </c>
      <c r="BH43" s="1651" t="s">
        <v>35</v>
      </c>
      <c r="BI43" s="1609" t="s">
        <v>35</v>
      </c>
      <c r="BJ43" s="1609" t="s">
        <v>35</v>
      </c>
      <c r="BK43" s="1609" t="s">
        <v>35</v>
      </c>
      <c r="BL43" s="1630" t="s">
        <v>35</v>
      </c>
      <c r="BM43" s="1651" t="s">
        <v>35</v>
      </c>
      <c r="BN43" s="1609" t="s">
        <v>35</v>
      </c>
      <c r="BO43" s="1609" t="s">
        <v>35</v>
      </c>
      <c r="BP43" s="1609" t="s">
        <v>35</v>
      </c>
      <c r="BQ43" s="1630" t="s">
        <v>35</v>
      </c>
      <c r="BR43" s="1651" t="s">
        <v>35</v>
      </c>
      <c r="BS43" s="1609" t="s">
        <v>35</v>
      </c>
      <c r="BT43" s="1609" t="s">
        <v>35</v>
      </c>
      <c r="BU43" s="1609" t="s">
        <v>35</v>
      </c>
      <c r="BV43" s="1609" t="s">
        <v>35</v>
      </c>
      <c r="BW43" s="1609" t="s">
        <v>35</v>
      </c>
      <c r="BX43" s="1609" t="s">
        <v>35</v>
      </c>
      <c r="BY43" s="1672" t="s">
        <v>35</v>
      </c>
      <c r="BZ43" s="1672" t="s">
        <v>35</v>
      </c>
      <c r="CA43" s="2477"/>
      <c r="CB43" s="2477"/>
      <c r="CC43" s="2477"/>
      <c r="CD43" s="2477"/>
      <c r="CE43" s="2477"/>
      <c r="CF43" s="2477"/>
      <c r="CG43" s="2477"/>
      <c r="CH43" s="2477"/>
      <c r="CI43" s="2477"/>
      <c r="CJ43" s="2477"/>
      <c r="CK43" s="2477"/>
      <c r="CL43" s="2477"/>
      <c r="CM43" s="2477"/>
      <c r="CN43" s="2477"/>
      <c r="CO43" s="2477"/>
      <c r="CP43" s="2477"/>
      <c r="CQ43" s="2477"/>
      <c r="CR43" s="2477"/>
      <c r="CS43" s="2477"/>
      <c r="CT43" s="2477"/>
      <c r="CU43" s="2477"/>
      <c r="CV43" s="2477"/>
      <c r="CW43" s="2477"/>
      <c r="CX43" s="2477"/>
      <c r="CY43" s="2477"/>
      <c r="CZ43" s="2477"/>
    </row>
    <row r="44" s="761" customFormat="true" ht="15" customHeight="true" x14ac:dyDescent="0.2">
      <c r="A44" s="3329"/>
      <c r="B44" s="2105" t="s">
        <v>48</v>
      </c>
      <c r="C44" s="1511" t="s">
        <v>35</v>
      </c>
      <c r="D44" s="1525" t="s">
        <v>35</v>
      </c>
      <c r="E44" s="1525" t="s">
        <v>35</v>
      </c>
      <c r="F44" s="1525" t="s">
        <v>35</v>
      </c>
      <c r="G44" s="1539" t="s">
        <v>35</v>
      </c>
      <c r="H44" s="1553" t="s">
        <v>35</v>
      </c>
      <c r="I44" s="1525" t="s">
        <v>35</v>
      </c>
      <c r="J44" s="1525" t="s">
        <v>35</v>
      </c>
      <c r="K44" s="1525" t="s">
        <v>35</v>
      </c>
      <c r="L44" s="1567" t="s">
        <v>35</v>
      </c>
      <c r="M44" s="1511" t="s">
        <v>35</v>
      </c>
      <c r="N44" s="1525" t="s">
        <v>35</v>
      </c>
      <c r="O44" s="1525" t="s">
        <v>35</v>
      </c>
      <c r="P44" s="1525" t="s">
        <v>35</v>
      </c>
      <c r="Q44" s="1539" t="s">
        <v>35</v>
      </c>
      <c r="R44" s="1553" t="s">
        <v>35</v>
      </c>
      <c r="S44" s="1525" t="s">
        <v>35</v>
      </c>
      <c r="T44" s="1525" t="s">
        <v>35</v>
      </c>
      <c r="U44" s="1525" t="s">
        <v>35</v>
      </c>
      <c r="V44" s="1525" t="s">
        <v>35</v>
      </c>
      <c r="W44" s="1525" t="s">
        <v>35</v>
      </c>
      <c r="X44" s="1525" t="s">
        <v>35</v>
      </c>
      <c r="Y44" s="1525" t="s">
        <v>35</v>
      </c>
      <c r="Z44" s="1567" t="s">
        <v>35</v>
      </c>
      <c r="AA44" s="1038"/>
      <c r="AB44" s="1038"/>
      <c r="AC44" s="1038"/>
      <c r="AD44" s="1038"/>
      <c r="AE44" s="1038"/>
      <c r="AF44" s="1038"/>
      <c r="AG44" s="1038"/>
      <c r="AH44" s="1038"/>
      <c r="AI44" s="1038"/>
      <c r="AJ44" s="1038"/>
      <c r="AK44" s="1038"/>
      <c r="AL44" s="1038"/>
      <c r="AM44" s="1038"/>
      <c r="AN44" s="1038"/>
      <c r="AO44" s="1038"/>
      <c r="AP44" s="1038"/>
      <c r="AQ44" s="1038"/>
      <c r="AR44" s="1038"/>
      <c r="AS44" s="1038"/>
      <c r="AT44" s="1038"/>
      <c r="AU44" s="1038"/>
      <c r="AV44" s="1038"/>
      <c r="AW44" s="1038"/>
      <c r="AX44" s="1038"/>
      <c r="AY44" s="1038"/>
      <c r="AZ44" s="240"/>
      <c r="BA44" s="3056"/>
      <c r="BB44" s="165" t="s">
        <v>48</v>
      </c>
      <c r="BC44" s="1589" t="s">
        <v>35</v>
      </c>
      <c r="BD44" s="1609" t="s">
        <v>35</v>
      </c>
      <c r="BE44" s="1609" t="s">
        <v>35</v>
      </c>
      <c r="BF44" s="1609" t="s">
        <v>35</v>
      </c>
      <c r="BG44" s="1630" t="s">
        <v>35</v>
      </c>
      <c r="BH44" s="1651" t="s">
        <v>35</v>
      </c>
      <c r="BI44" s="1609" t="s">
        <v>35</v>
      </c>
      <c r="BJ44" s="1609" t="s">
        <v>35</v>
      </c>
      <c r="BK44" s="1609" t="s">
        <v>35</v>
      </c>
      <c r="BL44" s="1630" t="s">
        <v>35</v>
      </c>
      <c r="BM44" s="1651" t="s">
        <v>35</v>
      </c>
      <c r="BN44" s="1609" t="s">
        <v>35</v>
      </c>
      <c r="BO44" s="1609" t="s">
        <v>35</v>
      </c>
      <c r="BP44" s="1609" t="s">
        <v>35</v>
      </c>
      <c r="BQ44" s="1630" t="s">
        <v>35</v>
      </c>
      <c r="BR44" s="1651" t="s">
        <v>35</v>
      </c>
      <c r="BS44" s="1609" t="s">
        <v>35</v>
      </c>
      <c r="BT44" s="1609" t="s">
        <v>35</v>
      </c>
      <c r="BU44" s="1609" t="s">
        <v>35</v>
      </c>
      <c r="BV44" s="1609" t="s">
        <v>35</v>
      </c>
      <c r="BW44" s="1609" t="s">
        <v>35</v>
      </c>
      <c r="BX44" s="1609" t="s">
        <v>35</v>
      </c>
      <c r="BY44" s="1672" t="s">
        <v>35</v>
      </c>
      <c r="BZ44" s="1672" t="s">
        <v>35</v>
      </c>
      <c r="CA44" s="2477"/>
      <c r="CB44" s="2477"/>
      <c r="CC44" s="2477"/>
      <c r="CD44" s="2477"/>
      <c r="CE44" s="2477"/>
      <c r="CF44" s="2477"/>
      <c r="CG44" s="2477"/>
      <c r="CH44" s="2477"/>
      <c r="CI44" s="2477"/>
      <c r="CJ44" s="2477"/>
      <c r="CK44" s="2477"/>
      <c r="CL44" s="2477"/>
      <c r="CM44" s="2477"/>
      <c r="CN44" s="2477"/>
      <c r="CO44" s="2477"/>
      <c r="CP44" s="2477"/>
      <c r="CQ44" s="2477"/>
      <c r="CR44" s="2477"/>
      <c r="CS44" s="2477"/>
      <c r="CT44" s="2477"/>
      <c r="CU44" s="2477"/>
      <c r="CV44" s="2477"/>
      <c r="CW44" s="2477"/>
      <c r="CX44" s="2477"/>
      <c r="CY44" s="2477"/>
      <c r="CZ44" s="2477"/>
    </row>
    <row r="45" s="761" customFormat="true" ht="15" customHeight="true" x14ac:dyDescent="0.2">
      <c r="A45" s="3329" t="s">
        <v>52</v>
      </c>
      <c r="B45" s="2105" t="s">
        <v>49</v>
      </c>
      <c r="C45" s="1511" t="s">
        <v>35</v>
      </c>
      <c r="D45" s="1525" t="s">
        <v>35</v>
      </c>
      <c r="E45" s="1525" t="s">
        <v>35</v>
      </c>
      <c r="F45" s="1525" t="s">
        <v>35</v>
      </c>
      <c r="G45" s="1539" t="s">
        <v>35</v>
      </c>
      <c r="H45" s="1553" t="s">
        <v>35</v>
      </c>
      <c r="I45" s="1525" t="s">
        <v>35</v>
      </c>
      <c r="J45" s="1525" t="s">
        <v>35</v>
      </c>
      <c r="K45" s="1525" t="s">
        <v>35</v>
      </c>
      <c r="L45" s="1567" t="s">
        <v>35</v>
      </c>
      <c r="M45" s="1511" t="s">
        <v>35</v>
      </c>
      <c r="N45" s="1525" t="s">
        <v>35</v>
      </c>
      <c r="O45" s="1525" t="s">
        <v>35</v>
      </c>
      <c r="P45" s="1525" t="s">
        <v>35</v>
      </c>
      <c r="Q45" s="1539" t="s">
        <v>35</v>
      </c>
      <c r="R45" s="1553" t="s">
        <v>35</v>
      </c>
      <c r="S45" s="1525" t="s">
        <v>35</v>
      </c>
      <c r="T45" s="1525" t="s">
        <v>35</v>
      </c>
      <c r="U45" s="1525" t="s">
        <v>35</v>
      </c>
      <c r="V45" s="1525" t="s">
        <v>35</v>
      </c>
      <c r="W45" s="1525" t="s">
        <v>35</v>
      </c>
      <c r="X45" s="1525" t="s">
        <v>35</v>
      </c>
      <c r="Y45" s="1525" t="s">
        <v>35</v>
      </c>
      <c r="Z45" s="1567" t="s">
        <v>35</v>
      </c>
      <c r="AA45" s="1038"/>
      <c r="AB45" s="1038"/>
      <c r="AC45" s="1038"/>
      <c r="AD45" s="1038"/>
      <c r="AE45" s="1038"/>
      <c r="AF45" s="1038"/>
      <c r="AG45" s="1038"/>
      <c r="AH45" s="1038"/>
      <c r="AI45" s="1038"/>
      <c r="AJ45" s="1038"/>
      <c r="AK45" s="1038"/>
      <c r="AL45" s="1038"/>
      <c r="AM45" s="1038"/>
      <c r="AN45" s="1038"/>
      <c r="AO45" s="1038"/>
      <c r="AP45" s="1038"/>
      <c r="AQ45" s="1038"/>
      <c r="AR45" s="1038"/>
      <c r="AS45" s="1038"/>
      <c r="AT45" s="1038"/>
      <c r="AU45" s="1038"/>
      <c r="AV45" s="1038"/>
      <c r="AW45" s="1038"/>
      <c r="AX45" s="1038"/>
      <c r="AY45" s="1038"/>
      <c r="AZ45" s="240"/>
      <c r="BA45" s="3056" t="s">
        <v>52</v>
      </c>
      <c r="BB45" s="165" t="s">
        <v>49</v>
      </c>
      <c r="BC45" s="1589" t="s">
        <v>35</v>
      </c>
      <c r="BD45" s="1609" t="s">
        <v>35</v>
      </c>
      <c r="BE45" s="1609" t="s">
        <v>35</v>
      </c>
      <c r="BF45" s="1609" t="s">
        <v>35</v>
      </c>
      <c r="BG45" s="1630" t="s">
        <v>35</v>
      </c>
      <c r="BH45" s="1651" t="s">
        <v>35</v>
      </c>
      <c r="BI45" s="1609" t="s">
        <v>35</v>
      </c>
      <c r="BJ45" s="1609" t="s">
        <v>35</v>
      </c>
      <c r="BK45" s="1609" t="s">
        <v>35</v>
      </c>
      <c r="BL45" s="1630" t="s">
        <v>35</v>
      </c>
      <c r="BM45" s="1651" t="s">
        <v>35</v>
      </c>
      <c r="BN45" s="1609" t="s">
        <v>35</v>
      </c>
      <c r="BO45" s="1609" t="s">
        <v>35</v>
      </c>
      <c r="BP45" s="1609" t="s">
        <v>35</v>
      </c>
      <c r="BQ45" s="1630" t="s">
        <v>35</v>
      </c>
      <c r="BR45" s="1651" t="s">
        <v>35</v>
      </c>
      <c r="BS45" s="1609" t="s">
        <v>35</v>
      </c>
      <c r="BT45" s="1609" t="s">
        <v>35</v>
      </c>
      <c r="BU45" s="1609" t="s">
        <v>35</v>
      </c>
      <c r="BV45" s="1609" t="s">
        <v>35</v>
      </c>
      <c r="BW45" s="1609" t="s">
        <v>35</v>
      </c>
      <c r="BX45" s="1609" t="s">
        <v>35</v>
      </c>
      <c r="BY45" s="1672" t="s">
        <v>35</v>
      </c>
      <c r="BZ45" s="1672" t="s">
        <v>35</v>
      </c>
      <c r="CA45" s="2477"/>
      <c r="CB45" s="2477"/>
      <c r="CC45" s="2477"/>
      <c r="CD45" s="2477"/>
      <c r="CE45" s="2477"/>
      <c r="CF45" s="2477"/>
      <c r="CG45" s="2477"/>
      <c r="CH45" s="2477"/>
      <c r="CI45" s="2477"/>
      <c r="CJ45" s="2477"/>
      <c r="CK45" s="2477"/>
      <c r="CL45" s="2477"/>
      <c r="CM45" s="2477"/>
      <c r="CN45" s="2477"/>
      <c r="CO45" s="2477"/>
      <c r="CP45" s="2477"/>
      <c r="CQ45" s="2477"/>
      <c r="CR45" s="2477"/>
      <c r="CS45" s="2477"/>
      <c r="CT45" s="2477"/>
      <c r="CU45" s="2477"/>
      <c r="CV45" s="2477"/>
      <c r="CW45" s="2477"/>
      <c r="CX45" s="2477"/>
      <c r="CY45" s="2477"/>
      <c r="CZ45" s="2477"/>
    </row>
    <row r="46" s="761" customFormat="true" ht="15" customHeight="true" x14ac:dyDescent="0.2">
      <c r="A46" s="3329"/>
      <c r="B46" s="2105" t="s">
        <v>48</v>
      </c>
      <c r="C46" s="1511" t="s">
        <v>35</v>
      </c>
      <c r="D46" s="1525" t="s">
        <v>35</v>
      </c>
      <c r="E46" s="1525" t="s">
        <v>35</v>
      </c>
      <c r="F46" s="1525" t="s">
        <v>35</v>
      </c>
      <c r="G46" s="1539" t="s">
        <v>35</v>
      </c>
      <c r="H46" s="1553" t="s">
        <v>35</v>
      </c>
      <c r="I46" s="1525" t="s">
        <v>35</v>
      </c>
      <c r="J46" s="1525" t="s">
        <v>35</v>
      </c>
      <c r="K46" s="1525" t="s">
        <v>35</v>
      </c>
      <c r="L46" s="1567" t="s">
        <v>35</v>
      </c>
      <c r="M46" s="1511" t="s">
        <v>35</v>
      </c>
      <c r="N46" s="1525" t="s">
        <v>35</v>
      </c>
      <c r="O46" s="1525" t="s">
        <v>35</v>
      </c>
      <c r="P46" s="1525" t="s">
        <v>35</v>
      </c>
      <c r="Q46" s="1539" t="s">
        <v>35</v>
      </c>
      <c r="R46" s="1553" t="s">
        <v>35</v>
      </c>
      <c r="S46" s="1525" t="s">
        <v>35</v>
      </c>
      <c r="T46" s="1525" t="s">
        <v>35</v>
      </c>
      <c r="U46" s="1525" t="s">
        <v>35</v>
      </c>
      <c r="V46" s="1525" t="s">
        <v>35</v>
      </c>
      <c r="W46" s="1525" t="s">
        <v>35</v>
      </c>
      <c r="X46" s="1525" t="s">
        <v>35</v>
      </c>
      <c r="Y46" s="1525" t="s">
        <v>35</v>
      </c>
      <c r="Z46" s="1567" t="s">
        <v>35</v>
      </c>
      <c r="AA46" s="1038"/>
      <c r="AB46" s="1038"/>
      <c r="AC46" s="1038"/>
      <c r="AD46" s="1038"/>
      <c r="AE46" s="1038"/>
      <c r="AF46" s="1038"/>
      <c r="AG46" s="1038"/>
      <c r="AH46" s="1038"/>
      <c r="AI46" s="1038"/>
      <c r="AJ46" s="1038"/>
      <c r="AK46" s="1038"/>
      <c r="AL46" s="1038"/>
      <c r="AM46" s="1038"/>
      <c r="AN46" s="1038"/>
      <c r="AO46" s="1038"/>
      <c r="AP46" s="1038"/>
      <c r="AQ46" s="1038"/>
      <c r="AR46" s="1038"/>
      <c r="AS46" s="1038"/>
      <c r="AT46" s="1038"/>
      <c r="AU46" s="1038"/>
      <c r="AV46" s="1038"/>
      <c r="AW46" s="1038"/>
      <c r="AX46" s="1038"/>
      <c r="AY46" s="1038"/>
      <c r="AZ46" s="240"/>
      <c r="BA46" s="3056"/>
      <c r="BB46" s="165" t="s">
        <v>48</v>
      </c>
      <c r="BC46" s="1589" t="s">
        <v>35</v>
      </c>
      <c r="BD46" s="1609" t="s">
        <v>35</v>
      </c>
      <c r="BE46" s="1609" t="s">
        <v>35</v>
      </c>
      <c r="BF46" s="1609" t="s">
        <v>35</v>
      </c>
      <c r="BG46" s="1630" t="s">
        <v>35</v>
      </c>
      <c r="BH46" s="1651" t="s">
        <v>35</v>
      </c>
      <c r="BI46" s="1609" t="s">
        <v>35</v>
      </c>
      <c r="BJ46" s="1609" t="s">
        <v>35</v>
      </c>
      <c r="BK46" s="1609" t="s">
        <v>35</v>
      </c>
      <c r="BL46" s="1630" t="s">
        <v>35</v>
      </c>
      <c r="BM46" s="1651" t="s">
        <v>35</v>
      </c>
      <c r="BN46" s="1609" t="s">
        <v>35</v>
      </c>
      <c r="BO46" s="1609" t="s">
        <v>35</v>
      </c>
      <c r="BP46" s="1609" t="s">
        <v>35</v>
      </c>
      <c r="BQ46" s="1630" t="s">
        <v>35</v>
      </c>
      <c r="BR46" s="1651" t="s">
        <v>35</v>
      </c>
      <c r="BS46" s="1609" t="s">
        <v>35</v>
      </c>
      <c r="BT46" s="1609" t="s">
        <v>35</v>
      </c>
      <c r="BU46" s="1609" t="s">
        <v>35</v>
      </c>
      <c r="BV46" s="1609" t="s">
        <v>35</v>
      </c>
      <c r="BW46" s="1609" t="s">
        <v>35</v>
      </c>
      <c r="BX46" s="1609" t="s">
        <v>35</v>
      </c>
      <c r="BY46" s="1672" t="s">
        <v>35</v>
      </c>
      <c r="BZ46" s="1672" t="s">
        <v>35</v>
      </c>
      <c r="CA46" s="2477"/>
      <c r="CB46" s="2477"/>
      <c r="CC46" s="2477"/>
      <c r="CD46" s="2477"/>
      <c r="CE46" s="2477"/>
      <c r="CF46" s="2477"/>
      <c r="CG46" s="2477"/>
      <c r="CH46" s="2477"/>
      <c r="CI46" s="2477"/>
      <c r="CJ46" s="2477"/>
      <c r="CK46" s="2477"/>
      <c r="CL46" s="2477"/>
      <c r="CM46" s="2477"/>
      <c r="CN46" s="2477"/>
      <c r="CO46" s="2477"/>
      <c r="CP46" s="2477"/>
      <c r="CQ46" s="2477"/>
      <c r="CR46" s="2477"/>
      <c r="CS46" s="2477"/>
      <c r="CT46" s="2477"/>
      <c r="CU46" s="2477"/>
      <c r="CV46" s="2477"/>
      <c r="CW46" s="2477"/>
      <c r="CX46" s="2477"/>
      <c r="CY46" s="2477"/>
      <c r="CZ46" s="2477"/>
    </row>
    <row r="47" s="130" customFormat="true" ht="15" customHeight="true" x14ac:dyDescent="0.2">
      <c r="A47" s="3057" t="s">
        <v>102</v>
      </c>
      <c r="B47" s="291" t="s">
        <v>101</v>
      </c>
      <c r="C47" s="1509" t="s">
        <v>35</v>
      </c>
      <c r="D47" s="1523" t="s">
        <v>35</v>
      </c>
      <c r="E47" s="1523" t="s">
        <v>35</v>
      </c>
      <c r="F47" s="1523" t="s">
        <v>35</v>
      </c>
      <c r="G47" s="1537" t="s">
        <v>35</v>
      </c>
      <c r="H47" s="1551" t="s">
        <v>35</v>
      </c>
      <c r="I47" s="1523" t="s">
        <v>35</v>
      </c>
      <c r="J47" s="1523" t="s">
        <v>35</v>
      </c>
      <c r="K47" s="1523" t="s">
        <v>35</v>
      </c>
      <c r="L47" s="1565" t="s">
        <v>35</v>
      </c>
      <c r="M47" s="1577" t="s">
        <v>35</v>
      </c>
      <c r="N47" s="1523" t="s">
        <v>35</v>
      </c>
      <c r="O47" s="1523" t="s">
        <v>35</v>
      </c>
      <c r="P47" s="1523" t="s">
        <v>35</v>
      </c>
      <c r="Q47" s="1537" t="s">
        <v>35</v>
      </c>
      <c r="R47" s="1551" t="s">
        <v>35</v>
      </c>
      <c r="S47" s="1523" t="s">
        <v>35</v>
      </c>
      <c r="T47" s="1523" t="s">
        <v>35</v>
      </c>
      <c r="U47" s="1523" t="s">
        <v>35</v>
      </c>
      <c r="V47" s="1523" t="s">
        <v>35</v>
      </c>
      <c r="W47" s="1523" t="s">
        <v>35</v>
      </c>
      <c r="X47" s="1523" t="s">
        <v>35</v>
      </c>
      <c r="Y47" s="1583" t="s">
        <v>35</v>
      </c>
      <c r="Z47" s="2432" t="s">
        <v>35</v>
      </c>
      <c r="AA47" s="2466"/>
      <c r="AB47" s="2466"/>
      <c r="AC47" s="2466"/>
      <c r="AD47" s="2466"/>
      <c r="AE47" s="2466"/>
      <c r="AF47" s="2466"/>
      <c r="AG47" s="2466"/>
      <c r="AH47" s="2466"/>
      <c r="AI47" s="2466"/>
      <c r="AJ47" s="2466"/>
      <c r="AK47" s="2466"/>
      <c r="AL47" s="2466"/>
      <c r="AM47" s="2466"/>
      <c r="AN47" s="2466"/>
      <c r="AO47" s="2466"/>
      <c r="AP47" s="2466"/>
      <c r="AQ47" s="2466"/>
      <c r="AR47" s="2466"/>
      <c r="AS47" s="2466"/>
      <c r="AT47" s="2466"/>
      <c r="AU47" s="2466"/>
      <c r="AV47" s="2466"/>
      <c r="AW47" s="2466"/>
      <c r="AX47" s="2466"/>
      <c r="AY47" s="2466"/>
      <c r="AZ47" s="239"/>
      <c r="BA47" s="3056" t="s">
        <v>102</v>
      </c>
      <c r="BB47" s="165" t="s">
        <v>101</v>
      </c>
      <c r="BC47" s="1589" t="s">
        <v>35</v>
      </c>
      <c r="BD47" s="1609" t="s">
        <v>35</v>
      </c>
      <c r="BE47" s="1609" t="s">
        <v>35</v>
      </c>
      <c r="BF47" s="1609" t="s">
        <v>35</v>
      </c>
      <c r="BG47" s="1630" t="s">
        <v>35</v>
      </c>
      <c r="BH47" s="1651" t="s">
        <v>35</v>
      </c>
      <c r="BI47" s="1609" t="s">
        <v>35</v>
      </c>
      <c r="BJ47" s="1609" t="s">
        <v>35</v>
      </c>
      <c r="BK47" s="1609" t="s">
        <v>35</v>
      </c>
      <c r="BL47" s="1630" t="s">
        <v>35</v>
      </c>
      <c r="BM47" s="1651" t="s">
        <v>35</v>
      </c>
      <c r="BN47" s="1609" t="s">
        <v>35</v>
      </c>
      <c r="BO47" s="1609" t="s">
        <v>35</v>
      </c>
      <c r="BP47" s="1609" t="s">
        <v>35</v>
      </c>
      <c r="BQ47" s="1630" t="s">
        <v>35</v>
      </c>
      <c r="BR47" s="1651" t="s">
        <v>35</v>
      </c>
      <c r="BS47" s="1609" t="s">
        <v>35</v>
      </c>
      <c r="BT47" s="1609" t="s">
        <v>35</v>
      </c>
      <c r="BU47" s="1609" t="s">
        <v>35</v>
      </c>
      <c r="BV47" s="1609" t="s">
        <v>35</v>
      </c>
      <c r="BW47" s="1609" t="s">
        <v>35</v>
      </c>
      <c r="BX47" s="1609" t="s">
        <v>35</v>
      </c>
      <c r="BY47" s="1672" t="s">
        <v>35</v>
      </c>
      <c r="BZ47" s="1672" t="s">
        <v>35</v>
      </c>
      <c r="CA47" s="2477"/>
      <c r="CB47" s="2477"/>
      <c r="CC47" s="2477"/>
      <c r="CD47" s="2477"/>
      <c r="CE47" s="2477"/>
      <c r="CF47" s="2477"/>
      <c r="CG47" s="2477"/>
      <c r="CH47" s="2477"/>
      <c r="CI47" s="2477"/>
      <c r="CJ47" s="2477"/>
      <c r="CK47" s="2477"/>
      <c r="CL47" s="2477"/>
      <c r="CM47" s="2477"/>
      <c r="CN47" s="2477"/>
      <c r="CO47" s="2477"/>
      <c r="CP47" s="2477"/>
      <c r="CQ47" s="2477"/>
      <c r="CR47" s="2477"/>
      <c r="CS47" s="2477"/>
      <c r="CT47" s="2477"/>
      <c r="CU47" s="2477"/>
      <c r="CV47" s="2477"/>
      <c r="CW47" s="2477"/>
      <c r="CX47" s="2477"/>
      <c r="CY47" s="2477"/>
      <c r="CZ47" s="2477"/>
    </row>
    <row r="48" s="130" customFormat="true" ht="15" customHeight="true" x14ac:dyDescent="0.2">
      <c r="A48" s="3057"/>
      <c r="B48" s="291" t="s">
        <v>100</v>
      </c>
      <c r="C48" s="1509" t="s">
        <v>35</v>
      </c>
      <c r="D48" s="1523" t="s">
        <v>35</v>
      </c>
      <c r="E48" s="1523" t="s">
        <v>35</v>
      </c>
      <c r="F48" s="1523" t="s">
        <v>35</v>
      </c>
      <c r="G48" s="1537" t="s">
        <v>35</v>
      </c>
      <c r="H48" s="1551" t="s">
        <v>35</v>
      </c>
      <c r="I48" s="1523" t="s">
        <v>35</v>
      </c>
      <c r="J48" s="1523" t="s">
        <v>35</v>
      </c>
      <c r="K48" s="1523" t="s">
        <v>35</v>
      </c>
      <c r="L48" s="1565" t="s">
        <v>35</v>
      </c>
      <c r="M48" s="1577" t="s">
        <v>35</v>
      </c>
      <c r="N48" s="1523" t="s">
        <v>35</v>
      </c>
      <c r="O48" s="1523" t="s">
        <v>35</v>
      </c>
      <c r="P48" s="1523" t="s">
        <v>35</v>
      </c>
      <c r="Q48" s="1537" t="s">
        <v>35</v>
      </c>
      <c r="R48" s="1551" t="s">
        <v>35</v>
      </c>
      <c r="S48" s="1523" t="s">
        <v>35</v>
      </c>
      <c r="T48" s="1523" t="s">
        <v>35</v>
      </c>
      <c r="U48" s="1523" t="s">
        <v>35</v>
      </c>
      <c r="V48" s="1523" t="s">
        <v>35</v>
      </c>
      <c r="W48" s="1523" t="s">
        <v>35</v>
      </c>
      <c r="X48" s="1523" t="s">
        <v>35</v>
      </c>
      <c r="Y48" s="1583" t="s">
        <v>35</v>
      </c>
      <c r="Z48" s="2432" t="s">
        <v>35</v>
      </c>
      <c r="AA48" s="2466"/>
      <c r="AB48" s="2466"/>
      <c r="AC48" s="2466"/>
      <c r="AD48" s="2466"/>
      <c r="AE48" s="2466"/>
      <c r="AF48" s="2466"/>
      <c r="AG48" s="2466"/>
      <c r="AH48" s="2466"/>
      <c r="AI48" s="2466"/>
      <c r="AJ48" s="2466"/>
      <c r="AK48" s="2466"/>
      <c r="AL48" s="2466"/>
      <c r="AM48" s="2466"/>
      <c r="AN48" s="2466"/>
      <c r="AO48" s="2466"/>
      <c r="AP48" s="2466"/>
      <c r="AQ48" s="2466"/>
      <c r="AR48" s="2466"/>
      <c r="AS48" s="2466"/>
      <c r="AT48" s="2466"/>
      <c r="AU48" s="2466"/>
      <c r="AV48" s="2466"/>
      <c r="AW48" s="2466"/>
      <c r="AX48" s="2466"/>
      <c r="AY48" s="2466"/>
      <c r="AZ48" s="239"/>
      <c r="BA48" s="3056"/>
      <c r="BB48" s="165" t="s">
        <v>100</v>
      </c>
      <c r="BC48" s="1589" t="s">
        <v>35</v>
      </c>
      <c r="BD48" s="1609" t="s">
        <v>35</v>
      </c>
      <c r="BE48" s="1609" t="s">
        <v>35</v>
      </c>
      <c r="BF48" s="1609" t="s">
        <v>35</v>
      </c>
      <c r="BG48" s="1630" t="s">
        <v>35</v>
      </c>
      <c r="BH48" s="1651" t="s">
        <v>35</v>
      </c>
      <c r="BI48" s="1609" t="s">
        <v>35</v>
      </c>
      <c r="BJ48" s="1609" t="s">
        <v>35</v>
      </c>
      <c r="BK48" s="1609" t="s">
        <v>35</v>
      </c>
      <c r="BL48" s="1630" t="s">
        <v>35</v>
      </c>
      <c r="BM48" s="1651" t="s">
        <v>35</v>
      </c>
      <c r="BN48" s="1609" t="s">
        <v>35</v>
      </c>
      <c r="BO48" s="1609" t="s">
        <v>35</v>
      </c>
      <c r="BP48" s="1609" t="s">
        <v>35</v>
      </c>
      <c r="BQ48" s="1630" t="s">
        <v>35</v>
      </c>
      <c r="BR48" s="1651" t="s">
        <v>35</v>
      </c>
      <c r="BS48" s="1609" t="s">
        <v>35</v>
      </c>
      <c r="BT48" s="1609" t="s">
        <v>35</v>
      </c>
      <c r="BU48" s="1609" t="s">
        <v>35</v>
      </c>
      <c r="BV48" s="1609" t="s">
        <v>35</v>
      </c>
      <c r="BW48" s="1609" t="s">
        <v>35</v>
      </c>
      <c r="BX48" s="1609" t="s">
        <v>35</v>
      </c>
      <c r="BY48" s="1672" t="s">
        <v>35</v>
      </c>
      <c r="BZ48" s="1672" t="s">
        <v>35</v>
      </c>
      <c r="CA48" s="2477"/>
      <c r="CB48" s="2477"/>
      <c r="CC48" s="2477"/>
      <c r="CD48" s="2477"/>
      <c r="CE48" s="2477"/>
      <c r="CF48" s="2477"/>
      <c r="CG48" s="2477"/>
      <c r="CH48" s="2477"/>
      <c r="CI48" s="2477"/>
      <c r="CJ48" s="2477"/>
      <c r="CK48" s="2477"/>
      <c r="CL48" s="2477"/>
      <c r="CM48" s="2477"/>
      <c r="CN48" s="2477"/>
      <c r="CO48" s="2477"/>
      <c r="CP48" s="2477"/>
      <c r="CQ48" s="2477"/>
      <c r="CR48" s="2477"/>
      <c r="CS48" s="2477"/>
      <c r="CT48" s="2477"/>
      <c r="CU48" s="2477"/>
      <c r="CV48" s="2477"/>
      <c r="CW48" s="2477"/>
      <c r="CX48" s="2477"/>
      <c r="CY48" s="2477"/>
      <c r="CZ48" s="2477"/>
    </row>
    <row r="49" s="130" customFormat="true" ht="15" customHeight="true" x14ac:dyDescent="0.2">
      <c r="A49" s="3057"/>
      <c r="B49" s="291" t="s">
        <v>68</v>
      </c>
      <c r="C49" s="1509" t="s">
        <v>35</v>
      </c>
      <c r="D49" s="1523" t="s">
        <v>35</v>
      </c>
      <c r="E49" s="1523" t="s">
        <v>35</v>
      </c>
      <c r="F49" s="1523" t="s">
        <v>35</v>
      </c>
      <c r="G49" s="1537" t="s">
        <v>35</v>
      </c>
      <c r="H49" s="1551" t="s">
        <v>35</v>
      </c>
      <c r="I49" s="1523" t="s">
        <v>35</v>
      </c>
      <c r="J49" s="1523" t="s">
        <v>35</v>
      </c>
      <c r="K49" s="1523" t="s">
        <v>35</v>
      </c>
      <c r="L49" s="1565" t="s">
        <v>35</v>
      </c>
      <c r="M49" s="1577" t="s">
        <v>35</v>
      </c>
      <c r="N49" s="1523" t="s">
        <v>35</v>
      </c>
      <c r="O49" s="1523" t="s">
        <v>35</v>
      </c>
      <c r="P49" s="1523" t="s">
        <v>35</v>
      </c>
      <c r="Q49" s="1537" t="s">
        <v>35</v>
      </c>
      <c r="R49" s="1551" t="s">
        <v>35</v>
      </c>
      <c r="S49" s="1523" t="s">
        <v>35</v>
      </c>
      <c r="T49" s="1523" t="s">
        <v>35</v>
      </c>
      <c r="U49" s="1523" t="s">
        <v>35</v>
      </c>
      <c r="V49" s="1523" t="s">
        <v>35</v>
      </c>
      <c r="W49" s="1523" t="s">
        <v>35</v>
      </c>
      <c r="X49" s="1523" t="s">
        <v>35</v>
      </c>
      <c r="Y49" s="1583" t="s">
        <v>35</v>
      </c>
      <c r="Z49" s="2432" t="s">
        <v>35</v>
      </c>
      <c r="AA49" s="2466"/>
      <c r="AB49" s="2466"/>
      <c r="AC49" s="2466"/>
      <c r="AD49" s="2466"/>
      <c r="AE49" s="2466"/>
      <c r="AF49" s="2466"/>
      <c r="AG49" s="2466"/>
      <c r="AH49" s="2466"/>
      <c r="AI49" s="2466"/>
      <c r="AJ49" s="2466"/>
      <c r="AK49" s="2466"/>
      <c r="AL49" s="2466"/>
      <c r="AM49" s="2466"/>
      <c r="AN49" s="2466"/>
      <c r="AO49" s="2466"/>
      <c r="AP49" s="2466"/>
      <c r="AQ49" s="2466"/>
      <c r="AR49" s="2466"/>
      <c r="AS49" s="2466"/>
      <c r="AT49" s="2466"/>
      <c r="AU49" s="2466"/>
      <c r="AV49" s="2466"/>
      <c r="AW49" s="2466"/>
      <c r="AX49" s="2466"/>
      <c r="AY49" s="2466"/>
      <c r="AZ49" s="239"/>
      <c r="BA49" s="3056"/>
      <c r="BB49" s="165" t="s">
        <v>68</v>
      </c>
      <c r="BC49" s="1589" t="s">
        <v>35</v>
      </c>
      <c r="BD49" s="1609" t="s">
        <v>35</v>
      </c>
      <c r="BE49" s="1609" t="s">
        <v>35</v>
      </c>
      <c r="BF49" s="1609" t="s">
        <v>35</v>
      </c>
      <c r="BG49" s="1630" t="s">
        <v>35</v>
      </c>
      <c r="BH49" s="1651" t="s">
        <v>35</v>
      </c>
      <c r="BI49" s="1609" t="s">
        <v>35</v>
      </c>
      <c r="BJ49" s="1609" t="s">
        <v>35</v>
      </c>
      <c r="BK49" s="1609" t="s">
        <v>35</v>
      </c>
      <c r="BL49" s="1630" t="s">
        <v>35</v>
      </c>
      <c r="BM49" s="1651" t="s">
        <v>35</v>
      </c>
      <c r="BN49" s="1609" t="s">
        <v>35</v>
      </c>
      <c r="BO49" s="1609" t="s">
        <v>35</v>
      </c>
      <c r="BP49" s="1609" t="s">
        <v>35</v>
      </c>
      <c r="BQ49" s="1630" t="s">
        <v>35</v>
      </c>
      <c r="BR49" s="1651" t="s">
        <v>35</v>
      </c>
      <c r="BS49" s="1609" t="s">
        <v>35</v>
      </c>
      <c r="BT49" s="1609" t="s">
        <v>35</v>
      </c>
      <c r="BU49" s="1609" t="s">
        <v>35</v>
      </c>
      <c r="BV49" s="1609" t="s">
        <v>35</v>
      </c>
      <c r="BW49" s="1609" t="s">
        <v>35</v>
      </c>
      <c r="BX49" s="1609" t="s">
        <v>35</v>
      </c>
      <c r="BY49" s="1672" t="s">
        <v>35</v>
      </c>
      <c r="BZ49" s="1672" t="s">
        <v>35</v>
      </c>
      <c r="CA49" s="2477"/>
      <c r="CB49" s="2477"/>
      <c r="CC49" s="2477"/>
      <c r="CD49" s="2477"/>
      <c r="CE49" s="2477"/>
      <c r="CF49" s="2477"/>
      <c r="CG49" s="2477"/>
      <c r="CH49" s="2477"/>
      <c r="CI49" s="2477"/>
      <c r="CJ49" s="2477"/>
      <c r="CK49" s="2477"/>
      <c r="CL49" s="2477"/>
      <c r="CM49" s="2477"/>
      <c r="CN49" s="2477"/>
      <c r="CO49" s="2477"/>
      <c r="CP49" s="2477"/>
      <c r="CQ49" s="2477"/>
      <c r="CR49" s="2477"/>
      <c r="CS49" s="2477"/>
      <c r="CT49" s="2477"/>
      <c r="CU49" s="2477"/>
      <c r="CV49" s="2477"/>
      <c r="CW49" s="2477"/>
      <c r="CX49" s="2477"/>
      <c r="CY49" s="2477"/>
      <c r="CZ49" s="2477"/>
    </row>
    <row r="50" s="130" customFormat="true" ht="15" customHeight="true" x14ac:dyDescent="0.2">
      <c r="A50" s="3057" t="s">
        <v>103</v>
      </c>
      <c r="B50" s="291" t="s">
        <v>101</v>
      </c>
      <c r="C50" s="1509" t="s">
        <v>35</v>
      </c>
      <c r="D50" s="1523" t="s">
        <v>35</v>
      </c>
      <c r="E50" s="1523" t="s">
        <v>35</v>
      </c>
      <c r="F50" s="1523" t="s">
        <v>35</v>
      </c>
      <c r="G50" s="1537" t="s">
        <v>35</v>
      </c>
      <c r="H50" s="1551" t="s">
        <v>35</v>
      </c>
      <c r="I50" s="1523" t="s">
        <v>35</v>
      </c>
      <c r="J50" s="1523" t="s">
        <v>35</v>
      </c>
      <c r="K50" s="1523" t="s">
        <v>35</v>
      </c>
      <c r="L50" s="1565" t="s">
        <v>35</v>
      </c>
      <c r="M50" s="1577" t="s">
        <v>35</v>
      </c>
      <c r="N50" s="1523" t="s">
        <v>35</v>
      </c>
      <c r="O50" s="1523" t="s">
        <v>35</v>
      </c>
      <c r="P50" s="1523" t="s">
        <v>35</v>
      </c>
      <c r="Q50" s="1537" t="s">
        <v>35</v>
      </c>
      <c r="R50" s="1551" t="s">
        <v>35</v>
      </c>
      <c r="S50" s="1523" t="s">
        <v>35</v>
      </c>
      <c r="T50" s="1523" t="s">
        <v>35</v>
      </c>
      <c r="U50" s="1523" t="s">
        <v>35</v>
      </c>
      <c r="V50" s="1523" t="s">
        <v>35</v>
      </c>
      <c r="W50" s="1523" t="s">
        <v>35</v>
      </c>
      <c r="X50" s="1523" t="s">
        <v>35</v>
      </c>
      <c r="Y50" s="1583" t="s">
        <v>35</v>
      </c>
      <c r="Z50" s="2432" t="s">
        <v>35</v>
      </c>
      <c r="AA50" s="2466"/>
      <c r="AB50" s="2466"/>
      <c r="AC50" s="2466"/>
      <c r="AD50" s="2466"/>
      <c r="AE50" s="2466"/>
      <c r="AF50" s="2466"/>
      <c r="AG50" s="2466"/>
      <c r="AH50" s="2466"/>
      <c r="AI50" s="2466"/>
      <c r="AJ50" s="2466"/>
      <c r="AK50" s="2466"/>
      <c r="AL50" s="2466"/>
      <c r="AM50" s="2466"/>
      <c r="AN50" s="2466"/>
      <c r="AO50" s="2466"/>
      <c r="AP50" s="2466"/>
      <c r="AQ50" s="2466"/>
      <c r="AR50" s="2466"/>
      <c r="AS50" s="2466"/>
      <c r="AT50" s="2466"/>
      <c r="AU50" s="2466"/>
      <c r="AV50" s="2466"/>
      <c r="AW50" s="2466"/>
      <c r="AX50" s="2466"/>
      <c r="AY50" s="2466"/>
      <c r="AZ50" s="239"/>
      <c r="BA50" s="3056" t="s">
        <v>103</v>
      </c>
      <c r="BB50" s="165" t="s">
        <v>101</v>
      </c>
      <c r="BC50" s="1589" t="s">
        <v>35</v>
      </c>
      <c r="BD50" s="1609" t="s">
        <v>35</v>
      </c>
      <c r="BE50" s="1609" t="s">
        <v>35</v>
      </c>
      <c r="BF50" s="1609" t="s">
        <v>35</v>
      </c>
      <c r="BG50" s="1630" t="s">
        <v>35</v>
      </c>
      <c r="BH50" s="1651" t="s">
        <v>35</v>
      </c>
      <c r="BI50" s="1609" t="s">
        <v>35</v>
      </c>
      <c r="BJ50" s="1609" t="s">
        <v>35</v>
      </c>
      <c r="BK50" s="1609" t="s">
        <v>35</v>
      </c>
      <c r="BL50" s="1630" t="s">
        <v>35</v>
      </c>
      <c r="BM50" s="1651" t="s">
        <v>35</v>
      </c>
      <c r="BN50" s="1609" t="s">
        <v>35</v>
      </c>
      <c r="BO50" s="1609" t="s">
        <v>35</v>
      </c>
      <c r="BP50" s="1609" t="s">
        <v>35</v>
      </c>
      <c r="BQ50" s="1630" t="s">
        <v>35</v>
      </c>
      <c r="BR50" s="1651" t="s">
        <v>35</v>
      </c>
      <c r="BS50" s="1609" t="s">
        <v>35</v>
      </c>
      <c r="BT50" s="1609" t="s">
        <v>35</v>
      </c>
      <c r="BU50" s="1609" t="s">
        <v>35</v>
      </c>
      <c r="BV50" s="1609" t="s">
        <v>35</v>
      </c>
      <c r="BW50" s="1609" t="s">
        <v>35</v>
      </c>
      <c r="BX50" s="1609" t="s">
        <v>35</v>
      </c>
      <c r="BY50" s="1672" t="s">
        <v>35</v>
      </c>
      <c r="BZ50" s="1672" t="s">
        <v>35</v>
      </c>
      <c r="CA50" s="2477"/>
      <c r="CB50" s="2477"/>
      <c r="CC50" s="2477"/>
      <c r="CD50" s="2477"/>
      <c r="CE50" s="2477"/>
      <c r="CF50" s="2477"/>
      <c r="CG50" s="2477"/>
      <c r="CH50" s="2477"/>
      <c r="CI50" s="2477"/>
      <c r="CJ50" s="2477"/>
      <c r="CK50" s="2477"/>
      <c r="CL50" s="2477"/>
      <c r="CM50" s="2477"/>
      <c r="CN50" s="2477"/>
      <c r="CO50" s="2477"/>
      <c r="CP50" s="2477"/>
      <c r="CQ50" s="2477"/>
      <c r="CR50" s="2477"/>
      <c r="CS50" s="2477"/>
      <c r="CT50" s="2477"/>
      <c r="CU50" s="2477"/>
      <c r="CV50" s="2477"/>
      <c r="CW50" s="2477"/>
      <c r="CX50" s="2477"/>
      <c r="CY50" s="2477"/>
      <c r="CZ50" s="2477"/>
    </row>
    <row r="51" s="130" customFormat="true" ht="15" customHeight="true" x14ac:dyDescent="0.2">
      <c r="A51" s="3057"/>
      <c r="B51" s="291" t="s">
        <v>100</v>
      </c>
      <c r="C51" s="1509" t="s">
        <v>35</v>
      </c>
      <c r="D51" s="1523" t="s">
        <v>35</v>
      </c>
      <c r="E51" s="1523" t="s">
        <v>35</v>
      </c>
      <c r="F51" s="1523" t="s">
        <v>35</v>
      </c>
      <c r="G51" s="1537" t="s">
        <v>35</v>
      </c>
      <c r="H51" s="1551" t="s">
        <v>35</v>
      </c>
      <c r="I51" s="1523" t="s">
        <v>35</v>
      </c>
      <c r="J51" s="1523" t="s">
        <v>35</v>
      </c>
      <c r="K51" s="1523" t="s">
        <v>35</v>
      </c>
      <c r="L51" s="1565" t="s">
        <v>35</v>
      </c>
      <c r="M51" s="1577" t="s">
        <v>35</v>
      </c>
      <c r="N51" s="1523" t="s">
        <v>35</v>
      </c>
      <c r="O51" s="1523" t="s">
        <v>35</v>
      </c>
      <c r="P51" s="1523" t="s">
        <v>35</v>
      </c>
      <c r="Q51" s="1537" t="s">
        <v>35</v>
      </c>
      <c r="R51" s="1551" t="s">
        <v>35</v>
      </c>
      <c r="S51" s="1523" t="s">
        <v>35</v>
      </c>
      <c r="T51" s="1523" t="s">
        <v>35</v>
      </c>
      <c r="U51" s="1523" t="s">
        <v>35</v>
      </c>
      <c r="V51" s="1523" t="s">
        <v>35</v>
      </c>
      <c r="W51" s="1523" t="s">
        <v>35</v>
      </c>
      <c r="X51" s="1523" t="s">
        <v>35</v>
      </c>
      <c r="Y51" s="1583" t="s">
        <v>35</v>
      </c>
      <c r="Z51" s="2432" t="s">
        <v>35</v>
      </c>
      <c r="AA51" s="2466"/>
      <c r="AB51" s="2466"/>
      <c r="AC51" s="2466"/>
      <c r="AD51" s="2466"/>
      <c r="AE51" s="2466"/>
      <c r="AF51" s="2466"/>
      <c r="AG51" s="2466"/>
      <c r="AH51" s="2466"/>
      <c r="AI51" s="2466"/>
      <c r="AJ51" s="2466"/>
      <c r="AK51" s="2466"/>
      <c r="AL51" s="2466"/>
      <c r="AM51" s="2466"/>
      <c r="AN51" s="2466"/>
      <c r="AO51" s="2466"/>
      <c r="AP51" s="2466"/>
      <c r="AQ51" s="2466"/>
      <c r="AR51" s="2466"/>
      <c r="AS51" s="2466"/>
      <c r="AT51" s="2466"/>
      <c r="AU51" s="2466"/>
      <c r="AV51" s="2466"/>
      <c r="AW51" s="2466"/>
      <c r="AX51" s="2466"/>
      <c r="AY51" s="2466"/>
      <c r="AZ51" s="239"/>
      <c r="BA51" s="3056"/>
      <c r="BB51" s="165" t="s">
        <v>100</v>
      </c>
      <c r="BC51" s="1589" t="s">
        <v>35</v>
      </c>
      <c r="BD51" s="1609" t="s">
        <v>35</v>
      </c>
      <c r="BE51" s="1609" t="s">
        <v>35</v>
      </c>
      <c r="BF51" s="1609" t="s">
        <v>35</v>
      </c>
      <c r="BG51" s="1630" t="s">
        <v>35</v>
      </c>
      <c r="BH51" s="1651" t="s">
        <v>35</v>
      </c>
      <c r="BI51" s="1609" t="s">
        <v>35</v>
      </c>
      <c r="BJ51" s="1609" t="s">
        <v>35</v>
      </c>
      <c r="BK51" s="1609" t="s">
        <v>35</v>
      </c>
      <c r="BL51" s="1630" t="s">
        <v>35</v>
      </c>
      <c r="BM51" s="1651" t="s">
        <v>35</v>
      </c>
      <c r="BN51" s="1609" t="s">
        <v>35</v>
      </c>
      <c r="BO51" s="1609" t="s">
        <v>35</v>
      </c>
      <c r="BP51" s="1609" t="s">
        <v>35</v>
      </c>
      <c r="BQ51" s="1630" t="s">
        <v>35</v>
      </c>
      <c r="BR51" s="1651" t="s">
        <v>35</v>
      </c>
      <c r="BS51" s="1609" t="s">
        <v>35</v>
      </c>
      <c r="BT51" s="1609" t="s">
        <v>35</v>
      </c>
      <c r="BU51" s="1609" t="s">
        <v>35</v>
      </c>
      <c r="BV51" s="1609" t="s">
        <v>35</v>
      </c>
      <c r="BW51" s="1609" t="s">
        <v>35</v>
      </c>
      <c r="BX51" s="1609" t="s">
        <v>35</v>
      </c>
      <c r="BY51" s="1672" t="s">
        <v>35</v>
      </c>
      <c r="BZ51" s="1672" t="s">
        <v>35</v>
      </c>
      <c r="CA51" s="2477"/>
      <c r="CB51" s="2477"/>
      <c r="CC51" s="2477"/>
      <c r="CD51" s="2477"/>
      <c r="CE51" s="2477"/>
      <c r="CF51" s="2477"/>
      <c r="CG51" s="2477"/>
      <c r="CH51" s="2477"/>
      <c r="CI51" s="2477"/>
      <c r="CJ51" s="2477"/>
      <c r="CK51" s="2477"/>
      <c r="CL51" s="2477"/>
      <c r="CM51" s="2477"/>
      <c r="CN51" s="2477"/>
      <c r="CO51" s="2477"/>
      <c r="CP51" s="2477"/>
      <c r="CQ51" s="2477"/>
      <c r="CR51" s="2477"/>
      <c r="CS51" s="2477"/>
      <c r="CT51" s="2477"/>
      <c r="CU51" s="2477"/>
      <c r="CV51" s="2477"/>
      <c r="CW51" s="2477"/>
      <c r="CX51" s="2477"/>
      <c r="CY51" s="2477"/>
      <c r="CZ51" s="2477"/>
    </row>
    <row r="52" s="130" customFormat="true" ht="15" customHeight="true" x14ac:dyDescent="0.2">
      <c r="A52" s="3057"/>
      <c r="B52" s="291" t="s">
        <v>68</v>
      </c>
      <c r="C52" s="1509" t="s">
        <v>35</v>
      </c>
      <c r="D52" s="1523" t="s">
        <v>35</v>
      </c>
      <c r="E52" s="1523" t="s">
        <v>35</v>
      </c>
      <c r="F52" s="1523" t="s">
        <v>35</v>
      </c>
      <c r="G52" s="1537" t="s">
        <v>35</v>
      </c>
      <c r="H52" s="1551" t="s">
        <v>35</v>
      </c>
      <c r="I52" s="1523" t="s">
        <v>35</v>
      </c>
      <c r="J52" s="1523" t="s">
        <v>35</v>
      </c>
      <c r="K52" s="1523" t="s">
        <v>35</v>
      </c>
      <c r="L52" s="1565" t="s">
        <v>35</v>
      </c>
      <c r="M52" s="1577" t="s">
        <v>35</v>
      </c>
      <c r="N52" s="1523" t="s">
        <v>35</v>
      </c>
      <c r="O52" s="1523" t="s">
        <v>35</v>
      </c>
      <c r="P52" s="1523" t="s">
        <v>35</v>
      </c>
      <c r="Q52" s="1537" t="s">
        <v>35</v>
      </c>
      <c r="R52" s="1551" t="s">
        <v>35</v>
      </c>
      <c r="S52" s="1523" t="s">
        <v>35</v>
      </c>
      <c r="T52" s="1523" t="s">
        <v>35</v>
      </c>
      <c r="U52" s="1523" t="s">
        <v>35</v>
      </c>
      <c r="V52" s="1523" t="s">
        <v>35</v>
      </c>
      <c r="W52" s="1523" t="s">
        <v>35</v>
      </c>
      <c r="X52" s="1523" t="s">
        <v>35</v>
      </c>
      <c r="Y52" s="1583" t="s">
        <v>35</v>
      </c>
      <c r="Z52" s="2432" t="s">
        <v>35</v>
      </c>
      <c r="AA52" s="2466"/>
      <c r="AB52" s="2466"/>
      <c r="AC52" s="2466"/>
      <c r="AD52" s="2466"/>
      <c r="AE52" s="2466"/>
      <c r="AF52" s="2466"/>
      <c r="AG52" s="2466"/>
      <c r="AH52" s="2466"/>
      <c r="AI52" s="2466"/>
      <c r="AJ52" s="2466"/>
      <c r="AK52" s="2466"/>
      <c r="AL52" s="2466"/>
      <c r="AM52" s="2466"/>
      <c r="AN52" s="2466"/>
      <c r="AO52" s="2466"/>
      <c r="AP52" s="2466"/>
      <c r="AQ52" s="2466"/>
      <c r="AR52" s="2466"/>
      <c r="AS52" s="2466"/>
      <c r="AT52" s="2466"/>
      <c r="AU52" s="2466"/>
      <c r="AV52" s="2466"/>
      <c r="AW52" s="2466"/>
      <c r="AX52" s="2466"/>
      <c r="AY52" s="2466"/>
      <c r="AZ52" s="239"/>
      <c r="BA52" s="3056"/>
      <c r="BB52" s="165" t="s">
        <v>68</v>
      </c>
      <c r="BC52" s="1589" t="s">
        <v>35</v>
      </c>
      <c r="BD52" s="1609" t="s">
        <v>35</v>
      </c>
      <c r="BE52" s="1609" t="s">
        <v>35</v>
      </c>
      <c r="BF52" s="1609" t="s">
        <v>35</v>
      </c>
      <c r="BG52" s="1630" t="s">
        <v>35</v>
      </c>
      <c r="BH52" s="1651" t="s">
        <v>35</v>
      </c>
      <c r="BI52" s="1609" t="s">
        <v>35</v>
      </c>
      <c r="BJ52" s="1609" t="s">
        <v>35</v>
      </c>
      <c r="BK52" s="1609" t="s">
        <v>35</v>
      </c>
      <c r="BL52" s="1630" t="s">
        <v>35</v>
      </c>
      <c r="BM52" s="1651" t="s">
        <v>35</v>
      </c>
      <c r="BN52" s="1609" t="s">
        <v>35</v>
      </c>
      <c r="BO52" s="1609" t="s">
        <v>35</v>
      </c>
      <c r="BP52" s="1609" t="s">
        <v>35</v>
      </c>
      <c r="BQ52" s="1630" t="s">
        <v>35</v>
      </c>
      <c r="BR52" s="1651" t="s">
        <v>35</v>
      </c>
      <c r="BS52" s="1609" t="s">
        <v>35</v>
      </c>
      <c r="BT52" s="1609" t="s">
        <v>35</v>
      </c>
      <c r="BU52" s="1609" t="s">
        <v>35</v>
      </c>
      <c r="BV52" s="1609" t="s">
        <v>35</v>
      </c>
      <c r="BW52" s="1609" t="s">
        <v>35</v>
      </c>
      <c r="BX52" s="1609" t="s">
        <v>35</v>
      </c>
      <c r="BY52" s="1672" t="s">
        <v>35</v>
      </c>
      <c r="BZ52" s="1672" t="s">
        <v>35</v>
      </c>
      <c r="CA52" s="2477"/>
      <c r="CB52" s="2477"/>
      <c r="CC52" s="2477"/>
      <c r="CD52" s="2477"/>
      <c r="CE52" s="2477"/>
      <c r="CF52" s="2477"/>
      <c r="CG52" s="2477"/>
      <c r="CH52" s="2477"/>
      <c r="CI52" s="2477"/>
      <c r="CJ52" s="2477"/>
      <c r="CK52" s="2477"/>
      <c r="CL52" s="2477"/>
      <c r="CM52" s="2477"/>
      <c r="CN52" s="2477"/>
      <c r="CO52" s="2477"/>
      <c r="CP52" s="2477"/>
      <c r="CQ52" s="2477"/>
      <c r="CR52" s="2477"/>
      <c r="CS52" s="2477"/>
      <c r="CT52" s="2477"/>
      <c r="CU52" s="2477"/>
      <c r="CV52" s="2477"/>
      <c r="CW52" s="2477"/>
      <c r="CX52" s="2477"/>
      <c r="CY52" s="2477"/>
      <c r="CZ52" s="2477"/>
    </row>
    <row r="53" s="130" customFormat="true" ht="15" customHeight="true" x14ac:dyDescent="0.2">
      <c r="A53" s="3057" t="s">
        <v>106</v>
      </c>
      <c r="B53" s="291" t="s">
        <v>101</v>
      </c>
      <c r="C53" s="1509" t="s">
        <v>35</v>
      </c>
      <c r="D53" s="1523" t="s">
        <v>35</v>
      </c>
      <c r="E53" s="1523" t="s">
        <v>35</v>
      </c>
      <c r="F53" s="1523" t="s">
        <v>35</v>
      </c>
      <c r="G53" s="1537" t="s">
        <v>35</v>
      </c>
      <c r="H53" s="1551" t="s">
        <v>35</v>
      </c>
      <c r="I53" s="1523" t="s">
        <v>35</v>
      </c>
      <c r="J53" s="1523" t="s">
        <v>35</v>
      </c>
      <c r="K53" s="1523" t="s">
        <v>35</v>
      </c>
      <c r="L53" s="1565" t="s">
        <v>35</v>
      </c>
      <c r="M53" s="1577" t="s">
        <v>35</v>
      </c>
      <c r="N53" s="1523" t="s">
        <v>35</v>
      </c>
      <c r="O53" s="1523" t="s">
        <v>35</v>
      </c>
      <c r="P53" s="1523" t="s">
        <v>35</v>
      </c>
      <c r="Q53" s="1537" t="s">
        <v>35</v>
      </c>
      <c r="R53" s="1551" t="s">
        <v>35</v>
      </c>
      <c r="S53" s="1523" t="s">
        <v>35</v>
      </c>
      <c r="T53" s="1523" t="s">
        <v>35</v>
      </c>
      <c r="U53" s="1523" t="s">
        <v>35</v>
      </c>
      <c r="V53" s="1523" t="s">
        <v>35</v>
      </c>
      <c r="W53" s="1523" t="s">
        <v>35</v>
      </c>
      <c r="X53" s="1523" t="s">
        <v>35</v>
      </c>
      <c r="Y53" s="1583" t="s">
        <v>35</v>
      </c>
      <c r="Z53" s="2432" t="s">
        <v>35</v>
      </c>
      <c r="AA53" s="2466"/>
      <c r="AB53" s="2466"/>
      <c r="AC53" s="2466"/>
      <c r="AD53" s="2466"/>
      <c r="AE53" s="2466"/>
      <c r="AF53" s="2466"/>
      <c r="AG53" s="2466"/>
      <c r="AH53" s="2466"/>
      <c r="AI53" s="2466"/>
      <c r="AJ53" s="2466"/>
      <c r="AK53" s="2466"/>
      <c r="AL53" s="2466"/>
      <c r="AM53" s="2466"/>
      <c r="AN53" s="2466"/>
      <c r="AO53" s="2466"/>
      <c r="AP53" s="2466"/>
      <c r="AQ53" s="2466"/>
      <c r="AR53" s="2466"/>
      <c r="AS53" s="2466"/>
      <c r="AT53" s="2466"/>
      <c r="AU53" s="2466"/>
      <c r="AV53" s="2466"/>
      <c r="AW53" s="2466"/>
      <c r="AX53" s="2466"/>
      <c r="AY53" s="2466"/>
      <c r="AZ53" s="239"/>
      <c r="BA53" s="3056" t="s">
        <v>106</v>
      </c>
      <c r="BB53" s="165" t="s">
        <v>101</v>
      </c>
      <c r="BC53" s="1589" t="s">
        <v>35</v>
      </c>
      <c r="BD53" s="1609" t="s">
        <v>35</v>
      </c>
      <c r="BE53" s="1609" t="s">
        <v>35</v>
      </c>
      <c r="BF53" s="1609" t="s">
        <v>35</v>
      </c>
      <c r="BG53" s="1630" t="s">
        <v>35</v>
      </c>
      <c r="BH53" s="1651" t="s">
        <v>35</v>
      </c>
      <c r="BI53" s="1609" t="s">
        <v>35</v>
      </c>
      <c r="BJ53" s="1609" t="s">
        <v>35</v>
      </c>
      <c r="BK53" s="1609" t="s">
        <v>35</v>
      </c>
      <c r="BL53" s="1630" t="s">
        <v>35</v>
      </c>
      <c r="BM53" s="1651" t="s">
        <v>35</v>
      </c>
      <c r="BN53" s="1609" t="s">
        <v>35</v>
      </c>
      <c r="BO53" s="1609" t="s">
        <v>35</v>
      </c>
      <c r="BP53" s="1609" t="s">
        <v>35</v>
      </c>
      <c r="BQ53" s="1630" t="s">
        <v>35</v>
      </c>
      <c r="BR53" s="1651" t="s">
        <v>35</v>
      </c>
      <c r="BS53" s="1609" t="s">
        <v>35</v>
      </c>
      <c r="BT53" s="1609" t="s">
        <v>35</v>
      </c>
      <c r="BU53" s="1609" t="s">
        <v>35</v>
      </c>
      <c r="BV53" s="1609" t="s">
        <v>35</v>
      </c>
      <c r="BW53" s="1609" t="s">
        <v>35</v>
      </c>
      <c r="BX53" s="1609" t="s">
        <v>35</v>
      </c>
      <c r="BY53" s="1672" t="s">
        <v>35</v>
      </c>
      <c r="BZ53" s="1672" t="s">
        <v>35</v>
      </c>
      <c r="CA53" s="2477"/>
      <c r="CB53" s="2477"/>
      <c r="CC53" s="2477"/>
      <c r="CD53" s="2477"/>
      <c r="CE53" s="2477"/>
      <c r="CF53" s="2477"/>
      <c r="CG53" s="2477"/>
      <c r="CH53" s="2477"/>
      <c r="CI53" s="2477"/>
      <c r="CJ53" s="2477"/>
      <c r="CK53" s="2477"/>
      <c r="CL53" s="2477"/>
      <c r="CM53" s="2477"/>
      <c r="CN53" s="2477"/>
      <c r="CO53" s="2477"/>
      <c r="CP53" s="2477"/>
      <c r="CQ53" s="2477"/>
      <c r="CR53" s="2477"/>
      <c r="CS53" s="2477"/>
      <c r="CT53" s="2477"/>
      <c r="CU53" s="2477"/>
      <c r="CV53" s="2477"/>
      <c r="CW53" s="2477"/>
      <c r="CX53" s="2477"/>
      <c r="CY53" s="2477"/>
      <c r="CZ53" s="2477"/>
    </row>
    <row r="54" s="130" customFormat="true" ht="15" customHeight="true" x14ac:dyDescent="0.2">
      <c r="A54" s="3057"/>
      <c r="B54" s="291" t="s">
        <v>100</v>
      </c>
      <c r="C54" s="1509" t="s">
        <v>35</v>
      </c>
      <c r="D54" s="1523" t="s">
        <v>35</v>
      </c>
      <c r="E54" s="1523" t="s">
        <v>35</v>
      </c>
      <c r="F54" s="1523" t="s">
        <v>35</v>
      </c>
      <c r="G54" s="1537" t="s">
        <v>35</v>
      </c>
      <c r="H54" s="1551" t="s">
        <v>35</v>
      </c>
      <c r="I54" s="1523" t="s">
        <v>35</v>
      </c>
      <c r="J54" s="1523" t="s">
        <v>35</v>
      </c>
      <c r="K54" s="1523" t="s">
        <v>35</v>
      </c>
      <c r="L54" s="1565" t="s">
        <v>35</v>
      </c>
      <c r="M54" s="1577" t="s">
        <v>35</v>
      </c>
      <c r="N54" s="1523" t="s">
        <v>35</v>
      </c>
      <c r="O54" s="1523" t="s">
        <v>35</v>
      </c>
      <c r="P54" s="1523" t="s">
        <v>35</v>
      </c>
      <c r="Q54" s="1537" t="s">
        <v>35</v>
      </c>
      <c r="R54" s="1551" t="s">
        <v>35</v>
      </c>
      <c r="S54" s="1523" t="s">
        <v>35</v>
      </c>
      <c r="T54" s="1523" t="s">
        <v>35</v>
      </c>
      <c r="U54" s="1523" t="s">
        <v>35</v>
      </c>
      <c r="V54" s="1523" t="s">
        <v>35</v>
      </c>
      <c r="W54" s="1523" t="s">
        <v>35</v>
      </c>
      <c r="X54" s="1523" t="s">
        <v>35</v>
      </c>
      <c r="Y54" s="1583" t="s">
        <v>35</v>
      </c>
      <c r="Z54" s="2432" t="s">
        <v>35</v>
      </c>
      <c r="AA54" s="2466"/>
      <c r="AB54" s="2466"/>
      <c r="AC54" s="2466"/>
      <c r="AD54" s="2466"/>
      <c r="AE54" s="2466"/>
      <c r="AF54" s="2466"/>
      <c r="AG54" s="2466"/>
      <c r="AH54" s="2466"/>
      <c r="AI54" s="2466"/>
      <c r="AJ54" s="2466"/>
      <c r="AK54" s="2466"/>
      <c r="AL54" s="2466"/>
      <c r="AM54" s="2466"/>
      <c r="AN54" s="2466"/>
      <c r="AO54" s="2466"/>
      <c r="AP54" s="2466"/>
      <c r="AQ54" s="2466"/>
      <c r="AR54" s="2466"/>
      <c r="AS54" s="2466"/>
      <c r="AT54" s="2466"/>
      <c r="AU54" s="2466"/>
      <c r="AV54" s="2466"/>
      <c r="AW54" s="2466"/>
      <c r="AX54" s="2466"/>
      <c r="AY54" s="2466"/>
      <c r="AZ54" s="239"/>
      <c r="BA54" s="3056"/>
      <c r="BB54" s="165" t="s">
        <v>100</v>
      </c>
      <c r="BC54" s="1589" t="s">
        <v>35</v>
      </c>
      <c r="BD54" s="1609" t="s">
        <v>35</v>
      </c>
      <c r="BE54" s="1609" t="s">
        <v>35</v>
      </c>
      <c r="BF54" s="1609" t="s">
        <v>35</v>
      </c>
      <c r="BG54" s="1630" t="s">
        <v>35</v>
      </c>
      <c r="BH54" s="1651" t="s">
        <v>35</v>
      </c>
      <c r="BI54" s="1609" t="s">
        <v>35</v>
      </c>
      <c r="BJ54" s="1609" t="s">
        <v>35</v>
      </c>
      <c r="BK54" s="1609" t="s">
        <v>35</v>
      </c>
      <c r="BL54" s="1630" t="s">
        <v>35</v>
      </c>
      <c r="BM54" s="1651" t="s">
        <v>35</v>
      </c>
      <c r="BN54" s="1609" t="s">
        <v>35</v>
      </c>
      <c r="BO54" s="1609" t="s">
        <v>35</v>
      </c>
      <c r="BP54" s="1609" t="s">
        <v>35</v>
      </c>
      <c r="BQ54" s="1630" t="s">
        <v>35</v>
      </c>
      <c r="BR54" s="1651" t="s">
        <v>35</v>
      </c>
      <c r="BS54" s="1609" t="s">
        <v>35</v>
      </c>
      <c r="BT54" s="1609" t="s">
        <v>35</v>
      </c>
      <c r="BU54" s="1609" t="s">
        <v>35</v>
      </c>
      <c r="BV54" s="1609" t="s">
        <v>35</v>
      </c>
      <c r="BW54" s="1609" t="s">
        <v>35</v>
      </c>
      <c r="BX54" s="1609" t="s">
        <v>35</v>
      </c>
      <c r="BY54" s="1672" t="s">
        <v>35</v>
      </c>
      <c r="BZ54" s="1672" t="s">
        <v>35</v>
      </c>
      <c r="CA54" s="2477"/>
      <c r="CB54" s="2477"/>
      <c r="CC54" s="2477"/>
      <c r="CD54" s="2477"/>
      <c r="CE54" s="2477"/>
      <c r="CF54" s="2477"/>
      <c r="CG54" s="2477"/>
      <c r="CH54" s="2477"/>
      <c r="CI54" s="2477"/>
      <c r="CJ54" s="2477"/>
      <c r="CK54" s="2477"/>
      <c r="CL54" s="2477"/>
      <c r="CM54" s="2477"/>
      <c r="CN54" s="2477"/>
      <c r="CO54" s="2477"/>
      <c r="CP54" s="2477"/>
      <c r="CQ54" s="2477"/>
      <c r="CR54" s="2477"/>
      <c r="CS54" s="2477"/>
      <c r="CT54" s="2477"/>
      <c r="CU54" s="2477"/>
      <c r="CV54" s="2477"/>
      <c r="CW54" s="2477"/>
      <c r="CX54" s="2477"/>
      <c r="CY54" s="2477"/>
      <c r="CZ54" s="2477"/>
    </row>
    <row r="55" s="130" customFormat="true" ht="15" customHeight="true" x14ac:dyDescent="0.2">
      <c r="A55" s="3079"/>
      <c r="B55" s="292" t="s">
        <v>68</v>
      </c>
      <c r="C55" s="1512" t="s">
        <v>35</v>
      </c>
      <c r="D55" s="1526" t="s">
        <v>35</v>
      </c>
      <c r="E55" s="1526" t="s">
        <v>35</v>
      </c>
      <c r="F55" s="1526" t="s">
        <v>35</v>
      </c>
      <c r="G55" s="1540" t="s">
        <v>35</v>
      </c>
      <c r="H55" s="1554" t="s">
        <v>35</v>
      </c>
      <c r="I55" s="1526" t="s">
        <v>35</v>
      </c>
      <c r="J55" s="1526" t="s">
        <v>35</v>
      </c>
      <c r="K55" s="1526" t="s">
        <v>35</v>
      </c>
      <c r="L55" s="1568" t="s">
        <v>35</v>
      </c>
      <c r="M55" s="1579" t="s">
        <v>35</v>
      </c>
      <c r="N55" s="1526" t="s">
        <v>35</v>
      </c>
      <c r="O55" s="1526" t="s">
        <v>35</v>
      </c>
      <c r="P55" s="1526" t="s">
        <v>35</v>
      </c>
      <c r="Q55" s="1540" t="s">
        <v>35</v>
      </c>
      <c r="R55" s="2391" t="s">
        <v>35</v>
      </c>
      <c r="S55" s="2392" t="s">
        <v>35</v>
      </c>
      <c r="T55" s="2392" t="s">
        <v>35</v>
      </c>
      <c r="U55" s="2392" t="s">
        <v>35</v>
      </c>
      <c r="V55" s="2392" t="s">
        <v>35</v>
      </c>
      <c r="W55" s="2392" t="s">
        <v>35</v>
      </c>
      <c r="X55" s="2392" t="s">
        <v>35</v>
      </c>
      <c r="Y55" s="2392" t="s">
        <v>35</v>
      </c>
      <c r="Z55" s="2434" t="s">
        <v>35</v>
      </c>
      <c r="AA55" s="2467"/>
      <c r="AB55" s="2467"/>
      <c r="AC55" s="2467"/>
      <c r="AD55" s="2467"/>
      <c r="AE55" s="2467"/>
      <c r="AF55" s="2467"/>
      <c r="AG55" s="2467"/>
      <c r="AH55" s="2467"/>
      <c r="AI55" s="2467"/>
      <c r="AJ55" s="2467"/>
      <c r="AK55" s="2467"/>
      <c r="AL55" s="2467"/>
      <c r="AM55" s="2467"/>
      <c r="AN55" s="2467"/>
      <c r="AO55" s="2467"/>
      <c r="AP55" s="2467"/>
      <c r="AQ55" s="2467"/>
      <c r="AR55" s="2467"/>
      <c r="AS55" s="2467"/>
      <c r="AT55" s="2467"/>
      <c r="AU55" s="2467"/>
      <c r="AV55" s="2467"/>
      <c r="AW55" s="2467"/>
      <c r="AX55" s="2467"/>
      <c r="AY55" s="2467"/>
      <c r="AZ55" s="239"/>
      <c r="BA55" s="3080"/>
      <c r="BB55" s="166" t="s">
        <v>68</v>
      </c>
      <c r="BC55" s="1590" t="s">
        <v>35</v>
      </c>
      <c r="BD55" s="1610" t="s">
        <v>35</v>
      </c>
      <c r="BE55" s="1610" t="s">
        <v>35</v>
      </c>
      <c r="BF55" s="1610" t="s">
        <v>35</v>
      </c>
      <c r="BG55" s="1631" t="s">
        <v>35</v>
      </c>
      <c r="BH55" s="1652" t="s">
        <v>35</v>
      </c>
      <c r="BI55" s="1610" t="s">
        <v>35</v>
      </c>
      <c r="BJ55" s="1610" t="s">
        <v>35</v>
      </c>
      <c r="BK55" s="1610" t="s">
        <v>35</v>
      </c>
      <c r="BL55" s="1631" t="s">
        <v>35</v>
      </c>
      <c r="BM55" s="1652" t="s">
        <v>35</v>
      </c>
      <c r="BN55" s="1610" t="s">
        <v>35</v>
      </c>
      <c r="BO55" s="1610" t="s">
        <v>35</v>
      </c>
      <c r="BP55" s="1610" t="s">
        <v>35</v>
      </c>
      <c r="BQ55" s="1631" t="s">
        <v>35</v>
      </c>
      <c r="BR55" s="2393" t="s">
        <v>35</v>
      </c>
      <c r="BS55" s="2394" t="s">
        <v>35</v>
      </c>
      <c r="BT55" s="2394" t="s">
        <v>35</v>
      </c>
      <c r="BU55" s="2394" t="s">
        <v>35</v>
      </c>
      <c r="BV55" s="2394" t="s">
        <v>35</v>
      </c>
      <c r="BW55" s="2394" t="s">
        <v>35</v>
      </c>
      <c r="BX55" s="2394" t="s">
        <v>35</v>
      </c>
      <c r="BY55" s="2394" t="s">
        <v>35</v>
      </c>
      <c r="BZ55" s="1688" t="s">
        <v>35</v>
      </c>
      <c r="CA55" s="2478"/>
      <c r="CB55" s="2478"/>
      <c r="CC55" s="2478"/>
      <c r="CD55" s="2478"/>
      <c r="CE55" s="2478"/>
      <c r="CF55" s="2478"/>
      <c r="CG55" s="2478"/>
      <c r="CH55" s="2478"/>
      <c r="CI55" s="2478"/>
      <c r="CJ55" s="2478"/>
      <c r="CK55" s="2478"/>
      <c r="CL55" s="2478"/>
      <c r="CM55" s="2478"/>
      <c r="CN55" s="2478"/>
      <c r="CO55" s="2478"/>
      <c r="CP55" s="2478"/>
      <c r="CQ55" s="2478"/>
      <c r="CR55" s="2478"/>
      <c r="CS55" s="2478"/>
      <c r="CT55" s="2478"/>
      <c r="CU55" s="2478"/>
      <c r="CV55" s="2478"/>
      <c r="CW55" s="2478"/>
      <c r="CX55" s="2478"/>
      <c r="CY55" s="2478"/>
      <c r="CZ55" s="2478"/>
    </row>
    <row r="56" s="761" customFormat="true" ht="15" customHeight="true" x14ac:dyDescent="0.2">
      <c r="A56" s="132"/>
      <c r="B56" s="204"/>
      <c r="C56" s="3082" t="s">
        <v>115</v>
      </c>
      <c r="D56" s="3083"/>
      <c r="E56" s="3083"/>
      <c r="F56" s="3083"/>
      <c r="G56" s="3084"/>
      <c r="H56" s="3330" t="s">
        <v>38</v>
      </c>
      <c r="I56" s="3331"/>
      <c r="J56" s="3331"/>
      <c r="K56" s="3331"/>
      <c r="L56" s="3332"/>
      <c r="M56" s="3333" t="s">
        <v>37</v>
      </c>
      <c r="N56" s="3331"/>
      <c r="O56" s="3331"/>
      <c r="P56" s="3331"/>
      <c r="Q56" s="3332"/>
      <c r="R56" s="2508" t="s">
        <v>142</v>
      </c>
      <c r="S56" s="2516"/>
      <c r="T56" s="2516"/>
      <c r="U56" s="2516"/>
      <c r="V56" s="2516"/>
      <c r="W56" s="2516"/>
      <c r="X56" s="2516"/>
      <c r="Y56" s="2516"/>
      <c r="Z56" s="2517"/>
      <c r="AA56" s="1038"/>
      <c r="AB56" s="1038"/>
      <c r="AC56" s="1038"/>
      <c r="AD56" s="1038"/>
      <c r="AE56" s="1038"/>
      <c r="AF56" s="1038"/>
      <c r="AG56" s="1038"/>
      <c r="AH56" s="1038"/>
      <c r="AI56" s="1038"/>
      <c r="AJ56" s="1038"/>
      <c r="AK56" s="1038"/>
      <c r="AL56" s="1038"/>
      <c r="AM56" s="1038"/>
      <c r="AN56" s="1038"/>
      <c r="AO56" s="1038"/>
      <c r="AP56" s="1038"/>
      <c r="AQ56" s="1038"/>
      <c r="AR56" s="1038"/>
      <c r="AS56" s="1038"/>
      <c r="AT56" s="1038"/>
      <c r="AU56" s="1038"/>
      <c r="AV56" s="1038"/>
      <c r="AW56" s="1038"/>
      <c r="AX56" s="1038"/>
      <c r="AY56" s="1038"/>
      <c r="AZ56" s="240"/>
      <c r="BA56" s="241" t="s">
        <v>131</v>
      </c>
      <c r="BB56" s="115" t="s">
        <v>96</v>
      </c>
      <c r="BC56" s="3103" t="s">
        <v>115</v>
      </c>
      <c r="BD56" s="3104"/>
      <c r="BE56" s="3104"/>
      <c r="BF56" s="3104"/>
      <c r="BG56" s="3105"/>
      <c r="BH56" s="3106" t="s">
        <v>38</v>
      </c>
      <c r="BI56" s="3104"/>
      <c r="BJ56" s="3104"/>
      <c r="BK56" s="3104"/>
      <c r="BL56" s="3105"/>
      <c r="BM56" s="3106" t="s">
        <v>37</v>
      </c>
      <c r="BN56" s="3104"/>
      <c r="BO56" s="3104"/>
      <c r="BP56" s="3104"/>
      <c r="BQ56" s="3107"/>
      <c r="BR56" s="2388"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761" customFormat="true" ht="12.75" x14ac:dyDescent="0.2">
      <c r="A57" s="205" t="s">
        <v>69</v>
      </c>
      <c r="B57" s="278"/>
      <c r="C57" s="407" t="s">
        <v>0</v>
      </c>
      <c r="D57" s="408" t="s">
        <v>1</v>
      </c>
      <c r="E57" s="408" t="s">
        <v>2</v>
      </c>
      <c r="F57" s="408" t="s">
        <v>3</v>
      </c>
      <c r="G57" s="409" t="s">
        <v>4</v>
      </c>
      <c r="H57" s="1959" t="s">
        <v>0</v>
      </c>
      <c r="I57" s="1923" t="s">
        <v>1</v>
      </c>
      <c r="J57" s="1923" t="s">
        <v>2</v>
      </c>
      <c r="K57" s="1923" t="s">
        <v>3</v>
      </c>
      <c r="L57" s="1924" t="s">
        <v>4</v>
      </c>
      <c r="M57" s="1949" t="s">
        <v>0</v>
      </c>
      <c r="N57" s="1923" t="s">
        <v>1</v>
      </c>
      <c r="O57" s="1923" t="s">
        <v>2</v>
      </c>
      <c r="P57" s="1923" t="s">
        <v>3</v>
      </c>
      <c r="Q57" s="1969" t="s">
        <v>4</v>
      </c>
      <c r="R57" s="1959" t="s">
        <v>158</v>
      </c>
      <c r="S57" s="1923" t="s">
        <v>159</v>
      </c>
      <c r="T57" s="1923" t="s">
        <v>160</v>
      </c>
      <c r="U57" s="1923" t="s">
        <v>161</v>
      </c>
      <c r="V57" s="1923" t="s">
        <v>162</v>
      </c>
      <c r="W57" s="1923" t="s">
        <v>164</v>
      </c>
      <c r="X57" s="1923" t="s">
        <v>309</v>
      </c>
      <c r="Y57" s="1923" t="s">
        <v>165</v>
      </c>
      <c r="Z57" s="1925" t="s">
        <v>166</v>
      </c>
      <c r="AA57" s="1038"/>
      <c r="AB57" s="1038"/>
      <c r="AC57" s="1038"/>
      <c r="AD57" s="1038"/>
      <c r="AE57" s="1038"/>
      <c r="AF57" s="1038"/>
      <c r="AG57" s="1038"/>
      <c r="AH57" s="1038"/>
      <c r="AI57" s="1038"/>
      <c r="AJ57" s="1038"/>
      <c r="AK57" s="1038"/>
      <c r="AL57" s="1038"/>
      <c r="AM57" s="1038"/>
      <c r="AN57" s="1038"/>
      <c r="AO57" s="1038"/>
      <c r="AP57" s="1038"/>
      <c r="AQ57" s="1038"/>
      <c r="AR57" s="1038"/>
      <c r="AS57" s="1038"/>
      <c r="AT57" s="1038"/>
      <c r="AU57" s="1038"/>
      <c r="AV57" s="1038"/>
      <c r="AW57" s="1038"/>
      <c r="AX57" s="1038"/>
      <c r="AY57" s="1038"/>
      <c r="AZ57" s="24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158</v>
      </c>
      <c r="BS57" s="184" t="s">
        <v>159</v>
      </c>
      <c r="BT57" s="184" t="s">
        <v>160</v>
      </c>
      <c r="BU57" s="184" t="s">
        <v>161</v>
      </c>
      <c r="BV57" s="184" t="s">
        <v>162</v>
      </c>
      <c r="BW57" s="184" t="s">
        <v>164</v>
      </c>
      <c r="BX57" s="184" t="s">
        <v>309</v>
      </c>
      <c r="BY57" s="185" t="s">
        <v>165</v>
      </c>
      <c r="BZ57" s="185" t="s">
        <v>166</v>
      </c>
      <c r="CA57" s="2479"/>
      <c r="CB57" s="2479"/>
      <c r="CC57" s="2479"/>
      <c r="CD57" s="2479"/>
      <c r="CE57" s="2479"/>
      <c r="CF57" s="2479"/>
      <c r="CG57" s="2479"/>
      <c r="CH57" s="2479"/>
      <c r="CI57" s="2479"/>
      <c r="CJ57" s="2479"/>
      <c r="CK57" s="2479"/>
      <c r="CL57" s="2479"/>
      <c r="CM57" s="2479"/>
      <c r="CN57" s="2479"/>
      <c r="CO57" s="2479"/>
      <c r="CP57" s="2479"/>
      <c r="CQ57" s="2479"/>
      <c r="CR57" s="2479"/>
      <c r="CS57" s="2479"/>
      <c r="CT57" s="2479"/>
      <c r="CU57" s="2479"/>
      <c r="CV57" s="2479"/>
      <c r="CW57" s="2479"/>
      <c r="CX57" s="2479"/>
      <c r="CY57" s="2479"/>
      <c r="CZ57" s="2479"/>
    </row>
    <row r="58" s="761" customFormat="true" ht="15" customHeight="true" x14ac:dyDescent="0.2">
      <c r="A58" s="3305" t="s">
        <v>168</v>
      </c>
      <c r="B58" s="2106" t="s">
        <v>169</v>
      </c>
      <c r="C58" s="2029">
        <v>0</v>
      </c>
      <c r="D58" s="2030">
        <v>0</v>
      </c>
      <c r="E58" s="2030">
        <v>3.4362060551303704E-2</v>
      </c>
      <c r="F58" s="2030">
        <v>3.7434637484496234</v>
      </c>
      <c r="G58" s="2031">
        <v>33.052672528960784</v>
      </c>
      <c r="H58" s="2032">
        <v>0.12424267327954942</v>
      </c>
      <c r="I58" s="2030">
        <v>3.3271145026050575</v>
      </c>
      <c r="J58" s="2030">
        <v>15.337778470607944</v>
      </c>
      <c r="K58" s="2030">
        <v>29.185877432892788</v>
      </c>
      <c r="L58" s="2033">
        <v>50.276135044422119</v>
      </c>
      <c r="M58" s="2034">
        <v>0</v>
      </c>
      <c r="N58" s="2030">
        <v>0</v>
      </c>
      <c r="O58" s="2030">
        <v>0</v>
      </c>
      <c r="P58" s="2030">
        <v>0</v>
      </c>
      <c r="Q58" s="2031">
        <v>2.5026919260339153</v>
      </c>
      <c r="R58" s="2032">
        <v>3.8345094211498592</v>
      </c>
      <c r="S58" s="2030">
        <v>18.175696128314257</v>
      </c>
      <c r="T58" s="2030">
        <v>1.1941585539154258</v>
      </c>
      <c r="U58" s="2030">
        <v>0.63834109850954024</v>
      </c>
      <c r="V58" s="2030">
        <v>17.744897346574831</v>
      </c>
      <c r="W58" s="2030">
        <v>3.0087888531395728</v>
      </c>
      <c r="X58" s="2030">
        <v>1.6684728873399211</v>
      </c>
      <c r="Y58" s="2030">
        <v>6.2742485983629779</v>
      </c>
      <c r="Z58" s="2530">
        <v>2.0422972644626798</v>
      </c>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2480"/>
      <c r="CB58" s="2480"/>
      <c r="CC58" s="2480"/>
      <c r="CD58" s="2480"/>
      <c r="CE58" s="2480"/>
      <c r="CF58" s="2480"/>
      <c r="CG58" s="2480"/>
      <c r="CH58" s="2480"/>
      <c r="CI58" s="2480"/>
      <c r="CJ58" s="2480"/>
      <c r="CK58" s="2480"/>
      <c r="CL58" s="2480"/>
      <c r="CM58" s="2480"/>
      <c r="CN58" s="2480"/>
      <c r="CO58" s="2480"/>
      <c r="CP58" s="2480"/>
      <c r="CQ58" s="2480"/>
      <c r="CR58" s="2480"/>
      <c r="CS58" s="2480"/>
      <c r="CT58" s="2480"/>
      <c r="CU58" s="2480"/>
      <c r="CV58" s="2480"/>
      <c r="CW58" s="2480"/>
      <c r="CX58" s="2480"/>
      <c r="CY58" s="2480"/>
      <c r="CZ58" s="2480"/>
    </row>
    <row r="59" s="761" customFormat="true" ht="15" customHeight="true" x14ac:dyDescent="0.2">
      <c r="A59" s="3306"/>
      <c r="B59" s="2107" t="s">
        <v>310</v>
      </c>
      <c r="C59" s="2035">
        <v>0</v>
      </c>
      <c r="D59" s="2036">
        <v>2.9271990462418809E-2</v>
      </c>
      <c r="E59" s="2036">
        <v>0.7397485144320326</v>
      </c>
      <c r="F59" s="2036">
        <v>12.542922192459086</v>
      </c>
      <c r="G59" s="2037">
        <v>30.889179141767976</v>
      </c>
      <c r="H59" s="2038">
        <v>6.4825759555524582</v>
      </c>
      <c r="I59" s="2036">
        <v>16.666336449240834</v>
      </c>
      <c r="J59" s="2036">
        <v>32.291781037131408</v>
      </c>
      <c r="K59" s="2036">
        <v>36.321097832277161</v>
      </c>
      <c r="L59" s="2039">
        <v>23.502240197935688</v>
      </c>
      <c r="M59" s="2040">
        <v>0</v>
      </c>
      <c r="N59" s="2036">
        <v>0</v>
      </c>
      <c r="O59" s="2036">
        <v>4.5677227207996891E-2</v>
      </c>
      <c r="P59" s="2036">
        <v>2.2821629844653794E-2</v>
      </c>
      <c r="Q59" s="2037">
        <v>4.4043201026081302</v>
      </c>
      <c r="R59" s="2038">
        <v>2.9879755983189775</v>
      </c>
      <c r="S59" s="2036">
        <v>27.296009698131048</v>
      </c>
      <c r="T59" s="2036">
        <v>2.4868311839460775</v>
      </c>
      <c r="U59" s="2036">
        <v>1.3809011518777816</v>
      </c>
      <c r="V59" s="2036">
        <v>13.763301797492552</v>
      </c>
      <c r="W59" s="2036">
        <v>3.0904754283379319</v>
      </c>
      <c r="X59" s="2036">
        <v>0.9814546396117183</v>
      </c>
      <c r="Y59" s="2036">
        <v>8.7627434960592439</v>
      </c>
      <c r="Z59" s="2531">
        <v>3.9410817481793328</v>
      </c>
      <c r="AA59" s="1038"/>
      <c r="AB59" s="1038"/>
      <c r="AC59" s="1038"/>
      <c r="AD59" s="1038"/>
      <c r="AE59" s="1038"/>
      <c r="AF59" s="1038"/>
      <c r="AG59" s="1038"/>
      <c r="AH59" s="1038"/>
      <c r="AI59" s="1038"/>
      <c r="AJ59" s="1038"/>
      <c r="AK59" s="1038"/>
      <c r="AL59" s="1038"/>
      <c r="AM59" s="1038"/>
      <c r="AN59" s="1038"/>
      <c r="AO59" s="1038"/>
      <c r="AP59" s="1038"/>
      <c r="AQ59" s="1038"/>
      <c r="AR59" s="1038"/>
      <c r="AS59" s="1038"/>
      <c r="AT59" s="1038"/>
      <c r="AU59" s="1038"/>
      <c r="AV59" s="1038"/>
      <c r="AW59" s="1038"/>
      <c r="AX59" s="1038"/>
      <c r="AY59" s="1038"/>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2481"/>
      <c r="CB59" s="2481"/>
      <c r="CC59" s="2481"/>
      <c r="CD59" s="2481"/>
      <c r="CE59" s="2481"/>
      <c r="CF59" s="2481"/>
      <c r="CG59" s="2481"/>
      <c r="CH59" s="2481"/>
      <c r="CI59" s="2481"/>
      <c r="CJ59" s="2481"/>
      <c r="CK59" s="2481"/>
      <c r="CL59" s="2481"/>
      <c r="CM59" s="2481"/>
      <c r="CN59" s="2481"/>
      <c r="CO59" s="2481"/>
      <c r="CP59" s="2481"/>
      <c r="CQ59" s="2481"/>
      <c r="CR59" s="2481"/>
      <c r="CS59" s="2481"/>
      <c r="CT59" s="2481"/>
      <c r="CU59" s="2481"/>
      <c r="CV59" s="2481"/>
      <c r="CW59" s="2481"/>
      <c r="CX59" s="2481"/>
      <c r="CY59" s="2481"/>
      <c r="CZ59" s="2481"/>
    </row>
    <row r="60" s="761" customFormat="true" ht="15" customHeight="true" x14ac:dyDescent="0.2">
      <c r="A60" s="3306"/>
      <c r="B60" s="2107" t="s">
        <v>311</v>
      </c>
      <c r="C60" s="2035">
        <v>0.26196517570093658</v>
      </c>
      <c r="D60" s="2036">
        <v>0.31663481870847487</v>
      </c>
      <c r="E60" s="2036">
        <v>7.2673944871631564</v>
      </c>
      <c r="F60" s="2036">
        <v>37.633354770718732</v>
      </c>
      <c r="G60" s="2037">
        <v>20.747397653592859</v>
      </c>
      <c r="H60" s="2038">
        <v>43.951176534831113</v>
      </c>
      <c r="I60" s="2036">
        <v>53.234262511264674</v>
      </c>
      <c r="J60" s="2036">
        <v>35.563277911943622</v>
      </c>
      <c r="K60" s="2036">
        <v>21.431611893781639</v>
      </c>
      <c r="L60" s="2039">
        <v>13.913579085076636</v>
      </c>
      <c r="M60" s="2040">
        <v>0.23973172931789363</v>
      </c>
      <c r="N60" s="2036">
        <v>0.39787077903180434</v>
      </c>
      <c r="O60" s="2036">
        <v>0.26464514207817974</v>
      </c>
      <c r="P60" s="2036">
        <v>1.8251583649504446</v>
      </c>
      <c r="Q60" s="2037">
        <v>6.5258880658889362</v>
      </c>
      <c r="R60" s="2038">
        <v>12.567264668684039</v>
      </c>
      <c r="S60" s="2036">
        <v>15.060131072442626</v>
      </c>
      <c r="T60" s="2036">
        <v>3.5417233396608157</v>
      </c>
      <c r="U60" s="2036">
        <v>0.87283374694161653</v>
      </c>
      <c r="V60" s="2036">
        <v>49.104311695324533</v>
      </c>
      <c r="W60" s="2036">
        <v>5.704445834685437</v>
      </c>
      <c r="X60" s="2036">
        <v>6.0149148627632441</v>
      </c>
      <c r="Y60" s="2036">
        <v>5.8764086961798583</v>
      </c>
      <c r="Z60" s="2531">
        <v>5.6286301851500582</v>
      </c>
      <c r="AA60" s="1038"/>
      <c r="AB60" s="1038"/>
      <c r="AC60" s="1038"/>
      <c r="AD60" s="1038"/>
      <c r="AE60" s="1038"/>
      <c r="AF60" s="1038"/>
      <c r="AG60" s="1038"/>
      <c r="AH60" s="1038"/>
      <c r="AI60" s="1038"/>
      <c r="AJ60" s="1038"/>
      <c r="AK60" s="1038"/>
      <c r="AL60" s="1038"/>
      <c r="AM60" s="1038"/>
      <c r="AN60" s="1038"/>
      <c r="AO60" s="1038"/>
      <c r="AP60" s="1038"/>
      <c r="AQ60" s="1038"/>
      <c r="AR60" s="1038"/>
      <c r="AS60" s="1038"/>
      <c r="AT60" s="1038"/>
      <c r="AU60" s="1038"/>
      <c r="AV60" s="1038"/>
      <c r="AW60" s="1038"/>
      <c r="AX60" s="1038"/>
      <c r="AY60" s="1038"/>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2481"/>
      <c r="CB60" s="2481"/>
      <c r="CC60" s="2481"/>
      <c r="CD60" s="2481"/>
      <c r="CE60" s="2481"/>
      <c r="CF60" s="2481"/>
      <c r="CG60" s="2481"/>
      <c r="CH60" s="2481"/>
      <c r="CI60" s="2481"/>
      <c r="CJ60" s="2481"/>
      <c r="CK60" s="2481"/>
      <c r="CL60" s="2481"/>
      <c r="CM60" s="2481"/>
      <c r="CN60" s="2481"/>
      <c r="CO60" s="2481"/>
      <c r="CP60" s="2481"/>
      <c r="CQ60" s="2481"/>
      <c r="CR60" s="2481"/>
      <c r="CS60" s="2481"/>
      <c r="CT60" s="2481"/>
      <c r="CU60" s="2481"/>
      <c r="CV60" s="2481"/>
      <c r="CW60" s="2481"/>
      <c r="CX60" s="2481"/>
      <c r="CY60" s="2481"/>
      <c r="CZ60" s="2481"/>
    </row>
    <row r="61" s="761" customFormat="true" ht="15" customHeight="true" x14ac:dyDescent="0.2">
      <c r="A61" s="3306"/>
      <c r="B61" s="2107" t="s">
        <v>312</v>
      </c>
      <c r="C61" s="2035">
        <v>14.404857102974619</v>
      </c>
      <c r="D61" s="2036">
        <v>15.228807339256425</v>
      </c>
      <c r="E61" s="2036">
        <v>17.139877889841905</v>
      </c>
      <c r="F61" s="2036">
        <v>11.277479856921687</v>
      </c>
      <c r="G61" s="2037">
        <v>4.627259620931599</v>
      </c>
      <c r="H61" s="2038">
        <v>10.594787530807192</v>
      </c>
      <c r="I61" s="2036">
        <v>5.2100380817741261</v>
      </c>
      <c r="J61" s="2036">
        <v>5.21270775009119</v>
      </c>
      <c r="K61" s="2036">
        <v>4.5139134346071597</v>
      </c>
      <c r="L61" s="2039">
        <v>2.9508074731825302</v>
      </c>
      <c r="M61" s="2040">
        <v>14.923501130673264</v>
      </c>
      <c r="N61" s="2036">
        <v>13.74231137533072</v>
      </c>
      <c r="O61" s="2036">
        <v>15.639025779041166</v>
      </c>
      <c r="P61" s="2036">
        <v>16.643220874330162</v>
      </c>
      <c r="Q61" s="2037">
        <v>20.84744597253464</v>
      </c>
      <c r="R61" s="2038">
        <v>26.311463158367353</v>
      </c>
      <c r="S61" s="2036">
        <v>5.9166696124261096</v>
      </c>
      <c r="T61" s="2036">
        <v>9.3351713520129671</v>
      </c>
      <c r="U61" s="2036">
        <v>29.17618609141967</v>
      </c>
      <c r="V61" s="2036">
        <v>3.2993386693447846</v>
      </c>
      <c r="W61" s="2036">
        <v>8.6319398532223364</v>
      </c>
      <c r="X61" s="2036">
        <v>8.2977490298195242</v>
      </c>
      <c r="Y61" s="2036">
        <v>17.903902547040857</v>
      </c>
      <c r="Z61" s="2531">
        <v>18.628787193104106</v>
      </c>
      <c r="AA61" s="1038"/>
      <c r="AB61" s="1038"/>
      <c r="AC61" s="1038"/>
      <c r="AD61" s="1038"/>
      <c r="AE61" s="1038"/>
      <c r="AF61" s="1038"/>
      <c r="AG61" s="1038"/>
      <c r="AH61" s="1038"/>
      <c r="AI61" s="1038"/>
      <c r="AJ61" s="1038"/>
      <c r="AK61" s="1038"/>
      <c r="AL61" s="1038"/>
      <c r="AM61" s="1038"/>
      <c r="AN61" s="1038"/>
      <c r="AO61" s="1038"/>
      <c r="AP61" s="1038"/>
      <c r="AQ61" s="1038"/>
      <c r="AR61" s="1038"/>
      <c r="AS61" s="1038"/>
      <c r="AT61" s="1038"/>
      <c r="AU61" s="1038"/>
      <c r="AV61" s="1038"/>
      <c r="AW61" s="1038"/>
      <c r="AX61" s="1038"/>
      <c r="AY61" s="1038"/>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2481"/>
      <c r="CB61" s="2481"/>
      <c r="CC61" s="2481"/>
      <c r="CD61" s="2481"/>
      <c r="CE61" s="2481"/>
      <c r="CF61" s="2481"/>
      <c r="CG61" s="2481"/>
      <c r="CH61" s="2481"/>
      <c r="CI61" s="2481"/>
      <c r="CJ61" s="2481"/>
      <c r="CK61" s="2481"/>
      <c r="CL61" s="2481"/>
      <c r="CM61" s="2481"/>
      <c r="CN61" s="2481"/>
      <c r="CO61" s="2481"/>
      <c r="CP61" s="2481"/>
      <c r="CQ61" s="2481"/>
      <c r="CR61" s="2481"/>
      <c r="CS61" s="2481"/>
      <c r="CT61" s="2481"/>
      <c r="CU61" s="2481"/>
      <c r="CV61" s="2481"/>
      <c r="CW61" s="2481"/>
      <c r="CX61" s="2481"/>
      <c r="CY61" s="2481"/>
      <c r="CZ61" s="2481"/>
    </row>
    <row r="62" s="761" customFormat="true" ht="15" customHeight="true" x14ac:dyDescent="0.2">
      <c r="A62" s="3306"/>
      <c r="B62" s="2107" t="s">
        <v>313</v>
      </c>
      <c r="C62" s="2035">
        <v>51.617919200158511</v>
      </c>
      <c r="D62" s="2036">
        <v>45.161165475205742</v>
      </c>
      <c r="E62" s="2036">
        <v>43.421132022653708</v>
      </c>
      <c r="F62" s="2036">
        <v>24.906949123409472</v>
      </c>
      <c r="G62" s="2037">
        <v>8.314158687674734</v>
      </c>
      <c r="H62" s="2038">
        <v>26.180519436411426</v>
      </c>
      <c r="I62" s="2036">
        <v>17.502327037320278</v>
      </c>
      <c r="J62" s="2036">
        <v>7.9500094775375008</v>
      </c>
      <c r="K62" s="2036">
        <v>6.2802718186653141</v>
      </c>
      <c r="L62" s="2039">
        <v>7.3857083461144502</v>
      </c>
      <c r="M62" s="2040">
        <v>52.666072645966054</v>
      </c>
      <c r="N62" s="2036">
        <v>48.235812150053455</v>
      </c>
      <c r="O62" s="2036">
        <v>45.747482165268352</v>
      </c>
      <c r="P62" s="2036">
        <v>44.720271671677622</v>
      </c>
      <c r="Q62" s="2037">
        <v>42.505631680664948</v>
      </c>
      <c r="R62" s="2038">
        <v>36.12516162005209</v>
      </c>
      <c r="S62" s="2036">
        <v>18.949944559155423</v>
      </c>
      <c r="T62" s="2036">
        <v>61.287187824857895</v>
      </c>
      <c r="U62" s="2036">
        <v>30.998584954527004</v>
      </c>
      <c r="V62" s="2036">
        <v>12.444548206595632</v>
      </c>
      <c r="W62" s="2036">
        <v>26.474383392280711</v>
      </c>
      <c r="X62" s="2036">
        <v>59.470931736190927</v>
      </c>
      <c r="Y62" s="2036">
        <v>34.815901394860184</v>
      </c>
      <c r="Z62" s="2531">
        <v>59.701134095103015</v>
      </c>
      <c r="AA62" s="1038"/>
      <c r="AB62" s="1038"/>
      <c r="AC62" s="1038"/>
      <c r="AD62" s="1038"/>
      <c r="AE62" s="1038"/>
      <c r="AF62" s="1038"/>
      <c r="AG62" s="1038"/>
      <c r="AH62" s="1038"/>
      <c r="AI62" s="1038"/>
      <c r="AJ62" s="1038"/>
      <c r="AK62" s="1038"/>
      <c r="AL62" s="1038"/>
      <c r="AM62" s="1038"/>
      <c r="AN62" s="1038"/>
      <c r="AO62" s="1038"/>
      <c r="AP62" s="1038"/>
      <c r="AQ62" s="1038"/>
      <c r="AR62" s="1038"/>
      <c r="AS62" s="1038"/>
      <c r="AT62" s="1038"/>
      <c r="AU62" s="1038"/>
      <c r="AV62" s="1038"/>
      <c r="AW62" s="1038"/>
      <c r="AX62" s="1038"/>
      <c r="AY62" s="1038"/>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2481"/>
      <c r="CB62" s="2481"/>
      <c r="CC62" s="2481"/>
      <c r="CD62" s="2481"/>
      <c r="CE62" s="2481"/>
      <c r="CF62" s="2481"/>
      <c r="CG62" s="2481"/>
      <c r="CH62" s="2481"/>
      <c r="CI62" s="2481"/>
      <c r="CJ62" s="2481"/>
      <c r="CK62" s="2481"/>
      <c r="CL62" s="2481"/>
      <c r="CM62" s="2481"/>
      <c r="CN62" s="2481"/>
      <c r="CO62" s="2481"/>
      <c r="CP62" s="2481"/>
      <c r="CQ62" s="2481"/>
      <c r="CR62" s="2481"/>
      <c r="CS62" s="2481"/>
      <c r="CT62" s="2481"/>
      <c r="CU62" s="2481"/>
      <c r="CV62" s="2481"/>
      <c r="CW62" s="2481"/>
      <c r="CX62" s="2481"/>
      <c r="CY62" s="2481"/>
      <c r="CZ62" s="2481"/>
    </row>
    <row r="63" s="761" customFormat="true" ht="15" customHeight="true" x14ac:dyDescent="0.2">
      <c r="A63" s="3306"/>
      <c r="B63" s="2107" t="s">
        <v>314</v>
      </c>
      <c r="C63" s="2035">
        <v>31.300195504745709</v>
      </c>
      <c r="D63" s="2036">
        <v>34.906297692029689</v>
      </c>
      <c r="E63" s="2036">
        <v>28.525349796121109</v>
      </c>
      <c r="F63" s="2036">
        <v>5.438304219157942</v>
      </c>
      <c r="G63" s="2037">
        <v>0.1463702229712103</v>
      </c>
      <c r="H63" s="2038">
        <v>4.4660771341970271</v>
      </c>
      <c r="I63" s="2036">
        <v>0.37942407486539537</v>
      </c>
      <c r="J63" s="2036">
        <v>0</v>
      </c>
      <c r="K63" s="2036">
        <v>0</v>
      </c>
      <c r="L63" s="2039">
        <v>0</v>
      </c>
      <c r="M63" s="2040">
        <v>29.982406001370421</v>
      </c>
      <c r="N63" s="2036">
        <v>33.87134724963051</v>
      </c>
      <c r="O63" s="2036">
        <v>34.194166354056904</v>
      </c>
      <c r="P63" s="2036">
        <v>34.162520828383961</v>
      </c>
      <c r="Q63" s="2037">
        <v>21.494130263890344</v>
      </c>
      <c r="R63" s="2038">
        <v>17.790489858421964</v>
      </c>
      <c r="S63" s="2036">
        <v>7.105031389203365</v>
      </c>
      <c r="T63" s="2036">
        <v>22.154927745607377</v>
      </c>
      <c r="U63" s="2036">
        <v>36.933152956724477</v>
      </c>
      <c r="V63" s="2036">
        <v>1.8740723649242552</v>
      </c>
      <c r="W63" s="2036">
        <v>46.225431561691636</v>
      </c>
      <c r="X63" s="2036">
        <v>15.583017720615878</v>
      </c>
      <c r="Y63" s="2036">
        <v>23.523221341262612</v>
      </c>
      <c r="Z63" s="2531">
        <v>10.058069514000834</v>
      </c>
      <c r="AA63" s="1038"/>
      <c r="AB63" s="1038"/>
      <c r="AC63" s="1038"/>
      <c r="AD63" s="1038"/>
      <c r="AE63" s="1038"/>
      <c r="AF63" s="1038"/>
      <c r="AG63" s="1038"/>
      <c r="AH63" s="1038"/>
      <c r="AI63" s="1038"/>
      <c r="AJ63" s="1038"/>
      <c r="AK63" s="1038"/>
      <c r="AL63" s="1038"/>
      <c r="AM63" s="1038"/>
      <c r="AN63" s="1038"/>
      <c r="AO63" s="1038"/>
      <c r="AP63" s="1038"/>
      <c r="AQ63" s="1038"/>
      <c r="AR63" s="1038"/>
      <c r="AS63" s="1038"/>
      <c r="AT63" s="1038"/>
      <c r="AU63" s="1038"/>
      <c r="AV63" s="1038"/>
      <c r="AW63" s="1038"/>
      <c r="AX63" s="1038"/>
      <c r="AY63" s="1038"/>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2481"/>
      <c r="CB63" s="2481"/>
      <c r="CC63" s="2481"/>
      <c r="CD63" s="2481"/>
      <c r="CE63" s="2481"/>
      <c r="CF63" s="2481"/>
      <c r="CG63" s="2481"/>
      <c r="CH63" s="2481"/>
      <c r="CI63" s="2481"/>
      <c r="CJ63" s="2481"/>
      <c r="CK63" s="2481"/>
      <c r="CL63" s="2481"/>
      <c r="CM63" s="2481"/>
      <c r="CN63" s="2481"/>
      <c r="CO63" s="2481"/>
      <c r="CP63" s="2481"/>
      <c r="CQ63" s="2481"/>
      <c r="CR63" s="2481"/>
      <c r="CS63" s="2481"/>
      <c r="CT63" s="2481"/>
      <c r="CU63" s="2481"/>
      <c r="CV63" s="2481"/>
      <c r="CW63" s="2481"/>
      <c r="CX63" s="2481"/>
      <c r="CY63" s="2481"/>
      <c r="CZ63" s="2481"/>
    </row>
    <row r="64" s="761" customFormat="true" ht="15" customHeight="true" x14ac:dyDescent="0.2">
      <c r="A64" s="3306"/>
      <c r="B64" s="2107" t="s">
        <v>182</v>
      </c>
      <c r="C64" s="2035">
        <v>6.5349628839199564E-2</v>
      </c>
      <c r="D64" s="2036">
        <v>6.53504396615983E-2</v>
      </c>
      <c r="E64" s="2036">
        <v>0</v>
      </c>
      <c r="F64" s="2036">
        <v>0</v>
      </c>
      <c r="G64" s="2037">
        <v>0</v>
      </c>
      <c r="H64" s="2038">
        <v>0</v>
      </c>
      <c r="I64" s="2036">
        <v>0</v>
      </c>
      <c r="J64" s="2036">
        <v>0</v>
      </c>
      <c r="K64" s="2036">
        <v>0</v>
      </c>
      <c r="L64" s="2039">
        <v>0</v>
      </c>
      <c r="M64" s="2040">
        <v>0</v>
      </c>
      <c r="N64" s="2036">
        <v>0.10187329635635144</v>
      </c>
      <c r="O64" s="2036">
        <v>0.10197553474874485</v>
      </c>
      <c r="P64" s="2036">
        <v>0</v>
      </c>
      <c r="Q64" s="2037">
        <v>0</v>
      </c>
      <c r="R64" s="2038">
        <v>0.2645426001252334</v>
      </c>
      <c r="S64" s="2036">
        <v>0</v>
      </c>
      <c r="T64" s="2036">
        <v>0</v>
      </c>
      <c r="U64" s="2036">
        <v>0</v>
      </c>
      <c r="V64" s="2036">
        <v>0</v>
      </c>
      <c r="W64" s="2036">
        <v>0</v>
      </c>
      <c r="X64" s="2036">
        <v>0</v>
      </c>
      <c r="Y64" s="2036">
        <v>0</v>
      </c>
      <c r="Z64" s="2531">
        <v>0</v>
      </c>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2481"/>
      <c r="CB64" s="2481"/>
      <c r="CC64" s="2481"/>
      <c r="CD64" s="2481"/>
      <c r="CE64" s="2481"/>
      <c r="CF64" s="2481"/>
      <c r="CG64" s="2481"/>
      <c r="CH64" s="2481"/>
      <c r="CI64" s="2481"/>
      <c r="CJ64" s="2481"/>
      <c r="CK64" s="2481"/>
      <c r="CL64" s="2481"/>
      <c r="CM64" s="2481"/>
      <c r="CN64" s="2481"/>
      <c r="CO64" s="2481"/>
      <c r="CP64" s="2481"/>
      <c r="CQ64" s="2481"/>
      <c r="CR64" s="2481"/>
      <c r="CS64" s="2481"/>
      <c r="CT64" s="2481"/>
      <c r="CU64" s="2481"/>
      <c r="CV64" s="2481"/>
      <c r="CW64" s="2481"/>
      <c r="CX64" s="2481"/>
      <c r="CY64" s="2481"/>
      <c r="CZ64" s="2481"/>
    </row>
    <row r="65" s="761" customFormat="true" ht="15" customHeight="true" x14ac:dyDescent="0.2">
      <c r="A65" s="3306"/>
      <c r="B65" s="2107" t="s">
        <v>183</v>
      </c>
      <c r="C65" s="2035">
        <v>0</v>
      </c>
      <c r="D65" s="2036">
        <v>0</v>
      </c>
      <c r="E65" s="2036">
        <v>0</v>
      </c>
      <c r="F65" s="2036">
        <v>4.8182551987504874E-2</v>
      </c>
      <c r="G65" s="2037">
        <v>0.31313395181481452</v>
      </c>
      <c r="H65" s="2038">
        <v>0</v>
      </c>
      <c r="I65" s="2036">
        <v>0</v>
      </c>
      <c r="J65" s="2036">
        <v>0.13414859996938458</v>
      </c>
      <c r="K65" s="2036">
        <v>0</v>
      </c>
      <c r="L65" s="2039">
        <v>0.87351173946639482</v>
      </c>
      <c r="M65" s="2040">
        <v>0</v>
      </c>
      <c r="N65" s="2036">
        <v>0</v>
      </c>
      <c r="O65" s="2036">
        <v>0</v>
      </c>
      <c r="P65" s="2036">
        <v>0</v>
      </c>
      <c r="Q65" s="2037">
        <v>0</v>
      </c>
      <c r="R65" s="2038">
        <v>0</v>
      </c>
      <c r="S65" s="2036">
        <v>0.43902427002761069</v>
      </c>
      <c r="T65" s="2036">
        <v>0</v>
      </c>
      <c r="U65" s="2036">
        <v>0</v>
      </c>
      <c r="V65" s="2036">
        <v>0</v>
      </c>
      <c r="W65" s="2036">
        <v>0</v>
      </c>
      <c r="X65" s="2036">
        <v>0</v>
      </c>
      <c r="Y65" s="2036">
        <v>0</v>
      </c>
      <c r="Z65" s="2531">
        <v>0</v>
      </c>
      <c r="AA65" s="1038"/>
      <c r="AB65" s="1038"/>
      <c r="AC65" s="1038"/>
      <c r="AD65" s="1038"/>
      <c r="AE65" s="1038"/>
      <c r="AF65" s="1038"/>
      <c r="AG65" s="1038"/>
      <c r="AH65" s="1038"/>
      <c r="AI65" s="1038"/>
      <c r="AJ65" s="1038"/>
      <c r="AK65" s="1038"/>
      <c r="AL65" s="1038"/>
      <c r="AM65" s="1038"/>
      <c r="AN65" s="1038"/>
      <c r="AO65" s="1038"/>
      <c r="AP65" s="1038"/>
      <c r="AQ65" s="1038"/>
      <c r="AR65" s="1038"/>
      <c r="AS65" s="1038"/>
      <c r="AT65" s="1038"/>
      <c r="AU65" s="1038"/>
      <c r="AV65" s="1038"/>
      <c r="AW65" s="1038"/>
      <c r="AX65" s="1038"/>
      <c r="AY65" s="1038"/>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2481"/>
      <c r="CB65" s="2481"/>
      <c r="CC65" s="2481"/>
      <c r="CD65" s="2481"/>
      <c r="CE65" s="2481"/>
      <c r="CF65" s="2481"/>
      <c r="CG65" s="2481"/>
      <c r="CH65" s="2481"/>
      <c r="CI65" s="2481"/>
      <c r="CJ65" s="2481"/>
      <c r="CK65" s="2481"/>
      <c r="CL65" s="2481"/>
      <c r="CM65" s="2481"/>
      <c r="CN65" s="2481"/>
      <c r="CO65" s="2481"/>
      <c r="CP65" s="2481"/>
      <c r="CQ65" s="2481"/>
      <c r="CR65" s="2481"/>
      <c r="CS65" s="2481"/>
      <c r="CT65" s="2481"/>
      <c r="CU65" s="2481"/>
      <c r="CV65" s="2481"/>
      <c r="CW65" s="2481"/>
      <c r="CX65" s="2481"/>
      <c r="CY65" s="2481"/>
      <c r="CZ65" s="2481"/>
    </row>
    <row r="66" s="761" customFormat="true" ht="15" customHeight="true" x14ac:dyDescent="0.2">
      <c r="A66" s="3306"/>
      <c r="B66" s="2107" t="s">
        <v>46</v>
      </c>
      <c r="C66" s="2035">
        <v>2.3497133875812466</v>
      </c>
      <c r="D66" s="2036">
        <v>4.2924722446755919</v>
      </c>
      <c r="E66" s="2036">
        <v>2.8721352292368354</v>
      </c>
      <c r="F66" s="2036">
        <v>4.4093435368959764</v>
      </c>
      <c r="G66" s="2037">
        <v>1.9098281922859235</v>
      </c>
      <c r="H66" s="2038">
        <v>8.2006207349211788</v>
      </c>
      <c r="I66" s="2036">
        <v>3.6804973429297316</v>
      </c>
      <c r="J66" s="2036">
        <v>3.5102967527189777</v>
      </c>
      <c r="K66" s="2036">
        <v>2.2672275877759662</v>
      </c>
      <c r="L66" s="2039">
        <v>1.0980181138021545</v>
      </c>
      <c r="M66" s="2040">
        <v>2.1882884926723882</v>
      </c>
      <c r="N66" s="2036">
        <v>3.6507851495970183</v>
      </c>
      <c r="O66" s="2036">
        <v>4.0070277975986954</v>
      </c>
      <c r="P66" s="2036">
        <v>2.6260066308131185</v>
      </c>
      <c r="Q66" s="2037">
        <v>1.7198919883791024</v>
      </c>
      <c r="R66" s="2038">
        <v>0.11859307488092348</v>
      </c>
      <c r="S66" s="2036">
        <v>7.0574932702996671</v>
      </c>
      <c r="T66" s="2036">
        <v>0</v>
      </c>
      <c r="U66" s="2036">
        <v>0</v>
      </c>
      <c r="V66" s="2036">
        <v>1.7695299197434924</v>
      </c>
      <c r="W66" s="2036">
        <v>6.8645350766420279</v>
      </c>
      <c r="X66" s="2036">
        <v>7.9834591236589842</v>
      </c>
      <c r="Y66" s="2036">
        <v>2.8435739262339785</v>
      </c>
      <c r="Z66" s="2531">
        <v>0</v>
      </c>
      <c r="AA66" s="1038"/>
      <c r="AB66" s="1038"/>
      <c r="AC66" s="1038"/>
      <c r="AD66" s="1038"/>
      <c r="AE66" s="1038"/>
      <c r="AF66" s="1038"/>
      <c r="AG66" s="1038"/>
      <c r="AH66" s="1038"/>
      <c r="AI66" s="1038"/>
      <c r="AJ66" s="1038"/>
      <c r="AK66" s="1038"/>
      <c r="AL66" s="1038"/>
      <c r="AM66" s="1038"/>
      <c r="AN66" s="1038"/>
      <c r="AO66" s="1038"/>
      <c r="AP66" s="1038"/>
      <c r="AQ66" s="1038"/>
      <c r="AR66" s="1038"/>
      <c r="AS66" s="1038"/>
      <c r="AT66" s="1038"/>
      <c r="AU66" s="1038"/>
      <c r="AV66" s="1038"/>
      <c r="AW66" s="1038"/>
      <c r="AX66" s="1038"/>
      <c r="AY66" s="1038"/>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2481"/>
      <c r="CB66" s="2481"/>
      <c r="CC66" s="2481"/>
      <c r="CD66" s="2481"/>
      <c r="CE66" s="2481"/>
      <c r="CF66" s="2481"/>
      <c r="CG66" s="2481"/>
      <c r="CH66" s="2481"/>
      <c r="CI66" s="2481"/>
      <c r="CJ66" s="2481"/>
      <c r="CK66" s="2481"/>
      <c r="CL66" s="2481"/>
      <c r="CM66" s="2481"/>
      <c r="CN66" s="2481"/>
      <c r="CO66" s="2481"/>
      <c r="CP66" s="2481"/>
      <c r="CQ66" s="2481"/>
      <c r="CR66" s="2481"/>
      <c r="CS66" s="2481"/>
      <c r="CT66" s="2481"/>
      <c r="CU66" s="2481"/>
      <c r="CV66" s="2481"/>
      <c r="CW66" s="2481"/>
      <c r="CX66" s="2481"/>
      <c r="CY66" s="2481"/>
      <c r="CZ66" s="2481"/>
    </row>
    <row r="67" s="761" customFormat="true" ht="15" customHeight="true" x14ac:dyDescent="0.2">
      <c r="A67" s="1977"/>
      <c r="B67" s="2108"/>
      <c r="C67" s="2035"/>
      <c r="D67" s="2036"/>
      <c r="E67" s="2036"/>
      <c r="F67" s="2036"/>
      <c r="G67" s="2037"/>
      <c r="H67" s="2038"/>
      <c r="I67" s="2036"/>
      <c r="J67" s="2036"/>
      <c r="K67" s="2036"/>
      <c r="L67" s="2039"/>
      <c r="M67" s="2040"/>
      <c r="N67" s="2036"/>
      <c r="O67" s="2036"/>
      <c r="P67" s="2036"/>
      <c r="Q67" s="2037"/>
      <c r="R67" s="2038"/>
      <c r="S67" s="2036"/>
      <c r="T67" s="2036"/>
      <c r="U67" s="2036"/>
      <c r="V67" s="2036"/>
      <c r="W67" s="2036"/>
      <c r="X67" s="2036"/>
      <c r="Y67" s="2036"/>
      <c r="Z67" s="2531"/>
      <c r="AA67" s="1038"/>
      <c r="AB67" s="1038"/>
      <c r="AC67" s="1038"/>
      <c r="AD67" s="1038"/>
      <c r="AE67" s="1038"/>
      <c r="AF67" s="1038"/>
      <c r="AG67" s="1038"/>
      <c r="AH67" s="1038"/>
      <c r="AI67" s="1038"/>
      <c r="AJ67" s="1038"/>
      <c r="AK67" s="1038"/>
      <c r="AL67" s="1038"/>
      <c r="AM67" s="1038"/>
      <c r="AN67" s="1038"/>
      <c r="AO67" s="1038"/>
      <c r="AP67" s="1038"/>
      <c r="AQ67" s="1038"/>
      <c r="AR67" s="1038"/>
      <c r="AS67" s="1038"/>
      <c r="AT67" s="1038"/>
      <c r="AU67" s="1038"/>
      <c r="AV67" s="1038"/>
      <c r="AW67" s="1038"/>
      <c r="AX67" s="1038"/>
      <c r="AY67" s="1038"/>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2481"/>
      <c r="CB67" s="2481"/>
      <c r="CC67" s="2481"/>
      <c r="CD67" s="2481"/>
      <c r="CE67" s="2481"/>
      <c r="CF67" s="2481"/>
      <c r="CG67" s="2481"/>
      <c r="CH67" s="2481"/>
      <c r="CI67" s="2481"/>
      <c r="CJ67" s="2481"/>
      <c r="CK67" s="2481"/>
      <c r="CL67" s="2481"/>
      <c r="CM67" s="2481"/>
      <c r="CN67" s="2481"/>
      <c r="CO67" s="2481"/>
      <c r="CP67" s="2481"/>
      <c r="CQ67" s="2481"/>
      <c r="CR67" s="2481"/>
      <c r="CS67" s="2481"/>
      <c r="CT67" s="2481"/>
      <c r="CU67" s="2481"/>
      <c r="CV67" s="2481"/>
      <c r="CW67" s="2481"/>
      <c r="CX67" s="2481"/>
      <c r="CY67" s="2481"/>
      <c r="CZ67" s="2481"/>
    </row>
    <row r="68" s="761" customFormat="true" ht="15" customHeight="true" x14ac:dyDescent="0.2">
      <c r="A68" s="1977"/>
      <c r="B68" s="2108"/>
      <c r="C68" s="2035"/>
      <c r="D68" s="2036"/>
      <c r="E68" s="2036"/>
      <c r="F68" s="2036"/>
      <c r="G68" s="2037"/>
      <c r="H68" s="2038"/>
      <c r="I68" s="2036"/>
      <c r="J68" s="2036"/>
      <c r="K68" s="2036"/>
      <c r="L68" s="2039"/>
      <c r="M68" s="2040"/>
      <c r="N68" s="2036"/>
      <c r="O68" s="2036"/>
      <c r="P68" s="2036"/>
      <c r="Q68" s="2037"/>
      <c r="R68" s="2038"/>
      <c r="S68" s="2036"/>
      <c r="T68" s="2036"/>
      <c r="U68" s="2036"/>
      <c r="V68" s="2036"/>
      <c r="W68" s="2036"/>
      <c r="X68" s="2036"/>
      <c r="Y68" s="2036"/>
      <c r="Z68" s="2531"/>
      <c r="AA68" s="1038"/>
      <c r="AB68" s="1038"/>
      <c r="AC68" s="1038"/>
      <c r="AD68" s="1038"/>
      <c r="AE68" s="1038"/>
      <c r="AF68" s="1038"/>
      <c r="AG68" s="1038"/>
      <c r="AH68" s="1038"/>
      <c r="AI68" s="1038"/>
      <c r="AJ68" s="1038"/>
      <c r="AK68" s="1038"/>
      <c r="AL68" s="1038"/>
      <c r="AM68" s="1038"/>
      <c r="AN68" s="1038"/>
      <c r="AO68" s="1038"/>
      <c r="AP68" s="1038"/>
      <c r="AQ68" s="1038"/>
      <c r="AR68" s="1038"/>
      <c r="AS68" s="1038"/>
      <c r="AT68" s="1038"/>
      <c r="AU68" s="1038"/>
      <c r="AV68" s="1038"/>
      <c r="AW68" s="1038"/>
      <c r="AX68" s="1038"/>
      <c r="AY68" s="1038"/>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2481"/>
      <c r="CB68" s="2481"/>
      <c r="CC68" s="2481"/>
      <c r="CD68" s="2481"/>
      <c r="CE68" s="2481"/>
      <c r="CF68" s="2481"/>
      <c r="CG68" s="2481"/>
      <c r="CH68" s="2481"/>
      <c r="CI68" s="2481"/>
      <c r="CJ68" s="2481"/>
      <c r="CK68" s="2481"/>
      <c r="CL68" s="2481"/>
      <c r="CM68" s="2481"/>
      <c r="CN68" s="2481"/>
      <c r="CO68" s="2481"/>
      <c r="CP68" s="2481"/>
      <c r="CQ68" s="2481"/>
      <c r="CR68" s="2481"/>
      <c r="CS68" s="2481"/>
      <c r="CT68" s="2481"/>
      <c r="CU68" s="2481"/>
      <c r="CV68" s="2481"/>
      <c r="CW68" s="2481"/>
      <c r="CX68" s="2481"/>
      <c r="CY68" s="2481"/>
      <c r="CZ68" s="2481"/>
    </row>
    <row r="69" s="761" customFormat="true" ht="15" customHeight="true" x14ac:dyDescent="0.2">
      <c r="A69" s="1977"/>
      <c r="B69" s="2108"/>
      <c r="C69" s="2035"/>
      <c r="D69" s="2036"/>
      <c r="E69" s="2036"/>
      <c r="F69" s="2036"/>
      <c r="G69" s="2037"/>
      <c r="H69" s="2038"/>
      <c r="I69" s="2036"/>
      <c r="J69" s="2036"/>
      <c r="K69" s="2036"/>
      <c r="L69" s="2039"/>
      <c r="M69" s="2040"/>
      <c r="N69" s="2036"/>
      <c r="O69" s="2036"/>
      <c r="P69" s="2036"/>
      <c r="Q69" s="2037"/>
      <c r="R69" s="2038"/>
      <c r="S69" s="2036"/>
      <c r="T69" s="2036"/>
      <c r="U69" s="2036"/>
      <c r="V69" s="2036"/>
      <c r="W69" s="2036"/>
      <c r="X69" s="2036"/>
      <c r="Y69" s="2036"/>
      <c r="Z69" s="2531"/>
      <c r="AA69" s="1038"/>
      <c r="AB69" s="1038"/>
      <c r="AC69" s="1038"/>
      <c r="AD69" s="1038"/>
      <c r="AE69" s="1038"/>
      <c r="AF69" s="1038"/>
      <c r="AG69" s="1038"/>
      <c r="AH69" s="1038"/>
      <c r="AI69" s="1038"/>
      <c r="AJ69" s="1038"/>
      <c r="AK69" s="1038"/>
      <c r="AL69" s="1038"/>
      <c r="AM69" s="1038"/>
      <c r="AN69" s="1038"/>
      <c r="AO69" s="1038"/>
      <c r="AP69" s="1038"/>
      <c r="AQ69" s="1038"/>
      <c r="AR69" s="1038"/>
      <c r="AS69" s="1038"/>
      <c r="AT69" s="1038"/>
      <c r="AU69" s="1038"/>
      <c r="AV69" s="1038"/>
      <c r="AW69" s="1038"/>
      <c r="AX69" s="1038"/>
      <c r="AY69" s="1038"/>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2481"/>
      <c r="CB69" s="2481"/>
      <c r="CC69" s="2481"/>
      <c r="CD69" s="2481"/>
      <c r="CE69" s="2481"/>
      <c r="CF69" s="2481"/>
      <c r="CG69" s="2481"/>
      <c r="CH69" s="2481"/>
      <c r="CI69" s="2481"/>
      <c r="CJ69" s="2481"/>
      <c r="CK69" s="2481"/>
      <c r="CL69" s="2481"/>
      <c r="CM69" s="2481"/>
      <c r="CN69" s="2481"/>
      <c r="CO69" s="2481"/>
      <c r="CP69" s="2481"/>
      <c r="CQ69" s="2481"/>
      <c r="CR69" s="2481"/>
      <c r="CS69" s="2481"/>
      <c r="CT69" s="2481"/>
      <c r="CU69" s="2481"/>
      <c r="CV69" s="2481"/>
      <c r="CW69" s="2481"/>
      <c r="CX69" s="2481"/>
      <c r="CY69" s="2481"/>
      <c r="CZ69" s="2481"/>
    </row>
    <row r="70" s="761" customFormat="true" ht="15" customHeight="true" x14ac:dyDescent="0.2">
      <c r="A70" s="1977"/>
      <c r="B70" s="2108"/>
      <c r="C70" s="2035"/>
      <c r="D70" s="2036"/>
      <c r="E70" s="2036"/>
      <c r="F70" s="2036"/>
      <c r="G70" s="2037"/>
      <c r="H70" s="2038"/>
      <c r="I70" s="2036"/>
      <c r="J70" s="2036"/>
      <c r="K70" s="2036"/>
      <c r="L70" s="2039"/>
      <c r="M70" s="2040"/>
      <c r="N70" s="2036"/>
      <c r="O70" s="2036"/>
      <c r="P70" s="2036"/>
      <c r="Q70" s="2037"/>
      <c r="R70" s="2038"/>
      <c r="S70" s="2036"/>
      <c r="T70" s="2036"/>
      <c r="U70" s="2036"/>
      <c r="V70" s="2036"/>
      <c r="W70" s="2036"/>
      <c r="X70" s="2036"/>
      <c r="Y70" s="2036"/>
      <c r="Z70" s="2531"/>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2481"/>
      <c r="CB70" s="2481"/>
      <c r="CC70" s="2481"/>
      <c r="CD70" s="2481"/>
      <c r="CE70" s="2481"/>
      <c r="CF70" s="2481"/>
      <c r="CG70" s="2481"/>
      <c r="CH70" s="2481"/>
      <c r="CI70" s="2481"/>
      <c r="CJ70" s="2481"/>
      <c r="CK70" s="2481"/>
      <c r="CL70" s="2481"/>
      <c r="CM70" s="2481"/>
      <c r="CN70" s="2481"/>
      <c r="CO70" s="2481"/>
      <c r="CP70" s="2481"/>
      <c r="CQ70" s="2481"/>
      <c r="CR70" s="2481"/>
      <c r="CS70" s="2481"/>
      <c r="CT70" s="2481"/>
      <c r="CU70" s="2481"/>
      <c r="CV70" s="2481"/>
      <c r="CW70" s="2481"/>
      <c r="CX70" s="2481"/>
      <c r="CY70" s="2481"/>
      <c r="CZ70" s="2481"/>
    </row>
    <row r="71" s="761" customFormat="true" ht="15" customHeight="true" x14ac:dyDescent="0.2">
      <c r="A71" s="1977"/>
      <c r="B71" s="2108"/>
      <c r="C71" s="2035"/>
      <c r="D71" s="2036"/>
      <c r="E71" s="2036"/>
      <c r="F71" s="2036"/>
      <c r="G71" s="2037"/>
      <c r="H71" s="2038"/>
      <c r="I71" s="2036"/>
      <c r="J71" s="2036"/>
      <c r="K71" s="2036"/>
      <c r="L71" s="2039"/>
      <c r="M71" s="2040"/>
      <c r="N71" s="2036"/>
      <c r="O71" s="2036"/>
      <c r="P71" s="2036"/>
      <c r="Q71" s="2037"/>
      <c r="R71" s="2038"/>
      <c r="S71" s="2036"/>
      <c r="T71" s="2036"/>
      <c r="U71" s="2036"/>
      <c r="V71" s="2036"/>
      <c r="W71" s="2036"/>
      <c r="X71" s="2036"/>
      <c r="Y71" s="2036"/>
      <c r="Z71" s="2531"/>
      <c r="AA71" s="1038"/>
      <c r="AB71" s="1038"/>
      <c r="AC71" s="1038"/>
      <c r="AD71" s="1038"/>
      <c r="AE71" s="1038"/>
      <c r="AF71" s="1038"/>
      <c r="AG71" s="1038"/>
      <c r="AH71" s="1038"/>
      <c r="AI71" s="1038"/>
      <c r="AJ71" s="1038"/>
      <c r="AK71" s="1038"/>
      <c r="AL71" s="1038"/>
      <c r="AM71" s="1038"/>
      <c r="AN71" s="1038"/>
      <c r="AO71" s="1038"/>
      <c r="AP71" s="1038"/>
      <c r="AQ71" s="1038"/>
      <c r="AR71" s="1038"/>
      <c r="AS71" s="1038"/>
      <c r="AT71" s="1038"/>
      <c r="AU71" s="1038"/>
      <c r="AV71" s="1038"/>
      <c r="AW71" s="1038"/>
      <c r="AX71" s="1038"/>
      <c r="AY71" s="1038"/>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2481"/>
      <c r="CB71" s="2481"/>
      <c r="CC71" s="2481"/>
      <c r="CD71" s="2481"/>
      <c r="CE71" s="2481"/>
      <c r="CF71" s="2481"/>
      <c r="CG71" s="2481"/>
      <c r="CH71" s="2481"/>
      <c r="CI71" s="2481"/>
      <c r="CJ71" s="2481"/>
      <c r="CK71" s="2481"/>
      <c r="CL71" s="2481"/>
      <c r="CM71" s="2481"/>
      <c r="CN71" s="2481"/>
      <c r="CO71" s="2481"/>
      <c r="CP71" s="2481"/>
      <c r="CQ71" s="2481"/>
      <c r="CR71" s="2481"/>
      <c r="CS71" s="2481"/>
      <c r="CT71" s="2481"/>
      <c r="CU71" s="2481"/>
      <c r="CV71" s="2481"/>
      <c r="CW71" s="2481"/>
      <c r="CX71" s="2481"/>
      <c r="CY71" s="2481"/>
      <c r="CZ71" s="2481"/>
    </row>
    <row r="72" s="761" customFormat="true" ht="15" customHeight="true" x14ac:dyDescent="0.2">
      <c r="A72" s="1977"/>
      <c r="B72" s="2108"/>
      <c r="C72" s="2035"/>
      <c r="D72" s="2036"/>
      <c r="E72" s="2036"/>
      <c r="F72" s="2036"/>
      <c r="G72" s="2037"/>
      <c r="H72" s="2038"/>
      <c r="I72" s="2036"/>
      <c r="J72" s="2036"/>
      <c r="K72" s="2036"/>
      <c r="L72" s="2039"/>
      <c r="M72" s="2040"/>
      <c r="N72" s="2036"/>
      <c r="O72" s="2036"/>
      <c r="P72" s="2036"/>
      <c r="Q72" s="2037"/>
      <c r="R72" s="2038"/>
      <c r="S72" s="2036"/>
      <c r="T72" s="2036"/>
      <c r="U72" s="2036"/>
      <c r="V72" s="2036"/>
      <c r="W72" s="2036"/>
      <c r="X72" s="2036"/>
      <c r="Y72" s="2036"/>
      <c r="Z72" s="2531"/>
      <c r="AA72" s="1038"/>
      <c r="AB72" s="1038"/>
      <c r="AC72" s="1038"/>
      <c r="AD72" s="1038"/>
      <c r="AE72" s="1038"/>
      <c r="AF72" s="1038"/>
      <c r="AG72" s="1038"/>
      <c r="AH72" s="1038"/>
      <c r="AI72" s="1038"/>
      <c r="AJ72" s="1038"/>
      <c r="AK72" s="1038"/>
      <c r="AL72" s="1038"/>
      <c r="AM72" s="1038"/>
      <c r="AN72" s="1038"/>
      <c r="AO72" s="1038"/>
      <c r="AP72" s="1038"/>
      <c r="AQ72" s="1038"/>
      <c r="AR72" s="1038"/>
      <c r="AS72" s="1038"/>
      <c r="AT72" s="1038"/>
      <c r="AU72" s="1038"/>
      <c r="AV72" s="1038"/>
      <c r="AW72" s="1038"/>
      <c r="AX72" s="1038"/>
      <c r="AY72" s="1038"/>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2481"/>
      <c r="CB72" s="2481"/>
      <c r="CC72" s="2481"/>
      <c r="CD72" s="2481"/>
      <c r="CE72" s="2481"/>
      <c r="CF72" s="2481"/>
      <c r="CG72" s="2481"/>
      <c r="CH72" s="2481"/>
      <c r="CI72" s="2481"/>
      <c r="CJ72" s="2481"/>
      <c r="CK72" s="2481"/>
      <c r="CL72" s="2481"/>
      <c r="CM72" s="2481"/>
      <c r="CN72" s="2481"/>
      <c r="CO72" s="2481"/>
      <c r="CP72" s="2481"/>
      <c r="CQ72" s="2481"/>
      <c r="CR72" s="2481"/>
      <c r="CS72" s="2481"/>
      <c r="CT72" s="2481"/>
      <c r="CU72" s="2481"/>
      <c r="CV72" s="2481"/>
      <c r="CW72" s="2481"/>
      <c r="CX72" s="2481"/>
      <c r="CY72" s="2481"/>
      <c r="CZ72" s="2481"/>
    </row>
    <row r="73" s="761" customFormat="true" ht="15" customHeight="true" x14ac:dyDescent="0.2">
      <c r="A73" s="1977"/>
      <c r="B73" s="2108"/>
      <c r="C73" s="2035"/>
      <c r="D73" s="2036"/>
      <c r="E73" s="2036"/>
      <c r="F73" s="2036"/>
      <c r="G73" s="2037"/>
      <c r="H73" s="2038"/>
      <c r="I73" s="2036"/>
      <c r="J73" s="2036"/>
      <c r="K73" s="2036"/>
      <c r="L73" s="2039"/>
      <c r="M73" s="2040"/>
      <c r="N73" s="2036"/>
      <c r="O73" s="2036"/>
      <c r="P73" s="2036"/>
      <c r="Q73" s="2037"/>
      <c r="R73" s="2038"/>
      <c r="S73" s="2036"/>
      <c r="T73" s="2036"/>
      <c r="U73" s="2036"/>
      <c r="V73" s="2036"/>
      <c r="W73" s="2036"/>
      <c r="X73" s="2036"/>
      <c r="Y73" s="2036"/>
      <c r="Z73" s="2531"/>
      <c r="AA73" s="1038"/>
      <c r="AB73" s="1038"/>
      <c r="AC73" s="1038"/>
      <c r="AD73" s="1038"/>
      <c r="AE73" s="1038"/>
      <c r="AF73" s="1038"/>
      <c r="AG73" s="1038"/>
      <c r="AH73" s="1038"/>
      <c r="AI73" s="1038"/>
      <c r="AJ73" s="1038"/>
      <c r="AK73" s="1038"/>
      <c r="AL73" s="1038"/>
      <c r="AM73" s="1038"/>
      <c r="AN73" s="1038"/>
      <c r="AO73" s="1038"/>
      <c r="AP73" s="1038"/>
      <c r="AQ73" s="1038"/>
      <c r="AR73" s="1038"/>
      <c r="AS73" s="1038"/>
      <c r="AT73" s="1038"/>
      <c r="AU73" s="1038"/>
      <c r="AV73" s="1038"/>
      <c r="AW73" s="1038"/>
      <c r="AX73" s="1038"/>
      <c r="AY73" s="1038"/>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2481"/>
      <c r="CB73" s="2481"/>
      <c r="CC73" s="2481"/>
      <c r="CD73" s="2481"/>
      <c r="CE73" s="2481"/>
      <c r="CF73" s="2481"/>
      <c r="CG73" s="2481"/>
      <c r="CH73" s="2481"/>
      <c r="CI73" s="2481"/>
      <c r="CJ73" s="2481"/>
      <c r="CK73" s="2481"/>
      <c r="CL73" s="2481"/>
      <c r="CM73" s="2481"/>
      <c r="CN73" s="2481"/>
      <c r="CO73" s="2481"/>
      <c r="CP73" s="2481"/>
      <c r="CQ73" s="2481"/>
      <c r="CR73" s="2481"/>
      <c r="CS73" s="2481"/>
      <c r="CT73" s="2481"/>
      <c r="CU73" s="2481"/>
      <c r="CV73" s="2481"/>
      <c r="CW73" s="2481"/>
      <c r="CX73" s="2481"/>
      <c r="CY73" s="2481"/>
      <c r="CZ73" s="2481"/>
    </row>
    <row r="74" s="761" customFormat="true" ht="15" customHeight="true" x14ac:dyDescent="0.2">
      <c r="A74" s="1977"/>
      <c r="B74" s="2108"/>
      <c r="C74" s="2035"/>
      <c r="D74" s="2036"/>
      <c r="E74" s="2036"/>
      <c r="F74" s="2036"/>
      <c r="G74" s="2037"/>
      <c r="H74" s="2038"/>
      <c r="I74" s="2036"/>
      <c r="J74" s="2036"/>
      <c r="K74" s="2036"/>
      <c r="L74" s="2039"/>
      <c r="M74" s="2040"/>
      <c r="N74" s="2036"/>
      <c r="O74" s="2036"/>
      <c r="P74" s="2036"/>
      <c r="Q74" s="2037"/>
      <c r="R74" s="2038"/>
      <c r="S74" s="2036"/>
      <c r="T74" s="2036"/>
      <c r="U74" s="2036"/>
      <c r="V74" s="2036"/>
      <c r="W74" s="2036"/>
      <c r="X74" s="2036"/>
      <c r="Y74" s="2036"/>
      <c r="Z74" s="2531"/>
      <c r="AA74" s="1038"/>
      <c r="AB74" s="1038"/>
      <c r="AC74" s="1038"/>
      <c r="AD74" s="1038"/>
      <c r="AE74" s="1038"/>
      <c r="AF74" s="1038"/>
      <c r="AG74" s="1038"/>
      <c r="AH74" s="1038"/>
      <c r="AI74" s="1038"/>
      <c r="AJ74" s="1038"/>
      <c r="AK74" s="1038"/>
      <c r="AL74" s="1038"/>
      <c r="AM74" s="1038"/>
      <c r="AN74" s="1038"/>
      <c r="AO74" s="1038"/>
      <c r="AP74" s="1038"/>
      <c r="AQ74" s="1038"/>
      <c r="AR74" s="1038"/>
      <c r="AS74" s="1038"/>
      <c r="AT74" s="1038"/>
      <c r="AU74" s="1038"/>
      <c r="AV74" s="1038"/>
      <c r="AW74" s="1038"/>
      <c r="AX74" s="1038"/>
      <c r="AY74" s="1038"/>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2481"/>
      <c r="CB74" s="2481"/>
      <c r="CC74" s="2481"/>
      <c r="CD74" s="2481"/>
      <c r="CE74" s="2481"/>
      <c r="CF74" s="2481"/>
      <c r="CG74" s="2481"/>
      <c r="CH74" s="2481"/>
      <c r="CI74" s="2481"/>
      <c r="CJ74" s="2481"/>
      <c r="CK74" s="2481"/>
      <c r="CL74" s="2481"/>
      <c r="CM74" s="2481"/>
      <c r="CN74" s="2481"/>
      <c r="CO74" s="2481"/>
      <c r="CP74" s="2481"/>
      <c r="CQ74" s="2481"/>
      <c r="CR74" s="2481"/>
      <c r="CS74" s="2481"/>
      <c r="CT74" s="2481"/>
      <c r="CU74" s="2481"/>
      <c r="CV74" s="2481"/>
      <c r="CW74" s="2481"/>
      <c r="CX74" s="2481"/>
      <c r="CY74" s="2481"/>
      <c r="CZ74" s="2481"/>
    </row>
    <row r="75" s="761" customFormat="true" ht="15" customHeight="true" x14ac:dyDescent="0.2">
      <c r="A75" s="1977"/>
      <c r="B75" s="2108"/>
      <c r="C75" s="2035"/>
      <c r="D75" s="2036"/>
      <c r="E75" s="2036"/>
      <c r="F75" s="2036"/>
      <c r="G75" s="2037"/>
      <c r="H75" s="2038"/>
      <c r="I75" s="2036"/>
      <c r="J75" s="2036"/>
      <c r="K75" s="2036"/>
      <c r="L75" s="2039"/>
      <c r="M75" s="2040"/>
      <c r="N75" s="2036"/>
      <c r="O75" s="2036"/>
      <c r="P75" s="2036"/>
      <c r="Q75" s="2037"/>
      <c r="R75" s="2038"/>
      <c r="S75" s="2036"/>
      <c r="T75" s="2036"/>
      <c r="U75" s="2036"/>
      <c r="V75" s="2036"/>
      <c r="W75" s="2036"/>
      <c r="X75" s="2036"/>
      <c r="Y75" s="2036"/>
      <c r="Z75" s="2531"/>
      <c r="AA75" s="1038"/>
      <c r="AB75" s="1038"/>
      <c r="AC75" s="1038"/>
      <c r="AD75" s="1038"/>
      <c r="AE75" s="1038"/>
      <c r="AF75" s="1038"/>
      <c r="AG75" s="1038"/>
      <c r="AH75" s="1038"/>
      <c r="AI75" s="1038"/>
      <c r="AJ75" s="1038"/>
      <c r="AK75" s="1038"/>
      <c r="AL75" s="1038"/>
      <c r="AM75" s="1038"/>
      <c r="AN75" s="1038"/>
      <c r="AO75" s="1038"/>
      <c r="AP75" s="1038"/>
      <c r="AQ75" s="1038"/>
      <c r="AR75" s="1038"/>
      <c r="AS75" s="1038"/>
      <c r="AT75" s="1038"/>
      <c r="AU75" s="1038"/>
      <c r="AV75" s="1038"/>
      <c r="AW75" s="1038"/>
      <c r="AX75" s="1038"/>
      <c r="AY75" s="1038"/>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2481"/>
      <c r="CB75" s="2481"/>
      <c r="CC75" s="2481"/>
      <c r="CD75" s="2481"/>
      <c r="CE75" s="2481"/>
      <c r="CF75" s="2481"/>
      <c r="CG75" s="2481"/>
      <c r="CH75" s="2481"/>
      <c r="CI75" s="2481"/>
      <c r="CJ75" s="2481"/>
      <c r="CK75" s="2481"/>
      <c r="CL75" s="2481"/>
      <c r="CM75" s="2481"/>
      <c r="CN75" s="2481"/>
      <c r="CO75" s="2481"/>
      <c r="CP75" s="2481"/>
      <c r="CQ75" s="2481"/>
      <c r="CR75" s="2481"/>
      <c r="CS75" s="2481"/>
      <c r="CT75" s="2481"/>
      <c r="CU75" s="2481"/>
      <c r="CV75" s="2481"/>
      <c r="CW75" s="2481"/>
      <c r="CX75" s="2481"/>
      <c r="CY75" s="2481"/>
      <c r="CZ75" s="2481"/>
    </row>
    <row r="76" s="761" customFormat="true" ht="15" customHeight="true" x14ac:dyDescent="0.2">
      <c r="A76" s="1977"/>
      <c r="B76" s="2108"/>
      <c r="C76" s="2035"/>
      <c r="D76" s="2036"/>
      <c r="E76" s="2036"/>
      <c r="F76" s="2036"/>
      <c r="G76" s="2037"/>
      <c r="H76" s="2038"/>
      <c r="I76" s="2036"/>
      <c r="J76" s="2036"/>
      <c r="K76" s="2036"/>
      <c r="L76" s="2039"/>
      <c r="M76" s="2040"/>
      <c r="N76" s="2036"/>
      <c r="O76" s="2036"/>
      <c r="P76" s="2036"/>
      <c r="Q76" s="2037"/>
      <c r="R76" s="2038"/>
      <c r="S76" s="2036"/>
      <c r="T76" s="2036"/>
      <c r="U76" s="2036"/>
      <c r="V76" s="2036"/>
      <c r="W76" s="2036"/>
      <c r="X76" s="2036"/>
      <c r="Y76" s="2036"/>
      <c r="Z76" s="2531"/>
      <c r="AA76" s="1038"/>
      <c r="AB76" s="1038"/>
      <c r="AC76" s="1038"/>
      <c r="AD76" s="1038"/>
      <c r="AE76" s="1038"/>
      <c r="AF76" s="1038"/>
      <c r="AG76" s="1038"/>
      <c r="AH76" s="1038"/>
      <c r="AI76" s="1038"/>
      <c r="AJ76" s="1038"/>
      <c r="AK76" s="1038"/>
      <c r="AL76" s="1038"/>
      <c r="AM76" s="1038"/>
      <c r="AN76" s="1038"/>
      <c r="AO76" s="1038"/>
      <c r="AP76" s="1038"/>
      <c r="AQ76" s="1038"/>
      <c r="AR76" s="1038"/>
      <c r="AS76" s="1038"/>
      <c r="AT76" s="1038"/>
      <c r="AU76" s="1038"/>
      <c r="AV76" s="1038"/>
      <c r="AW76" s="1038"/>
      <c r="AX76" s="1038"/>
      <c r="AY76" s="1038"/>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2481"/>
      <c r="CB76" s="2481"/>
      <c r="CC76" s="2481"/>
      <c r="CD76" s="2481"/>
      <c r="CE76" s="2481"/>
      <c r="CF76" s="2481"/>
      <c r="CG76" s="2481"/>
      <c r="CH76" s="2481"/>
      <c r="CI76" s="2481"/>
      <c r="CJ76" s="2481"/>
      <c r="CK76" s="2481"/>
      <c r="CL76" s="2481"/>
      <c r="CM76" s="2481"/>
      <c r="CN76" s="2481"/>
      <c r="CO76" s="2481"/>
      <c r="CP76" s="2481"/>
      <c r="CQ76" s="2481"/>
      <c r="CR76" s="2481"/>
      <c r="CS76" s="2481"/>
      <c r="CT76" s="2481"/>
      <c r="CU76" s="2481"/>
      <c r="CV76" s="2481"/>
      <c r="CW76" s="2481"/>
      <c r="CX76" s="2481"/>
      <c r="CY76" s="2481"/>
      <c r="CZ76" s="2481"/>
    </row>
    <row r="77" s="761" customFormat="true" ht="15" customHeight="true" x14ac:dyDescent="0.2">
      <c r="A77" s="1977"/>
      <c r="B77" s="2108"/>
      <c r="C77" s="2035"/>
      <c r="D77" s="2036"/>
      <c r="E77" s="2036"/>
      <c r="F77" s="2036"/>
      <c r="G77" s="2037"/>
      <c r="H77" s="2038"/>
      <c r="I77" s="2036"/>
      <c r="J77" s="2036"/>
      <c r="K77" s="2036"/>
      <c r="L77" s="2039"/>
      <c r="M77" s="2040"/>
      <c r="N77" s="2036"/>
      <c r="O77" s="2036"/>
      <c r="P77" s="2036"/>
      <c r="Q77" s="2037"/>
      <c r="R77" s="2038"/>
      <c r="S77" s="2036"/>
      <c r="T77" s="2036"/>
      <c r="U77" s="2036"/>
      <c r="V77" s="2036"/>
      <c r="W77" s="2036"/>
      <c r="X77" s="2036"/>
      <c r="Y77" s="2036"/>
      <c r="Z77" s="2531"/>
      <c r="AA77" s="1038"/>
      <c r="AB77" s="1038"/>
      <c r="AC77" s="1038"/>
      <c r="AD77" s="1038"/>
      <c r="AE77" s="1038"/>
      <c r="AF77" s="1038"/>
      <c r="AG77" s="1038"/>
      <c r="AH77" s="1038"/>
      <c r="AI77" s="1038"/>
      <c r="AJ77" s="1038"/>
      <c r="AK77" s="1038"/>
      <c r="AL77" s="1038"/>
      <c r="AM77" s="1038"/>
      <c r="AN77" s="1038"/>
      <c r="AO77" s="1038"/>
      <c r="AP77" s="1038"/>
      <c r="AQ77" s="1038"/>
      <c r="AR77" s="1038"/>
      <c r="AS77" s="1038"/>
      <c r="AT77" s="1038"/>
      <c r="AU77" s="1038"/>
      <c r="AV77" s="1038"/>
      <c r="AW77" s="1038"/>
      <c r="AX77" s="1038"/>
      <c r="AY77" s="1038"/>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2481"/>
      <c r="CB77" s="2481"/>
      <c r="CC77" s="2481"/>
      <c r="CD77" s="2481"/>
      <c r="CE77" s="2481"/>
      <c r="CF77" s="2481"/>
      <c r="CG77" s="2481"/>
      <c r="CH77" s="2481"/>
      <c r="CI77" s="2481"/>
      <c r="CJ77" s="2481"/>
      <c r="CK77" s="2481"/>
      <c r="CL77" s="2481"/>
      <c r="CM77" s="2481"/>
      <c r="CN77" s="2481"/>
      <c r="CO77" s="2481"/>
      <c r="CP77" s="2481"/>
      <c r="CQ77" s="2481"/>
      <c r="CR77" s="2481"/>
      <c r="CS77" s="2481"/>
      <c r="CT77" s="2481"/>
      <c r="CU77" s="2481"/>
      <c r="CV77" s="2481"/>
      <c r="CW77" s="2481"/>
      <c r="CX77" s="2481"/>
      <c r="CY77" s="2481"/>
      <c r="CZ77" s="2481"/>
    </row>
    <row r="78" s="761" customFormat="true" ht="15" customHeight="true" x14ac:dyDescent="0.2">
      <c r="A78" s="1977"/>
      <c r="B78" s="2108"/>
      <c r="C78" s="2035"/>
      <c r="D78" s="2036"/>
      <c r="E78" s="2036"/>
      <c r="F78" s="2036"/>
      <c r="G78" s="2037"/>
      <c r="H78" s="2038"/>
      <c r="I78" s="2036"/>
      <c r="J78" s="2036"/>
      <c r="K78" s="2036"/>
      <c r="L78" s="2039"/>
      <c r="M78" s="2040"/>
      <c r="N78" s="2036"/>
      <c r="O78" s="2036"/>
      <c r="P78" s="2036"/>
      <c r="Q78" s="2037"/>
      <c r="R78" s="2038"/>
      <c r="S78" s="2036"/>
      <c r="T78" s="2036"/>
      <c r="U78" s="2036"/>
      <c r="V78" s="2036"/>
      <c r="W78" s="2036"/>
      <c r="X78" s="2036"/>
      <c r="Y78" s="2036"/>
      <c r="Z78" s="2531"/>
      <c r="AA78" s="1038"/>
      <c r="AB78" s="1038"/>
      <c r="AC78" s="1038"/>
      <c r="AD78" s="1038"/>
      <c r="AE78" s="1038"/>
      <c r="AF78" s="1038"/>
      <c r="AG78" s="1038"/>
      <c r="AH78" s="1038"/>
      <c r="AI78" s="1038"/>
      <c r="AJ78" s="1038"/>
      <c r="AK78" s="1038"/>
      <c r="AL78" s="1038"/>
      <c r="AM78" s="1038"/>
      <c r="AN78" s="1038"/>
      <c r="AO78" s="1038"/>
      <c r="AP78" s="1038"/>
      <c r="AQ78" s="1038"/>
      <c r="AR78" s="1038"/>
      <c r="AS78" s="1038"/>
      <c r="AT78" s="1038"/>
      <c r="AU78" s="1038"/>
      <c r="AV78" s="1038"/>
      <c r="AW78" s="1038"/>
      <c r="AX78" s="1038"/>
      <c r="AY78" s="1038"/>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2481"/>
      <c r="CB78" s="2481"/>
      <c r="CC78" s="2481"/>
      <c r="CD78" s="2481"/>
      <c r="CE78" s="2481"/>
      <c r="CF78" s="2481"/>
      <c r="CG78" s="2481"/>
      <c r="CH78" s="2481"/>
      <c r="CI78" s="2481"/>
      <c r="CJ78" s="2481"/>
      <c r="CK78" s="2481"/>
      <c r="CL78" s="2481"/>
      <c r="CM78" s="2481"/>
      <c r="CN78" s="2481"/>
      <c r="CO78" s="2481"/>
      <c r="CP78" s="2481"/>
      <c r="CQ78" s="2481"/>
      <c r="CR78" s="2481"/>
      <c r="CS78" s="2481"/>
      <c r="CT78" s="2481"/>
      <c r="CU78" s="2481"/>
      <c r="CV78" s="2481"/>
      <c r="CW78" s="2481"/>
      <c r="CX78" s="2481"/>
      <c r="CY78" s="2481"/>
      <c r="CZ78" s="2481"/>
    </row>
    <row r="79" s="761" customFormat="true" ht="15" customHeight="true" x14ac:dyDescent="0.2">
      <c r="A79" s="1977"/>
      <c r="B79" s="2108"/>
      <c r="C79" s="2035"/>
      <c r="D79" s="2036"/>
      <c r="E79" s="2036"/>
      <c r="F79" s="2036"/>
      <c r="G79" s="2037"/>
      <c r="H79" s="2038"/>
      <c r="I79" s="2036"/>
      <c r="J79" s="2036"/>
      <c r="K79" s="2036"/>
      <c r="L79" s="2039"/>
      <c r="M79" s="2040"/>
      <c r="N79" s="2036"/>
      <c r="O79" s="2036"/>
      <c r="P79" s="2036"/>
      <c r="Q79" s="2037"/>
      <c r="R79" s="2038"/>
      <c r="S79" s="2036"/>
      <c r="T79" s="2036"/>
      <c r="U79" s="2036"/>
      <c r="V79" s="2036"/>
      <c r="W79" s="2036"/>
      <c r="X79" s="2036"/>
      <c r="Y79" s="2036"/>
      <c r="Z79" s="2531"/>
      <c r="AA79" s="1038"/>
      <c r="AB79" s="1038"/>
      <c r="AC79" s="1038"/>
      <c r="AD79" s="1038"/>
      <c r="AE79" s="1038"/>
      <c r="AF79" s="1038"/>
      <c r="AG79" s="1038"/>
      <c r="AH79" s="1038"/>
      <c r="AI79" s="1038"/>
      <c r="AJ79" s="1038"/>
      <c r="AK79" s="1038"/>
      <c r="AL79" s="1038"/>
      <c r="AM79" s="1038"/>
      <c r="AN79" s="1038"/>
      <c r="AO79" s="1038"/>
      <c r="AP79" s="1038"/>
      <c r="AQ79" s="1038"/>
      <c r="AR79" s="1038"/>
      <c r="AS79" s="1038"/>
      <c r="AT79" s="1038"/>
      <c r="AU79" s="1038"/>
      <c r="AV79" s="1038"/>
      <c r="AW79" s="1038"/>
      <c r="AX79" s="1038"/>
      <c r="AY79" s="1038"/>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2481"/>
      <c r="CB79" s="2481"/>
      <c r="CC79" s="2481"/>
      <c r="CD79" s="2481"/>
      <c r="CE79" s="2481"/>
      <c r="CF79" s="2481"/>
      <c r="CG79" s="2481"/>
      <c r="CH79" s="2481"/>
      <c r="CI79" s="2481"/>
      <c r="CJ79" s="2481"/>
      <c r="CK79" s="2481"/>
      <c r="CL79" s="2481"/>
      <c r="CM79" s="2481"/>
      <c r="CN79" s="2481"/>
      <c r="CO79" s="2481"/>
      <c r="CP79" s="2481"/>
      <c r="CQ79" s="2481"/>
      <c r="CR79" s="2481"/>
      <c r="CS79" s="2481"/>
      <c r="CT79" s="2481"/>
      <c r="CU79" s="2481"/>
      <c r="CV79" s="2481"/>
      <c r="CW79" s="2481"/>
      <c r="CX79" s="2481"/>
      <c r="CY79" s="2481"/>
      <c r="CZ79" s="2481"/>
    </row>
    <row r="80" s="761" customFormat="true" ht="15" customHeight="true" x14ac:dyDescent="0.2">
      <c r="A80" s="1978"/>
      <c r="B80" s="2109"/>
      <c r="C80" s="2041"/>
      <c r="D80" s="2042"/>
      <c r="E80" s="2042"/>
      <c r="F80" s="2042"/>
      <c r="G80" s="2043"/>
      <c r="H80" s="2044"/>
      <c r="I80" s="2042"/>
      <c r="J80" s="2042"/>
      <c r="K80" s="2042"/>
      <c r="L80" s="2045"/>
      <c r="M80" s="2046"/>
      <c r="N80" s="2042"/>
      <c r="O80" s="2042"/>
      <c r="P80" s="2042"/>
      <c r="Q80" s="2043"/>
      <c r="R80" s="2044"/>
      <c r="S80" s="2042"/>
      <c r="T80" s="2042"/>
      <c r="U80" s="2042"/>
      <c r="V80" s="2042"/>
      <c r="W80" s="2042"/>
      <c r="X80" s="2042"/>
      <c r="Y80" s="2042"/>
      <c r="Z80" s="2532"/>
      <c r="AA80" s="1038"/>
      <c r="AB80" s="1038"/>
      <c r="AC80" s="1038"/>
      <c r="AD80" s="1038"/>
      <c r="AE80" s="1038"/>
      <c r="AF80" s="1038"/>
      <c r="AG80" s="1038"/>
      <c r="AH80" s="1038"/>
      <c r="AI80" s="1038"/>
      <c r="AJ80" s="1038"/>
      <c r="AK80" s="1038"/>
      <c r="AL80" s="1038"/>
      <c r="AM80" s="1038"/>
      <c r="AN80" s="1038"/>
      <c r="AO80" s="1038"/>
      <c r="AP80" s="1038"/>
      <c r="AQ80" s="1038"/>
      <c r="AR80" s="1038"/>
      <c r="AS80" s="1038"/>
      <c r="AT80" s="1038"/>
      <c r="AU80" s="1038"/>
      <c r="AV80" s="1038"/>
      <c r="AW80" s="1038"/>
      <c r="AX80" s="1038"/>
      <c r="AY80" s="1038"/>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2481"/>
      <c r="CB80" s="2481"/>
      <c r="CC80" s="2481"/>
      <c r="CD80" s="2481"/>
      <c r="CE80" s="2481"/>
      <c r="CF80" s="2481"/>
      <c r="CG80" s="2481"/>
      <c r="CH80" s="2481"/>
      <c r="CI80" s="2481"/>
      <c r="CJ80" s="2481"/>
      <c r="CK80" s="2481"/>
      <c r="CL80" s="2481"/>
      <c r="CM80" s="2481"/>
      <c r="CN80" s="2481"/>
      <c r="CO80" s="2481"/>
      <c r="CP80" s="2481"/>
      <c r="CQ80" s="2481"/>
      <c r="CR80" s="2481"/>
      <c r="CS80" s="2481"/>
      <c r="CT80" s="2481"/>
      <c r="CU80" s="2481"/>
      <c r="CV80" s="2481"/>
      <c r="CW80" s="2481"/>
      <c r="CX80" s="2481"/>
      <c r="CY80" s="2481"/>
      <c r="CZ80" s="2481"/>
    </row>
    <row r="81" s="761" customFormat="true" ht="15" customHeight="true" x14ac:dyDescent="0.2">
      <c r="A81" s="1232"/>
      <c r="B81" s="1258"/>
      <c r="C81" s="1334"/>
      <c r="D81" s="1335"/>
      <c r="E81" s="1335"/>
      <c r="F81" s="1335"/>
      <c r="G81" s="1336"/>
      <c r="H81" s="1337"/>
      <c r="I81" s="1335"/>
      <c r="J81" s="1335"/>
      <c r="K81" s="1335"/>
      <c r="L81" s="1338"/>
      <c r="M81" s="1339"/>
      <c r="N81" s="1335"/>
      <c r="O81" s="1335"/>
      <c r="P81" s="1335"/>
      <c r="Q81" s="1336"/>
      <c r="R81" s="1337"/>
      <c r="S81" s="1335"/>
      <c r="T81" s="1335"/>
      <c r="U81" s="1335"/>
      <c r="V81" s="1335"/>
      <c r="W81" s="1335"/>
      <c r="X81" s="1335"/>
      <c r="Y81" s="1335"/>
      <c r="Z81" s="2438"/>
      <c r="AA81" s="1038"/>
      <c r="AB81" s="1038"/>
      <c r="AC81" s="1038"/>
      <c r="AD81" s="1038"/>
      <c r="AE81" s="1038"/>
      <c r="AF81" s="1038"/>
      <c r="AG81" s="1038"/>
      <c r="AH81" s="1038"/>
      <c r="AI81" s="1038"/>
      <c r="AJ81" s="1038"/>
      <c r="AK81" s="1038"/>
      <c r="AL81" s="1038"/>
      <c r="AM81" s="1038"/>
      <c r="AN81" s="1038"/>
      <c r="AO81" s="1038"/>
      <c r="AP81" s="1038"/>
      <c r="AQ81" s="1038"/>
      <c r="AR81" s="1038"/>
      <c r="AS81" s="1038"/>
      <c r="AT81" s="1038"/>
      <c r="AU81" s="1038"/>
      <c r="AV81" s="1038"/>
      <c r="AW81" s="1038"/>
      <c r="AX81" s="1038"/>
      <c r="AY81" s="1038"/>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2481"/>
      <c r="CB81" s="2481"/>
      <c r="CC81" s="2481"/>
      <c r="CD81" s="2481"/>
      <c r="CE81" s="2481"/>
      <c r="CF81" s="2481"/>
      <c r="CG81" s="2481"/>
      <c r="CH81" s="2481"/>
      <c r="CI81" s="2481"/>
      <c r="CJ81" s="2481"/>
      <c r="CK81" s="2481"/>
      <c r="CL81" s="2481"/>
      <c r="CM81" s="2481"/>
      <c r="CN81" s="2481"/>
      <c r="CO81" s="2481"/>
      <c r="CP81" s="2481"/>
      <c r="CQ81" s="2481"/>
      <c r="CR81" s="2481"/>
      <c r="CS81" s="2481"/>
      <c r="CT81" s="2481"/>
      <c r="CU81" s="2481"/>
      <c r="CV81" s="2481"/>
      <c r="CW81" s="2481"/>
      <c r="CX81" s="2481"/>
      <c r="CY81" s="2481"/>
      <c r="CZ81" s="2481"/>
    </row>
    <row r="82" s="761" customFormat="true" ht="15" customHeight="true" x14ac:dyDescent="0.2">
      <c r="A82" s="1232"/>
      <c r="B82" s="1258"/>
      <c r="C82" s="1334"/>
      <c r="D82" s="1335"/>
      <c r="E82" s="1335"/>
      <c r="F82" s="1335"/>
      <c r="G82" s="1336"/>
      <c r="H82" s="1337"/>
      <c r="I82" s="1335"/>
      <c r="J82" s="1335"/>
      <c r="K82" s="1335"/>
      <c r="L82" s="1338"/>
      <c r="M82" s="1339"/>
      <c r="N82" s="1335"/>
      <c r="O82" s="1335"/>
      <c r="P82" s="1335"/>
      <c r="Q82" s="1336"/>
      <c r="R82" s="1337"/>
      <c r="S82" s="1335"/>
      <c r="T82" s="1335"/>
      <c r="U82" s="1335"/>
      <c r="V82" s="1335"/>
      <c r="W82" s="1335"/>
      <c r="X82" s="1335"/>
      <c r="Y82" s="1335"/>
      <c r="Z82" s="2438"/>
      <c r="AA82" s="1038"/>
      <c r="AB82" s="1038"/>
      <c r="AC82" s="1038"/>
      <c r="AD82" s="1038"/>
      <c r="AE82" s="1038"/>
      <c r="AF82" s="1038"/>
      <c r="AG82" s="1038"/>
      <c r="AH82" s="1038"/>
      <c r="AI82" s="1038"/>
      <c r="AJ82" s="1038"/>
      <c r="AK82" s="1038"/>
      <c r="AL82" s="1038"/>
      <c r="AM82" s="1038"/>
      <c r="AN82" s="1038"/>
      <c r="AO82" s="1038"/>
      <c r="AP82" s="1038"/>
      <c r="AQ82" s="1038"/>
      <c r="AR82" s="1038"/>
      <c r="AS82" s="1038"/>
      <c r="AT82" s="1038"/>
      <c r="AU82" s="1038"/>
      <c r="AV82" s="1038"/>
      <c r="AW82" s="1038"/>
      <c r="AX82" s="1038"/>
      <c r="AY82" s="1038"/>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2481"/>
      <c r="CB82" s="2481"/>
      <c r="CC82" s="2481"/>
      <c r="CD82" s="2481"/>
      <c r="CE82" s="2481"/>
      <c r="CF82" s="2481"/>
      <c r="CG82" s="2481"/>
      <c r="CH82" s="2481"/>
      <c r="CI82" s="2481"/>
      <c r="CJ82" s="2481"/>
      <c r="CK82" s="2481"/>
      <c r="CL82" s="2481"/>
      <c r="CM82" s="2481"/>
      <c r="CN82" s="2481"/>
      <c r="CO82" s="2481"/>
      <c r="CP82" s="2481"/>
      <c r="CQ82" s="2481"/>
      <c r="CR82" s="2481"/>
      <c r="CS82" s="2481"/>
      <c r="CT82" s="2481"/>
      <c r="CU82" s="2481"/>
      <c r="CV82" s="2481"/>
      <c r="CW82" s="2481"/>
      <c r="CX82" s="2481"/>
      <c r="CY82" s="2481"/>
      <c r="CZ82" s="2481"/>
    </row>
    <row r="83" s="761" customFormat="true" ht="15" customHeight="true" x14ac:dyDescent="0.2">
      <c r="A83" s="1232"/>
      <c r="B83" s="1258"/>
      <c r="C83" s="1334"/>
      <c r="D83" s="1335"/>
      <c r="E83" s="1335"/>
      <c r="F83" s="1335"/>
      <c r="G83" s="1336"/>
      <c r="H83" s="1337"/>
      <c r="I83" s="1335"/>
      <c r="J83" s="1335"/>
      <c r="K83" s="1335"/>
      <c r="L83" s="1338"/>
      <c r="M83" s="1339"/>
      <c r="N83" s="1335"/>
      <c r="O83" s="1335"/>
      <c r="P83" s="1335"/>
      <c r="Q83" s="1336"/>
      <c r="R83" s="1337"/>
      <c r="S83" s="1335"/>
      <c r="T83" s="1335"/>
      <c r="U83" s="1335"/>
      <c r="V83" s="1335"/>
      <c r="W83" s="1335"/>
      <c r="X83" s="1335"/>
      <c r="Y83" s="1335"/>
      <c r="Z83" s="2438"/>
      <c r="AA83" s="1038"/>
      <c r="AB83" s="1038"/>
      <c r="AC83" s="1038"/>
      <c r="AD83" s="1038"/>
      <c r="AE83" s="1038"/>
      <c r="AF83" s="1038"/>
      <c r="AG83" s="1038"/>
      <c r="AH83" s="1038"/>
      <c r="AI83" s="1038"/>
      <c r="AJ83" s="1038"/>
      <c r="AK83" s="1038"/>
      <c r="AL83" s="1038"/>
      <c r="AM83" s="1038"/>
      <c r="AN83" s="1038"/>
      <c r="AO83" s="1038"/>
      <c r="AP83" s="1038"/>
      <c r="AQ83" s="1038"/>
      <c r="AR83" s="1038"/>
      <c r="AS83" s="1038"/>
      <c r="AT83" s="1038"/>
      <c r="AU83" s="1038"/>
      <c r="AV83" s="1038"/>
      <c r="AW83" s="1038"/>
      <c r="AX83" s="1038"/>
      <c r="AY83" s="1038"/>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2481"/>
      <c r="CB83" s="2481"/>
      <c r="CC83" s="2481"/>
      <c r="CD83" s="2481"/>
      <c r="CE83" s="2481"/>
      <c r="CF83" s="2481"/>
      <c r="CG83" s="2481"/>
      <c r="CH83" s="2481"/>
      <c r="CI83" s="2481"/>
      <c r="CJ83" s="2481"/>
      <c r="CK83" s="2481"/>
      <c r="CL83" s="2481"/>
      <c r="CM83" s="2481"/>
      <c r="CN83" s="2481"/>
      <c r="CO83" s="2481"/>
      <c r="CP83" s="2481"/>
      <c r="CQ83" s="2481"/>
      <c r="CR83" s="2481"/>
      <c r="CS83" s="2481"/>
      <c r="CT83" s="2481"/>
      <c r="CU83" s="2481"/>
      <c r="CV83" s="2481"/>
      <c r="CW83" s="2481"/>
      <c r="CX83" s="2481"/>
      <c r="CY83" s="2481"/>
      <c r="CZ83" s="2481"/>
    </row>
    <row r="84" s="761" customFormat="true" ht="15" customHeight="true" x14ac:dyDescent="0.2">
      <c r="A84" s="1232"/>
      <c r="B84" s="1258"/>
      <c r="C84" s="1334"/>
      <c r="D84" s="1335"/>
      <c r="E84" s="1335"/>
      <c r="F84" s="1335"/>
      <c r="G84" s="1336"/>
      <c r="H84" s="1337"/>
      <c r="I84" s="1335"/>
      <c r="J84" s="1335"/>
      <c r="K84" s="1335"/>
      <c r="L84" s="1338"/>
      <c r="M84" s="1339"/>
      <c r="N84" s="1335"/>
      <c r="O84" s="1335"/>
      <c r="P84" s="1335"/>
      <c r="Q84" s="1336"/>
      <c r="R84" s="1337"/>
      <c r="S84" s="1335"/>
      <c r="T84" s="1335"/>
      <c r="U84" s="1335"/>
      <c r="V84" s="1335"/>
      <c r="W84" s="1335"/>
      <c r="X84" s="1335"/>
      <c r="Y84" s="1335"/>
      <c r="Z84" s="2438"/>
      <c r="AA84" s="1038"/>
      <c r="AB84" s="1038"/>
      <c r="AC84" s="1038"/>
      <c r="AD84" s="1038"/>
      <c r="AE84" s="1038"/>
      <c r="AF84" s="1038"/>
      <c r="AG84" s="1038"/>
      <c r="AH84" s="1038"/>
      <c r="AI84" s="1038"/>
      <c r="AJ84" s="1038"/>
      <c r="AK84" s="1038"/>
      <c r="AL84" s="1038"/>
      <c r="AM84" s="1038"/>
      <c r="AN84" s="1038"/>
      <c r="AO84" s="1038"/>
      <c r="AP84" s="1038"/>
      <c r="AQ84" s="1038"/>
      <c r="AR84" s="1038"/>
      <c r="AS84" s="1038"/>
      <c r="AT84" s="1038"/>
      <c r="AU84" s="1038"/>
      <c r="AV84" s="1038"/>
      <c r="AW84" s="1038"/>
      <c r="AX84" s="1038"/>
      <c r="AY84" s="1038"/>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2481"/>
      <c r="CB84" s="2481"/>
      <c r="CC84" s="2481"/>
      <c r="CD84" s="2481"/>
      <c r="CE84" s="2481"/>
      <c r="CF84" s="2481"/>
      <c r="CG84" s="2481"/>
      <c r="CH84" s="2481"/>
      <c r="CI84" s="2481"/>
      <c r="CJ84" s="2481"/>
      <c r="CK84" s="2481"/>
      <c r="CL84" s="2481"/>
      <c r="CM84" s="2481"/>
      <c r="CN84" s="2481"/>
      <c r="CO84" s="2481"/>
      <c r="CP84" s="2481"/>
      <c r="CQ84" s="2481"/>
      <c r="CR84" s="2481"/>
      <c r="CS84" s="2481"/>
      <c r="CT84" s="2481"/>
      <c r="CU84" s="2481"/>
      <c r="CV84" s="2481"/>
      <c r="CW84" s="2481"/>
      <c r="CX84" s="2481"/>
      <c r="CY84" s="2481"/>
      <c r="CZ84" s="2481"/>
    </row>
    <row r="85" s="761" customFormat="true" ht="15" customHeight="true" x14ac:dyDescent="0.2">
      <c r="A85" s="1232"/>
      <c r="B85" s="1258"/>
      <c r="C85" s="1334"/>
      <c r="D85" s="1335"/>
      <c r="E85" s="1335"/>
      <c r="F85" s="1335"/>
      <c r="G85" s="1336"/>
      <c r="H85" s="1337"/>
      <c r="I85" s="1335"/>
      <c r="J85" s="1335"/>
      <c r="K85" s="1335"/>
      <c r="L85" s="1338"/>
      <c r="M85" s="1339"/>
      <c r="N85" s="1335"/>
      <c r="O85" s="1335"/>
      <c r="P85" s="1335"/>
      <c r="Q85" s="1336"/>
      <c r="R85" s="1337"/>
      <c r="S85" s="1335"/>
      <c r="T85" s="1335"/>
      <c r="U85" s="1335"/>
      <c r="V85" s="1335"/>
      <c r="W85" s="1335"/>
      <c r="X85" s="1335"/>
      <c r="Y85" s="1335"/>
      <c r="Z85" s="2438"/>
      <c r="AA85" s="1038"/>
      <c r="AB85" s="1038"/>
      <c r="AC85" s="1038"/>
      <c r="AD85" s="1038"/>
      <c r="AE85" s="1038"/>
      <c r="AF85" s="1038"/>
      <c r="AG85" s="1038"/>
      <c r="AH85" s="1038"/>
      <c r="AI85" s="1038"/>
      <c r="AJ85" s="1038"/>
      <c r="AK85" s="1038"/>
      <c r="AL85" s="1038"/>
      <c r="AM85" s="1038"/>
      <c r="AN85" s="1038"/>
      <c r="AO85" s="1038"/>
      <c r="AP85" s="1038"/>
      <c r="AQ85" s="1038"/>
      <c r="AR85" s="1038"/>
      <c r="AS85" s="1038"/>
      <c r="AT85" s="1038"/>
      <c r="AU85" s="1038"/>
      <c r="AV85" s="1038"/>
      <c r="AW85" s="1038"/>
      <c r="AX85" s="1038"/>
      <c r="AY85" s="1038"/>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2481"/>
      <c r="CB85" s="2481"/>
      <c r="CC85" s="2481"/>
      <c r="CD85" s="2481"/>
      <c r="CE85" s="2481"/>
      <c r="CF85" s="2481"/>
      <c r="CG85" s="2481"/>
      <c r="CH85" s="2481"/>
      <c r="CI85" s="2481"/>
      <c r="CJ85" s="2481"/>
      <c r="CK85" s="2481"/>
      <c r="CL85" s="2481"/>
      <c r="CM85" s="2481"/>
      <c r="CN85" s="2481"/>
      <c r="CO85" s="2481"/>
      <c r="CP85" s="2481"/>
      <c r="CQ85" s="2481"/>
      <c r="CR85" s="2481"/>
      <c r="CS85" s="2481"/>
      <c r="CT85" s="2481"/>
      <c r="CU85" s="2481"/>
      <c r="CV85" s="2481"/>
      <c r="CW85" s="2481"/>
      <c r="CX85" s="2481"/>
      <c r="CY85" s="2481"/>
      <c r="CZ85" s="2481"/>
    </row>
    <row r="86" s="761" customFormat="true" ht="15" customHeight="true" x14ac:dyDescent="0.2">
      <c r="A86" s="1232"/>
      <c r="B86" s="1258"/>
      <c r="C86" s="1334"/>
      <c r="D86" s="1335"/>
      <c r="E86" s="1335"/>
      <c r="F86" s="1335"/>
      <c r="G86" s="1336"/>
      <c r="H86" s="1337"/>
      <c r="I86" s="1335"/>
      <c r="J86" s="1335"/>
      <c r="K86" s="1335"/>
      <c r="L86" s="1338"/>
      <c r="M86" s="1339"/>
      <c r="N86" s="1335"/>
      <c r="O86" s="1335"/>
      <c r="P86" s="1335"/>
      <c r="Q86" s="1336"/>
      <c r="R86" s="1337"/>
      <c r="S86" s="1335"/>
      <c r="T86" s="1335"/>
      <c r="U86" s="1335"/>
      <c r="V86" s="1335"/>
      <c r="W86" s="1335"/>
      <c r="X86" s="1335"/>
      <c r="Y86" s="1335"/>
      <c r="Z86" s="2438"/>
      <c r="AA86" s="1038"/>
      <c r="AB86" s="1038"/>
      <c r="AC86" s="1038"/>
      <c r="AD86" s="1038"/>
      <c r="AE86" s="1038"/>
      <c r="AF86" s="1038"/>
      <c r="AG86" s="1038"/>
      <c r="AH86" s="1038"/>
      <c r="AI86" s="1038"/>
      <c r="AJ86" s="1038"/>
      <c r="AK86" s="1038"/>
      <c r="AL86" s="1038"/>
      <c r="AM86" s="1038"/>
      <c r="AN86" s="1038"/>
      <c r="AO86" s="1038"/>
      <c r="AP86" s="1038"/>
      <c r="AQ86" s="1038"/>
      <c r="AR86" s="1038"/>
      <c r="AS86" s="1038"/>
      <c r="AT86" s="1038"/>
      <c r="AU86" s="1038"/>
      <c r="AV86" s="1038"/>
      <c r="AW86" s="1038"/>
      <c r="AX86" s="1038"/>
      <c r="AY86" s="1038"/>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2481"/>
      <c r="CB86" s="2481"/>
      <c r="CC86" s="2481"/>
      <c r="CD86" s="2481"/>
      <c r="CE86" s="2481"/>
      <c r="CF86" s="2481"/>
      <c r="CG86" s="2481"/>
      <c r="CH86" s="2481"/>
      <c r="CI86" s="2481"/>
      <c r="CJ86" s="2481"/>
      <c r="CK86" s="2481"/>
      <c r="CL86" s="2481"/>
      <c r="CM86" s="2481"/>
      <c r="CN86" s="2481"/>
      <c r="CO86" s="2481"/>
      <c r="CP86" s="2481"/>
      <c r="CQ86" s="2481"/>
      <c r="CR86" s="2481"/>
      <c r="CS86" s="2481"/>
      <c r="CT86" s="2481"/>
      <c r="CU86" s="2481"/>
      <c r="CV86" s="2481"/>
      <c r="CW86" s="2481"/>
      <c r="CX86" s="2481"/>
      <c r="CY86" s="2481"/>
      <c r="CZ86" s="2481"/>
    </row>
    <row r="87" s="761" customFormat="true" ht="15" customHeight="true" x14ac:dyDescent="0.2">
      <c r="A87" s="1232"/>
      <c r="B87" s="1258"/>
      <c r="C87" s="1334"/>
      <c r="D87" s="1335"/>
      <c r="E87" s="1335"/>
      <c r="F87" s="1335"/>
      <c r="G87" s="1336"/>
      <c r="H87" s="1337"/>
      <c r="I87" s="1335"/>
      <c r="J87" s="1335"/>
      <c r="K87" s="1335"/>
      <c r="L87" s="1338"/>
      <c r="M87" s="1339"/>
      <c r="N87" s="1335"/>
      <c r="O87" s="1335"/>
      <c r="P87" s="1335"/>
      <c r="Q87" s="1336"/>
      <c r="R87" s="1337"/>
      <c r="S87" s="1335"/>
      <c r="T87" s="1335"/>
      <c r="U87" s="1335"/>
      <c r="V87" s="1335"/>
      <c r="W87" s="1335"/>
      <c r="X87" s="1335"/>
      <c r="Y87" s="1335"/>
      <c r="Z87" s="2438"/>
      <c r="AA87" s="1038"/>
      <c r="AB87" s="1038"/>
      <c r="AC87" s="1038"/>
      <c r="AD87" s="1038"/>
      <c r="AE87" s="1038"/>
      <c r="AF87" s="1038"/>
      <c r="AG87" s="1038"/>
      <c r="AH87" s="1038"/>
      <c r="AI87" s="1038"/>
      <c r="AJ87" s="1038"/>
      <c r="AK87" s="1038"/>
      <c r="AL87" s="1038"/>
      <c r="AM87" s="1038"/>
      <c r="AN87" s="1038"/>
      <c r="AO87" s="1038"/>
      <c r="AP87" s="1038"/>
      <c r="AQ87" s="1038"/>
      <c r="AR87" s="1038"/>
      <c r="AS87" s="1038"/>
      <c r="AT87" s="1038"/>
      <c r="AU87" s="1038"/>
      <c r="AV87" s="1038"/>
      <c r="AW87" s="1038"/>
      <c r="AX87" s="1038"/>
      <c r="AY87" s="1038"/>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2481"/>
      <c r="CB87" s="2481"/>
      <c r="CC87" s="2481"/>
      <c r="CD87" s="2481"/>
      <c r="CE87" s="2481"/>
      <c r="CF87" s="2481"/>
      <c r="CG87" s="2481"/>
      <c r="CH87" s="2481"/>
      <c r="CI87" s="2481"/>
      <c r="CJ87" s="2481"/>
      <c r="CK87" s="2481"/>
      <c r="CL87" s="2481"/>
      <c r="CM87" s="2481"/>
      <c r="CN87" s="2481"/>
      <c r="CO87" s="2481"/>
      <c r="CP87" s="2481"/>
      <c r="CQ87" s="2481"/>
      <c r="CR87" s="2481"/>
      <c r="CS87" s="2481"/>
      <c r="CT87" s="2481"/>
      <c r="CU87" s="2481"/>
      <c r="CV87" s="2481"/>
      <c r="CW87" s="2481"/>
      <c r="CX87" s="2481"/>
      <c r="CY87" s="2481"/>
      <c r="CZ87" s="2481"/>
    </row>
    <row r="88" s="761" customFormat="true" ht="15" customHeight="true" x14ac:dyDescent="0.2">
      <c r="A88" s="1232"/>
      <c r="B88" s="1258"/>
      <c r="C88" s="1334"/>
      <c r="D88" s="1335"/>
      <c r="E88" s="1335"/>
      <c r="F88" s="1335"/>
      <c r="G88" s="1336"/>
      <c r="H88" s="1337"/>
      <c r="I88" s="1335"/>
      <c r="J88" s="1335"/>
      <c r="K88" s="1335"/>
      <c r="L88" s="1338"/>
      <c r="M88" s="1339"/>
      <c r="N88" s="1335"/>
      <c r="O88" s="1335"/>
      <c r="P88" s="1335"/>
      <c r="Q88" s="1336"/>
      <c r="R88" s="1337"/>
      <c r="S88" s="1335"/>
      <c r="T88" s="1335"/>
      <c r="U88" s="1335"/>
      <c r="V88" s="1335"/>
      <c r="W88" s="1335"/>
      <c r="X88" s="1335"/>
      <c r="Y88" s="1335"/>
      <c r="Z88" s="2438"/>
      <c r="AA88" s="1038"/>
      <c r="AB88" s="1038"/>
      <c r="AC88" s="1038"/>
      <c r="AD88" s="1038"/>
      <c r="AE88" s="1038"/>
      <c r="AF88" s="1038"/>
      <c r="AG88" s="1038"/>
      <c r="AH88" s="1038"/>
      <c r="AI88" s="1038"/>
      <c r="AJ88" s="1038"/>
      <c r="AK88" s="1038"/>
      <c r="AL88" s="1038"/>
      <c r="AM88" s="1038"/>
      <c r="AN88" s="1038"/>
      <c r="AO88" s="1038"/>
      <c r="AP88" s="1038"/>
      <c r="AQ88" s="1038"/>
      <c r="AR88" s="1038"/>
      <c r="AS88" s="1038"/>
      <c r="AT88" s="1038"/>
      <c r="AU88" s="1038"/>
      <c r="AV88" s="1038"/>
      <c r="AW88" s="1038"/>
      <c r="AX88" s="1038"/>
      <c r="AY88" s="1038"/>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2481"/>
      <c r="CB88" s="2481"/>
      <c r="CC88" s="2481"/>
      <c r="CD88" s="2481"/>
      <c r="CE88" s="2481"/>
      <c r="CF88" s="2481"/>
      <c r="CG88" s="2481"/>
      <c r="CH88" s="2481"/>
      <c r="CI88" s="2481"/>
      <c r="CJ88" s="2481"/>
      <c r="CK88" s="2481"/>
      <c r="CL88" s="2481"/>
      <c r="CM88" s="2481"/>
      <c r="CN88" s="2481"/>
      <c r="CO88" s="2481"/>
      <c r="CP88" s="2481"/>
      <c r="CQ88" s="2481"/>
      <c r="CR88" s="2481"/>
      <c r="CS88" s="2481"/>
      <c r="CT88" s="2481"/>
      <c r="CU88" s="2481"/>
      <c r="CV88" s="2481"/>
      <c r="CW88" s="2481"/>
      <c r="CX88" s="2481"/>
      <c r="CY88" s="2481"/>
      <c r="CZ88" s="2481"/>
    </row>
    <row r="89" s="761" customFormat="true" ht="15" customHeight="true" x14ac:dyDescent="0.2">
      <c r="A89" s="1232"/>
      <c r="B89" s="1258"/>
      <c r="C89" s="1334"/>
      <c r="D89" s="1335"/>
      <c r="E89" s="1335"/>
      <c r="F89" s="1335"/>
      <c r="G89" s="1336"/>
      <c r="H89" s="1337"/>
      <c r="I89" s="1335"/>
      <c r="J89" s="1335"/>
      <c r="K89" s="1335"/>
      <c r="L89" s="1338"/>
      <c r="M89" s="1339"/>
      <c r="N89" s="1335"/>
      <c r="O89" s="1335"/>
      <c r="P89" s="1335"/>
      <c r="Q89" s="1336"/>
      <c r="R89" s="1337"/>
      <c r="S89" s="1335"/>
      <c r="T89" s="1335"/>
      <c r="U89" s="1335"/>
      <c r="V89" s="1335"/>
      <c r="W89" s="1335"/>
      <c r="X89" s="1335"/>
      <c r="Y89" s="1335"/>
      <c r="Z89" s="2438"/>
      <c r="AA89" s="1038"/>
      <c r="AB89" s="1038"/>
      <c r="AC89" s="1038"/>
      <c r="AD89" s="1038"/>
      <c r="AE89" s="1038"/>
      <c r="AF89" s="1038"/>
      <c r="AG89" s="1038"/>
      <c r="AH89" s="1038"/>
      <c r="AI89" s="1038"/>
      <c r="AJ89" s="1038"/>
      <c r="AK89" s="1038"/>
      <c r="AL89" s="1038"/>
      <c r="AM89" s="1038"/>
      <c r="AN89" s="1038"/>
      <c r="AO89" s="1038"/>
      <c r="AP89" s="1038"/>
      <c r="AQ89" s="1038"/>
      <c r="AR89" s="1038"/>
      <c r="AS89" s="1038"/>
      <c r="AT89" s="1038"/>
      <c r="AU89" s="1038"/>
      <c r="AV89" s="1038"/>
      <c r="AW89" s="1038"/>
      <c r="AX89" s="1038"/>
      <c r="AY89" s="1038"/>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2481"/>
      <c r="CB89" s="2481"/>
      <c r="CC89" s="2481"/>
      <c r="CD89" s="2481"/>
      <c r="CE89" s="2481"/>
      <c r="CF89" s="2481"/>
      <c r="CG89" s="2481"/>
      <c r="CH89" s="2481"/>
      <c r="CI89" s="2481"/>
      <c r="CJ89" s="2481"/>
      <c r="CK89" s="2481"/>
      <c r="CL89" s="2481"/>
      <c r="CM89" s="2481"/>
      <c r="CN89" s="2481"/>
      <c r="CO89" s="2481"/>
      <c r="CP89" s="2481"/>
      <c r="CQ89" s="2481"/>
      <c r="CR89" s="2481"/>
      <c r="CS89" s="2481"/>
      <c r="CT89" s="2481"/>
      <c r="CU89" s="2481"/>
      <c r="CV89" s="2481"/>
      <c r="CW89" s="2481"/>
      <c r="CX89" s="2481"/>
      <c r="CY89" s="2481"/>
      <c r="CZ89" s="2481"/>
    </row>
    <row r="90" s="761" customFormat="true" ht="15" customHeight="true" x14ac:dyDescent="0.2">
      <c r="A90" s="1233"/>
      <c r="B90" s="1259"/>
      <c r="C90" s="1340"/>
      <c r="D90" s="1341"/>
      <c r="E90" s="1341"/>
      <c r="F90" s="1341"/>
      <c r="G90" s="1342"/>
      <c r="H90" s="1343"/>
      <c r="I90" s="1341"/>
      <c r="J90" s="1341"/>
      <c r="K90" s="1341"/>
      <c r="L90" s="1344"/>
      <c r="M90" s="1345"/>
      <c r="N90" s="1341"/>
      <c r="O90" s="1341"/>
      <c r="P90" s="1341"/>
      <c r="Q90" s="1342"/>
      <c r="R90" s="1343"/>
      <c r="S90" s="1341"/>
      <c r="T90" s="1341"/>
      <c r="U90" s="1341"/>
      <c r="V90" s="1341"/>
      <c r="W90" s="1341"/>
      <c r="X90" s="1341"/>
      <c r="Y90" s="1341"/>
      <c r="Z90" s="2439"/>
      <c r="AA90" s="1038"/>
      <c r="AB90" s="1038"/>
      <c r="AC90" s="1038"/>
      <c r="AD90" s="1038"/>
      <c r="AE90" s="1038"/>
      <c r="AF90" s="1038"/>
      <c r="AG90" s="1038"/>
      <c r="AH90" s="1038"/>
      <c r="AI90" s="1038"/>
      <c r="AJ90" s="1038"/>
      <c r="AK90" s="1038"/>
      <c r="AL90" s="1038"/>
      <c r="AM90" s="1038"/>
      <c r="AN90" s="1038"/>
      <c r="AO90" s="1038"/>
      <c r="AP90" s="1038"/>
      <c r="AQ90" s="1038"/>
      <c r="AR90" s="1038"/>
      <c r="AS90" s="1038"/>
      <c r="AT90" s="1038"/>
      <c r="AU90" s="1038"/>
      <c r="AV90" s="1038"/>
      <c r="AW90" s="1038"/>
      <c r="AX90" s="1038"/>
      <c r="AY90" s="1038"/>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2481"/>
      <c r="CB90" s="2481"/>
      <c r="CC90" s="2481"/>
      <c r="CD90" s="2481"/>
      <c r="CE90" s="2481"/>
      <c r="CF90" s="2481"/>
      <c r="CG90" s="2481"/>
      <c r="CH90" s="2481"/>
      <c r="CI90" s="2481"/>
      <c r="CJ90" s="2481"/>
      <c r="CK90" s="2481"/>
      <c r="CL90" s="2481"/>
      <c r="CM90" s="2481"/>
      <c r="CN90" s="2481"/>
      <c r="CO90" s="2481"/>
      <c r="CP90" s="2481"/>
      <c r="CQ90" s="2481"/>
      <c r="CR90" s="2481"/>
      <c r="CS90" s="2481"/>
      <c r="CT90" s="2481"/>
      <c r="CU90" s="2481"/>
      <c r="CV90" s="2481"/>
      <c r="CW90" s="2481"/>
      <c r="CX90" s="2481"/>
      <c r="CY90" s="2481"/>
      <c r="CZ90" s="2481"/>
    </row>
    <row r="91" s="761" customFormat="true" ht="15" customHeight="true" x14ac:dyDescent="0.2">
      <c r="A91" s="1136"/>
      <c r="B91" s="1260"/>
      <c r="C91" s="1346"/>
      <c r="D91" s="1305"/>
      <c r="E91" s="1305"/>
      <c r="F91" s="1305"/>
      <c r="G91" s="1306"/>
      <c r="H91" s="1347"/>
      <c r="I91" s="1305"/>
      <c r="J91" s="1305"/>
      <c r="K91" s="1305"/>
      <c r="L91" s="1348"/>
      <c r="M91" s="1346"/>
      <c r="N91" s="1305"/>
      <c r="O91" s="1305"/>
      <c r="P91" s="1305"/>
      <c r="Q91" s="1306"/>
      <c r="R91" s="1347"/>
      <c r="S91" s="1305"/>
      <c r="T91" s="1305"/>
      <c r="U91" s="1305"/>
      <c r="V91" s="1305"/>
      <c r="W91" s="1305"/>
      <c r="X91" s="1305"/>
      <c r="Y91" s="1305"/>
      <c r="Z91" s="1348"/>
      <c r="AA91" s="1038"/>
      <c r="AB91" s="1038"/>
      <c r="AC91" s="1038"/>
      <c r="AD91" s="1038"/>
      <c r="AE91" s="1038"/>
      <c r="AF91" s="1038"/>
      <c r="AG91" s="1038"/>
      <c r="AH91" s="1038"/>
      <c r="AI91" s="1038"/>
      <c r="AJ91" s="1038"/>
      <c r="AK91" s="1038"/>
      <c r="AL91" s="1038"/>
      <c r="AM91" s="1038"/>
      <c r="AN91" s="1038"/>
      <c r="AO91" s="1038"/>
      <c r="AP91" s="1038"/>
      <c r="AQ91" s="1038"/>
      <c r="AR91" s="1038"/>
      <c r="AS91" s="1038"/>
      <c r="AT91" s="1038"/>
      <c r="AU91" s="1038"/>
      <c r="AV91" s="1038"/>
      <c r="AW91" s="1038"/>
      <c r="AX91" s="1038"/>
      <c r="AY91" s="1038"/>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2481"/>
      <c r="CB91" s="2481"/>
      <c r="CC91" s="2481"/>
      <c r="CD91" s="2481"/>
      <c r="CE91" s="2481"/>
      <c r="CF91" s="2481"/>
      <c r="CG91" s="2481"/>
      <c r="CH91" s="2481"/>
      <c r="CI91" s="2481"/>
      <c r="CJ91" s="2481"/>
      <c r="CK91" s="2481"/>
      <c r="CL91" s="2481"/>
      <c r="CM91" s="2481"/>
      <c r="CN91" s="2481"/>
      <c r="CO91" s="2481"/>
      <c r="CP91" s="2481"/>
      <c r="CQ91" s="2481"/>
      <c r="CR91" s="2481"/>
      <c r="CS91" s="2481"/>
      <c r="CT91" s="2481"/>
      <c r="CU91" s="2481"/>
      <c r="CV91" s="2481"/>
      <c r="CW91" s="2481"/>
      <c r="CX91" s="2481"/>
      <c r="CY91" s="2481"/>
      <c r="CZ91" s="2481"/>
    </row>
    <row r="92" s="761" customFormat="true" ht="15" customHeight="true" x14ac:dyDescent="0.2">
      <c r="A92" s="1136"/>
      <c r="B92" s="1260"/>
      <c r="C92" s="1346"/>
      <c r="D92" s="1305"/>
      <c r="E92" s="1305"/>
      <c r="F92" s="1305"/>
      <c r="G92" s="1306"/>
      <c r="H92" s="1347"/>
      <c r="I92" s="1305"/>
      <c r="J92" s="1305"/>
      <c r="K92" s="1305"/>
      <c r="L92" s="1348"/>
      <c r="M92" s="1346"/>
      <c r="N92" s="1305"/>
      <c r="O92" s="1305"/>
      <c r="P92" s="1305"/>
      <c r="Q92" s="1306"/>
      <c r="R92" s="1347"/>
      <c r="S92" s="1305"/>
      <c r="T92" s="1305"/>
      <c r="U92" s="1305"/>
      <c r="V92" s="1305"/>
      <c r="W92" s="1305"/>
      <c r="X92" s="1305"/>
      <c r="Y92" s="1305"/>
      <c r="Z92" s="1348"/>
      <c r="AA92" s="1038"/>
      <c r="AB92" s="1038"/>
      <c r="AC92" s="1038"/>
      <c r="AD92" s="1038"/>
      <c r="AE92" s="1038"/>
      <c r="AF92" s="1038"/>
      <c r="AG92" s="1038"/>
      <c r="AH92" s="1038"/>
      <c r="AI92" s="1038"/>
      <c r="AJ92" s="1038"/>
      <c r="AK92" s="1038"/>
      <c r="AL92" s="1038"/>
      <c r="AM92" s="1038"/>
      <c r="AN92" s="1038"/>
      <c r="AO92" s="1038"/>
      <c r="AP92" s="1038"/>
      <c r="AQ92" s="1038"/>
      <c r="AR92" s="1038"/>
      <c r="AS92" s="1038"/>
      <c r="AT92" s="1038"/>
      <c r="AU92" s="1038"/>
      <c r="AV92" s="1038"/>
      <c r="AW92" s="1038"/>
      <c r="AX92" s="1038"/>
      <c r="AY92" s="1038"/>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2481"/>
      <c r="CB92" s="2481"/>
      <c r="CC92" s="2481"/>
      <c r="CD92" s="2481"/>
      <c r="CE92" s="2481"/>
      <c r="CF92" s="2481"/>
      <c r="CG92" s="2481"/>
      <c r="CH92" s="2481"/>
      <c r="CI92" s="2481"/>
      <c r="CJ92" s="2481"/>
      <c r="CK92" s="2481"/>
      <c r="CL92" s="2481"/>
      <c r="CM92" s="2481"/>
      <c r="CN92" s="2481"/>
      <c r="CO92" s="2481"/>
      <c r="CP92" s="2481"/>
      <c r="CQ92" s="2481"/>
      <c r="CR92" s="2481"/>
      <c r="CS92" s="2481"/>
      <c r="CT92" s="2481"/>
      <c r="CU92" s="2481"/>
      <c r="CV92" s="2481"/>
      <c r="CW92" s="2481"/>
      <c r="CX92" s="2481"/>
      <c r="CY92" s="2481"/>
      <c r="CZ92" s="2481"/>
    </row>
    <row r="93" s="761" customFormat="true" ht="15" customHeight="true" x14ac:dyDescent="0.2">
      <c r="A93" s="1234"/>
      <c r="B93" s="1261"/>
      <c r="C93" s="1142"/>
      <c r="D93" s="1143"/>
      <c r="E93" s="1143"/>
      <c r="F93" s="1143"/>
      <c r="G93" s="1212"/>
      <c r="H93" s="1198"/>
      <c r="I93" s="1143"/>
      <c r="J93" s="1143"/>
      <c r="K93" s="1143"/>
      <c r="L93" s="1167"/>
      <c r="M93" s="1142"/>
      <c r="N93" s="1143"/>
      <c r="O93" s="1143"/>
      <c r="P93" s="1143"/>
      <c r="Q93" s="1212"/>
      <c r="R93" s="1198"/>
      <c r="S93" s="1143"/>
      <c r="T93" s="1143"/>
      <c r="U93" s="1143"/>
      <c r="V93" s="1143"/>
      <c r="W93" s="1143"/>
      <c r="X93" s="1143"/>
      <c r="Y93" s="1143"/>
      <c r="Z93" s="1167"/>
      <c r="AA93" s="1038"/>
      <c r="AB93" s="1038"/>
      <c r="AC93" s="1038"/>
      <c r="AD93" s="1038"/>
      <c r="AE93" s="1038"/>
      <c r="AF93" s="1038"/>
      <c r="AG93" s="1038"/>
      <c r="AH93" s="1038"/>
      <c r="AI93" s="1038"/>
      <c r="AJ93" s="1038"/>
      <c r="AK93" s="1038"/>
      <c r="AL93" s="1038"/>
      <c r="AM93" s="1038"/>
      <c r="AN93" s="1038"/>
      <c r="AO93" s="1038"/>
      <c r="AP93" s="1038"/>
      <c r="AQ93" s="1038"/>
      <c r="AR93" s="1038"/>
      <c r="AS93" s="1038"/>
      <c r="AT93" s="1038"/>
      <c r="AU93" s="1038"/>
      <c r="AV93" s="1038"/>
      <c r="AW93" s="1038"/>
      <c r="AX93" s="1038"/>
      <c r="AY93" s="1038"/>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2481"/>
      <c r="CB93" s="2481"/>
      <c r="CC93" s="2481"/>
      <c r="CD93" s="2481"/>
      <c r="CE93" s="2481"/>
      <c r="CF93" s="2481"/>
      <c r="CG93" s="2481"/>
      <c r="CH93" s="2481"/>
      <c r="CI93" s="2481"/>
      <c r="CJ93" s="2481"/>
      <c r="CK93" s="2481"/>
      <c r="CL93" s="2481"/>
      <c r="CM93" s="2481"/>
      <c r="CN93" s="2481"/>
      <c r="CO93" s="2481"/>
      <c r="CP93" s="2481"/>
      <c r="CQ93" s="2481"/>
      <c r="CR93" s="2481"/>
      <c r="CS93" s="2481"/>
      <c r="CT93" s="2481"/>
      <c r="CU93" s="2481"/>
      <c r="CV93" s="2481"/>
      <c r="CW93" s="2481"/>
      <c r="CX93" s="2481"/>
      <c r="CY93" s="2481"/>
      <c r="CZ93" s="2481"/>
    </row>
    <row r="94" s="761" customFormat="true" ht="15" customHeight="true" x14ac:dyDescent="0.2">
      <c r="A94" s="1473"/>
      <c r="B94" s="1261"/>
      <c r="C94" s="1142"/>
      <c r="D94" s="1144"/>
      <c r="E94" s="1144"/>
      <c r="F94" s="1144"/>
      <c r="G94" s="1213"/>
      <c r="H94" s="1198"/>
      <c r="I94" s="1144"/>
      <c r="J94" s="1144"/>
      <c r="K94" s="1144"/>
      <c r="L94" s="1168"/>
      <c r="M94" s="1142"/>
      <c r="N94" s="1144"/>
      <c r="O94" s="1144"/>
      <c r="P94" s="1144"/>
      <c r="Q94" s="1213"/>
      <c r="R94" s="1198"/>
      <c r="S94" s="1144"/>
      <c r="T94" s="1144"/>
      <c r="U94" s="1144"/>
      <c r="V94" s="1144"/>
      <c r="W94" s="1144"/>
      <c r="X94" s="1144"/>
      <c r="Y94" s="1144"/>
      <c r="Z94" s="1168"/>
      <c r="AA94" s="1038"/>
      <c r="AB94" s="1038"/>
      <c r="AC94" s="1038"/>
      <c r="AD94" s="1038"/>
      <c r="AE94" s="1038"/>
      <c r="AF94" s="1038"/>
      <c r="AG94" s="1038"/>
      <c r="AH94" s="1038"/>
      <c r="AI94" s="1038"/>
      <c r="AJ94" s="1038"/>
      <c r="AK94" s="1038"/>
      <c r="AL94" s="1038"/>
      <c r="AM94" s="1038"/>
      <c r="AN94" s="1038"/>
      <c r="AO94" s="1038"/>
      <c r="AP94" s="1038"/>
      <c r="AQ94" s="1038"/>
      <c r="AR94" s="1038"/>
      <c r="AS94" s="1038"/>
      <c r="AT94" s="1038"/>
      <c r="AU94" s="1038"/>
      <c r="AV94" s="1038"/>
      <c r="AW94" s="1038"/>
      <c r="AX94" s="1038"/>
      <c r="AY94" s="1038"/>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2481"/>
      <c r="CB94" s="2481"/>
      <c r="CC94" s="2481"/>
      <c r="CD94" s="2481"/>
      <c r="CE94" s="2481"/>
      <c r="CF94" s="2481"/>
      <c r="CG94" s="2481"/>
      <c r="CH94" s="2481"/>
      <c r="CI94" s="2481"/>
      <c r="CJ94" s="2481"/>
      <c r="CK94" s="2481"/>
      <c r="CL94" s="2481"/>
      <c r="CM94" s="2481"/>
      <c r="CN94" s="2481"/>
      <c r="CO94" s="2481"/>
      <c r="CP94" s="2481"/>
      <c r="CQ94" s="2481"/>
      <c r="CR94" s="2481"/>
      <c r="CS94" s="2481"/>
      <c r="CT94" s="2481"/>
      <c r="CU94" s="2481"/>
      <c r="CV94" s="2481"/>
      <c r="CW94" s="2481"/>
      <c r="CX94" s="2481"/>
      <c r="CY94" s="2481"/>
      <c r="CZ94" s="2481"/>
    </row>
    <row r="95" s="761" customFormat="true" ht="15" customHeight="true" x14ac:dyDescent="0.2">
      <c r="A95" s="1234"/>
      <c r="B95" s="1262"/>
      <c r="C95" s="1349"/>
      <c r="D95" s="1350"/>
      <c r="E95" s="1350"/>
      <c r="F95" s="1350"/>
      <c r="G95" s="1351"/>
      <c r="H95" s="1352"/>
      <c r="I95" s="1350"/>
      <c r="J95" s="1350"/>
      <c r="K95" s="1350"/>
      <c r="L95" s="1353"/>
      <c r="M95" s="1349"/>
      <c r="N95" s="1350"/>
      <c r="O95" s="1350"/>
      <c r="P95" s="1350"/>
      <c r="Q95" s="1351"/>
      <c r="R95" s="1352"/>
      <c r="S95" s="1350"/>
      <c r="T95" s="1350"/>
      <c r="U95" s="1350"/>
      <c r="V95" s="1350"/>
      <c r="W95" s="1350"/>
      <c r="X95" s="1350"/>
      <c r="Y95" s="1350"/>
      <c r="Z95" s="1353"/>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2481"/>
      <c r="CB95" s="2481"/>
      <c r="CC95" s="2481"/>
      <c r="CD95" s="2481"/>
      <c r="CE95" s="2481"/>
      <c r="CF95" s="2481"/>
      <c r="CG95" s="2481"/>
      <c r="CH95" s="2481"/>
      <c r="CI95" s="2481"/>
      <c r="CJ95" s="2481"/>
      <c r="CK95" s="2481"/>
      <c r="CL95" s="2481"/>
      <c r="CM95" s="2481"/>
      <c r="CN95" s="2481"/>
      <c r="CO95" s="2481"/>
      <c r="CP95" s="2481"/>
      <c r="CQ95" s="2481"/>
      <c r="CR95" s="2481"/>
      <c r="CS95" s="2481"/>
      <c r="CT95" s="2481"/>
      <c r="CU95" s="2481"/>
      <c r="CV95" s="2481"/>
      <c r="CW95" s="2481"/>
      <c r="CX95" s="2481"/>
      <c r="CY95" s="2481"/>
      <c r="CZ95" s="2481"/>
    </row>
    <row r="96" s="131" customFormat="true" ht="15" customHeight="true" x14ac:dyDescent="0.2">
      <c r="A96" s="1473"/>
      <c r="B96" s="1262"/>
      <c r="C96" s="1349"/>
      <c r="D96" s="1350"/>
      <c r="E96" s="1350"/>
      <c r="F96" s="1350"/>
      <c r="G96" s="1351"/>
      <c r="H96" s="1352"/>
      <c r="I96" s="1350"/>
      <c r="J96" s="1350"/>
      <c r="K96" s="1350"/>
      <c r="L96" s="1353"/>
      <c r="M96" s="1349"/>
      <c r="N96" s="1350"/>
      <c r="O96" s="1350"/>
      <c r="P96" s="1350"/>
      <c r="Q96" s="1351"/>
      <c r="R96" s="1352"/>
      <c r="S96" s="1350"/>
      <c r="T96" s="1350"/>
      <c r="U96" s="1350"/>
      <c r="V96" s="1350"/>
      <c r="W96" s="1350"/>
      <c r="X96" s="1350"/>
      <c r="Y96" s="1350"/>
      <c r="Z96" s="1353"/>
      <c r="AA96" s="1038"/>
      <c r="AB96" s="1038"/>
      <c r="AC96" s="1038"/>
      <c r="AD96" s="1038"/>
      <c r="AE96" s="1038"/>
      <c r="AF96" s="1038"/>
      <c r="AG96" s="1038"/>
      <c r="AH96" s="1038"/>
      <c r="AI96" s="1038"/>
      <c r="AJ96" s="1038"/>
      <c r="AK96" s="1038"/>
      <c r="AL96" s="1038"/>
      <c r="AM96" s="1038"/>
      <c r="AN96" s="1038"/>
      <c r="AO96" s="1038"/>
      <c r="AP96" s="1038"/>
      <c r="AQ96" s="1038"/>
      <c r="AR96" s="1038"/>
      <c r="AS96" s="1038"/>
      <c r="AT96" s="1038"/>
      <c r="AU96" s="1038"/>
      <c r="AV96" s="1038"/>
      <c r="AW96" s="1038"/>
      <c r="AX96" s="1038"/>
      <c r="AY96" s="1038"/>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2481"/>
      <c r="CB96" s="2481"/>
      <c r="CC96" s="2481"/>
      <c r="CD96" s="2481"/>
      <c r="CE96" s="2481"/>
      <c r="CF96" s="2481"/>
      <c r="CG96" s="2481"/>
      <c r="CH96" s="2481"/>
      <c r="CI96" s="2481"/>
      <c r="CJ96" s="2481"/>
      <c r="CK96" s="2481"/>
      <c r="CL96" s="2481"/>
      <c r="CM96" s="2481"/>
      <c r="CN96" s="2481"/>
      <c r="CO96" s="2481"/>
      <c r="CP96" s="2481"/>
      <c r="CQ96" s="2481"/>
      <c r="CR96" s="2481"/>
      <c r="CS96" s="2481"/>
      <c r="CT96" s="2481"/>
      <c r="CU96" s="2481"/>
      <c r="CV96" s="2481"/>
      <c r="CW96" s="2481"/>
      <c r="CX96" s="2481"/>
      <c r="CY96" s="2481"/>
      <c r="CZ96" s="2481"/>
    </row>
    <row r="97" s="131" customFormat="true" ht="15" customHeight="true" x14ac:dyDescent="0.2">
      <c r="A97" s="1234"/>
      <c r="B97" s="1262"/>
      <c r="C97" s="1349"/>
      <c r="D97" s="1350"/>
      <c r="E97" s="1350"/>
      <c r="F97" s="1350"/>
      <c r="G97" s="1351"/>
      <c r="H97" s="1352"/>
      <c r="I97" s="1350"/>
      <c r="J97" s="1350"/>
      <c r="K97" s="1350"/>
      <c r="L97" s="1353"/>
      <c r="M97" s="1349"/>
      <c r="N97" s="1350"/>
      <c r="O97" s="1350"/>
      <c r="P97" s="1350"/>
      <c r="Q97" s="1351"/>
      <c r="R97" s="1352"/>
      <c r="S97" s="1350"/>
      <c r="T97" s="1350"/>
      <c r="U97" s="1350"/>
      <c r="V97" s="1350"/>
      <c r="W97" s="1350"/>
      <c r="X97" s="1350"/>
      <c r="Y97" s="1350"/>
      <c r="Z97" s="1353"/>
      <c r="AA97" s="1038"/>
      <c r="AB97" s="1038"/>
      <c r="AC97" s="1038"/>
      <c r="AD97" s="1038"/>
      <c r="AE97" s="1038"/>
      <c r="AF97" s="1038"/>
      <c r="AG97" s="1038"/>
      <c r="AH97" s="1038"/>
      <c r="AI97" s="1038"/>
      <c r="AJ97" s="1038"/>
      <c r="AK97" s="1038"/>
      <c r="AL97" s="1038"/>
      <c r="AM97" s="1038"/>
      <c r="AN97" s="1038"/>
      <c r="AO97" s="1038"/>
      <c r="AP97" s="1038"/>
      <c r="AQ97" s="1038"/>
      <c r="AR97" s="1038"/>
      <c r="AS97" s="1038"/>
      <c r="AT97" s="1038"/>
      <c r="AU97" s="1038"/>
      <c r="AV97" s="1038"/>
      <c r="AW97" s="1038"/>
      <c r="AX97" s="1038"/>
      <c r="AY97" s="1038"/>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2481"/>
      <c r="CB97" s="2481"/>
      <c r="CC97" s="2481"/>
      <c r="CD97" s="2481"/>
      <c r="CE97" s="2481"/>
      <c r="CF97" s="2481"/>
      <c r="CG97" s="2481"/>
      <c r="CH97" s="2481"/>
      <c r="CI97" s="2481"/>
      <c r="CJ97" s="2481"/>
      <c r="CK97" s="2481"/>
      <c r="CL97" s="2481"/>
      <c r="CM97" s="2481"/>
      <c r="CN97" s="2481"/>
      <c r="CO97" s="2481"/>
      <c r="CP97" s="2481"/>
      <c r="CQ97" s="2481"/>
      <c r="CR97" s="2481"/>
      <c r="CS97" s="2481"/>
      <c r="CT97" s="2481"/>
      <c r="CU97" s="2481"/>
      <c r="CV97" s="2481"/>
      <c r="CW97" s="2481"/>
      <c r="CX97" s="2481"/>
      <c r="CY97" s="2481"/>
      <c r="CZ97" s="2481"/>
    </row>
    <row r="98" s="131" customFormat="true" ht="15" customHeight="true" x14ac:dyDescent="0.2">
      <c r="A98" s="1473"/>
      <c r="B98" s="1262"/>
      <c r="C98" s="1349"/>
      <c r="D98" s="1350"/>
      <c r="E98" s="1350"/>
      <c r="F98" s="1350"/>
      <c r="G98" s="1351"/>
      <c r="H98" s="1352"/>
      <c r="I98" s="1350"/>
      <c r="J98" s="1350"/>
      <c r="K98" s="1350"/>
      <c r="L98" s="1353"/>
      <c r="M98" s="1349"/>
      <c r="N98" s="1350"/>
      <c r="O98" s="1350"/>
      <c r="P98" s="1350"/>
      <c r="Q98" s="1351"/>
      <c r="R98" s="1352"/>
      <c r="S98" s="1350"/>
      <c r="T98" s="1350"/>
      <c r="U98" s="1350"/>
      <c r="V98" s="1350"/>
      <c r="W98" s="1350"/>
      <c r="X98" s="1350"/>
      <c r="Y98" s="1350"/>
      <c r="Z98" s="1353"/>
      <c r="AA98" s="1038"/>
      <c r="AB98" s="1038"/>
      <c r="AC98" s="1038"/>
      <c r="AD98" s="1038"/>
      <c r="AE98" s="1038"/>
      <c r="AF98" s="1038"/>
      <c r="AG98" s="1038"/>
      <c r="AH98" s="1038"/>
      <c r="AI98" s="1038"/>
      <c r="AJ98" s="1038"/>
      <c r="AK98" s="1038"/>
      <c r="AL98" s="1038"/>
      <c r="AM98" s="1038"/>
      <c r="AN98" s="1038"/>
      <c r="AO98" s="1038"/>
      <c r="AP98" s="1038"/>
      <c r="AQ98" s="1038"/>
      <c r="AR98" s="1038"/>
      <c r="AS98" s="1038"/>
      <c r="AT98" s="1038"/>
      <c r="AU98" s="1038"/>
      <c r="AV98" s="1038"/>
      <c r="AW98" s="1038"/>
      <c r="AX98" s="1038"/>
      <c r="AY98" s="1038"/>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2481"/>
      <c r="CB98" s="2481"/>
      <c r="CC98" s="2481"/>
      <c r="CD98" s="2481"/>
      <c r="CE98" s="2481"/>
      <c r="CF98" s="2481"/>
      <c r="CG98" s="2481"/>
      <c r="CH98" s="2481"/>
      <c r="CI98" s="2481"/>
      <c r="CJ98" s="2481"/>
      <c r="CK98" s="2481"/>
      <c r="CL98" s="2481"/>
      <c r="CM98" s="2481"/>
      <c r="CN98" s="2481"/>
      <c r="CO98" s="2481"/>
      <c r="CP98" s="2481"/>
      <c r="CQ98" s="2481"/>
      <c r="CR98" s="2481"/>
      <c r="CS98" s="2481"/>
      <c r="CT98" s="2481"/>
      <c r="CU98" s="2481"/>
      <c r="CV98" s="2481"/>
      <c r="CW98" s="2481"/>
      <c r="CX98" s="2481"/>
      <c r="CY98" s="2481"/>
      <c r="CZ98" s="2481"/>
    </row>
    <row r="99" s="131" customFormat="true" ht="15" customHeight="true" x14ac:dyDescent="0.2">
      <c r="A99" s="1473"/>
      <c r="B99" s="1262"/>
      <c r="C99" s="1349"/>
      <c r="D99" s="1350"/>
      <c r="E99" s="1350"/>
      <c r="F99" s="1350"/>
      <c r="G99" s="1351"/>
      <c r="H99" s="1352"/>
      <c r="I99" s="1350"/>
      <c r="J99" s="1350"/>
      <c r="K99" s="1350"/>
      <c r="L99" s="1353"/>
      <c r="M99" s="1349"/>
      <c r="N99" s="1350"/>
      <c r="O99" s="1350"/>
      <c r="P99" s="1350"/>
      <c r="Q99" s="1351"/>
      <c r="R99" s="1352"/>
      <c r="S99" s="1350"/>
      <c r="T99" s="1350"/>
      <c r="U99" s="1350"/>
      <c r="V99" s="1350"/>
      <c r="W99" s="1350"/>
      <c r="X99" s="1350"/>
      <c r="Y99" s="1350"/>
      <c r="Z99" s="1353"/>
      <c r="AA99" s="1038"/>
      <c r="AB99" s="1038"/>
      <c r="AC99" s="1038"/>
      <c r="AD99" s="1038"/>
      <c r="AE99" s="1038"/>
      <c r="AF99" s="1038"/>
      <c r="AG99" s="1038"/>
      <c r="AH99" s="1038"/>
      <c r="AI99" s="1038"/>
      <c r="AJ99" s="1038"/>
      <c r="AK99" s="1038"/>
      <c r="AL99" s="1038"/>
      <c r="AM99" s="1038"/>
      <c r="AN99" s="1038"/>
      <c r="AO99" s="1038"/>
      <c r="AP99" s="1038"/>
      <c r="AQ99" s="1038"/>
      <c r="AR99" s="1038"/>
      <c r="AS99" s="1038"/>
      <c r="AT99" s="1038"/>
      <c r="AU99" s="1038"/>
      <c r="AV99" s="1038"/>
      <c r="AW99" s="1038"/>
      <c r="AX99" s="1038"/>
      <c r="AY99" s="1038"/>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2481"/>
      <c r="CB99" s="2481"/>
      <c r="CC99" s="2481"/>
      <c r="CD99" s="2481"/>
      <c r="CE99" s="2481"/>
      <c r="CF99" s="2481"/>
      <c r="CG99" s="2481"/>
      <c r="CH99" s="2481"/>
      <c r="CI99" s="2481"/>
      <c r="CJ99" s="2481"/>
      <c r="CK99" s="2481"/>
      <c r="CL99" s="2481"/>
      <c r="CM99" s="2481"/>
      <c r="CN99" s="2481"/>
      <c r="CO99" s="2481"/>
      <c r="CP99" s="2481"/>
      <c r="CQ99" s="2481"/>
      <c r="CR99" s="2481"/>
      <c r="CS99" s="2481"/>
      <c r="CT99" s="2481"/>
      <c r="CU99" s="2481"/>
      <c r="CV99" s="2481"/>
      <c r="CW99" s="2481"/>
      <c r="CX99" s="2481"/>
      <c r="CY99" s="2481"/>
      <c r="CZ99" s="2481"/>
    </row>
    <row r="100" s="131" customFormat="true" ht="15" customHeight="true" x14ac:dyDescent="0.2">
      <c r="A100" s="1473"/>
      <c r="B100" s="1262"/>
      <c r="C100" s="1349"/>
      <c r="D100" s="1350"/>
      <c r="E100" s="1350"/>
      <c r="F100" s="1350"/>
      <c r="G100" s="1351"/>
      <c r="H100" s="1352"/>
      <c r="I100" s="1350"/>
      <c r="J100" s="1350"/>
      <c r="K100" s="1350"/>
      <c r="L100" s="1353"/>
      <c r="M100" s="1349"/>
      <c r="N100" s="1350"/>
      <c r="O100" s="1350"/>
      <c r="P100" s="1350"/>
      <c r="Q100" s="1351"/>
      <c r="R100" s="1352"/>
      <c r="S100" s="1350"/>
      <c r="T100" s="1350"/>
      <c r="U100" s="1350"/>
      <c r="V100" s="1350"/>
      <c r="W100" s="1350"/>
      <c r="X100" s="1350"/>
      <c r="Y100" s="1350"/>
      <c r="Z100" s="1353"/>
      <c r="AA100" s="1038"/>
      <c r="AB100" s="1038"/>
      <c r="AC100" s="1038"/>
      <c r="AD100" s="1038"/>
      <c r="AE100" s="1038"/>
      <c r="AF100" s="1038"/>
      <c r="AG100" s="1038"/>
      <c r="AH100" s="1038"/>
      <c r="AI100" s="1038"/>
      <c r="AJ100" s="1038"/>
      <c r="AK100" s="1038"/>
      <c r="AL100" s="1038"/>
      <c r="AM100" s="1038"/>
      <c r="AN100" s="1038"/>
      <c r="AO100" s="1038"/>
      <c r="AP100" s="1038"/>
      <c r="AQ100" s="1038"/>
      <c r="AR100" s="1038"/>
      <c r="AS100" s="1038"/>
      <c r="AT100" s="1038"/>
      <c r="AU100" s="1038"/>
      <c r="AV100" s="1038"/>
      <c r="AW100" s="1038"/>
      <c r="AX100" s="1038"/>
      <c r="AY100" s="1038"/>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2481"/>
      <c r="CB100" s="2481"/>
      <c r="CC100" s="2481"/>
      <c r="CD100" s="2481"/>
      <c r="CE100" s="2481"/>
      <c r="CF100" s="2481"/>
      <c r="CG100" s="2481"/>
      <c r="CH100" s="2481"/>
      <c r="CI100" s="2481"/>
      <c r="CJ100" s="2481"/>
      <c r="CK100" s="2481"/>
      <c r="CL100" s="2481"/>
      <c r="CM100" s="2481"/>
      <c r="CN100" s="2481"/>
      <c r="CO100" s="2481"/>
      <c r="CP100" s="2481"/>
      <c r="CQ100" s="2481"/>
      <c r="CR100" s="2481"/>
      <c r="CS100" s="2481"/>
      <c r="CT100" s="2481"/>
      <c r="CU100" s="2481"/>
      <c r="CV100" s="2481"/>
      <c r="CW100" s="2481"/>
      <c r="CX100" s="2481"/>
      <c r="CY100" s="2481"/>
      <c r="CZ100" s="2481"/>
    </row>
    <row r="101" s="131" customFormat="true" ht="15" customHeight="true" x14ac:dyDescent="0.2">
      <c r="A101" s="1234"/>
      <c r="B101" s="1262"/>
      <c r="C101" s="1349"/>
      <c r="D101" s="1350"/>
      <c r="E101" s="1350"/>
      <c r="F101" s="1350"/>
      <c r="G101" s="1351"/>
      <c r="H101" s="1352"/>
      <c r="I101" s="1350"/>
      <c r="J101" s="1350"/>
      <c r="K101" s="1350"/>
      <c r="L101" s="1353"/>
      <c r="M101" s="1349"/>
      <c r="N101" s="1350"/>
      <c r="O101" s="1350"/>
      <c r="P101" s="1350"/>
      <c r="Q101" s="1351"/>
      <c r="R101" s="1352"/>
      <c r="S101" s="1350"/>
      <c r="T101" s="1350"/>
      <c r="U101" s="1350"/>
      <c r="V101" s="1350"/>
      <c r="W101" s="1350"/>
      <c r="X101" s="1350"/>
      <c r="Y101" s="1350"/>
      <c r="Z101" s="1353"/>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2481"/>
      <c r="CB101" s="2481"/>
      <c r="CC101" s="2481"/>
      <c r="CD101" s="2481"/>
      <c r="CE101" s="2481"/>
      <c r="CF101" s="2481"/>
      <c r="CG101" s="2481"/>
      <c r="CH101" s="2481"/>
      <c r="CI101" s="2481"/>
      <c r="CJ101" s="2481"/>
      <c r="CK101" s="2481"/>
      <c r="CL101" s="2481"/>
      <c r="CM101" s="2481"/>
      <c r="CN101" s="2481"/>
      <c r="CO101" s="2481"/>
      <c r="CP101" s="2481"/>
      <c r="CQ101" s="2481"/>
      <c r="CR101" s="2481"/>
      <c r="CS101" s="2481"/>
      <c r="CT101" s="2481"/>
      <c r="CU101" s="2481"/>
      <c r="CV101" s="2481"/>
      <c r="CW101" s="2481"/>
      <c r="CX101" s="2481"/>
      <c r="CY101" s="2481"/>
      <c r="CZ101" s="2481"/>
    </row>
    <row r="102" s="131" customFormat="true" ht="15" customHeight="true" x14ac:dyDescent="0.2">
      <c r="A102" s="1473"/>
      <c r="B102" s="1262"/>
      <c r="C102" s="1349"/>
      <c r="D102" s="1350"/>
      <c r="E102" s="1350"/>
      <c r="F102" s="1350"/>
      <c r="G102" s="1351"/>
      <c r="H102" s="1352"/>
      <c r="I102" s="1350"/>
      <c r="J102" s="1350"/>
      <c r="K102" s="1350"/>
      <c r="L102" s="1353"/>
      <c r="M102" s="1349"/>
      <c r="N102" s="1350"/>
      <c r="O102" s="1350"/>
      <c r="P102" s="1350"/>
      <c r="Q102" s="1351"/>
      <c r="R102" s="1352"/>
      <c r="S102" s="1350"/>
      <c r="T102" s="1350"/>
      <c r="U102" s="1350"/>
      <c r="V102" s="1350"/>
      <c r="W102" s="1350"/>
      <c r="X102" s="1350"/>
      <c r="Y102" s="1350"/>
      <c r="Z102" s="1353"/>
      <c r="AA102" s="1038"/>
      <c r="AB102" s="1038"/>
      <c r="AC102" s="1038"/>
      <c r="AD102" s="1038"/>
      <c r="AE102" s="1038"/>
      <c r="AF102" s="1038"/>
      <c r="AG102" s="1038"/>
      <c r="AH102" s="1038"/>
      <c r="AI102" s="1038"/>
      <c r="AJ102" s="1038"/>
      <c r="AK102" s="1038"/>
      <c r="AL102" s="1038"/>
      <c r="AM102" s="1038"/>
      <c r="AN102" s="1038"/>
      <c r="AO102" s="1038"/>
      <c r="AP102" s="1038"/>
      <c r="AQ102" s="1038"/>
      <c r="AR102" s="1038"/>
      <c r="AS102" s="1038"/>
      <c r="AT102" s="1038"/>
      <c r="AU102" s="1038"/>
      <c r="AV102" s="1038"/>
      <c r="AW102" s="1038"/>
      <c r="AX102" s="1038"/>
      <c r="AY102" s="1038"/>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2481"/>
      <c r="CB102" s="2481"/>
      <c r="CC102" s="2481"/>
      <c r="CD102" s="2481"/>
      <c r="CE102" s="2481"/>
      <c r="CF102" s="2481"/>
      <c r="CG102" s="2481"/>
      <c r="CH102" s="2481"/>
      <c r="CI102" s="2481"/>
      <c r="CJ102" s="2481"/>
      <c r="CK102" s="2481"/>
      <c r="CL102" s="2481"/>
      <c r="CM102" s="2481"/>
      <c r="CN102" s="2481"/>
      <c r="CO102" s="2481"/>
      <c r="CP102" s="2481"/>
      <c r="CQ102" s="2481"/>
      <c r="CR102" s="2481"/>
      <c r="CS102" s="2481"/>
      <c r="CT102" s="2481"/>
      <c r="CU102" s="2481"/>
      <c r="CV102" s="2481"/>
      <c r="CW102" s="2481"/>
      <c r="CX102" s="2481"/>
      <c r="CY102" s="2481"/>
      <c r="CZ102" s="2481"/>
    </row>
    <row r="103" s="131" customFormat="true" ht="15" customHeight="true" x14ac:dyDescent="0.2">
      <c r="A103" s="1473"/>
      <c r="B103" s="1262"/>
      <c r="C103" s="1349"/>
      <c r="D103" s="1350"/>
      <c r="E103" s="1350"/>
      <c r="F103" s="1350"/>
      <c r="G103" s="1351"/>
      <c r="H103" s="1352"/>
      <c r="I103" s="1350"/>
      <c r="J103" s="1350"/>
      <c r="K103" s="1350"/>
      <c r="L103" s="1353"/>
      <c r="M103" s="1349"/>
      <c r="N103" s="1350"/>
      <c r="O103" s="1350"/>
      <c r="P103" s="1350"/>
      <c r="Q103" s="1351"/>
      <c r="R103" s="1352"/>
      <c r="S103" s="1350"/>
      <c r="T103" s="1350"/>
      <c r="U103" s="1350"/>
      <c r="V103" s="1350"/>
      <c r="W103" s="1350"/>
      <c r="X103" s="1350"/>
      <c r="Y103" s="1350"/>
      <c r="Z103" s="1353"/>
      <c r="AA103" s="1038"/>
      <c r="AB103" s="1038"/>
      <c r="AC103" s="1038"/>
      <c r="AD103" s="1038"/>
      <c r="AE103" s="1038"/>
      <c r="AF103" s="1038"/>
      <c r="AG103" s="1038"/>
      <c r="AH103" s="1038"/>
      <c r="AI103" s="1038"/>
      <c r="AJ103" s="1038"/>
      <c r="AK103" s="1038"/>
      <c r="AL103" s="1038"/>
      <c r="AM103" s="1038"/>
      <c r="AN103" s="1038"/>
      <c r="AO103" s="1038"/>
      <c r="AP103" s="1038"/>
      <c r="AQ103" s="1038"/>
      <c r="AR103" s="1038"/>
      <c r="AS103" s="1038"/>
      <c r="AT103" s="1038"/>
      <c r="AU103" s="1038"/>
      <c r="AV103" s="1038"/>
      <c r="AW103" s="1038"/>
      <c r="AX103" s="1038"/>
      <c r="AY103" s="1038"/>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2481"/>
      <c r="CB103" s="2481"/>
      <c r="CC103" s="2481"/>
      <c r="CD103" s="2481"/>
      <c r="CE103" s="2481"/>
      <c r="CF103" s="2481"/>
      <c r="CG103" s="2481"/>
      <c r="CH103" s="2481"/>
      <c r="CI103" s="2481"/>
      <c r="CJ103" s="2481"/>
      <c r="CK103" s="2481"/>
      <c r="CL103" s="2481"/>
      <c r="CM103" s="2481"/>
      <c r="CN103" s="2481"/>
      <c r="CO103" s="2481"/>
      <c r="CP103" s="2481"/>
      <c r="CQ103" s="2481"/>
      <c r="CR103" s="2481"/>
      <c r="CS103" s="2481"/>
      <c r="CT103" s="2481"/>
      <c r="CU103" s="2481"/>
      <c r="CV103" s="2481"/>
      <c r="CW103" s="2481"/>
      <c r="CX103" s="2481"/>
      <c r="CY103" s="2481"/>
      <c r="CZ103" s="2481"/>
    </row>
    <row r="104" s="131" customFormat="true" ht="15" customHeight="true" x14ac:dyDescent="0.2">
      <c r="A104" s="1473"/>
      <c r="B104" s="1262"/>
      <c r="C104" s="1349"/>
      <c r="D104" s="1350"/>
      <c r="E104" s="1350"/>
      <c r="F104" s="1350"/>
      <c r="G104" s="1351"/>
      <c r="H104" s="1352"/>
      <c r="I104" s="1350"/>
      <c r="J104" s="1350"/>
      <c r="K104" s="1350"/>
      <c r="L104" s="1353"/>
      <c r="M104" s="1349"/>
      <c r="N104" s="1350"/>
      <c r="O104" s="1350"/>
      <c r="P104" s="1350"/>
      <c r="Q104" s="1351"/>
      <c r="R104" s="1352"/>
      <c r="S104" s="1350"/>
      <c r="T104" s="1350"/>
      <c r="U104" s="1350"/>
      <c r="V104" s="1350"/>
      <c r="W104" s="1350"/>
      <c r="X104" s="1350"/>
      <c r="Y104" s="1350"/>
      <c r="Z104" s="1353"/>
      <c r="AA104" s="1038"/>
      <c r="AB104" s="1038"/>
      <c r="AC104" s="1038"/>
      <c r="AD104" s="1038"/>
      <c r="AE104" s="1038"/>
      <c r="AF104" s="1038"/>
      <c r="AG104" s="1038"/>
      <c r="AH104" s="1038"/>
      <c r="AI104" s="1038"/>
      <c r="AJ104" s="1038"/>
      <c r="AK104" s="1038"/>
      <c r="AL104" s="1038"/>
      <c r="AM104" s="1038"/>
      <c r="AN104" s="1038"/>
      <c r="AO104" s="1038"/>
      <c r="AP104" s="1038"/>
      <c r="AQ104" s="1038"/>
      <c r="AR104" s="1038"/>
      <c r="AS104" s="1038"/>
      <c r="AT104" s="1038"/>
      <c r="AU104" s="1038"/>
      <c r="AV104" s="1038"/>
      <c r="AW104" s="1038"/>
      <c r="AX104" s="1038"/>
      <c r="AY104" s="1038"/>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2481"/>
      <c r="CB104" s="2481"/>
      <c r="CC104" s="2481"/>
      <c r="CD104" s="2481"/>
      <c r="CE104" s="2481"/>
      <c r="CF104" s="2481"/>
      <c r="CG104" s="2481"/>
      <c r="CH104" s="2481"/>
      <c r="CI104" s="2481"/>
      <c r="CJ104" s="2481"/>
      <c r="CK104" s="2481"/>
      <c r="CL104" s="2481"/>
      <c r="CM104" s="2481"/>
      <c r="CN104" s="2481"/>
      <c r="CO104" s="2481"/>
      <c r="CP104" s="2481"/>
      <c r="CQ104" s="2481"/>
      <c r="CR104" s="2481"/>
      <c r="CS104" s="2481"/>
      <c r="CT104" s="2481"/>
      <c r="CU104" s="2481"/>
      <c r="CV104" s="2481"/>
      <c r="CW104" s="2481"/>
      <c r="CX104" s="2481"/>
      <c r="CY104" s="2481"/>
      <c r="CZ104" s="2481"/>
    </row>
    <row r="105" s="131" customFormat="true" ht="15" customHeight="true" x14ac:dyDescent="0.2">
      <c r="A105" s="1256"/>
      <c r="B105" s="1263"/>
      <c r="C105" s="1354"/>
      <c r="D105" s="1355"/>
      <c r="E105" s="1355"/>
      <c r="F105" s="1355"/>
      <c r="G105" s="1356"/>
      <c r="H105" s="1357"/>
      <c r="I105" s="1355"/>
      <c r="J105" s="1355"/>
      <c r="K105" s="1355"/>
      <c r="L105" s="1358"/>
      <c r="M105" s="1354"/>
      <c r="N105" s="1355"/>
      <c r="O105" s="1355"/>
      <c r="P105" s="1355"/>
      <c r="Q105" s="1356"/>
      <c r="R105" s="1357"/>
      <c r="S105" s="1355"/>
      <c r="T105" s="1355"/>
      <c r="U105" s="1355"/>
      <c r="V105" s="1355"/>
      <c r="W105" s="1355"/>
      <c r="X105" s="1355"/>
      <c r="Y105" s="1355"/>
      <c r="Z105" s="1358"/>
      <c r="AA105" s="1038"/>
      <c r="AB105" s="1038"/>
      <c r="AC105" s="1038"/>
      <c r="AD105" s="1038"/>
      <c r="AE105" s="1038"/>
      <c r="AF105" s="1038"/>
      <c r="AG105" s="1038"/>
      <c r="AH105" s="1038"/>
      <c r="AI105" s="1038"/>
      <c r="AJ105" s="1038"/>
      <c r="AK105" s="1038"/>
      <c r="AL105" s="1038"/>
      <c r="AM105" s="1038"/>
      <c r="AN105" s="1038"/>
      <c r="AO105" s="1038"/>
      <c r="AP105" s="1038"/>
      <c r="AQ105" s="1038"/>
      <c r="AR105" s="1038"/>
      <c r="AS105" s="1038"/>
      <c r="AT105" s="1038"/>
      <c r="AU105" s="1038"/>
      <c r="AV105" s="1038"/>
      <c r="AW105" s="1038"/>
      <c r="AX105" s="1038"/>
      <c r="AY105" s="1038"/>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2481"/>
      <c r="CB105" s="2481"/>
      <c r="CC105" s="2481"/>
      <c r="CD105" s="2481"/>
      <c r="CE105" s="2481"/>
      <c r="CF105" s="2481"/>
      <c r="CG105" s="2481"/>
      <c r="CH105" s="2481"/>
      <c r="CI105" s="2481"/>
      <c r="CJ105" s="2481"/>
      <c r="CK105" s="2481"/>
      <c r="CL105" s="2481"/>
      <c r="CM105" s="2481"/>
      <c r="CN105" s="2481"/>
      <c r="CO105" s="2481"/>
      <c r="CP105" s="2481"/>
      <c r="CQ105" s="2481"/>
      <c r="CR105" s="2481"/>
      <c r="CS105" s="2481"/>
      <c r="CT105" s="2481"/>
      <c r="CU105" s="2481"/>
      <c r="CV105" s="2481"/>
      <c r="CW105" s="2481"/>
      <c r="CX105" s="2481"/>
      <c r="CY105" s="2481"/>
      <c r="CZ105" s="2481"/>
    </row>
    <row r="106" s="131" customFormat="true" ht="250.15" customHeight="true" x14ac:dyDescent="0.2">
      <c r="A106" s="762"/>
      <c r="B106" s="1068"/>
      <c r="C106" s="1069"/>
      <c r="D106" s="1069"/>
      <c r="E106" s="1069"/>
      <c r="F106" s="1069"/>
      <c r="G106" s="1069"/>
      <c r="H106" s="1069"/>
      <c r="I106" s="1069"/>
      <c r="J106" s="1069"/>
      <c r="K106" s="1069"/>
      <c r="L106" s="1069"/>
      <c r="M106" s="1069"/>
      <c r="N106" s="1069"/>
      <c r="O106" s="1069"/>
      <c r="P106" s="1069"/>
      <c r="Q106" s="1069"/>
      <c r="R106" s="1069"/>
      <c r="S106" s="1069"/>
      <c r="T106" s="1069"/>
      <c r="U106" s="1069"/>
      <c r="V106" s="1069"/>
      <c r="W106" s="1069"/>
      <c r="X106" s="1069"/>
      <c r="Y106" s="1069"/>
      <c r="Z106" s="1069"/>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2"/>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08" t="str">
        <f>A1026</f>
        <v>Zambia</v>
      </c>
      <c r="B108" s="3009"/>
      <c r="C108" s="113"/>
      <c r="D108" s="113"/>
      <c r="E108" s="113"/>
      <c r="F108" s="113"/>
      <c r="G108" s="113"/>
      <c r="H108" s="113"/>
      <c r="I108" s="113"/>
      <c r="J108" s="113"/>
      <c r="K108" s="113"/>
      <c r="L108" s="113"/>
      <c r="M108" s="113"/>
      <c r="N108" s="113"/>
      <c r="O108" s="113"/>
      <c r="P108" s="113"/>
      <c r="Q108" s="113"/>
      <c r="R108" s="113"/>
      <c r="S108" s="113"/>
      <c r="T108" s="113"/>
      <c r="U108" s="113"/>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2007</v>
      </c>
      <c r="B109" s="139"/>
      <c r="C109" s="113"/>
      <c r="D109" s="113"/>
      <c r="E109" s="113"/>
      <c r="F109" s="113"/>
      <c r="G109" s="113"/>
      <c r="H109" s="113"/>
      <c r="I109" s="113"/>
      <c r="J109" s="113"/>
      <c r="K109" s="113"/>
      <c r="L109" s="113"/>
      <c r="M109" s="113"/>
      <c r="N109" s="113"/>
      <c r="O109" s="113"/>
      <c r="P109" s="113"/>
      <c r="Q109" s="113"/>
      <c r="R109" s="113"/>
      <c r="S109" s="113"/>
      <c r="T109" s="113"/>
      <c r="U109" s="113"/>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40" t="s">
        <v>98</v>
      </c>
      <c r="B112" s="248"/>
      <c r="C112" s="113"/>
      <c r="D112" s="113"/>
      <c r="E112" s="113"/>
      <c r="F112" s="113"/>
      <c r="G112" s="113"/>
      <c r="H112" s="113"/>
      <c r="I112" s="113"/>
      <c r="J112" s="113"/>
      <c r="K112" s="113"/>
      <c r="L112" s="113"/>
      <c r="M112" s="113"/>
      <c r="N112" s="113"/>
      <c r="O112" s="113"/>
      <c r="P112" s="113"/>
      <c r="Q112" s="113"/>
      <c r="R112" s="113"/>
      <c r="S112" s="113"/>
      <c r="T112" s="113"/>
      <c r="U112" s="113"/>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DHS07</v>
      </c>
      <c r="C115" s="113"/>
      <c r="D115" s="113"/>
      <c r="E115" s="113"/>
      <c r="F115" s="113"/>
      <c r="G115" s="113"/>
      <c r="H115" s="113"/>
      <c r="I115" s="113"/>
      <c r="J115" s="113"/>
      <c r="K115" s="113"/>
      <c r="L115" s="113"/>
      <c r="M115" s="113"/>
      <c r="N115" s="113"/>
      <c r="O115" s="113"/>
      <c r="P115" s="113"/>
      <c r="Q115" s="113"/>
      <c r="R115" s="113"/>
      <c r="S115" s="113"/>
      <c r="T115" s="113"/>
      <c r="U115" s="113"/>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62" t="str">
        <f>B1030</f>
        <v/>
      </c>
      <c r="B116" s="1063"/>
      <c r="C116" s="113"/>
      <c r="D116" s="113"/>
      <c r="E116" s="113"/>
      <c r="F116" s="113"/>
      <c r="G116" s="113"/>
      <c r="H116" s="113"/>
      <c r="I116" s="113"/>
      <c r="J116" s="113"/>
      <c r="K116" s="113"/>
      <c r="L116" s="113"/>
      <c r="M116" s="113"/>
      <c r="N116" s="113"/>
      <c r="O116" s="113"/>
      <c r="P116" s="113"/>
      <c r="Q116" s="113"/>
      <c r="R116" s="113"/>
      <c r="S116" s="113"/>
      <c r="T116" s="113"/>
      <c r="U116" s="113"/>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62" t="str">
        <f>B1029</f>
        <v/>
      </c>
      <c r="B117" s="1064"/>
      <c r="C117" s="113"/>
      <c r="D117" s="113"/>
      <c r="E117" s="113"/>
      <c r="F117" s="113"/>
      <c r="G117" s="113"/>
      <c r="H117" s="113"/>
      <c r="I117" s="113"/>
      <c r="J117" s="113"/>
      <c r="K117" s="113"/>
      <c r="L117" s="113"/>
      <c r="M117" s="113"/>
      <c r="N117" s="113"/>
      <c r="O117" s="113"/>
      <c r="P117" s="113"/>
      <c r="Q117" s="113"/>
      <c r="R117" s="113"/>
      <c r="S117" s="113"/>
      <c r="T117" s="113"/>
      <c r="U117" s="113"/>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65"/>
      <c r="B118" s="1063"/>
      <c r="C118" s="113"/>
      <c r="D118" s="113"/>
      <c r="E118" s="113"/>
      <c r="F118" s="113"/>
      <c r="G118" s="113"/>
      <c r="H118" s="113"/>
      <c r="I118" s="113"/>
      <c r="J118" s="113"/>
      <c r="K118" s="113"/>
      <c r="L118" s="113"/>
      <c r="M118" s="113"/>
      <c r="N118" s="113"/>
      <c r="O118" s="113"/>
      <c r="P118" s="113"/>
      <c r="Q118" s="113"/>
      <c r="R118" s="113"/>
      <c r="S118" s="113"/>
      <c r="T118" s="113"/>
      <c r="U118" s="113"/>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66"/>
      <c r="B119" s="1067"/>
      <c r="C119" s="113"/>
      <c r="D119" s="113"/>
      <c r="E119" s="113"/>
      <c r="F119" s="113"/>
      <c r="G119" s="113"/>
      <c r="H119" s="113"/>
      <c r="I119" s="113"/>
      <c r="J119" s="113"/>
      <c r="K119" s="113"/>
      <c r="L119" s="113"/>
      <c r="M119" s="113"/>
      <c r="N119" s="113"/>
      <c r="O119" s="113"/>
      <c r="P119" s="113"/>
      <c r="Q119" s="113"/>
      <c r="R119" s="113"/>
      <c r="S119" s="113"/>
      <c r="T119" s="113"/>
      <c r="U119" s="113"/>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761" customFormat="true" ht="15" customHeight="true" x14ac:dyDescent="0.2">
      <c r="A120" s="116" t="s">
        <v>99</v>
      </c>
      <c r="B120" s="231"/>
      <c r="C120" s="3047" t="s">
        <v>115</v>
      </c>
      <c r="D120" s="3048"/>
      <c r="E120" s="3048"/>
      <c r="F120" s="3048"/>
      <c r="G120" s="3049"/>
      <c r="H120" s="3302" t="s">
        <v>38</v>
      </c>
      <c r="I120" s="3303"/>
      <c r="J120" s="3303"/>
      <c r="K120" s="3303"/>
      <c r="L120" s="3304"/>
      <c r="M120" s="3309" t="s">
        <v>37</v>
      </c>
      <c r="N120" s="3310"/>
      <c r="O120" s="3310"/>
      <c r="P120" s="3310"/>
      <c r="Q120" s="3311"/>
      <c r="R120" s="2509" t="s">
        <v>142</v>
      </c>
      <c r="S120" s="2518"/>
      <c r="T120" s="2518"/>
      <c r="U120" s="2518"/>
      <c r="V120" s="2518"/>
      <c r="W120" s="2518"/>
      <c r="X120" s="2518"/>
      <c r="Y120" s="2518"/>
      <c r="Z120" s="2519"/>
      <c r="AA120" s="1038"/>
      <c r="AB120" s="1038"/>
      <c r="AC120" s="1038"/>
      <c r="AD120" s="1038"/>
      <c r="AE120" s="1038"/>
      <c r="AF120" s="1038"/>
      <c r="AG120" s="1038"/>
      <c r="AH120" s="1038"/>
      <c r="AI120" s="1038"/>
      <c r="AJ120" s="1038"/>
      <c r="AK120" s="1038"/>
      <c r="AL120" s="1038"/>
      <c r="AM120" s="1038"/>
      <c r="AN120" s="1038"/>
      <c r="AO120" s="1038"/>
      <c r="AP120" s="1038"/>
      <c r="AQ120" s="1038"/>
      <c r="AR120" s="1038"/>
      <c r="AS120" s="1038"/>
      <c r="AT120" s="1038"/>
      <c r="AU120" s="1038"/>
      <c r="AV120" s="1038"/>
      <c r="AW120" s="1038"/>
      <c r="AX120" s="1038"/>
      <c r="AY120" s="1038"/>
      <c r="AZ120" s="240"/>
      <c r="BA120" s="241" t="s">
        <v>131</v>
      </c>
      <c r="BB120" s="116" t="s">
        <v>99</v>
      </c>
      <c r="BC120" s="3108" t="s">
        <v>115</v>
      </c>
      <c r="BD120" s="3109"/>
      <c r="BE120" s="3109"/>
      <c r="BF120" s="3109"/>
      <c r="BG120" s="3110"/>
      <c r="BH120" s="3111" t="s">
        <v>38</v>
      </c>
      <c r="BI120" s="3109"/>
      <c r="BJ120" s="3109"/>
      <c r="BK120" s="3109"/>
      <c r="BL120" s="3110"/>
      <c r="BM120" s="3111" t="s">
        <v>37</v>
      </c>
      <c r="BN120" s="3109"/>
      <c r="BO120" s="3109"/>
      <c r="BP120" s="3109"/>
      <c r="BQ120" s="3112"/>
      <c r="BR120" s="2401" t="s">
        <v>142</v>
      </c>
      <c r="BS120" s="2402"/>
      <c r="BT120" s="2402"/>
      <c r="BU120" s="2402"/>
      <c r="BV120" s="2402"/>
      <c r="BW120" s="2402"/>
      <c r="BX120" s="2402"/>
      <c r="BY120" s="2403"/>
      <c r="BZ120" s="461"/>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761" customFormat="true" ht="12.75" x14ac:dyDescent="0.2">
      <c r="A121" s="206" t="s">
        <v>87</v>
      </c>
      <c r="B121" s="279"/>
      <c r="C121" s="411" t="s">
        <v>0</v>
      </c>
      <c r="D121" s="412" t="s">
        <v>1</v>
      </c>
      <c r="E121" s="412" t="s">
        <v>2</v>
      </c>
      <c r="F121" s="412" t="s">
        <v>3</v>
      </c>
      <c r="G121" s="413" t="s">
        <v>4</v>
      </c>
      <c r="H121" s="1960" t="s">
        <v>0</v>
      </c>
      <c r="I121" s="1926" t="s">
        <v>1</v>
      </c>
      <c r="J121" s="1926" t="s">
        <v>2</v>
      </c>
      <c r="K121" s="1926" t="s">
        <v>3</v>
      </c>
      <c r="L121" s="1927" t="s">
        <v>4</v>
      </c>
      <c r="M121" s="1950" t="s">
        <v>0</v>
      </c>
      <c r="N121" s="1926" t="s">
        <v>1</v>
      </c>
      <c r="O121" s="1926" t="s">
        <v>2</v>
      </c>
      <c r="P121" s="1926" t="s">
        <v>3</v>
      </c>
      <c r="Q121" s="1972" t="s">
        <v>4</v>
      </c>
      <c r="R121" s="1960" t="s">
        <v>158</v>
      </c>
      <c r="S121" s="1926" t="s">
        <v>159</v>
      </c>
      <c r="T121" s="1926" t="s">
        <v>160</v>
      </c>
      <c r="U121" s="1926" t="s">
        <v>161</v>
      </c>
      <c r="V121" s="1926" t="s">
        <v>162</v>
      </c>
      <c r="W121" s="1926" t="s">
        <v>164</v>
      </c>
      <c r="X121" s="1926" t="s">
        <v>309</v>
      </c>
      <c r="Y121" s="1926" t="s">
        <v>165</v>
      </c>
      <c r="Z121" s="1928" t="s">
        <v>166</v>
      </c>
      <c r="AA121" s="1038"/>
      <c r="AB121" s="1038"/>
      <c r="AC121" s="1038"/>
      <c r="AD121" s="1038"/>
      <c r="AE121" s="1038"/>
      <c r="AF121" s="1038"/>
      <c r="AG121" s="1038"/>
      <c r="AH121" s="1038"/>
      <c r="AI121" s="1038"/>
      <c r="AJ121" s="1038"/>
      <c r="AK121" s="1038"/>
      <c r="AL121" s="1038"/>
      <c r="AM121" s="1038"/>
      <c r="AN121" s="1038"/>
      <c r="AO121" s="1038"/>
      <c r="AP121" s="1038"/>
      <c r="AQ121" s="1038"/>
      <c r="AR121" s="1038"/>
      <c r="AS121" s="1038"/>
      <c r="AT121" s="1038"/>
      <c r="AU121" s="1038"/>
      <c r="AV121" s="1038"/>
      <c r="AW121" s="1038"/>
      <c r="AX121" s="1038"/>
      <c r="AY121" s="1038"/>
      <c r="AZ121" s="24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158</v>
      </c>
      <c r="BS121" s="186" t="s">
        <v>159</v>
      </c>
      <c r="BT121" s="186" t="s">
        <v>160</v>
      </c>
      <c r="BU121" s="186" t="s">
        <v>161</v>
      </c>
      <c r="BV121" s="186" t="s">
        <v>162</v>
      </c>
      <c r="BW121" s="186" t="s">
        <v>164</v>
      </c>
      <c r="BX121" s="186" t="s">
        <v>309</v>
      </c>
      <c r="BY121" s="187" t="s">
        <v>165</v>
      </c>
      <c r="BZ121" s="187" t="s">
        <v>166</v>
      </c>
      <c r="CA121" s="2482"/>
      <c r="CB121" s="2482"/>
      <c r="CC121" s="2482"/>
      <c r="CD121" s="2482"/>
      <c r="CE121" s="2482"/>
      <c r="CF121" s="2482"/>
      <c r="CG121" s="2482"/>
      <c r="CH121" s="2482"/>
      <c r="CI121" s="2482"/>
      <c r="CJ121" s="2482"/>
      <c r="CK121" s="2482"/>
      <c r="CL121" s="2482"/>
      <c r="CM121" s="2482"/>
      <c r="CN121" s="2482"/>
      <c r="CO121" s="2482"/>
      <c r="CP121" s="2482"/>
      <c r="CQ121" s="2482"/>
      <c r="CR121" s="2482"/>
      <c r="CS121" s="2482"/>
      <c r="CT121" s="2482"/>
      <c r="CU121" s="2482"/>
      <c r="CV121" s="2482"/>
      <c r="CW121" s="2482"/>
      <c r="CX121" s="2482"/>
      <c r="CY121" s="2482"/>
      <c r="CZ121" s="2482"/>
    </row>
    <row r="122" s="761" customFormat="true" ht="15" customHeight="true" x14ac:dyDescent="0.2">
      <c r="A122" s="3312" t="s">
        <v>18</v>
      </c>
      <c r="B122" s="2110" t="s">
        <v>14</v>
      </c>
      <c r="C122" s="2047">
        <v>11.464898749548453</v>
      </c>
      <c r="D122" s="2048">
        <v>12.680244279654056</v>
      </c>
      <c r="E122" s="2048">
        <v>18.962814338855658</v>
      </c>
      <c r="F122" s="2048">
        <v>53.311953751181704</v>
      </c>
      <c r="G122" s="2049">
        <v>92.204307402086883</v>
      </c>
      <c r="H122" s="2050">
        <v>28.717652171060553</v>
      </c>
      <c r="I122" s="2048">
        <v>59.391727892276968</v>
      </c>
      <c r="J122" s="2048">
        <v>81.23154945443433</v>
      </c>
      <c r="K122" s="2048">
        <v>92.159936692746001</v>
      </c>
      <c r="L122" s="2051">
        <v>98.447314340238407</v>
      </c>
      <c r="M122" s="2052">
        <v>8.3231805833061383</v>
      </c>
      <c r="N122" s="2048">
        <v>14.256319434695678</v>
      </c>
      <c r="O122" s="2048">
        <v>13.369392107181199</v>
      </c>
      <c r="P122" s="2048">
        <v>17.228791830779862</v>
      </c>
      <c r="Q122" s="2049">
        <v>39.671876720064986</v>
      </c>
      <c r="R122" s="2050">
        <v>20.811896706553469</v>
      </c>
      <c r="S122" s="2048">
        <v>64.07508296696318</v>
      </c>
      <c r="T122" s="2048">
        <v>20.117728171518181</v>
      </c>
      <c r="U122" s="2048">
        <v>19.087302393685352</v>
      </c>
      <c r="V122" s="2048">
        <v>78.425234632520997</v>
      </c>
      <c r="W122" s="2048">
        <v>33.962352391046743</v>
      </c>
      <c r="X122" s="2048">
        <v>6.6700563893525162</v>
      </c>
      <c r="Y122" s="2048">
        <v>40.503707333436914</v>
      </c>
      <c r="Z122" s="2533">
        <v>4.6817955921203298</v>
      </c>
      <c r="AA122" s="1038"/>
      <c r="AB122" s="1038"/>
      <c r="AC122" s="1038"/>
      <c r="AD122" s="1038"/>
      <c r="AE122" s="1038"/>
      <c r="AF122" s="1038"/>
      <c r="AG122" s="1038"/>
      <c r="AH122" s="1038"/>
      <c r="AI122" s="1038"/>
      <c r="AJ122" s="1038"/>
      <c r="AK122" s="1038"/>
      <c r="AL122" s="1038"/>
      <c r="AM122" s="1038"/>
      <c r="AN122" s="1038"/>
      <c r="AO122" s="1038"/>
      <c r="AP122" s="1038"/>
      <c r="AQ122" s="1038"/>
      <c r="AR122" s="1038"/>
      <c r="AS122" s="1038"/>
      <c r="AT122" s="1038"/>
      <c r="AU122" s="1038"/>
      <c r="AV122" s="1038"/>
      <c r="AW122" s="1038"/>
      <c r="AX122" s="1038"/>
      <c r="AY122" s="1038"/>
      <c r="AZ122" s="240"/>
      <c r="BA122" s="3113" t="s">
        <v>18</v>
      </c>
      <c r="BB122" s="169" t="s">
        <v>14</v>
      </c>
      <c r="BC122" s="657">
        <v>817.6317489999999</v>
      </c>
      <c r="BD122" s="673">
        <v>904.29422000000045</v>
      </c>
      <c r="BE122" s="673">
        <v>1352.380445999999</v>
      </c>
      <c r="BF122" s="673">
        <v>3801.0471950000001</v>
      </c>
      <c r="BG122" s="689">
        <v>6575.107681000005</v>
      </c>
      <c r="BH122" s="705">
        <v>736.12040000000025</v>
      </c>
      <c r="BI122" s="673">
        <v>1515.3204129999997</v>
      </c>
      <c r="BJ122" s="673">
        <v>2080.2094009999983</v>
      </c>
      <c r="BK122" s="673">
        <v>2355.2181139999984</v>
      </c>
      <c r="BL122" s="689">
        <v>2516.6159550000002</v>
      </c>
      <c r="BM122" s="705">
        <v>380.74973000000006</v>
      </c>
      <c r="BN122" s="673">
        <v>652.19536400000015</v>
      </c>
      <c r="BO122" s="673">
        <v>611.00718600000016</v>
      </c>
      <c r="BP122" s="673">
        <v>787.97522099999981</v>
      </c>
      <c r="BQ122" s="689">
        <v>1815.0495069999974</v>
      </c>
      <c r="BR122" s="705">
        <v>733.29156300000079</v>
      </c>
      <c r="BS122" s="673">
        <v>3762.5762759999984</v>
      </c>
      <c r="BT122" s="673">
        <v>1051.4554749999993</v>
      </c>
      <c r="BU122" s="673">
        <v>538.6577929999994</v>
      </c>
      <c r="BV122" s="673">
        <v>3859.4687889999973</v>
      </c>
      <c r="BW122" s="673">
        <v>1752.8202289999981</v>
      </c>
      <c r="BX122" s="673">
        <v>136.70523300000002</v>
      </c>
      <c r="BY122" s="721">
        <v>1504.7804949999988</v>
      </c>
      <c r="BZ122" s="721">
        <v>110.70543799999994</v>
      </c>
      <c r="CA122" s="2546"/>
      <c r="CB122" s="2546"/>
      <c r="CC122" s="2546"/>
      <c r="CD122" s="2546"/>
      <c r="CE122" s="2546"/>
      <c r="CF122" s="2546"/>
      <c r="CG122" s="2546"/>
      <c r="CH122" s="2546"/>
      <c r="CI122" s="2546"/>
      <c r="CJ122" s="2546"/>
      <c r="CK122" s="2546"/>
      <c r="CL122" s="2546"/>
      <c r="CM122" s="2546"/>
      <c r="CN122" s="2546"/>
      <c r="CO122" s="2546"/>
      <c r="CP122" s="2546"/>
      <c r="CQ122" s="2546"/>
      <c r="CR122" s="2546"/>
      <c r="CS122" s="2546"/>
      <c r="CT122" s="2546"/>
      <c r="CU122" s="2546"/>
      <c r="CV122" s="2546"/>
      <c r="CW122" s="2546"/>
      <c r="CX122" s="2546"/>
      <c r="CY122" s="2546"/>
      <c r="CZ122" s="2483"/>
    </row>
    <row r="123" s="761" customFormat="true" ht="15" customHeight="true" x14ac:dyDescent="0.2">
      <c r="A123" s="3313"/>
      <c r="B123" s="2111" t="s">
        <v>51</v>
      </c>
      <c r="C123" s="2053">
        <v>88.535101250451675</v>
      </c>
      <c r="D123" s="2054">
        <v>87.31975572034591</v>
      </c>
      <c r="E123" s="2054">
        <v>81.037185661144335</v>
      </c>
      <c r="F123" s="2054">
        <v>46.688046248818345</v>
      </c>
      <c r="G123" s="2055">
        <v>7.7956925979131171</v>
      </c>
      <c r="H123" s="2056">
        <v>71.282347828939308</v>
      </c>
      <c r="I123" s="2054">
        <v>40.608272107723117</v>
      </c>
      <c r="J123" s="2054">
        <v>18.768450545565681</v>
      </c>
      <c r="K123" s="2054">
        <v>7.8400633072539669</v>
      </c>
      <c r="L123" s="2057">
        <v>1.5526856597616208</v>
      </c>
      <c r="M123" s="2058">
        <v>91.676819416693974</v>
      </c>
      <c r="N123" s="2054">
        <v>85.743680565304217</v>
      </c>
      <c r="O123" s="2054">
        <v>86.63060789281883</v>
      </c>
      <c r="P123" s="2054">
        <v>82.771208169220003</v>
      </c>
      <c r="Q123" s="2055">
        <v>60.328123279934985</v>
      </c>
      <c r="R123" s="2056">
        <v>79.188103293446659</v>
      </c>
      <c r="S123" s="2054">
        <v>35.924917033036827</v>
      </c>
      <c r="T123" s="2054">
        <v>79.882271828482203</v>
      </c>
      <c r="U123" s="2054">
        <v>80.912697606314651</v>
      </c>
      <c r="V123" s="2054">
        <v>21.574765367478996</v>
      </c>
      <c r="W123" s="2054">
        <v>66.037647608953023</v>
      </c>
      <c r="X123" s="2054">
        <v>93.329943610647518</v>
      </c>
      <c r="Y123" s="2054">
        <v>59.496292666562944</v>
      </c>
      <c r="Z123" s="2534">
        <v>95.318204407879648</v>
      </c>
      <c r="AA123" s="1038"/>
      <c r="AB123" s="1038"/>
      <c r="AC123" s="1038"/>
      <c r="AD123" s="1038"/>
      <c r="AE123" s="1038"/>
      <c r="AF123" s="1038"/>
      <c r="AG123" s="1038"/>
      <c r="AH123" s="1038"/>
      <c r="AI123" s="1038"/>
      <c r="AJ123" s="1038"/>
      <c r="AK123" s="1038"/>
      <c r="AL123" s="1038"/>
      <c r="AM123" s="1038"/>
      <c r="AN123" s="1038"/>
      <c r="AO123" s="1038"/>
      <c r="AP123" s="1038"/>
      <c r="AQ123" s="1038"/>
      <c r="AR123" s="1038"/>
      <c r="AS123" s="1038"/>
      <c r="AT123" s="1038"/>
      <c r="AU123" s="1038"/>
      <c r="AV123" s="1038"/>
      <c r="AW123" s="1038"/>
      <c r="AX123" s="1038"/>
      <c r="AY123" s="1038"/>
      <c r="AZ123" s="240"/>
      <c r="BA123" s="3114"/>
      <c r="BB123" s="170" t="s">
        <v>51</v>
      </c>
      <c r="BC123" s="658">
        <v>6313.9772329999805</v>
      </c>
      <c r="BD123" s="674">
        <v>6227.2262779999892</v>
      </c>
      <c r="BE123" s="674">
        <v>5779.3692079999919</v>
      </c>
      <c r="BF123" s="674">
        <v>3328.7744069999985</v>
      </c>
      <c r="BG123" s="690">
        <v>555.91240500000004</v>
      </c>
      <c r="BH123" s="706">
        <v>1827.1824619999961</v>
      </c>
      <c r="BI123" s="674">
        <v>1036.0793639999997</v>
      </c>
      <c r="BJ123" s="674">
        <v>480.62984800000032</v>
      </c>
      <c r="BK123" s="674">
        <v>200.3588520000001</v>
      </c>
      <c r="BL123" s="690">
        <v>39.691417999999999</v>
      </c>
      <c r="BM123" s="706">
        <v>4193.8203659999936</v>
      </c>
      <c r="BN123" s="674">
        <v>3922.5854339999955</v>
      </c>
      <c r="BO123" s="674">
        <v>3959.1870389999949</v>
      </c>
      <c r="BP123" s="674">
        <v>3785.6201229999924</v>
      </c>
      <c r="BQ123" s="690">
        <v>2760.1046249999963</v>
      </c>
      <c r="BR123" s="706">
        <v>2790.1333959999888</v>
      </c>
      <c r="BS123" s="674">
        <v>2109.5601329999959</v>
      </c>
      <c r="BT123" s="674">
        <v>4175.0565149999911</v>
      </c>
      <c r="BU123" s="674">
        <v>2283.4161799999961</v>
      </c>
      <c r="BV123" s="674">
        <v>1061.7390429999991</v>
      </c>
      <c r="BW123" s="674">
        <v>3408.2481470000043</v>
      </c>
      <c r="BX123" s="674">
        <v>1912.831157999994</v>
      </c>
      <c r="BY123" s="722">
        <v>2210.3868170000051</v>
      </c>
      <c r="BZ123" s="722">
        <v>2253.8881419999921</v>
      </c>
      <c r="CA123" s="2547"/>
      <c r="CB123" s="2547"/>
      <c r="CC123" s="2547"/>
      <c r="CD123" s="2547"/>
      <c r="CE123" s="2547"/>
      <c r="CF123" s="2547"/>
      <c r="CG123" s="2547"/>
      <c r="CH123" s="2547"/>
      <c r="CI123" s="2547"/>
      <c r="CJ123" s="2547"/>
      <c r="CK123" s="2547"/>
      <c r="CL123" s="2547"/>
      <c r="CM123" s="2547"/>
      <c r="CN123" s="2547"/>
      <c r="CO123" s="2547"/>
      <c r="CP123" s="2547"/>
      <c r="CQ123" s="2547"/>
      <c r="CR123" s="2547"/>
      <c r="CS123" s="2547"/>
      <c r="CT123" s="2547"/>
      <c r="CU123" s="2547"/>
      <c r="CV123" s="2547"/>
      <c r="CW123" s="2547"/>
      <c r="CX123" s="2547"/>
      <c r="CY123" s="2547"/>
      <c r="CZ123" s="2484"/>
    </row>
    <row r="124" s="761" customFormat="true" ht="15" customHeight="true" x14ac:dyDescent="0.2">
      <c r="A124" s="3313" t="s">
        <v>50</v>
      </c>
      <c r="B124" s="2111" t="s">
        <v>15</v>
      </c>
      <c r="C124" s="1833">
        <f>C122*C129/100</f>
        <v>7.426891986602782</v>
      </c>
      <c r="D124" s="1834">
        <f>D122*D129/100</f>
        <v>8.7291969668261444</v>
      </c>
      <c r="E124" s="1834">
        <f t="shared" ref="E124:Z124" si="3">E122*E129/100</f>
        <v>12.605580121349151</v>
      </c>
      <c r="F124" s="1834">
        <f t="shared" si="3"/>
        <v>24.675879344673696</v>
      </c>
      <c r="G124" s="1835">
        <f t="shared" si="3"/>
        <v>67.926004474739543</v>
      </c>
      <c r="H124" s="1836">
        <f t="shared" si="3"/>
        <v>10.366397920668501</v>
      </c>
      <c r="I124" s="1834">
        <f t="shared" si="3"/>
        <v>21.680139740797685</v>
      </c>
      <c r="J124" s="1834">
        <f t="shared" si="3"/>
        <v>39.790944097639482</v>
      </c>
      <c r="K124" s="1834">
        <f t="shared" si="3"/>
        <v>64.816963220223585</v>
      </c>
      <c r="L124" s="1837">
        <f t="shared" si="3"/>
        <v>84.867260445508677</v>
      </c>
      <c r="M124" s="1833">
        <f t="shared" si="3"/>
        <v>4.4088691782503302</v>
      </c>
      <c r="N124" s="1834">
        <f t="shared" si="3"/>
        <v>10.74294357917343</v>
      </c>
      <c r="O124" s="1834">
        <f t="shared" si="3"/>
        <v>8.9326096857513875</v>
      </c>
      <c r="P124" s="1834">
        <f t="shared" si="3"/>
        <v>12.139211522688662</v>
      </c>
      <c r="Q124" s="1835">
        <f t="shared" si="3"/>
        <v>29.181205517471323</v>
      </c>
      <c r="R124" s="1836">
        <f t="shared" si="3"/>
        <v>16.749065181382317</v>
      </c>
      <c r="S124" s="1834">
        <f t="shared" si="3"/>
        <v>46.726345385891101</v>
      </c>
      <c r="T124" s="1834">
        <f t="shared" si="3"/>
        <v>12.042185614502028</v>
      </c>
      <c r="U124" s="1834">
        <f t="shared" si="3"/>
        <v>13.526048525022155</v>
      </c>
      <c r="V124" s="1834">
        <f t="shared" si="3"/>
        <v>34.356975329976677</v>
      </c>
      <c r="W124" s="1834">
        <f t="shared" si="3"/>
        <v>27.33166775235135</v>
      </c>
      <c r="X124" s="1834">
        <f t="shared" si="3"/>
        <v>4.7798529672460131</v>
      </c>
      <c r="Y124" s="1834">
        <f t="shared" si="3"/>
        <v>27.184762278076256</v>
      </c>
      <c r="Z124" s="1837">
        <f t="shared" si="3"/>
        <v>4.0382415326811198</v>
      </c>
      <c r="AA124" s="1038"/>
      <c r="AB124" s="1038"/>
      <c r="AC124" s="1038"/>
      <c r="AD124" s="1038"/>
      <c r="AE124" s="1038"/>
      <c r="AF124" s="1038"/>
      <c r="AG124" s="1038"/>
      <c r="AH124" s="1038"/>
      <c r="AI124" s="1038"/>
      <c r="AJ124" s="1038"/>
      <c r="AK124" s="1038"/>
      <c r="AL124" s="1038"/>
      <c r="AM124" s="1038"/>
      <c r="AN124" s="1038"/>
      <c r="AO124" s="1038"/>
      <c r="AP124" s="1038"/>
      <c r="AQ124" s="1038"/>
      <c r="AR124" s="1038"/>
      <c r="AS124" s="1038"/>
      <c r="AT124" s="1038"/>
      <c r="AU124" s="1038"/>
      <c r="AV124" s="1038"/>
      <c r="AW124" s="1038"/>
      <c r="AX124" s="1038"/>
      <c r="AY124" s="1038"/>
      <c r="AZ124" s="240"/>
      <c r="BA124" s="3114" t="s">
        <v>50</v>
      </c>
      <c r="BB124" s="170" t="s">
        <v>15</v>
      </c>
      <c r="BC124" s="658">
        <v>529.65689599999996</v>
      </c>
      <c r="BD124" s="674">
        <v>622.52447100000018</v>
      </c>
      <c r="BE124" s="674">
        <v>898.82489099999987</v>
      </c>
      <c r="BF124" s="674">
        <v>1759.346176</v>
      </c>
      <c r="BG124" s="690">
        <v>4832.6624510000001</v>
      </c>
      <c r="BH124" s="706">
        <v>265.62794599999989</v>
      </c>
      <c r="BI124" s="674">
        <v>553.14703699999995</v>
      </c>
      <c r="BJ124" s="674">
        <v>1018.982114</v>
      </c>
      <c r="BK124" s="674">
        <v>1653.2526399999999</v>
      </c>
      <c r="BL124" s="690">
        <v>2160.3310619999997</v>
      </c>
      <c r="BM124" s="706">
        <v>201.68681100000003</v>
      </c>
      <c r="BN124" s="674">
        <v>491.4661200000001</v>
      </c>
      <c r="BO124" s="674">
        <v>408.23761200000001</v>
      </c>
      <c r="BP124" s="674">
        <v>555.19841299999996</v>
      </c>
      <c r="BQ124" s="690">
        <v>1335.0851299999997</v>
      </c>
      <c r="BR124" s="706">
        <v>590.14074300000061</v>
      </c>
      <c r="BS124" s="674">
        <v>2743.8347399999998</v>
      </c>
      <c r="BT124" s="674">
        <v>629.38627499999996</v>
      </c>
      <c r="BU124" s="674">
        <v>381.71509499999996</v>
      </c>
      <c r="BV124" s="674">
        <v>1684.1448989999992</v>
      </c>
      <c r="BW124" s="674">
        <v>1410.6060609999995</v>
      </c>
      <c r="BX124" s="674">
        <v>97.964826000000031</v>
      </c>
      <c r="BY124" s="722">
        <v>1009.9594019999982</v>
      </c>
      <c r="BZ124" s="722">
        <v>95.262843999999944</v>
      </c>
      <c r="CA124" s="2547"/>
      <c r="CB124" s="2547"/>
      <c r="CC124" s="2547"/>
      <c r="CD124" s="2547"/>
      <c r="CE124" s="2547"/>
      <c r="CF124" s="2547"/>
      <c r="CG124" s="2547"/>
      <c r="CH124" s="2547"/>
      <c r="CI124" s="2547"/>
      <c r="CJ124" s="2547"/>
      <c r="CK124" s="2547"/>
      <c r="CL124" s="2547"/>
      <c r="CM124" s="2547"/>
      <c r="CN124" s="2547"/>
      <c r="CO124" s="2547"/>
      <c r="CP124" s="2547"/>
      <c r="CQ124" s="2547"/>
      <c r="CR124" s="2547"/>
      <c r="CS124" s="2547"/>
      <c r="CT124" s="2547"/>
      <c r="CU124" s="2547"/>
      <c r="CV124" s="2547"/>
      <c r="CW124" s="2547"/>
      <c r="CX124" s="2547"/>
      <c r="CY124" s="2547"/>
      <c r="CZ124" s="2484"/>
    </row>
    <row r="125" s="761" customFormat="true" ht="15" customHeight="true" x14ac:dyDescent="0.2">
      <c r="A125" s="3313"/>
      <c r="B125" s="2111" t="s">
        <v>16</v>
      </c>
      <c r="C125" s="1833">
        <f>C122*C128/100</f>
        <v>4.0380067629456757</v>
      </c>
      <c r="D125" s="1834">
        <f>D122*D128/100</f>
        <v>3.9510473128279044</v>
      </c>
      <c r="E125" s="1834">
        <f t="shared" ref="E125:Z125" si="4">E122*E128/100</f>
        <v>6.3572342175065168</v>
      </c>
      <c r="F125" s="1834">
        <f t="shared" si="4"/>
        <v>28.636074406507998</v>
      </c>
      <c r="G125" s="1835">
        <f t="shared" si="4"/>
        <v>24.278302927347262</v>
      </c>
      <c r="H125" s="1836">
        <f t="shared" si="4"/>
        <v>18.351254250392039</v>
      </c>
      <c r="I125" s="1834">
        <f t="shared" si="4"/>
        <v>37.711588151479305</v>
      </c>
      <c r="J125" s="1834">
        <f t="shared" si="4"/>
        <v>41.440605356794904</v>
      </c>
      <c r="K125" s="1834">
        <f t="shared" si="4"/>
        <v>27.342973472522484</v>
      </c>
      <c r="L125" s="1837">
        <f t="shared" si="4"/>
        <v>13.580053894729719</v>
      </c>
      <c r="M125" s="1833">
        <f t="shared" si="4"/>
        <v>3.9143114050558081</v>
      </c>
      <c r="N125" s="1834">
        <f t="shared" si="4"/>
        <v>3.5133758555222472</v>
      </c>
      <c r="O125" s="1834">
        <f t="shared" si="4"/>
        <v>4.4367824214298084</v>
      </c>
      <c r="P125" s="1834">
        <f t="shared" si="4"/>
        <v>5.0895803080912021</v>
      </c>
      <c r="Q125" s="1835">
        <f t="shared" si="4"/>
        <v>10.490671202593715</v>
      </c>
      <c r="R125" s="1836">
        <f t="shared" si="4"/>
        <v>4.0628315251711484</v>
      </c>
      <c r="S125" s="1834">
        <f t="shared" si="4"/>
        <v>17.348737581072122</v>
      </c>
      <c r="T125" s="1834">
        <f t="shared" si="4"/>
        <v>8.075542557016167</v>
      </c>
      <c r="U125" s="1834">
        <f t="shared" si="4"/>
        <v>5.5612538686632194</v>
      </c>
      <c r="V125" s="1834">
        <f t="shared" si="4"/>
        <v>44.068259302544391</v>
      </c>
      <c r="W125" s="1834">
        <f t="shared" si="4"/>
        <v>6.6306846386954215</v>
      </c>
      <c r="X125" s="1834">
        <f t="shared" si="4"/>
        <v>1.8902034221065034</v>
      </c>
      <c r="Y125" s="1834">
        <f t="shared" si="4"/>
        <v>13.318945055360611</v>
      </c>
      <c r="Z125" s="1837">
        <f t="shared" si="4"/>
        <v>0.64355405943921085</v>
      </c>
      <c r="AA125" s="1038"/>
      <c r="AB125" s="1038"/>
      <c r="AC125" s="1038"/>
      <c r="AD125" s="1038"/>
      <c r="AE125" s="1038"/>
      <c r="AF125" s="1038"/>
      <c r="AG125" s="1038"/>
      <c r="AH125" s="1038"/>
      <c r="AI125" s="1038"/>
      <c r="AJ125" s="1038"/>
      <c r="AK125" s="1038"/>
      <c r="AL125" s="1038"/>
      <c r="AM125" s="1038"/>
      <c r="AN125" s="1038"/>
      <c r="AO125" s="1038"/>
      <c r="AP125" s="1038"/>
      <c r="AQ125" s="1038"/>
      <c r="AR125" s="1038"/>
      <c r="AS125" s="1038"/>
      <c r="AT125" s="1038"/>
      <c r="AU125" s="1038"/>
      <c r="AV125" s="1038"/>
      <c r="AW125" s="1038"/>
      <c r="AX125" s="1038"/>
      <c r="AY125" s="1038"/>
      <c r="AZ125" s="240"/>
      <c r="BA125" s="3114"/>
      <c r="BB125" s="170" t="s">
        <v>16</v>
      </c>
      <c r="BC125" s="658">
        <v>287.97485300000011</v>
      </c>
      <c r="BD125" s="674">
        <v>281.76974899999988</v>
      </c>
      <c r="BE125" s="674">
        <v>453.29451700000004</v>
      </c>
      <c r="BF125" s="674">
        <v>2041.701018999999</v>
      </c>
      <c r="BG125" s="690">
        <v>1727.3037600000005</v>
      </c>
      <c r="BH125" s="706">
        <v>470.23141599999997</v>
      </c>
      <c r="BI125" s="674">
        <v>962.17337600000019</v>
      </c>
      <c r="BJ125" s="674">
        <v>1061.2272869999997</v>
      </c>
      <c r="BK125" s="674">
        <v>697.42303299999992</v>
      </c>
      <c r="BL125" s="690">
        <v>345.68586399999992</v>
      </c>
      <c r="BM125" s="706">
        <v>179.06291899999999</v>
      </c>
      <c r="BN125" s="674">
        <v>160.72924400000002</v>
      </c>
      <c r="BO125" s="674">
        <v>202.76957400000001</v>
      </c>
      <c r="BP125" s="674">
        <v>232.77680799999996</v>
      </c>
      <c r="BQ125" s="690">
        <v>479.96437699999984</v>
      </c>
      <c r="BR125" s="706">
        <v>143.15082000000001</v>
      </c>
      <c r="BS125" s="674">
        <v>1018.7415360000008</v>
      </c>
      <c r="BT125" s="674">
        <v>422.06920000000008</v>
      </c>
      <c r="BU125" s="674">
        <v>156.94269800000004</v>
      </c>
      <c r="BV125" s="674">
        <v>2160.1824200000019</v>
      </c>
      <c r="BW125" s="674">
        <v>342.2141680000002</v>
      </c>
      <c r="BX125" s="674">
        <v>38.740406999999998</v>
      </c>
      <c r="BY125" s="722">
        <v>494.82109299999894</v>
      </c>
      <c r="BZ125" s="722">
        <v>15.181555999999999</v>
      </c>
      <c r="CA125" s="2547"/>
      <c r="CB125" s="2547"/>
      <c r="CC125" s="2547"/>
      <c r="CD125" s="2547"/>
      <c r="CE125" s="2547"/>
      <c r="CF125" s="2547"/>
      <c r="CG125" s="2547"/>
      <c r="CH125" s="2547"/>
      <c r="CI125" s="2547"/>
      <c r="CJ125" s="2547"/>
      <c r="CK125" s="2547"/>
      <c r="CL125" s="2547"/>
      <c r="CM125" s="2547"/>
      <c r="CN125" s="2547"/>
      <c r="CO125" s="2547"/>
      <c r="CP125" s="2547"/>
      <c r="CQ125" s="2547"/>
      <c r="CR125" s="2547"/>
      <c r="CS125" s="2547"/>
      <c r="CT125" s="2547"/>
      <c r="CU125" s="2547"/>
      <c r="CV125" s="2547"/>
      <c r="CW125" s="2547"/>
      <c r="CX125" s="2547"/>
      <c r="CY125" s="2547"/>
      <c r="CZ125" s="2484"/>
    </row>
    <row r="126" s="761" customFormat="true" ht="15" customHeight="true" x14ac:dyDescent="0.2">
      <c r="A126" s="3313"/>
      <c r="B126" s="2111" t="s">
        <v>22</v>
      </c>
      <c r="C126" s="1833">
        <f>100-C124-C125-C127</f>
        <v>37.093741057268538</v>
      </c>
      <c r="D126" s="1834">
        <f>100-D124-D125-D127</f>
        <v>52.701253288888694</v>
      </c>
      <c r="E126" s="1834">
        <f t="shared" ref="E126:Z126" si="5">100-E124-E125-E127</f>
        <v>56.187934636272473</v>
      </c>
      <c r="F126" s="1834">
        <f t="shared" si="5"/>
        <v>41.121882364876576</v>
      </c>
      <c r="G126" s="1835">
        <f t="shared" si="5"/>
        <v>7.5799751464450775</v>
      </c>
      <c r="H126" s="1836">
        <f t="shared" si="5"/>
        <v>65.912923900256828</v>
      </c>
      <c r="I126" s="1834">
        <f t="shared" si="5"/>
        <v>38.159753707621256</v>
      </c>
      <c r="J126" s="1834">
        <f t="shared" si="5"/>
        <v>18.121812260617958</v>
      </c>
      <c r="K126" s="1834">
        <f t="shared" si="5"/>
        <v>7.6047127488368513</v>
      </c>
      <c r="L126" s="1837">
        <f t="shared" si="5"/>
        <v>1.2675778226008203</v>
      </c>
      <c r="M126" s="1833">
        <f t="shared" si="5"/>
        <v>32.994171328137817</v>
      </c>
      <c r="N126" s="1834">
        <f t="shared" si="5"/>
        <v>45.3706510245784</v>
      </c>
      <c r="O126" s="1834">
        <f t="shared" si="5"/>
        <v>54.192058303605165</v>
      </c>
      <c r="P126" s="1834">
        <f t="shared" si="5"/>
        <v>52.012358529285727</v>
      </c>
      <c r="Q126" s="1835">
        <f t="shared" si="5"/>
        <v>45.659946894221875</v>
      </c>
      <c r="R126" s="1836">
        <f t="shared" si="5"/>
        <v>52.917371582937434</v>
      </c>
      <c r="S126" s="1834">
        <f t="shared" si="5"/>
        <v>30.673083159979342</v>
      </c>
      <c r="T126" s="1834">
        <f t="shared" si="5"/>
        <v>36.441682017455427</v>
      </c>
      <c r="U126" s="1834">
        <f t="shared" si="5"/>
        <v>69.628055316748373</v>
      </c>
      <c r="V126" s="1834">
        <f t="shared" si="5"/>
        <v>16.823453403876101</v>
      </c>
      <c r="W126" s="1834">
        <f t="shared" si="5"/>
        <v>52.788911646072059</v>
      </c>
      <c r="X126" s="1834">
        <f t="shared" si="5"/>
        <v>81.172731418946455</v>
      </c>
      <c r="Y126" s="1834">
        <f t="shared" si="5"/>
        <v>10.521022155246783</v>
      </c>
      <c r="Z126" s="1837">
        <f t="shared" si="5"/>
        <v>31.313671833967447</v>
      </c>
      <c r="AA126" s="1038"/>
      <c r="AB126" s="1038"/>
      <c r="AC126" s="1038"/>
      <c r="AD126" s="1038"/>
      <c r="AE126" s="1038"/>
      <c r="AF126" s="1038"/>
      <c r="AG126" s="1038"/>
      <c r="AH126" s="1038"/>
      <c r="AI126" s="1038"/>
      <c r="AJ126" s="1038"/>
      <c r="AK126" s="1038"/>
      <c r="AL126" s="1038"/>
      <c r="AM126" s="1038"/>
      <c r="AN126" s="1038"/>
      <c r="AO126" s="1038"/>
      <c r="AP126" s="1038"/>
      <c r="AQ126" s="1038"/>
      <c r="AR126" s="1038"/>
      <c r="AS126" s="1038"/>
      <c r="AT126" s="1038"/>
      <c r="AU126" s="1038"/>
      <c r="AV126" s="1038"/>
      <c r="AW126" s="1038"/>
      <c r="AX126" s="1038"/>
      <c r="AY126" s="1038"/>
      <c r="AZ126" s="240"/>
      <c r="BA126" s="3114"/>
      <c r="BB126" s="170" t="s">
        <v>22</v>
      </c>
      <c r="BC126" s="658">
        <v>2645.3805689999945</v>
      </c>
      <c r="BD126" s="674">
        <v>3758.4006809999937</v>
      </c>
      <c r="BE126" s="674">
        <v>4007.247699999989</v>
      </c>
      <c r="BF126" s="674">
        <v>2931.9168519999985</v>
      </c>
      <c r="BG126" s="690">
        <v>540.56221300000004</v>
      </c>
      <c r="BH126" s="706">
        <v>1689.5618809999958</v>
      </c>
      <c r="BI126" s="674">
        <v>973.60787100000027</v>
      </c>
      <c r="BJ126" s="674">
        <v>464.07048100000037</v>
      </c>
      <c r="BK126" s="674">
        <v>194.35497800000007</v>
      </c>
      <c r="BL126" s="690">
        <v>32.433404000000003</v>
      </c>
      <c r="BM126" s="706">
        <v>1509.3414949999967</v>
      </c>
      <c r="BN126" s="674">
        <v>2075.6078309999943</v>
      </c>
      <c r="BO126" s="674">
        <v>2476.6823189999964</v>
      </c>
      <c r="BP126" s="674">
        <v>2378.8348079999946</v>
      </c>
      <c r="BQ126" s="690">
        <v>2089.0129469999979</v>
      </c>
      <c r="BR126" s="706">
        <v>1864.5038779999943</v>
      </c>
      <c r="BS126" s="674">
        <v>1801.1652839999977</v>
      </c>
      <c r="BT126" s="674">
        <v>1904.6288799999993</v>
      </c>
      <c r="BU126" s="674">
        <v>1964.9552269999974</v>
      </c>
      <c r="BV126" s="674">
        <v>828.63652499999966</v>
      </c>
      <c r="BW126" s="674">
        <v>2724.4718249999987</v>
      </c>
      <c r="BX126" s="674">
        <v>1663.6646699999933</v>
      </c>
      <c r="BY126" s="722">
        <v>390.87357599999979</v>
      </c>
      <c r="BZ126" s="722">
        <v>740.60814999999923</v>
      </c>
      <c r="CA126" s="2547"/>
      <c r="CB126" s="2547"/>
      <c r="CC126" s="2547"/>
      <c r="CD126" s="2547"/>
      <c r="CE126" s="2547"/>
      <c r="CF126" s="2547"/>
      <c r="CG126" s="2547"/>
      <c r="CH126" s="2547"/>
      <c r="CI126" s="2547"/>
      <c r="CJ126" s="2547"/>
      <c r="CK126" s="2547"/>
      <c r="CL126" s="2547"/>
      <c r="CM126" s="2547"/>
      <c r="CN126" s="2547"/>
      <c r="CO126" s="2547"/>
      <c r="CP126" s="2547"/>
      <c r="CQ126" s="2547"/>
      <c r="CR126" s="2547"/>
      <c r="CS126" s="2547"/>
      <c r="CT126" s="2547"/>
      <c r="CU126" s="2547"/>
      <c r="CV126" s="2547"/>
      <c r="CW126" s="2547"/>
      <c r="CX126" s="2547"/>
      <c r="CY126" s="2547"/>
      <c r="CZ126" s="2484"/>
    </row>
    <row r="127" s="761" customFormat="true" ht="15" customHeight="true" x14ac:dyDescent="0.2">
      <c r="A127" s="3313"/>
      <c r="B127" s="2111" t="s">
        <v>19</v>
      </c>
      <c r="C127" s="2053">
        <v>51.441360193183009</v>
      </c>
      <c r="D127" s="2054">
        <v>34.618502431457244</v>
      </c>
      <c r="E127" s="2054">
        <v>24.849251024871862</v>
      </c>
      <c r="F127" s="2054">
        <v>5.5661638839417362</v>
      </c>
      <c r="G127" s="2055">
        <v>0.21571745146811799</v>
      </c>
      <c r="H127" s="2056">
        <v>5.3694239286826404</v>
      </c>
      <c r="I127" s="2054">
        <v>2.4485184001017521</v>
      </c>
      <c r="J127" s="2054">
        <v>0.64663828494765518</v>
      </c>
      <c r="K127" s="2054">
        <v>0.23535055841707994</v>
      </c>
      <c r="L127" s="2057">
        <v>0.28510783716078358</v>
      </c>
      <c r="M127" s="2058">
        <v>58.682648088556043</v>
      </c>
      <c r="N127" s="2054">
        <v>40.373029540725931</v>
      </c>
      <c r="O127" s="2054">
        <v>32.438549589213636</v>
      </c>
      <c r="P127" s="2054">
        <v>30.758849639934404</v>
      </c>
      <c r="Q127" s="2055">
        <v>14.668176385713085</v>
      </c>
      <c r="R127" s="2056">
        <v>26.270731710509093</v>
      </c>
      <c r="S127" s="2054">
        <v>5.2518338730574365</v>
      </c>
      <c r="T127" s="2054">
        <v>43.440589811026378</v>
      </c>
      <c r="U127" s="2054">
        <v>11.284642289566243</v>
      </c>
      <c r="V127" s="2054">
        <v>4.7513119636028307</v>
      </c>
      <c r="W127" s="2054">
        <v>13.248735962881161</v>
      </c>
      <c r="X127" s="2054">
        <v>12.157212191701017</v>
      </c>
      <c r="Y127" s="2054">
        <v>48.975270511316353</v>
      </c>
      <c r="Z127" s="2534">
        <v>64.004532573912215</v>
      </c>
      <c r="AA127" s="1038"/>
      <c r="AB127" s="1038"/>
      <c r="AC127" s="1038"/>
      <c r="AD127" s="1038"/>
      <c r="AE127" s="1038"/>
      <c r="AF127" s="1038"/>
      <c r="AG127" s="1038"/>
      <c r="AH127" s="1038"/>
      <c r="AI127" s="1038"/>
      <c r="AJ127" s="1038"/>
      <c r="AK127" s="1038"/>
      <c r="AL127" s="1038"/>
      <c r="AM127" s="1038"/>
      <c r="AN127" s="1038"/>
      <c r="AO127" s="1038"/>
      <c r="AP127" s="1038"/>
      <c r="AQ127" s="1038"/>
      <c r="AR127" s="1038"/>
      <c r="AS127" s="1038"/>
      <c r="AT127" s="1038"/>
      <c r="AU127" s="1038"/>
      <c r="AV127" s="1038"/>
      <c r="AW127" s="1038"/>
      <c r="AX127" s="1038"/>
      <c r="AY127" s="1038"/>
      <c r="AZ127" s="240"/>
      <c r="BA127" s="3114"/>
      <c r="BB127" s="170" t="s">
        <v>19</v>
      </c>
      <c r="BC127" s="658">
        <v>3668.5966639999974</v>
      </c>
      <c r="BD127" s="674">
        <v>2468.8255969999987</v>
      </c>
      <c r="BE127" s="674">
        <v>1772.1215079999977</v>
      </c>
      <c r="BF127" s="674">
        <v>396.85755499999982</v>
      </c>
      <c r="BG127" s="690">
        <v>15.350192</v>
      </c>
      <c r="BH127" s="706">
        <v>137.62058099999999</v>
      </c>
      <c r="BI127" s="674">
        <v>62.471493000000009</v>
      </c>
      <c r="BJ127" s="674">
        <v>16.559367000000002</v>
      </c>
      <c r="BK127" s="674">
        <v>6.0038740000000006</v>
      </c>
      <c r="BL127" s="690">
        <v>7.2580139999999993</v>
      </c>
      <c r="BM127" s="706">
        <v>2684.4788709999939</v>
      </c>
      <c r="BN127" s="674">
        <v>1846.9776029999978</v>
      </c>
      <c r="BO127" s="674">
        <v>1482.5047200000006</v>
      </c>
      <c r="BP127" s="674">
        <v>1406.7853150000003</v>
      </c>
      <c r="BQ127" s="690">
        <v>671.09167799999977</v>
      </c>
      <c r="BR127" s="706">
        <v>925.62951800000099</v>
      </c>
      <c r="BS127" s="674">
        <v>308.39484900000019</v>
      </c>
      <c r="BT127" s="674">
        <v>2270.4276349999991</v>
      </c>
      <c r="BU127" s="674">
        <v>318.46095299999973</v>
      </c>
      <c r="BV127" s="674">
        <v>233.10251799999995</v>
      </c>
      <c r="BW127" s="674">
        <v>683.77632200000062</v>
      </c>
      <c r="BX127" s="674">
        <v>249.16648800000021</v>
      </c>
      <c r="BY127" s="722">
        <v>1819.5132410000049</v>
      </c>
      <c r="BZ127" s="722">
        <v>1513.2799919999923</v>
      </c>
      <c r="CA127" s="2547"/>
      <c r="CB127" s="2547"/>
      <c r="CC127" s="2547"/>
      <c r="CD127" s="2547"/>
      <c r="CE127" s="2547"/>
      <c r="CF127" s="2547"/>
      <c r="CG127" s="2547"/>
      <c r="CH127" s="2547"/>
      <c r="CI127" s="2547"/>
      <c r="CJ127" s="2547"/>
      <c r="CK127" s="2547"/>
      <c r="CL127" s="2547"/>
      <c r="CM127" s="2547"/>
      <c r="CN127" s="2547"/>
      <c r="CO127" s="2547"/>
      <c r="CP127" s="2547"/>
      <c r="CQ127" s="2547"/>
      <c r="CR127" s="2547"/>
      <c r="CS127" s="2547"/>
      <c r="CT127" s="2547"/>
      <c r="CU127" s="2547"/>
      <c r="CV127" s="2547"/>
      <c r="CW127" s="2547"/>
      <c r="CX127" s="2547"/>
      <c r="CY127" s="2547"/>
      <c r="CZ127" s="2484"/>
    </row>
    <row r="128" s="761" customFormat="true" ht="15" customHeight="true" x14ac:dyDescent="0.2">
      <c r="A128" s="3313" t="s">
        <v>186</v>
      </c>
      <c r="B128" s="2111" t="s">
        <v>49</v>
      </c>
      <c r="C128" s="2053">
        <v>35.220605529592781</v>
      </c>
      <c r="D128" s="2054">
        <v>31.159078844936079</v>
      </c>
      <c r="E128" s="2054">
        <v>33.524740072364992</v>
      </c>
      <c r="F128" s="2054">
        <v>53.714171759974661</v>
      </c>
      <c r="G128" s="2055">
        <v>26.330985624645304</v>
      </c>
      <c r="H128" s="2056">
        <v>63.902348775172591</v>
      </c>
      <c r="I128" s="2054">
        <v>63.496364712404919</v>
      </c>
      <c r="J128" s="2054">
        <v>51.015406741736989</v>
      </c>
      <c r="K128" s="2054">
        <v>29.669045415777372</v>
      </c>
      <c r="L128" s="2057">
        <v>13.794235003502923</v>
      </c>
      <c r="M128" s="2058">
        <v>47.029033743503895</v>
      </c>
      <c r="N128" s="2054">
        <v>24.644340158173829</v>
      </c>
      <c r="O128" s="2054">
        <v>33.186119352776309</v>
      </c>
      <c r="P128" s="2054">
        <v>29.541132994586899</v>
      </c>
      <c r="Q128" s="2055">
        <v>26.443597001015608</v>
      </c>
      <c r="R128" s="2056">
        <v>19.521678309559366</v>
      </c>
      <c r="S128" s="2054">
        <v>27.075638107276507</v>
      </c>
      <c r="T128" s="2054">
        <v>40.141423962816908</v>
      </c>
      <c r="U128" s="2054">
        <v>29.135881823211683</v>
      </c>
      <c r="V128" s="2054">
        <v>56.19142806398488</v>
      </c>
      <c r="W128" s="2054">
        <v>19.523631821344104</v>
      </c>
      <c r="X128" s="2054">
        <v>28.338642310788494</v>
      </c>
      <c r="Y128" s="2054">
        <v>32.883273982096597</v>
      </c>
      <c r="Z128" s="2534">
        <v>13.745881185465272</v>
      </c>
      <c r="AA128" s="1038"/>
      <c r="AB128" s="1038"/>
      <c r="AC128" s="1038"/>
      <c r="AD128" s="1038"/>
      <c r="AE128" s="1038"/>
      <c r="AF128" s="1038"/>
      <c r="AG128" s="1038"/>
      <c r="AH128" s="1038"/>
      <c r="AI128" s="1038"/>
      <c r="AJ128" s="1038"/>
      <c r="AK128" s="1038"/>
      <c r="AL128" s="1038"/>
      <c r="AM128" s="1038"/>
      <c r="AN128" s="1038"/>
      <c r="AO128" s="1038"/>
      <c r="AP128" s="1038"/>
      <c r="AQ128" s="1038"/>
      <c r="AR128" s="1038"/>
      <c r="AS128" s="1038"/>
      <c r="AT128" s="1038"/>
      <c r="AU128" s="1038"/>
      <c r="AV128" s="1038"/>
      <c r="AW128" s="1038"/>
      <c r="AX128" s="1038"/>
      <c r="AY128" s="1038"/>
      <c r="AZ128" s="240"/>
      <c r="BA128" s="3114" t="s">
        <v>109</v>
      </c>
      <c r="BB128" s="170" t="s">
        <v>49</v>
      </c>
      <c r="BC128" s="1592" t="s">
        <v>35</v>
      </c>
      <c r="BD128" s="1612" t="s">
        <v>35</v>
      </c>
      <c r="BE128" s="1612" t="s">
        <v>35</v>
      </c>
      <c r="BF128" s="1612" t="s">
        <v>35</v>
      </c>
      <c r="BG128" s="1633" t="s">
        <v>35</v>
      </c>
      <c r="BH128" s="1654" t="s">
        <v>35</v>
      </c>
      <c r="BI128" s="1612" t="s">
        <v>35</v>
      </c>
      <c r="BJ128" s="1612" t="s">
        <v>35</v>
      </c>
      <c r="BK128" s="1612" t="s">
        <v>35</v>
      </c>
      <c r="BL128" s="1633" t="s">
        <v>35</v>
      </c>
      <c r="BM128" s="1654" t="s">
        <v>35</v>
      </c>
      <c r="BN128" s="1612" t="s">
        <v>35</v>
      </c>
      <c r="BO128" s="1612" t="s">
        <v>35</v>
      </c>
      <c r="BP128" s="1612" t="s">
        <v>35</v>
      </c>
      <c r="BQ128" s="1633" t="s">
        <v>35</v>
      </c>
      <c r="BR128" s="1654" t="s">
        <v>35</v>
      </c>
      <c r="BS128" s="1612" t="s">
        <v>35</v>
      </c>
      <c r="BT128" s="1612" t="s">
        <v>35</v>
      </c>
      <c r="BU128" s="1612" t="s">
        <v>35</v>
      </c>
      <c r="BV128" s="1612" t="s">
        <v>35</v>
      </c>
      <c r="BW128" s="1612" t="s">
        <v>35</v>
      </c>
      <c r="BX128" s="1612" t="s">
        <v>35</v>
      </c>
      <c r="BY128" s="1674" t="s">
        <v>35</v>
      </c>
      <c r="BZ128" s="1674" t="s">
        <v>35</v>
      </c>
      <c r="CA128" s="2484"/>
      <c r="CB128" s="2484"/>
      <c r="CC128" s="2484"/>
      <c r="CD128" s="2484"/>
      <c r="CE128" s="2484"/>
      <c r="CF128" s="2484"/>
      <c r="CG128" s="2484"/>
      <c r="CH128" s="2484"/>
      <c r="CI128" s="2484"/>
      <c r="CJ128" s="2484"/>
      <c r="CK128" s="2484"/>
      <c r="CL128" s="2484"/>
      <c r="CM128" s="2484"/>
      <c r="CN128" s="2484"/>
      <c r="CO128" s="2484"/>
      <c r="CP128" s="2484"/>
      <c r="CQ128" s="2484"/>
      <c r="CR128" s="2484"/>
      <c r="CS128" s="2484"/>
      <c r="CT128" s="2484"/>
      <c r="CU128" s="2484"/>
      <c r="CV128" s="2484"/>
      <c r="CW128" s="2484"/>
      <c r="CX128" s="2484"/>
      <c r="CY128" s="2484"/>
      <c r="CZ128" s="2484"/>
    </row>
    <row r="129" s="761" customFormat="true" ht="15" customHeight="true" x14ac:dyDescent="0.2">
      <c r="A129" s="3314"/>
      <c r="B129" s="2112" t="s">
        <v>48</v>
      </c>
      <c r="C129" s="2059">
        <v>64.779394470407254</v>
      </c>
      <c r="D129" s="2060">
        <v>68.840921155063867</v>
      </c>
      <c r="E129" s="2060">
        <v>66.475259927635065</v>
      </c>
      <c r="F129" s="2060">
        <v>46.28582824002531</v>
      </c>
      <c r="G129" s="2061">
        <v>73.669014375354621</v>
      </c>
      <c r="H129" s="2062">
        <v>36.097651224827359</v>
      </c>
      <c r="I129" s="2060">
        <v>36.503635287595117</v>
      </c>
      <c r="J129" s="2060">
        <v>48.984593258263082</v>
      </c>
      <c r="K129" s="2060">
        <v>70.330954584222695</v>
      </c>
      <c r="L129" s="2063">
        <v>86.205764996497066</v>
      </c>
      <c r="M129" s="2064">
        <v>52.970966256496098</v>
      </c>
      <c r="N129" s="2060">
        <v>75.355659841826167</v>
      </c>
      <c r="O129" s="2060">
        <v>66.813880647223669</v>
      </c>
      <c r="P129" s="2060">
        <v>70.458867005413111</v>
      </c>
      <c r="Q129" s="2061">
        <v>73.55640299898451</v>
      </c>
      <c r="R129" s="2062">
        <v>80.478321690440609</v>
      </c>
      <c r="S129" s="2060">
        <v>72.924361892723553</v>
      </c>
      <c r="T129" s="2060">
        <v>59.858576037183163</v>
      </c>
      <c r="U129" s="2060">
        <v>70.864118176788423</v>
      </c>
      <c r="V129" s="2060">
        <v>43.80857193601522</v>
      </c>
      <c r="W129" s="2060">
        <v>80.476368178655989</v>
      </c>
      <c r="X129" s="2060">
        <v>71.661357689211513</v>
      </c>
      <c r="Y129" s="2060">
        <v>67.116726017903289</v>
      </c>
      <c r="Z129" s="2535">
        <v>86.254118814534735</v>
      </c>
      <c r="AA129" s="1038"/>
      <c r="AB129" s="1038"/>
      <c r="AC129" s="1038"/>
      <c r="AD129" s="1038"/>
      <c r="AE129" s="1038"/>
      <c r="AF129" s="1038"/>
      <c r="AG129" s="1038"/>
      <c r="AH129" s="1038"/>
      <c r="AI129" s="1038"/>
      <c r="AJ129" s="1038"/>
      <c r="AK129" s="1038"/>
      <c r="AL129" s="1038"/>
      <c r="AM129" s="1038"/>
      <c r="AN129" s="1038"/>
      <c r="AO129" s="1038"/>
      <c r="AP129" s="1038"/>
      <c r="AQ129" s="1038"/>
      <c r="AR129" s="1038"/>
      <c r="AS129" s="1038"/>
      <c r="AT129" s="1038"/>
      <c r="AU129" s="1038"/>
      <c r="AV129" s="1038"/>
      <c r="AW129" s="1038"/>
      <c r="AX129" s="1038"/>
      <c r="AY129" s="1038"/>
      <c r="AZ129" s="240"/>
      <c r="BA129" s="3115"/>
      <c r="BB129" s="171" t="s">
        <v>48</v>
      </c>
      <c r="BC129" s="1593" t="s">
        <v>35</v>
      </c>
      <c r="BD129" s="1613" t="s">
        <v>35</v>
      </c>
      <c r="BE129" s="1613" t="s">
        <v>35</v>
      </c>
      <c r="BF129" s="1613" t="s">
        <v>35</v>
      </c>
      <c r="BG129" s="1634" t="s">
        <v>35</v>
      </c>
      <c r="BH129" s="1655" t="s">
        <v>35</v>
      </c>
      <c r="BI129" s="1613" t="s">
        <v>35</v>
      </c>
      <c r="BJ129" s="1613" t="s">
        <v>35</v>
      </c>
      <c r="BK129" s="1613" t="s">
        <v>35</v>
      </c>
      <c r="BL129" s="1634" t="s">
        <v>35</v>
      </c>
      <c r="BM129" s="1655" t="s">
        <v>35</v>
      </c>
      <c r="BN129" s="1613" t="s">
        <v>35</v>
      </c>
      <c r="BO129" s="1613" t="s">
        <v>35</v>
      </c>
      <c r="BP129" s="1613" t="s">
        <v>35</v>
      </c>
      <c r="BQ129" s="1634" t="s">
        <v>35</v>
      </c>
      <c r="BR129" s="1655" t="s">
        <v>35</v>
      </c>
      <c r="BS129" s="1613" t="s">
        <v>35</v>
      </c>
      <c r="BT129" s="1613" t="s">
        <v>35</v>
      </c>
      <c r="BU129" s="1613" t="s">
        <v>35</v>
      </c>
      <c r="BV129" s="1613" t="s">
        <v>35</v>
      </c>
      <c r="BW129" s="1613" t="s">
        <v>35</v>
      </c>
      <c r="BX129" s="1613" t="s">
        <v>35</v>
      </c>
      <c r="BY129" s="1675" t="s">
        <v>35</v>
      </c>
      <c r="BZ129" s="1675" t="s">
        <v>35</v>
      </c>
      <c r="CA129" s="2485"/>
      <c r="CB129" s="2485"/>
      <c r="CC129" s="2485"/>
      <c r="CD129" s="2485"/>
      <c r="CE129" s="2485"/>
      <c r="CF129" s="2485"/>
      <c r="CG129" s="2485"/>
      <c r="CH129" s="2485"/>
      <c r="CI129" s="2485"/>
      <c r="CJ129" s="2485"/>
      <c r="CK129" s="2485"/>
      <c r="CL129" s="2485"/>
      <c r="CM129" s="2485"/>
      <c r="CN129" s="2485"/>
      <c r="CO129" s="2485"/>
      <c r="CP129" s="2485"/>
      <c r="CQ129" s="2485"/>
      <c r="CR129" s="2485"/>
      <c r="CS129" s="2485"/>
      <c r="CT129" s="2485"/>
      <c r="CU129" s="2485"/>
      <c r="CV129" s="2485"/>
      <c r="CW129" s="2485"/>
      <c r="CX129" s="2485"/>
      <c r="CY129" s="2485"/>
      <c r="CZ129" s="2485"/>
    </row>
    <row r="130" s="131" customFormat="true" ht="15" customHeight="true" x14ac:dyDescent="0.2">
      <c r="A130" s="3041" t="s">
        <v>47</v>
      </c>
      <c r="B130" s="282" t="s">
        <v>42</v>
      </c>
      <c r="C130" s="335">
        <f>C159/(C159+C160)*100</f>
        <v>12.734858209307449</v>
      </c>
      <c r="D130" s="336">
        <f t="shared" ref="D130:Z130" si="6">D159/(D159+D160)*100</f>
        <v>7.7453448792784885</v>
      </c>
      <c r="E130" s="336">
        <f t="shared" si="6"/>
        <v>15.069097967491233</v>
      </c>
      <c r="F130" s="336">
        <f t="shared" si="6"/>
        <v>43.44626241498613</v>
      </c>
      <c r="G130" s="337">
        <f t="shared" si="6"/>
        <v>78.312325070484974</v>
      </c>
      <c r="H130" s="338">
        <f t="shared" si="6"/>
        <v>21.996669075276369</v>
      </c>
      <c r="I130" s="336">
        <f t="shared" si="6"/>
        <v>48.156525046240894</v>
      </c>
      <c r="J130" s="336">
        <f t="shared" si="6"/>
        <v>70.247428474656758</v>
      </c>
      <c r="K130" s="336">
        <f t="shared" si="6"/>
        <v>78.962339806073089</v>
      </c>
      <c r="L130" s="339">
        <f t="shared" si="6"/>
        <v>91.876578855572461</v>
      </c>
      <c r="M130" s="335">
        <f t="shared" si="6"/>
        <v>8.6666072239111447</v>
      </c>
      <c r="N130" s="336">
        <f t="shared" si="6"/>
        <v>13.168814675659512</v>
      </c>
      <c r="O130" s="336">
        <f t="shared" si="6"/>
        <v>8.087623313962494</v>
      </c>
      <c r="P130" s="336">
        <f t="shared" si="6"/>
        <v>14.07366816045062</v>
      </c>
      <c r="Q130" s="337">
        <f t="shared" si="6"/>
        <v>31.434611203666346</v>
      </c>
      <c r="R130" s="338">
        <f t="shared" si="6"/>
        <v>18.305049051494947</v>
      </c>
      <c r="S130" s="336">
        <f t="shared" si="6"/>
        <v>33.872305252280903</v>
      </c>
      <c r="T130" s="336">
        <f t="shared" si="6"/>
        <v>19.111343897922058</v>
      </c>
      <c r="U130" s="336">
        <f t="shared" si="6"/>
        <v>14.695229462165543</v>
      </c>
      <c r="V130" s="336">
        <f t="shared" si="6"/>
        <v>70.997300951719694</v>
      </c>
      <c r="W130" s="336">
        <f t="shared" si="6"/>
        <v>17.459984555776593</v>
      </c>
      <c r="X130" s="336">
        <f t="shared" si="6"/>
        <v>4.1811214835577388</v>
      </c>
      <c r="Y130" s="336">
        <f t="shared" si="6"/>
        <v>65.063858766394986</v>
      </c>
      <c r="Z130" s="339">
        <f t="shared" si="6"/>
        <v>2.9140642980150884</v>
      </c>
      <c r="AA130" s="1038"/>
      <c r="AB130" s="1038"/>
      <c r="AC130" s="1038"/>
      <c r="AD130" s="1038"/>
      <c r="AE130" s="1038"/>
      <c r="AF130" s="1038"/>
      <c r="AG130" s="1038"/>
      <c r="AH130" s="1038"/>
      <c r="AI130" s="1038"/>
      <c r="AJ130" s="1038"/>
      <c r="AK130" s="1038"/>
      <c r="AL130" s="1038"/>
      <c r="AM130" s="1038"/>
      <c r="AN130" s="1038"/>
      <c r="AO130" s="1038"/>
      <c r="AP130" s="1038"/>
      <c r="AQ130" s="1038"/>
      <c r="AR130" s="1038"/>
      <c r="AS130" s="1038"/>
      <c r="AT130" s="1038"/>
      <c r="AU130" s="1038"/>
      <c r="AV130" s="1038"/>
      <c r="AW130" s="1038"/>
      <c r="AX130" s="1038"/>
      <c r="AY130" s="1038"/>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customHeight="true" x14ac:dyDescent="0.2">
      <c r="A131" s="3042"/>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4"/>
      <c r="AA131" s="1038"/>
      <c r="AB131" s="1038"/>
      <c r="AC131" s="1038"/>
      <c r="AD131" s="1038"/>
      <c r="AE131" s="1038"/>
      <c r="AF131" s="1038"/>
      <c r="AG131" s="1038"/>
      <c r="AH131" s="1038"/>
      <c r="AI131" s="1038"/>
      <c r="AJ131" s="1038"/>
      <c r="AK131" s="1038"/>
      <c r="AL131" s="1038"/>
      <c r="AM131" s="1038"/>
      <c r="AN131" s="1038"/>
      <c r="AO131" s="1038"/>
      <c r="AP131" s="1038"/>
      <c r="AQ131" s="1038"/>
      <c r="AR131" s="1038"/>
      <c r="AS131" s="1038"/>
      <c r="AT131" s="1038"/>
      <c r="AU131" s="1038"/>
      <c r="AV131" s="1038"/>
      <c r="AW131" s="1038"/>
      <c r="AX131" s="1038"/>
      <c r="AY131" s="1038"/>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customHeight="true" x14ac:dyDescent="0.2">
      <c r="A132" s="3043"/>
      <c r="B132" s="274" t="s">
        <v>46</v>
      </c>
      <c r="C132" s="345"/>
      <c r="D132" s="346"/>
      <c r="E132" s="346"/>
      <c r="F132" s="346"/>
      <c r="G132" s="347"/>
      <c r="H132" s="348"/>
      <c r="I132" s="346"/>
      <c r="J132" s="346"/>
      <c r="K132" s="346"/>
      <c r="L132" s="349"/>
      <c r="M132" s="345"/>
      <c r="N132" s="346"/>
      <c r="O132" s="346"/>
      <c r="P132" s="346"/>
      <c r="Q132" s="347"/>
      <c r="R132" s="2389"/>
      <c r="S132" s="2390"/>
      <c r="T132" s="2390"/>
      <c r="U132" s="2390"/>
      <c r="V132" s="2390"/>
      <c r="W132" s="2390"/>
      <c r="X132" s="2390"/>
      <c r="Y132" s="2390"/>
      <c r="Z132" s="242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761" customFormat="true" ht="15" customHeight="true" x14ac:dyDescent="0.2">
      <c r="A133" s="130"/>
      <c r="B133" s="207"/>
      <c r="C133" s="3044" t="s">
        <v>115</v>
      </c>
      <c r="D133" s="3045"/>
      <c r="E133" s="3045"/>
      <c r="F133" s="3045"/>
      <c r="G133" s="3046"/>
      <c r="H133" s="3287" t="s">
        <v>38</v>
      </c>
      <c r="I133" s="3288"/>
      <c r="J133" s="3288"/>
      <c r="K133" s="3288"/>
      <c r="L133" s="3289"/>
      <c r="M133" s="3307" t="s">
        <v>37</v>
      </c>
      <c r="N133" s="3288"/>
      <c r="O133" s="3288"/>
      <c r="P133" s="3288"/>
      <c r="Q133" s="3289"/>
      <c r="R133" s="2510" t="s">
        <v>142</v>
      </c>
      <c r="S133" s="2520"/>
      <c r="T133" s="2520"/>
      <c r="U133" s="2520"/>
      <c r="V133" s="2520"/>
      <c r="W133" s="2520"/>
      <c r="X133" s="2520"/>
      <c r="Y133" s="2520"/>
      <c r="Z133" s="2521"/>
      <c r="AA133" s="1038"/>
      <c r="AB133" s="1038"/>
      <c r="AC133" s="1038"/>
      <c r="AD133" s="1038"/>
      <c r="AE133" s="1038"/>
      <c r="AF133" s="1038"/>
      <c r="AG133" s="1038"/>
      <c r="AH133" s="1038"/>
      <c r="AI133" s="1038"/>
      <c r="AJ133" s="1038"/>
      <c r="AK133" s="1038"/>
      <c r="AL133" s="1038"/>
      <c r="AM133" s="1038"/>
      <c r="AN133" s="1038"/>
      <c r="AO133" s="1038"/>
      <c r="AP133" s="1038"/>
      <c r="AQ133" s="1038"/>
      <c r="AR133" s="1038"/>
      <c r="AS133" s="1038"/>
      <c r="AT133" s="1038"/>
      <c r="AU133" s="1038"/>
      <c r="AV133" s="1038"/>
      <c r="AW133" s="1038"/>
      <c r="AX133" s="1038"/>
      <c r="AY133" s="1038"/>
      <c r="AZ133" s="240"/>
      <c r="BA133" s="241" t="s">
        <v>131</v>
      </c>
      <c r="BB133" s="116" t="s">
        <v>99</v>
      </c>
      <c r="BC133" s="3116" t="s">
        <v>115</v>
      </c>
      <c r="BD133" s="3117"/>
      <c r="BE133" s="3117"/>
      <c r="BF133" s="3117"/>
      <c r="BG133" s="3118"/>
      <c r="BH133" s="3119" t="s">
        <v>38</v>
      </c>
      <c r="BI133" s="3117"/>
      <c r="BJ133" s="3117"/>
      <c r="BK133" s="3117"/>
      <c r="BL133" s="3118"/>
      <c r="BM133" s="3119" t="s">
        <v>37</v>
      </c>
      <c r="BN133" s="3117"/>
      <c r="BO133" s="3117"/>
      <c r="BP133" s="3117"/>
      <c r="BQ133" s="3120"/>
      <c r="BR133" s="2404" t="s">
        <v>142</v>
      </c>
      <c r="BS133" s="2405"/>
      <c r="BT133" s="2405"/>
      <c r="BU133" s="2405"/>
      <c r="BV133" s="2405"/>
      <c r="BW133" s="2405"/>
      <c r="BX133" s="2405"/>
      <c r="BY133" s="2406"/>
      <c r="BZ133" s="461"/>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761" customFormat="true" ht="12.75" x14ac:dyDescent="0.2">
      <c r="A134" s="208" t="s">
        <v>69</v>
      </c>
      <c r="B134" s="280"/>
      <c r="C134" s="414" t="s">
        <v>0</v>
      </c>
      <c r="D134" s="415" t="s">
        <v>1</v>
      </c>
      <c r="E134" s="415" t="s">
        <v>2</v>
      </c>
      <c r="F134" s="415" t="s">
        <v>3</v>
      </c>
      <c r="G134" s="416" t="s">
        <v>4</v>
      </c>
      <c r="H134" s="1961" t="s">
        <v>0</v>
      </c>
      <c r="I134" s="1929" t="s">
        <v>1</v>
      </c>
      <c r="J134" s="1929" t="s">
        <v>2</v>
      </c>
      <c r="K134" s="1929" t="s">
        <v>3</v>
      </c>
      <c r="L134" s="1930" t="s">
        <v>4</v>
      </c>
      <c r="M134" s="1951" t="s">
        <v>0</v>
      </c>
      <c r="N134" s="1929" t="s">
        <v>1</v>
      </c>
      <c r="O134" s="1929" t="s">
        <v>2</v>
      </c>
      <c r="P134" s="1929" t="s">
        <v>3</v>
      </c>
      <c r="Q134" s="1973" t="s">
        <v>4</v>
      </c>
      <c r="R134" s="1961" t="s">
        <v>158</v>
      </c>
      <c r="S134" s="1929" t="s">
        <v>159</v>
      </c>
      <c r="T134" s="1929" t="s">
        <v>160</v>
      </c>
      <c r="U134" s="1929" t="s">
        <v>161</v>
      </c>
      <c r="V134" s="1929" t="s">
        <v>162</v>
      </c>
      <c r="W134" s="1929" t="s">
        <v>164</v>
      </c>
      <c r="X134" s="1929" t="s">
        <v>309</v>
      </c>
      <c r="Y134" s="1929" t="s">
        <v>165</v>
      </c>
      <c r="Z134" s="1931" t="s">
        <v>166</v>
      </c>
      <c r="AA134" s="1038"/>
      <c r="AB134" s="1038"/>
      <c r="AC134" s="1038"/>
      <c r="AD134" s="1038"/>
      <c r="AE134" s="1038"/>
      <c r="AF134" s="1038"/>
      <c r="AG134" s="1038"/>
      <c r="AH134" s="1038"/>
      <c r="AI134" s="1038"/>
      <c r="AJ134" s="1038"/>
      <c r="AK134" s="1038"/>
      <c r="AL134" s="1038"/>
      <c r="AM134" s="1038"/>
      <c r="AN134" s="1038"/>
      <c r="AO134" s="1038"/>
      <c r="AP134" s="1038"/>
      <c r="AQ134" s="1038"/>
      <c r="AR134" s="1038"/>
      <c r="AS134" s="1038"/>
      <c r="AT134" s="1038"/>
      <c r="AU134" s="1038"/>
      <c r="AV134" s="1038"/>
      <c r="AW134" s="1038"/>
      <c r="AX134" s="1038"/>
      <c r="AY134" s="1038"/>
      <c r="AZ134" s="24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158</v>
      </c>
      <c r="BS134" s="188" t="s">
        <v>159</v>
      </c>
      <c r="BT134" s="188" t="s">
        <v>160</v>
      </c>
      <c r="BU134" s="188" t="s">
        <v>161</v>
      </c>
      <c r="BV134" s="188" t="s">
        <v>162</v>
      </c>
      <c r="BW134" s="188" t="s">
        <v>164</v>
      </c>
      <c r="BX134" s="188" t="s">
        <v>309</v>
      </c>
      <c r="BY134" s="189" t="s">
        <v>165</v>
      </c>
      <c r="BZ134" s="189" t="s">
        <v>166</v>
      </c>
      <c r="CA134" s="2486"/>
      <c r="CB134" s="2486"/>
      <c r="CC134" s="2486"/>
      <c r="CD134" s="2486"/>
      <c r="CE134" s="2486"/>
      <c r="CF134" s="2486"/>
      <c r="CG134" s="2486"/>
      <c r="CH134" s="2486"/>
      <c r="CI134" s="2486"/>
      <c r="CJ134" s="2486"/>
      <c r="CK134" s="2486"/>
      <c r="CL134" s="2486"/>
      <c r="CM134" s="2486"/>
      <c r="CN134" s="2486"/>
      <c r="CO134" s="2486"/>
      <c r="CP134" s="2486"/>
      <c r="CQ134" s="2486"/>
      <c r="CR134" s="2486"/>
      <c r="CS134" s="2486"/>
      <c r="CT134" s="2486"/>
      <c r="CU134" s="2486"/>
      <c r="CV134" s="2486"/>
      <c r="CW134" s="2486"/>
      <c r="CX134" s="2486"/>
      <c r="CY134" s="2486"/>
      <c r="CZ134" s="2486"/>
    </row>
    <row r="135" s="761" customFormat="true" ht="15" customHeight="true" x14ac:dyDescent="0.2">
      <c r="A135" s="3308" t="s">
        <v>45</v>
      </c>
      <c r="B135" s="2113" t="s">
        <v>44</v>
      </c>
      <c r="C135" s="2065">
        <v>0</v>
      </c>
      <c r="D135" s="2066">
        <v>0</v>
      </c>
      <c r="E135" s="2066">
        <v>7.3199372570124238E-2</v>
      </c>
      <c r="F135" s="2066">
        <v>7.9675765497505369</v>
      </c>
      <c r="G135" s="2067">
        <v>44.325823793507617</v>
      </c>
      <c r="H135" s="2068">
        <v>0.5360786742647502</v>
      </c>
      <c r="I135" s="2066">
        <v>12.365547173127316</v>
      </c>
      <c r="J135" s="2066">
        <v>22.385224110566572</v>
      </c>
      <c r="K135" s="2066">
        <v>46.331908400836667</v>
      </c>
      <c r="L135" s="2069">
        <v>60.687468431442028</v>
      </c>
      <c r="M135" s="2070">
        <v>0</v>
      </c>
      <c r="N135" s="2066">
        <v>0</v>
      </c>
      <c r="O135" s="2066">
        <v>0</v>
      </c>
      <c r="P135" s="2066">
        <v>0.11414206127458401</v>
      </c>
      <c r="Q135" s="2067">
        <v>1.9904491165238871</v>
      </c>
      <c r="R135" s="2068">
        <v>4.809858645268247</v>
      </c>
      <c r="S135" s="2066">
        <v>35.59859920481631</v>
      </c>
      <c r="T135" s="2066">
        <v>1.4346424564502036</v>
      </c>
      <c r="U135" s="2066">
        <v>0.977052701800317</v>
      </c>
      <c r="V135" s="2066">
        <v>19.781389533479071</v>
      </c>
      <c r="W135" s="2066">
        <v>1.8379479419630869</v>
      </c>
      <c r="X135" s="2066">
        <v>0.91135073678231004</v>
      </c>
      <c r="Y135" s="2066">
        <v>6.4555577409752871</v>
      </c>
      <c r="Z135" s="2536">
        <v>1.8987844837166541</v>
      </c>
      <c r="AA135" s="1038"/>
      <c r="AB135" s="1038"/>
      <c r="AC135" s="1038"/>
      <c r="AD135" s="1038"/>
      <c r="AE135" s="1038"/>
      <c r="AF135" s="1038"/>
      <c r="AG135" s="1038"/>
      <c r="AH135" s="1038"/>
      <c r="AI135" s="1038"/>
      <c r="AJ135" s="1038"/>
      <c r="AK135" s="1038"/>
      <c r="AL135" s="1038"/>
      <c r="AM135" s="1038"/>
      <c r="AN135" s="1038"/>
      <c r="AO135" s="1038"/>
      <c r="AP135" s="1038"/>
      <c r="AQ135" s="1038"/>
      <c r="AR135" s="1038"/>
      <c r="AS135" s="1038"/>
      <c r="AT135" s="1038"/>
      <c r="AU135" s="1038"/>
      <c r="AV135" s="1038"/>
      <c r="AW135" s="1038"/>
      <c r="AX135" s="1038"/>
      <c r="AY135" s="1038"/>
      <c r="AZ135" s="240"/>
      <c r="BA135" s="3121" t="s">
        <v>45</v>
      </c>
      <c r="BB135" s="172" t="s">
        <v>44</v>
      </c>
      <c r="BC135" s="1594" t="s">
        <v>35</v>
      </c>
      <c r="BD135" s="1614" t="s">
        <v>35</v>
      </c>
      <c r="BE135" s="1614" t="s">
        <v>35</v>
      </c>
      <c r="BF135" s="1614" t="s">
        <v>35</v>
      </c>
      <c r="BG135" s="1635" t="s">
        <v>35</v>
      </c>
      <c r="BH135" s="1656" t="s">
        <v>35</v>
      </c>
      <c r="BI135" s="1614" t="s">
        <v>35</v>
      </c>
      <c r="BJ135" s="1614" t="s">
        <v>35</v>
      </c>
      <c r="BK135" s="1614" t="s">
        <v>35</v>
      </c>
      <c r="BL135" s="1635" t="s">
        <v>35</v>
      </c>
      <c r="BM135" s="1656" t="s">
        <v>35</v>
      </c>
      <c r="BN135" s="1614" t="s">
        <v>35</v>
      </c>
      <c r="BO135" s="1614" t="s">
        <v>35</v>
      </c>
      <c r="BP135" s="1614" t="s">
        <v>35</v>
      </c>
      <c r="BQ135" s="1635" t="s">
        <v>35</v>
      </c>
      <c r="BR135" s="1656" t="s">
        <v>35</v>
      </c>
      <c r="BS135" s="1614" t="s">
        <v>35</v>
      </c>
      <c r="BT135" s="1614" t="s">
        <v>35</v>
      </c>
      <c r="BU135" s="1614" t="s">
        <v>35</v>
      </c>
      <c r="BV135" s="1614" t="s">
        <v>35</v>
      </c>
      <c r="BW135" s="1614" t="s">
        <v>35</v>
      </c>
      <c r="BX135" s="1614" t="s">
        <v>35</v>
      </c>
      <c r="BY135" s="1676" t="s">
        <v>35</v>
      </c>
      <c r="BZ135" s="1676" t="s">
        <v>35</v>
      </c>
      <c r="CA135" s="2487"/>
      <c r="CB135" s="2487"/>
      <c r="CC135" s="2487"/>
      <c r="CD135" s="2487"/>
      <c r="CE135" s="2487"/>
      <c r="CF135" s="2487"/>
      <c r="CG135" s="2487"/>
      <c r="CH135" s="2487"/>
      <c r="CI135" s="2487"/>
      <c r="CJ135" s="2487"/>
      <c r="CK135" s="2487"/>
      <c r="CL135" s="2487"/>
      <c r="CM135" s="2487"/>
      <c r="CN135" s="2487"/>
      <c r="CO135" s="2487"/>
      <c r="CP135" s="2487"/>
      <c r="CQ135" s="2487"/>
      <c r="CR135" s="2487"/>
      <c r="CS135" s="2487"/>
      <c r="CT135" s="2487"/>
      <c r="CU135" s="2487"/>
      <c r="CV135" s="2487"/>
      <c r="CW135" s="2487"/>
      <c r="CX135" s="2487"/>
      <c r="CY135" s="2487"/>
      <c r="CZ135" s="2487"/>
    </row>
    <row r="136" s="761" customFormat="true" ht="15" customHeight="true" x14ac:dyDescent="0.2">
      <c r="A136" s="3285"/>
      <c r="B136" s="2114" t="s">
        <v>43</v>
      </c>
      <c r="C136" s="2071">
        <v>0</v>
      </c>
      <c r="D136" s="2072">
        <v>0</v>
      </c>
      <c r="E136" s="2072">
        <v>0.20144142317085348</v>
      </c>
      <c r="F136" s="2072">
        <v>1.7347570935758752</v>
      </c>
      <c r="G136" s="2073">
        <v>15.014996214946837</v>
      </c>
      <c r="H136" s="2074">
        <v>0.73710817711403154</v>
      </c>
      <c r="I136" s="2072">
        <v>1.8093721499921591</v>
      </c>
      <c r="J136" s="2072">
        <v>6.2167517567597272</v>
      </c>
      <c r="K136" s="2072">
        <v>14.899354903639409</v>
      </c>
      <c r="L136" s="2075">
        <v>18.415262420009459</v>
      </c>
      <c r="M136" s="2076">
        <v>0</v>
      </c>
      <c r="N136" s="2072">
        <v>0</v>
      </c>
      <c r="O136" s="2072">
        <v>0</v>
      </c>
      <c r="P136" s="2072">
        <v>8.8777158769120901E-2</v>
      </c>
      <c r="Q136" s="2073">
        <v>2.818235720151256</v>
      </c>
      <c r="R136" s="2074">
        <v>1.2649927987298506</v>
      </c>
      <c r="S136" s="2072">
        <v>6.961763854351914</v>
      </c>
      <c r="T136" s="2072">
        <v>0.63375134436456504</v>
      </c>
      <c r="U136" s="2072">
        <v>1.0812716566590175</v>
      </c>
      <c r="V136" s="2072">
        <v>10.014524844802375</v>
      </c>
      <c r="W136" s="2072">
        <v>1.1027687651778522</v>
      </c>
      <c r="X136" s="2072">
        <v>0.68701824772820275</v>
      </c>
      <c r="Y136" s="2072">
        <v>2.9024322983168993</v>
      </c>
      <c r="Z136" s="2537">
        <v>0.85003723980338564</v>
      </c>
      <c r="AA136" s="1038"/>
      <c r="AB136" s="1038"/>
      <c r="AC136" s="1038"/>
      <c r="AD136" s="1038"/>
      <c r="AE136" s="1038"/>
      <c r="AF136" s="1038"/>
      <c r="AG136" s="1038"/>
      <c r="AH136" s="1038"/>
      <c r="AI136" s="1038"/>
      <c r="AJ136" s="1038"/>
      <c r="AK136" s="1038"/>
      <c r="AL136" s="1038"/>
      <c r="AM136" s="1038"/>
      <c r="AN136" s="1038"/>
      <c r="AO136" s="1038"/>
      <c r="AP136" s="1038"/>
      <c r="AQ136" s="1038"/>
      <c r="AR136" s="1038"/>
      <c r="AS136" s="1038"/>
      <c r="AT136" s="1038"/>
      <c r="AU136" s="1038"/>
      <c r="AV136" s="1038"/>
      <c r="AW136" s="1038"/>
      <c r="AX136" s="1038"/>
      <c r="AY136" s="1038"/>
      <c r="AZ136" s="240"/>
      <c r="BA136" s="3081"/>
      <c r="BB136" s="173" t="s">
        <v>43</v>
      </c>
      <c r="BC136" s="1595" t="s">
        <v>35</v>
      </c>
      <c r="BD136" s="1615" t="s">
        <v>35</v>
      </c>
      <c r="BE136" s="1615" t="s">
        <v>35</v>
      </c>
      <c r="BF136" s="1615" t="s">
        <v>35</v>
      </c>
      <c r="BG136" s="1636" t="s">
        <v>35</v>
      </c>
      <c r="BH136" s="1657" t="s">
        <v>35</v>
      </c>
      <c r="BI136" s="1615" t="s">
        <v>35</v>
      </c>
      <c r="BJ136" s="1615" t="s">
        <v>35</v>
      </c>
      <c r="BK136" s="1615" t="s">
        <v>35</v>
      </c>
      <c r="BL136" s="1636" t="s">
        <v>35</v>
      </c>
      <c r="BM136" s="1657" t="s">
        <v>35</v>
      </c>
      <c r="BN136" s="1615" t="s">
        <v>35</v>
      </c>
      <c r="BO136" s="1615" t="s">
        <v>35</v>
      </c>
      <c r="BP136" s="1615" t="s">
        <v>35</v>
      </c>
      <c r="BQ136" s="1636" t="s">
        <v>35</v>
      </c>
      <c r="BR136" s="1657" t="s">
        <v>35</v>
      </c>
      <c r="BS136" s="1615" t="s">
        <v>35</v>
      </c>
      <c r="BT136" s="1615" t="s">
        <v>35</v>
      </c>
      <c r="BU136" s="1615" t="s">
        <v>35</v>
      </c>
      <c r="BV136" s="1615" t="s">
        <v>35</v>
      </c>
      <c r="BW136" s="1615" t="s">
        <v>35</v>
      </c>
      <c r="BX136" s="1615" t="s">
        <v>35</v>
      </c>
      <c r="BY136" s="1677" t="s">
        <v>35</v>
      </c>
      <c r="BZ136" s="1677" t="s">
        <v>35</v>
      </c>
      <c r="CA136" s="2488"/>
      <c r="CB136" s="2488"/>
      <c r="CC136" s="2488"/>
      <c r="CD136" s="2488"/>
      <c r="CE136" s="2488"/>
      <c r="CF136" s="2488"/>
      <c r="CG136" s="2488"/>
      <c r="CH136" s="2488"/>
      <c r="CI136" s="2488"/>
      <c r="CJ136" s="2488"/>
      <c r="CK136" s="2488"/>
      <c r="CL136" s="2488"/>
      <c r="CM136" s="2488"/>
      <c r="CN136" s="2488"/>
      <c r="CO136" s="2488"/>
      <c r="CP136" s="2488"/>
      <c r="CQ136" s="2488"/>
      <c r="CR136" s="2488"/>
      <c r="CS136" s="2488"/>
      <c r="CT136" s="2488"/>
      <c r="CU136" s="2488"/>
      <c r="CV136" s="2488"/>
      <c r="CW136" s="2488"/>
      <c r="CX136" s="2488"/>
      <c r="CY136" s="2488"/>
      <c r="CZ136" s="2488"/>
    </row>
    <row r="137" s="761" customFormat="true" ht="15" customHeight="true" x14ac:dyDescent="0.2">
      <c r="A137" s="3285"/>
      <c r="B137" s="2114" t="s">
        <v>42</v>
      </c>
      <c r="C137" s="2071">
        <v>11.464898749548453</v>
      </c>
      <c r="D137" s="2072">
        <v>12.680244279654056</v>
      </c>
      <c r="E137" s="2072">
        <v>18.688173543114683</v>
      </c>
      <c r="F137" s="2072">
        <v>43.609620107855278</v>
      </c>
      <c r="G137" s="2073">
        <v>32.863487393632269</v>
      </c>
      <c r="H137" s="2074">
        <v>27.444465319681772</v>
      </c>
      <c r="I137" s="2072">
        <v>45.216808569157493</v>
      </c>
      <c r="J137" s="2072">
        <v>52.629573587108055</v>
      </c>
      <c r="K137" s="2072">
        <v>30.928673388270017</v>
      </c>
      <c r="L137" s="2075">
        <v>19.344583488786885</v>
      </c>
      <c r="M137" s="2076">
        <v>8.3231805833061383</v>
      </c>
      <c r="N137" s="2072">
        <v>14.256319434695678</v>
      </c>
      <c r="O137" s="2072">
        <v>13.369392107181199</v>
      </c>
      <c r="P137" s="2072">
        <v>17.025872610736158</v>
      </c>
      <c r="Q137" s="2073">
        <v>34.863191883389874</v>
      </c>
      <c r="R137" s="2074">
        <v>14.737045262555359</v>
      </c>
      <c r="S137" s="2072">
        <v>21.51471990779498</v>
      </c>
      <c r="T137" s="2072">
        <v>18.049334370703424</v>
      </c>
      <c r="U137" s="2072">
        <v>17.028978035226025</v>
      </c>
      <c r="V137" s="2072">
        <v>48.629320254239609</v>
      </c>
      <c r="W137" s="2072">
        <v>31.021635683905796</v>
      </c>
      <c r="X137" s="2072">
        <v>5.0716874048420024</v>
      </c>
      <c r="Y137" s="2072">
        <v>31.145717294144724</v>
      </c>
      <c r="Z137" s="2537">
        <v>1.932973868600292</v>
      </c>
      <c r="AA137" s="1038"/>
      <c r="AB137" s="1038"/>
      <c r="AC137" s="1038"/>
      <c r="AD137" s="1038"/>
      <c r="AE137" s="1038"/>
      <c r="AF137" s="1038"/>
      <c r="AG137" s="1038"/>
      <c r="AH137" s="1038"/>
      <c r="AI137" s="1038"/>
      <c r="AJ137" s="1038"/>
      <c r="AK137" s="1038"/>
      <c r="AL137" s="1038"/>
      <c r="AM137" s="1038"/>
      <c r="AN137" s="1038"/>
      <c r="AO137" s="1038"/>
      <c r="AP137" s="1038"/>
      <c r="AQ137" s="1038"/>
      <c r="AR137" s="1038"/>
      <c r="AS137" s="1038"/>
      <c r="AT137" s="1038"/>
      <c r="AU137" s="1038"/>
      <c r="AV137" s="1038"/>
      <c r="AW137" s="1038"/>
      <c r="AX137" s="1038"/>
      <c r="AY137" s="1038"/>
      <c r="AZ137" s="240"/>
      <c r="BA137" s="3081"/>
      <c r="BB137" s="173" t="s">
        <v>42</v>
      </c>
      <c r="BC137" s="1595" t="s">
        <v>35</v>
      </c>
      <c r="BD137" s="1615" t="s">
        <v>35</v>
      </c>
      <c r="BE137" s="1615" t="s">
        <v>35</v>
      </c>
      <c r="BF137" s="1615" t="s">
        <v>35</v>
      </c>
      <c r="BG137" s="1636" t="s">
        <v>35</v>
      </c>
      <c r="BH137" s="1657" t="s">
        <v>35</v>
      </c>
      <c r="BI137" s="1615" t="s">
        <v>35</v>
      </c>
      <c r="BJ137" s="1615" t="s">
        <v>35</v>
      </c>
      <c r="BK137" s="1615" t="s">
        <v>35</v>
      </c>
      <c r="BL137" s="1636" t="s">
        <v>35</v>
      </c>
      <c r="BM137" s="1657" t="s">
        <v>35</v>
      </c>
      <c r="BN137" s="1615" t="s">
        <v>35</v>
      </c>
      <c r="BO137" s="1615" t="s">
        <v>35</v>
      </c>
      <c r="BP137" s="1615" t="s">
        <v>35</v>
      </c>
      <c r="BQ137" s="1636" t="s">
        <v>35</v>
      </c>
      <c r="BR137" s="1657" t="s">
        <v>35</v>
      </c>
      <c r="BS137" s="1615" t="s">
        <v>35</v>
      </c>
      <c r="BT137" s="1615" t="s">
        <v>35</v>
      </c>
      <c r="BU137" s="1615" t="s">
        <v>35</v>
      </c>
      <c r="BV137" s="1615" t="s">
        <v>35</v>
      </c>
      <c r="BW137" s="1615" t="s">
        <v>35</v>
      </c>
      <c r="BX137" s="1615" t="s">
        <v>35</v>
      </c>
      <c r="BY137" s="1677" t="s">
        <v>35</v>
      </c>
      <c r="BZ137" s="1677" t="s">
        <v>35</v>
      </c>
      <c r="CA137" s="2488"/>
      <c r="CB137" s="2488"/>
      <c r="CC137" s="2488"/>
      <c r="CD137" s="2488"/>
      <c r="CE137" s="2488"/>
      <c r="CF137" s="2488"/>
      <c r="CG137" s="2488"/>
      <c r="CH137" s="2488"/>
      <c r="CI137" s="2488"/>
      <c r="CJ137" s="2488"/>
      <c r="CK137" s="2488"/>
      <c r="CL137" s="2488"/>
      <c r="CM137" s="2488"/>
      <c r="CN137" s="2488"/>
      <c r="CO137" s="2488"/>
      <c r="CP137" s="2488"/>
      <c r="CQ137" s="2488"/>
      <c r="CR137" s="2488"/>
      <c r="CS137" s="2488"/>
      <c r="CT137" s="2488"/>
      <c r="CU137" s="2488"/>
      <c r="CV137" s="2488"/>
      <c r="CW137" s="2488"/>
      <c r="CX137" s="2488"/>
      <c r="CY137" s="2488"/>
      <c r="CZ137" s="2488"/>
    </row>
    <row r="138" s="761" customFormat="true" ht="15" customHeight="true" x14ac:dyDescent="0.2">
      <c r="A138" s="3285"/>
      <c r="B138" s="2114" t="s">
        <v>41</v>
      </c>
      <c r="C138" s="2071">
        <v>37.093741057268822</v>
      </c>
      <c r="D138" s="2072">
        <v>52.701253288888715</v>
      </c>
      <c r="E138" s="2072">
        <v>56.188844174478845</v>
      </c>
      <c r="F138" s="2072">
        <v>41.121882364876605</v>
      </c>
      <c r="G138" s="2073">
        <v>7.5804331846051083</v>
      </c>
      <c r="H138" s="2074">
        <v>65.913470704032463</v>
      </c>
      <c r="I138" s="2072">
        <v>38.159753707621384</v>
      </c>
      <c r="J138" s="2072">
        <v>18.121812260618032</v>
      </c>
      <c r="K138" s="2072">
        <v>7.6051310755162032</v>
      </c>
      <c r="L138" s="2075">
        <v>1.2687599442291329</v>
      </c>
      <c r="M138" s="2076">
        <v>32.994171328137853</v>
      </c>
      <c r="N138" s="2072">
        <v>45.370651024578208</v>
      </c>
      <c r="O138" s="2072">
        <v>54.192058303605236</v>
      </c>
      <c r="P138" s="2072">
        <v>52.012358529285649</v>
      </c>
      <c r="Q138" s="2073">
        <v>45.659946894221925</v>
      </c>
      <c r="R138" s="2074">
        <v>52.917371582937754</v>
      </c>
      <c r="S138" s="2072">
        <v>30.673083159979424</v>
      </c>
      <c r="T138" s="2072">
        <v>36.441682017455975</v>
      </c>
      <c r="U138" s="2072">
        <v>69.628055316748444</v>
      </c>
      <c r="V138" s="2072">
        <v>16.838072141798545</v>
      </c>
      <c r="W138" s="2072">
        <v>52.788911646071767</v>
      </c>
      <c r="X138" s="2072">
        <v>81.172731418946469</v>
      </c>
      <c r="Y138" s="2072">
        <v>10.52102215524658</v>
      </c>
      <c r="Z138" s="2537">
        <v>31.320737578928959</v>
      </c>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240"/>
      <c r="BA138" s="3081"/>
      <c r="BB138" s="173" t="s">
        <v>41</v>
      </c>
      <c r="BC138" s="1595" t="s">
        <v>35</v>
      </c>
      <c r="BD138" s="1615" t="s">
        <v>35</v>
      </c>
      <c r="BE138" s="1615" t="s">
        <v>35</v>
      </c>
      <c r="BF138" s="1615" t="s">
        <v>35</v>
      </c>
      <c r="BG138" s="1636" t="s">
        <v>35</v>
      </c>
      <c r="BH138" s="1657" t="s">
        <v>35</v>
      </c>
      <c r="BI138" s="1615" t="s">
        <v>35</v>
      </c>
      <c r="BJ138" s="1615" t="s">
        <v>35</v>
      </c>
      <c r="BK138" s="1615" t="s">
        <v>35</v>
      </c>
      <c r="BL138" s="1636" t="s">
        <v>35</v>
      </c>
      <c r="BM138" s="1657" t="s">
        <v>35</v>
      </c>
      <c r="BN138" s="1615" t="s">
        <v>35</v>
      </c>
      <c r="BO138" s="1615" t="s">
        <v>35</v>
      </c>
      <c r="BP138" s="1615" t="s">
        <v>35</v>
      </c>
      <c r="BQ138" s="1636" t="s">
        <v>35</v>
      </c>
      <c r="BR138" s="1657" t="s">
        <v>35</v>
      </c>
      <c r="BS138" s="1615" t="s">
        <v>35</v>
      </c>
      <c r="BT138" s="1615" t="s">
        <v>35</v>
      </c>
      <c r="BU138" s="1615" t="s">
        <v>35</v>
      </c>
      <c r="BV138" s="1615" t="s">
        <v>35</v>
      </c>
      <c r="BW138" s="1615" t="s">
        <v>35</v>
      </c>
      <c r="BX138" s="1615" t="s">
        <v>35</v>
      </c>
      <c r="BY138" s="1677" t="s">
        <v>35</v>
      </c>
      <c r="BZ138" s="1677" t="s">
        <v>35</v>
      </c>
      <c r="CA138" s="2488"/>
      <c r="CB138" s="2488"/>
      <c r="CC138" s="2488"/>
      <c r="CD138" s="2488"/>
      <c r="CE138" s="2488"/>
      <c r="CF138" s="2488"/>
      <c r="CG138" s="2488"/>
      <c r="CH138" s="2488"/>
      <c r="CI138" s="2488"/>
      <c r="CJ138" s="2488"/>
      <c r="CK138" s="2488"/>
      <c r="CL138" s="2488"/>
      <c r="CM138" s="2488"/>
      <c r="CN138" s="2488"/>
      <c r="CO138" s="2488"/>
      <c r="CP138" s="2488"/>
      <c r="CQ138" s="2488"/>
      <c r="CR138" s="2488"/>
      <c r="CS138" s="2488"/>
      <c r="CT138" s="2488"/>
      <c r="CU138" s="2488"/>
      <c r="CV138" s="2488"/>
      <c r="CW138" s="2488"/>
      <c r="CX138" s="2488"/>
      <c r="CY138" s="2488"/>
      <c r="CZ138" s="2488"/>
    </row>
    <row r="139" s="761" customFormat="true" ht="15" customHeight="true" x14ac:dyDescent="0.2">
      <c r="A139" s="3285"/>
      <c r="B139" s="2114" t="s">
        <v>19</v>
      </c>
      <c r="C139" s="2071">
        <v>51.441360193183009</v>
      </c>
      <c r="D139" s="2072">
        <v>34.618502431457244</v>
      </c>
      <c r="E139" s="2072">
        <v>24.848341486665422</v>
      </c>
      <c r="F139" s="2072">
        <v>5.5661638839417362</v>
      </c>
      <c r="G139" s="2073">
        <v>0.21525941330801054</v>
      </c>
      <c r="H139" s="2074">
        <v>5.3688771249068266</v>
      </c>
      <c r="I139" s="2072">
        <v>2.4485184001017521</v>
      </c>
      <c r="J139" s="2072">
        <v>0.64663828494765518</v>
      </c>
      <c r="K139" s="2072">
        <v>0.23493223173776259</v>
      </c>
      <c r="L139" s="2075">
        <v>0.28392571553248813</v>
      </c>
      <c r="M139" s="2076">
        <v>58.682648088556043</v>
      </c>
      <c r="N139" s="2072">
        <v>40.373029540725931</v>
      </c>
      <c r="O139" s="2072">
        <v>32.438549589213636</v>
      </c>
      <c r="P139" s="2072">
        <v>30.758849639934404</v>
      </c>
      <c r="Q139" s="2073">
        <v>14.668176385713085</v>
      </c>
      <c r="R139" s="2074">
        <v>26.270731710509093</v>
      </c>
      <c r="S139" s="2072">
        <v>5.2518338730574365</v>
      </c>
      <c r="T139" s="2072">
        <v>43.440589811026378</v>
      </c>
      <c r="U139" s="2072">
        <v>11.284642289566243</v>
      </c>
      <c r="V139" s="2072">
        <v>4.7366932256804581</v>
      </c>
      <c r="W139" s="2072">
        <v>13.248735962881161</v>
      </c>
      <c r="X139" s="2072">
        <v>12.157212191701017</v>
      </c>
      <c r="Y139" s="2072">
        <v>48.975270511316353</v>
      </c>
      <c r="Z139" s="2537">
        <v>63.997466828950664</v>
      </c>
      <c r="AA139" s="1038"/>
      <c r="AB139" s="1038"/>
      <c r="AC139" s="1038"/>
      <c r="AD139" s="1038"/>
      <c r="AE139" s="1038"/>
      <c r="AF139" s="1038"/>
      <c r="AG139" s="1038"/>
      <c r="AH139" s="1038"/>
      <c r="AI139" s="1038"/>
      <c r="AJ139" s="1038"/>
      <c r="AK139" s="1038"/>
      <c r="AL139" s="1038"/>
      <c r="AM139" s="1038"/>
      <c r="AN139" s="1038"/>
      <c r="AO139" s="1038"/>
      <c r="AP139" s="1038"/>
      <c r="AQ139" s="1038"/>
      <c r="AR139" s="1038"/>
      <c r="AS139" s="1038"/>
      <c r="AT139" s="1038"/>
      <c r="AU139" s="1038"/>
      <c r="AV139" s="1038"/>
      <c r="AW139" s="1038"/>
      <c r="AX139" s="1038"/>
      <c r="AY139" s="1038"/>
      <c r="AZ139" s="240"/>
      <c r="BA139" s="3081"/>
      <c r="BB139" s="173" t="s">
        <v>19</v>
      </c>
      <c r="BC139" s="1595" t="s">
        <v>35</v>
      </c>
      <c r="BD139" s="1615" t="s">
        <v>35</v>
      </c>
      <c r="BE139" s="1615" t="s">
        <v>35</v>
      </c>
      <c r="BF139" s="1615" t="s">
        <v>35</v>
      </c>
      <c r="BG139" s="1636" t="s">
        <v>35</v>
      </c>
      <c r="BH139" s="1657" t="s">
        <v>35</v>
      </c>
      <c r="BI139" s="1615" t="s">
        <v>35</v>
      </c>
      <c r="BJ139" s="1615" t="s">
        <v>35</v>
      </c>
      <c r="BK139" s="1615" t="s">
        <v>35</v>
      </c>
      <c r="BL139" s="1636" t="s">
        <v>35</v>
      </c>
      <c r="BM139" s="1657" t="s">
        <v>35</v>
      </c>
      <c r="BN139" s="1615" t="s">
        <v>35</v>
      </c>
      <c r="BO139" s="1615" t="s">
        <v>35</v>
      </c>
      <c r="BP139" s="1615" t="s">
        <v>35</v>
      </c>
      <c r="BQ139" s="1636" t="s">
        <v>35</v>
      </c>
      <c r="BR139" s="1657" t="s">
        <v>35</v>
      </c>
      <c r="BS139" s="1615" t="s">
        <v>35</v>
      </c>
      <c r="BT139" s="1615" t="s">
        <v>35</v>
      </c>
      <c r="BU139" s="1615" t="s">
        <v>35</v>
      </c>
      <c r="BV139" s="1615" t="s">
        <v>35</v>
      </c>
      <c r="BW139" s="1615" t="s">
        <v>35</v>
      </c>
      <c r="BX139" s="1615" t="s">
        <v>35</v>
      </c>
      <c r="BY139" s="1677" t="s">
        <v>35</v>
      </c>
      <c r="BZ139" s="1677" t="s">
        <v>35</v>
      </c>
      <c r="CA139" s="2488"/>
      <c r="CB139" s="2488"/>
      <c r="CC139" s="2488"/>
      <c r="CD139" s="2488"/>
      <c r="CE139" s="2488"/>
      <c r="CF139" s="2488"/>
      <c r="CG139" s="2488"/>
      <c r="CH139" s="2488"/>
      <c r="CI139" s="2488"/>
      <c r="CJ139" s="2488"/>
      <c r="CK139" s="2488"/>
      <c r="CL139" s="2488"/>
      <c r="CM139" s="2488"/>
      <c r="CN139" s="2488"/>
      <c r="CO139" s="2488"/>
      <c r="CP139" s="2488"/>
      <c r="CQ139" s="2488"/>
      <c r="CR139" s="2488"/>
      <c r="CS139" s="2488"/>
      <c r="CT139" s="2488"/>
      <c r="CU139" s="2488"/>
      <c r="CV139" s="2488"/>
      <c r="CW139" s="2488"/>
      <c r="CX139" s="2488"/>
      <c r="CY139" s="2488"/>
      <c r="CZ139" s="2488"/>
    </row>
    <row r="140" s="130" customFormat="true" ht="15" customHeight="true" x14ac:dyDescent="0.2">
      <c r="A140" s="3028" t="s">
        <v>107</v>
      </c>
      <c r="B140" s="300" t="s">
        <v>64</v>
      </c>
      <c r="C140" s="1517" t="s">
        <v>35</v>
      </c>
      <c r="D140" s="1531" t="s">
        <v>35</v>
      </c>
      <c r="E140" s="1531" t="s">
        <v>35</v>
      </c>
      <c r="F140" s="1531" t="s">
        <v>35</v>
      </c>
      <c r="G140" s="1545" t="s">
        <v>35</v>
      </c>
      <c r="H140" s="1559" t="s">
        <v>35</v>
      </c>
      <c r="I140" s="1531" t="s">
        <v>35</v>
      </c>
      <c r="J140" s="1531" t="s">
        <v>35</v>
      </c>
      <c r="K140" s="1531" t="s">
        <v>35</v>
      </c>
      <c r="L140" s="1573" t="s">
        <v>35</v>
      </c>
      <c r="M140" s="1582" t="s">
        <v>35</v>
      </c>
      <c r="N140" s="1531" t="s">
        <v>35</v>
      </c>
      <c r="O140" s="1531" t="s">
        <v>35</v>
      </c>
      <c r="P140" s="1531" t="s">
        <v>35</v>
      </c>
      <c r="Q140" s="1545" t="s">
        <v>35</v>
      </c>
      <c r="R140" s="1559" t="s">
        <v>35</v>
      </c>
      <c r="S140" s="1531" t="s">
        <v>35</v>
      </c>
      <c r="T140" s="1531" t="s">
        <v>35</v>
      </c>
      <c r="U140" s="1531" t="s">
        <v>35</v>
      </c>
      <c r="V140" s="1531" t="s">
        <v>35</v>
      </c>
      <c r="W140" s="1531" t="s">
        <v>35</v>
      </c>
      <c r="X140" s="1531" t="s">
        <v>35</v>
      </c>
      <c r="Y140" s="1584" t="s">
        <v>35</v>
      </c>
      <c r="Z140" s="2443" t="s">
        <v>35</v>
      </c>
      <c r="AA140" s="2468"/>
      <c r="AB140" s="2468"/>
      <c r="AC140" s="2468"/>
      <c r="AD140" s="2468"/>
      <c r="AE140" s="2468"/>
      <c r="AF140" s="2468"/>
      <c r="AG140" s="2468"/>
      <c r="AH140" s="2468"/>
      <c r="AI140" s="2468"/>
      <c r="AJ140" s="2468"/>
      <c r="AK140" s="2468"/>
      <c r="AL140" s="2468"/>
      <c r="AM140" s="2468"/>
      <c r="AN140" s="2468"/>
      <c r="AO140" s="2468"/>
      <c r="AP140" s="2468"/>
      <c r="AQ140" s="2468"/>
      <c r="AR140" s="2468"/>
      <c r="AS140" s="2468"/>
      <c r="AT140" s="2468"/>
      <c r="AU140" s="2468"/>
      <c r="AV140" s="2468"/>
      <c r="AW140" s="2468"/>
      <c r="AX140" s="2468"/>
      <c r="AY140" s="2468"/>
      <c r="AZ140" s="239"/>
      <c r="BA140" s="3081" t="s">
        <v>107</v>
      </c>
      <c r="BB140" s="173" t="s">
        <v>64</v>
      </c>
      <c r="BC140" s="1595" t="s">
        <v>35</v>
      </c>
      <c r="BD140" s="1615" t="s">
        <v>35</v>
      </c>
      <c r="BE140" s="1615" t="s">
        <v>35</v>
      </c>
      <c r="BF140" s="1615" t="s">
        <v>35</v>
      </c>
      <c r="BG140" s="1636" t="s">
        <v>35</v>
      </c>
      <c r="BH140" s="1657" t="s">
        <v>35</v>
      </c>
      <c r="BI140" s="1615" t="s">
        <v>35</v>
      </c>
      <c r="BJ140" s="1615" t="s">
        <v>35</v>
      </c>
      <c r="BK140" s="1615" t="s">
        <v>35</v>
      </c>
      <c r="BL140" s="1636" t="s">
        <v>35</v>
      </c>
      <c r="BM140" s="1657" t="s">
        <v>35</v>
      </c>
      <c r="BN140" s="1615" t="s">
        <v>35</v>
      </c>
      <c r="BO140" s="1615" t="s">
        <v>35</v>
      </c>
      <c r="BP140" s="1615" t="s">
        <v>35</v>
      </c>
      <c r="BQ140" s="1636" t="s">
        <v>35</v>
      </c>
      <c r="BR140" s="1657" t="s">
        <v>35</v>
      </c>
      <c r="BS140" s="1615" t="s">
        <v>35</v>
      </c>
      <c r="BT140" s="1615" t="s">
        <v>35</v>
      </c>
      <c r="BU140" s="1615" t="s">
        <v>35</v>
      </c>
      <c r="BV140" s="1615" t="s">
        <v>35</v>
      </c>
      <c r="BW140" s="1615" t="s">
        <v>35</v>
      </c>
      <c r="BX140" s="1615" t="s">
        <v>35</v>
      </c>
      <c r="BY140" s="1677" t="s">
        <v>35</v>
      </c>
      <c r="BZ140" s="1677" t="s">
        <v>35</v>
      </c>
      <c r="CA140" s="2488"/>
      <c r="CB140" s="2488"/>
      <c r="CC140" s="2488"/>
      <c r="CD140" s="2488"/>
      <c r="CE140" s="2488"/>
      <c r="CF140" s="2488"/>
      <c r="CG140" s="2488"/>
      <c r="CH140" s="2488"/>
      <c r="CI140" s="2488"/>
      <c r="CJ140" s="2488"/>
      <c r="CK140" s="2488"/>
      <c r="CL140" s="2488"/>
      <c r="CM140" s="2488"/>
      <c r="CN140" s="2488"/>
      <c r="CO140" s="2488"/>
      <c r="CP140" s="2488"/>
      <c r="CQ140" s="2488"/>
      <c r="CR140" s="2488"/>
      <c r="CS140" s="2488"/>
      <c r="CT140" s="2488"/>
      <c r="CU140" s="2488"/>
      <c r="CV140" s="2488"/>
      <c r="CW140" s="2488"/>
      <c r="CX140" s="2488"/>
      <c r="CY140" s="2488"/>
      <c r="CZ140" s="2488"/>
    </row>
    <row r="141" s="130" customFormat="true" ht="15" customHeight="true" x14ac:dyDescent="0.2">
      <c r="A141" s="3028"/>
      <c r="B141" s="300" t="s">
        <v>65</v>
      </c>
      <c r="C141" s="1517" t="s">
        <v>35</v>
      </c>
      <c r="D141" s="1531" t="s">
        <v>35</v>
      </c>
      <c r="E141" s="1531" t="s">
        <v>35</v>
      </c>
      <c r="F141" s="1531" t="s">
        <v>35</v>
      </c>
      <c r="G141" s="1545" t="s">
        <v>35</v>
      </c>
      <c r="H141" s="1559" t="s">
        <v>35</v>
      </c>
      <c r="I141" s="1531" t="s">
        <v>35</v>
      </c>
      <c r="J141" s="1531" t="s">
        <v>35</v>
      </c>
      <c r="K141" s="1531" t="s">
        <v>35</v>
      </c>
      <c r="L141" s="1573" t="s">
        <v>35</v>
      </c>
      <c r="M141" s="1582" t="s">
        <v>35</v>
      </c>
      <c r="N141" s="1531" t="s">
        <v>35</v>
      </c>
      <c r="O141" s="1531" t="s">
        <v>35</v>
      </c>
      <c r="P141" s="1531" t="s">
        <v>35</v>
      </c>
      <c r="Q141" s="1545" t="s">
        <v>35</v>
      </c>
      <c r="R141" s="1559" t="s">
        <v>35</v>
      </c>
      <c r="S141" s="1531" t="s">
        <v>35</v>
      </c>
      <c r="T141" s="1531" t="s">
        <v>35</v>
      </c>
      <c r="U141" s="1531" t="s">
        <v>35</v>
      </c>
      <c r="V141" s="1531" t="s">
        <v>35</v>
      </c>
      <c r="W141" s="1531" t="s">
        <v>35</v>
      </c>
      <c r="X141" s="1531" t="s">
        <v>35</v>
      </c>
      <c r="Y141" s="1584" t="s">
        <v>35</v>
      </c>
      <c r="Z141" s="2443" t="s">
        <v>35</v>
      </c>
      <c r="AA141" s="2468"/>
      <c r="AB141" s="2468"/>
      <c r="AC141" s="2468"/>
      <c r="AD141" s="2468"/>
      <c r="AE141" s="2468"/>
      <c r="AF141" s="2468"/>
      <c r="AG141" s="2468"/>
      <c r="AH141" s="2468"/>
      <c r="AI141" s="2468"/>
      <c r="AJ141" s="2468"/>
      <c r="AK141" s="2468"/>
      <c r="AL141" s="2468"/>
      <c r="AM141" s="2468"/>
      <c r="AN141" s="2468"/>
      <c r="AO141" s="2468"/>
      <c r="AP141" s="2468"/>
      <c r="AQ141" s="2468"/>
      <c r="AR141" s="2468"/>
      <c r="AS141" s="2468"/>
      <c r="AT141" s="2468"/>
      <c r="AU141" s="2468"/>
      <c r="AV141" s="2468"/>
      <c r="AW141" s="2468"/>
      <c r="AX141" s="2468"/>
      <c r="AY141" s="2468"/>
      <c r="AZ141" s="239"/>
      <c r="BA141" s="3081"/>
      <c r="BB141" s="173" t="s">
        <v>65</v>
      </c>
      <c r="BC141" s="1595" t="s">
        <v>35</v>
      </c>
      <c r="BD141" s="1615" t="s">
        <v>35</v>
      </c>
      <c r="BE141" s="1615" t="s">
        <v>35</v>
      </c>
      <c r="BF141" s="1615" t="s">
        <v>35</v>
      </c>
      <c r="BG141" s="1636" t="s">
        <v>35</v>
      </c>
      <c r="BH141" s="1657" t="s">
        <v>35</v>
      </c>
      <c r="BI141" s="1615" t="s">
        <v>35</v>
      </c>
      <c r="BJ141" s="1615" t="s">
        <v>35</v>
      </c>
      <c r="BK141" s="1615" t="s">
        <v>35</v>
      </c>
      <c r="BL141" s="1636" t="s">
        <v>35</v>
      </c>
      <c r="BM141" s="1657" t="s">
        <v>35</v>
      </c>
      <c r="BN141" s="1615" t="s">
        <v>35</v>
      </c>
      <c r="BO141" s="1615" t="s">
        <v>35</v>
      </c>
      <c r="BP141" s="1615" t="s">
        <v>35</v>
      </c>
      <c r="BQ141" s="1636" t="s">
        <v>35</v>
      </c>
      <c r="BR141" s="1657" t="s">
        <v>35</v>
      </c>
      <c r="BS141" s="1615" t="s">
        <v>35</v>
      </c>
      <c r="BT141" s="1615" t="s">
        <v>35</v>
      </c>
      <c r="BU141" s="1615" t="s">
        <v>35</v>
      </c>
      <c r="BV141" s="1615" t="s">
        <v>35</v>
      </c>
      <c r="BW141" s="1615" t="s">
        <v>35</v>
      </c>
      <c r="BX141" s="1615" t="s">
        <v>35</v>
      </c>
      <c r="BY141" s="1677" t="s">
        <v>35</v>
      </c>
      <c r="BZ141" s="1677" t="s">
        <v>35</v>
      </c>
      <c r="CA141" s="2488"/>
      <c r="CB141" s="2488"/>
      <c r="CC141" s="2488"/>
      <c r="CD141" s="2488"/>
      <c r="CE141" s="2488"/>
      <c r="CF141" s="2488"/>
      <c r="CG141" s="2488"/>
      <c r="CH141" s="2488"/>
      <c r="CI141" s="2488"/>
      <c r="CJ141" s="2488"/>
      <c r="CK141" s="2488"/>
      <c r="CL141" s="2488"/>
      <c r="CM141" s="2488"/>
      <c r="CN141" s="2488"/>
      <c r="CO141" s="2488"/>
      <c r="CP141" s="2488"/>
      <c r="CQ141" s="2488"/>
      <c r="CR141" s="2488"/>
      <c r="CS141" s="2488"/>
      <c r="CT141" s="2488"/>
      <c r="CU141" s="2488"/>
      <c r="CV141" s="2488"/>
      <c r="CW141" s="2488"/>
      <c r="CX141" s="2488"/>
      <c r="CY141" s="2488"/>
      <c r="CZ141" s="2488"/>
    </row>
    <row r="142" s="130" customFormat="true" ht="15" customHeight="true" x14ac:dyDescent="0.2">
      <c r="A142" s="3028"/>
      <c r="B142" s="300" t="s">
        <v>66</v>
      </c>
      <c r="C142" s="1517" t="s">
        <v>35</v>
      </c>
      <c r="D142" s="1531" t="s">
        <v>35</v>
      </c>
      <c r="E142" s="1531" t="s">
        <v>35</v>
      </c>
      <c r="F142" s="1531" t="s">
        <v>35</v>
      </c>
      <c r="G142" s="1545" t="s">
        <v>35</v>
      </c>
      <c r="H142" s="1559" t="s">
        <v>35</v>
      </c>
      <c r="I142" s="1531" t="s">
        <v>35</v>
      </c>
      <c r="J142" s="1531" t="s">
        <v>35</v>
      </c>
      <c r="K142" s="1531" t="s">
        <v>35</v>
      </c>
      <c r="L142" s="1573" t="s">
        <v>35</v>
      </c>
      <c r="M142" s="1582" t="s">
        <v>35</v>
      </c>
      <c r="N142" s="1531" t="s">
        <v>35</v>
      </c>
      <c r="O142" s="1531" t="s">
        <v>35</v>
      </c>
      <c r="P142" s="1531" t="s">
        <v>35</v>
      </c>
      <c r="Q142" s="1545" t="s">
        <v>35</v>
      </c>
      <c r="R142" s="1559" t="s">
        <v>35</v>
      </c>
      <c r="S142" s="1531" t="s">
        <v>35</v>
      </c>
      <c r="T142" s="1531" t="s">
        <v>35</v>
      </c>
      <c r="U142" s="1531" t="s">
        <v>35</v>
      </c>
      <c r="V142" s="1531" t="s">
        <v>35</v>
      </c>
      <c r="W142" s="1531" t="s">
        <v>35</v>
      </c>
      <c r="X142" s="1531" t="s">
        <v>35</v>
      </c>
      <c r="Y142" s="1584" t="s">
        <v>35</v>
      </c>
      <c r="Z142" s="2443" t="s">
        <v>35</v>
      </c>
      <c r="AA142" s="2468"/>
      <c r="AB142" s="2468"/>
      <c r="AC142" s="2468"/>
      <c r="AD142" s="2468"/>
      <c r="AE142" s="2468"/>
      <c r="AF142" s="2468"/>
      <c r="AG142" s="2468"/>
      <c r="AH142" s="2468"/>
      <c r="AI142" s="2468"/>
      <c r="AJ142" s="2468"/>
      <c r="AK142" s="2468"/>
      <c r="AL142" s="2468"/>
      <c r="AM142" s="2468"/>
      <c r="AN142" s="2468"/>
      <c r="AO142" s="2468"/>
      <c r="AP142" s="2468"/>
      <c r="AQ142" s="2468"/>
      <c r="AR142" s="2468"/>
      <c r="AS142" s="2468"/>
      <c r="AT142" s="2468"/>
      <c r="AU142" s="2468"/>
      <c r="AV142" s="2468"/>
      <c r="AW142" s="2468"/>
      <c r="AX142" s="2468"/>
      <c r="AY142" s="2468"/>
      <c r="AZ142" s="239"/>
      <c r="BA142" s="3081"/>
      <c r="BB142" s="173" t="s">
        <v>66</v>
      </c>
      <c r="BC142" s="1595" t="s">
        <v>35</v>
      </c>
      <c r="BD142" s="1615" t="s">
        <v>35</v>
      </c>
      <c r="BE142" s="1615" t="s">
        <v>35</v>
      </c>
      <c r="BF142" s="1615" t="s">
        <v>35</v>
      </c>
      <c r="BG142" s="1636" t="s">
        <v>35</v>
      </c>
      <c r="BH142" s="1657" t="s">
        <v>35</v>
      </c>
      <c r="BI142" s="1615" t="s">
        <v>35</v>
      </c>
      <c r="BJ142" s="1615" t="s">
        <v>35</v>
      </c>
      <c r="BK142" s="1615" t="s">
        <v>35</v>
      </c>
      <c r="BL142" s="1636" t="s">
        <v>35</v>
      </c>
      <c r="BM142" s="1657" t="s">
        <v>35</v>
      </c>
      <c r="BN142" s="1615" t="s">
        <v>35</v>
      </c>
      <c r="BO142" s="1615" t="s">
        <v>35</v>
      </c>
      <c r="BP142" s="1615" t="s">
        <v>35</v>
      </c>
      <c r="BQ142" s="1636" t="s">
        <v>35</v>
      </c>
      <c r="BR142" s="1657" t="s">
        <v>35</v>
      </c>
      <c r="BS142" s="1615" t="s">
        <v>35</v>
      </c>
      <c r="BT142" s="1615" t="s">
        <v>35</v>
      </c>
      <c r="BU142" s="1615" t="s">
        <v>35</v>
      </c>
      <c r="BV142" s="1615" t="s">
        <v>35</v>
      </c>
      <c r="BW142" s="1615" t="s">
        <v>35</v>
      </c>
      <c r="BX142" s="1615" t="s">
        <v>35</v>
      </c>
      <c r="BY142" s="1677" t="s">
        <v>35</v>
      </c>
      <c r="BZ142" s="1677" t="s">
        <v>35</v>
      </c>
      <c r="CA142" s="2488"/>
      <c r="CB142" s="2488"/>
      <c r="CC142" s="2488"/>
      <c r="CD142" s="2488"/>
      <c r="CE142" s="2488"/>
      <c r="CF142" s="2488"/>
      <c r="CG142" s="2488"/>
      <c r="CH142" s="2488"/>
      <c r="CI142" s="2488"/>
      <c r="CJ142" s="2488"/>
      <c r="CK142" s="2488"/>
      <c r="CL142" s="2488"/>
      <c r="CM142" s="2488"/>
      <c r="CN142" s="2488"/>
      <c r="CO142" s="2488"/>
      <c r="CP142" s="2488"/>
      <c r="CQ142" s="2488"/>
      <c r="CR142" s="2488"/>
      <c r="CS142" s="2488"/>
      <c r="CT142" s="2488"/>
      <c r="CU142" s="2488"/>
      <c r="CV142" s="2488"/>
      <c r="CW142" s="2488"/>
      <c r="CX142" s="2488"/>
      <c r="CY142" s="2488"/>
      <c r="CZ142" s="2488"/>
    </row>
    <row r="143" s="130" customFormat="true" ht="15" customHeight="true" x14ac:dyDescent="0.2">
      <c r="A143" s="3028"/>
      <c r="B143" s="300" t="s">
        <v>67</v>
      </c>
      <c r="C143" s="1517" t="s">
        <v>35</v>
      </c>
      <c r="D143" s="1531" t="s">
        <v>35</v>
      </c>
      <c r="E143" s="1531" t="s">
        <v>35</v>
      </c>
      <c r="F143" s="1531" t="s">
        <v>35</v>
      </c>
      <c r="G143" s="1545" t="s">
        <v>35</v>
      </c>
      <c r="H143" s="1559" t="s">
        <v>35</v>
      </c>
      <c r="I143" s="1531" t="s">
        <v>35</v>
      </c>
      <c r="J143" s="1531" t="s">
        <v>35</v>
      </c>
      <c r="K143" s="1531" t="s">
        <v>35</v>
      </c>
      <c r="L143" s="1573" t="s">
        <v>35</v>
      </c>
      <c r="M143" s="1582" t="s">
        <v>35</v>
      </c>
      <c r="N143" s="1531" t="s">
        <v>35</v>
      </c>
      <c r="O143" s="1531" t="s">
        <v>35</v>
      </c>
      <c r="P143" s="1531" t="s">
        <v>35</v>
      </c>
      <c r="Q143" s="1545" t="s">
        <v>35</v>
      </c>
      <c r="R143" s="1559" t="s">
        <v>35</v>
      </c>
      <c r="S143" s="1531" t="s">
        <v>35</v>
      </c>
      <c r="T143" s="1531" t="s">
        <v>35</v>
      </c>
      <c r="U143" s="1531" t="s">
        <v>35</v>
      </c>
      <c r="V143" s="1531" t="s">
        <v>35</v>
      </c>
      <c r="W143" s="1531" t="s">
        <v>35</v>
      </c>
      <c r="X143" s="1531" t="s">
        <v>35</v>
      </c>
      <c r="Y143" s="1584" t="s">
        <v>35</v>
      </c>
      <c r="Z143" s="2443" t="s">
        <v>35</v>
      </c>
      <c r="AA143" s="2468"/>
      <c r="AB143" s="2468"/>
      <c r="AC143" s="2468"/>
      <c r="AD143" s="2468"/>
      <c r="AE143" s="2468"/>
      <c r="AF143" s="2468"/>
      <c r="AG143" s="2468"/>
      <c r="AH143" s="2468"/>
      <c r="AI143" s="2468"/>
      <c r="AJ143" s="2468"/>
      <c r="AK143" s="2468"/>
      <c r="AL143" s="2468"/>
      <c r="AM143" s="2468"/>
      <c r="AN143" s="2468"/>
      <c r="AO143" s="2468"/>
      <c r="AP143" s="2468"/>
      <c r="AQ143" s="2468"/>
      <c r="AR143" s="2468"/>
      <c r="AS143" s="2468"/>
      <c r="AT143" s="2468"/>
      <c r="AU143" s="2468"/>
      <c r="AV143" s="2468"/>
      <c r="AW143" s="2468"/>
      <c r="AX143" s="2468"/>
      <c r="AY143" s="2468"/>
      <c r="AZ143" s="239"/>
      <c r="BA143" s="3081"/>
      <c r="BB143" s="173" t="s">
        <v>67</v>
      </c>
      <c r="BC143" s="1595" t="s">
        <v>35</v>
      </c>
      <c r="BD143" s="1615" t="s">
        <v>35</v>
      </c>
      <c r="BE143" s="1615" t="s">
        <v>35</v>
      </c>
      <c r="BF143" s="1615" t="s">
        <v>35</v>
      </c>
      <c r="BG143" s="1636" t="s">
        <v>35</v>
      </c>
      <c r="BH143" s="1657" t="s">
        <v>35</v>
      </c>
      <c r="BI143" s="1615" t="s">
        <v>35</v>
      </c>
      <c r="BJ143" s="1615" t="s">
        <v>35</v>
      </c>
      <c r="BK143" s="1615" t="s">
        <v>35</v>
      </c>
      <c r="BL143" s="1636" t="s">
        <v>35</v>
      </c>
      <c r="BM143" s="1657" t="s">
        <v>35</v>
      </c>
      <c r="BN143" s="1615" t="s">
        <v>35</v>
      </c>
      <c r="BO143" s="1615" t="s">
        <v>35</v>
      </c>
      <c r="BP143" s="1615" t="s">
        <v>35</v>
      </c>
      <c r="BQ143" s="1636" t="s">
        <v>35</v>
      </c>
      <c r="BR143" s="1657" t="s">
        <v>35</v>
      </c>
      <c r="BS143" s="1615" t="s">
        <v>35</v>
      </c>
      <c r="BT143" s="1615" t="s">
        <v>35</v>
      </c>
      <c r="BU143" s="1615" t="s">
        <v>35</v>
      </c>
      <c r="BV143" s="1615" t="s">
        <v>35</v>
      </c>
      <c r="BW143" s="1615" t="s">
        <v>35</v>
      </c>
      <c r="BX143" s="1615" t="s">
        <v>35</v>
      </c>
      <c r="BY143" s="1677" t="s">
        <v>35</v>
      </c>
      <c r="BZ143" s="1677" t="s">
        <v>35</v>
      </c>
      <c r="CA143" s="2488"/>
      <c r="CB143" s="2488"/>
      <c r="CC143" s="2488"/>
      <c r="CD143" s="2488"/>
      <c r="CE143" s="2488"/>
      <c r="CF143" s="2488"/>
      <c r="CG143" s="2488"/>
      <c r="CH143" s="2488"/>
      <c r="CI143" s="2488"/>
      <c r="CJ143" s="2488"/>
      <c r="CK143" s="2488"/>
      <c r="CL143" s="2488"/>
      <c r="CM143" s="2488"/>
      <c r="CN143" s="2488"/>
      <c r="CO143" s="2488"/>
      <c r="CP143" s="2488"/>
      <c r="CQ143" s="2488"/>
      <c r="CR143" s="2488"/>
      <c r="CS143" s="2488"/>
      <c r="CT143" s="2488"/>
      <c r="CU143" s="2488"/>
      <c r="CV143" s="2488"/>
      <c r="CW143" s="2488"/>
      <c r="CX143" s="2488"/>
      <c r="CY143" s="2488"/>
      <c r="CZ143" s="2488"/>
    </row>
    <row r="144" s="130" customFormat="true" ht="15" customHeight="true" x14ac:dyDescent="0.2">
      <c r="A144" s="3028" t="s">
        <v>108</v>
      </c>
      <c r="B144" s="300" t="s">
        <v>64</v>
      </c>
      <c r="C144" s="1517" t="s">
        <v>35</v>
      </c>
      <c r="D144" s="1531" t="s">
        <v>35</v>
      </c>
      <c r="E144" s="1531" t="s">
        <v>35</v>
      </c>
      <c r="F144" s="1531" t="s">
        <v>35</v>
      </c>
      <c r="G144" s="1545" t="s">
        <v>35</v>
      </c>
      <c r="H144" s="1559" t="s">
        <v>35</v>
      </c>
      <c r="I144" s="1531" t="s">
        <v>35</v>
      </c>
      <c r="J144" s="1531" t="s">
        <v>35</v>
      </c>
      <c r="K144" s="1531" t="s">
        <v>35</v>
      </c>
      <c r="L144" s="1573" t="s">
        <v>35</v>
      </c>
      <c r="M144" s="1582" t="s">
        <v>35</v>
      </c>
      <c r="N144" s="1531" t="s">
        <v>35</v>
      </c>
      <c r="O144" s="1531" t="s">
        <v>35</v>
      </c>
      <c r="P144" s="1531" t="s">
        <v>35</v>
      </c>
      <c r="Q144" s="1545" t="s">
        <v>35</v>
      </c>
      <c r="R144" s="1559" t="s">
        <v>35</v>
      </c>
      <c r="S144" s="1531" t="s">
        <v>35</v>
      </c>
      <c r="T144" s="1531" t="s">
        <v>35</v>
      </c>
      <c r="U144" s="1531" t="s">
        <v>35</v>
      </c>
      <c r="V144" s="1531" t="s">
        <v>35</v>
      </c>
      <c r="W144" s="1531" t="s">
        <v>35</v>
      </c>
      <c r="X144" s="1531" t="s">
        <v>35</v>
      </c>
      <c r="Y144" s="1584" t="s">
        <v>35</v>
      </c>
      <c r="Z144" s="2443" t="s">
        <v>35</v>
      </c>
      <c r="AA144" s="2468"/>
      <c r="AB144" s="2468"/>
      <c r="AC144" s="2468"/>
      <c r="AD144" s="2468"/>
      <c r="AE144" s="2468"/>
      <c r="AF144" s="2468"/>
      <c r="AG144" s="2468"/>
      <c r="AH144" s="2468"/>
      <c r="AI144" s="2468"/>
      <c r="AJ144" s="2468"/>
      <c r="AK144" s="2468"/>
      <c r="AL144" s="2468"/>
      <c r="AM144" s="2468"/>
      <c r="AN144" s="2468"/>
      <c r="AO144" s="2468"/>
      <c r="AP144" s="2468"/>
      <c r="AQ144" s="2468"/>
      <c r="AR144" s="2468"/>
      <c r="AS144" s="2468"/>
      <c r="AT144" s="2468"/>
      <c r="AU144" s="2468"/>
      <c r="AV144" s="2468"/>
      <c r="AW144" s="2468"/>
      <c r="AX144" s="2468"/>
      <c r="AY144" s="2468"/>
      <c r="AZ144" s="239"/>
      <c r="BA144" s="3081" t="s">
        <v>108</v>
      </c>
      <c r="BB144" s="173" t="s">
        <v>64</v>
      </c>
      <c r="BC144" s="1595" t="s">
        <v>35</v>
      </c>
      <c r="BD144" s="1615" t="s">
        <v>35</v>
      </c>
      <c r="BE144" s="1615" t="s">
        <v>35</v>
      </c>
      <c r="BF144" s="1615" t="s">
        <v>35</v>
      </c>
      <c r="BG144" s="1636" t="s">
        <v>35</v>
      </c>
      <c r="BH144" s="1657" t="s">
        <v>35</v>
      </c>
      <c r="BI144" s="1615" t="s">
        <v>35</v>
      </c>
      <c r="BJ144" s="1615" t="s">
        <v>35</v>
      </c>
      <c r="BK144" s="1615" t="s">
        <v>35</v>
      </c>
      <c r="BL144" s="1636" t="s">
        <v>35</v>
      </c>
      <c r="BM144" s="1657" t="s">
        <v>35</v>
      </c>
      <c r="BN144" s="1615" t="s">
        <v>35</v>
      </c>
      <c r="BO144" s="1615" t="s">
        <v>35</v>
      </c>
      <c r="BP144" s="1615" t="s">
        <v>35</v>
      </c>
      <c r="BQ144" s="1636" t="s">
        <v>35</v>
      </c>
      <c r="BR144" s="1657" t="s">
        <v>35</v>
      </c>
      <c r="BS144" s="1615" t="s">
        <v>35</v>
      </c>
      <c r="BT144" s="1615" t="s">
        <v>35</v>
      </c>
      <c r="BU144" s="1615" t="s">
        <v>35</v>
      </c>
      <c r="BV144" s="1615" t="s">
        <v>35</v>
      </c>
      <c r="BW144" s="1615" t="s">
        <v>35</v>
      </c>
      <c r="BX144" s="1615" t="s">
        <v>35</v>
      </c>
      <c r="BY144" s="1677" t="s">
        <v>35</v>
      </c>
      <c r="BZ144" s="1677" t="s">
        <v>35</v>
      </c>
      <c r="CA144" s="2488"/>
      <c r="CB144" s="2488"/>
      <c r="CC144" s="2488"/>
      <c r="CD144" s="2488"/>
      <c r="CE144" s="2488"/>
      <c r="CF144" s="2488"/>
      <c r="CG144" s="2488"/>
      <c r="CH144" s="2488"/>
      <c r="CI144" s="2488"/>
      <c r="CJ144" s="2488"/>
      <c r="CK144" s="2488"/>
      <c r="CL144" s="2488"/>
      <c r="CM144" s="2488"/>
      <c r="CN144" s="2488"/>
      <c r="CO144" s="2488"/>
      <c r="CP144" s="2488"/>
      <c r="CQ144" s="2488"/>
      <c r="CR144" s="2488"/>
      <c r="CS144" s="2488"/>
      <c r="CT144" s="2488"/>
      <c r="CU144" s="2488"/>
      <c r="CV144" s="2488"/>
      <c r="CW144" s="2488"/>
      <c r="CX144" s="2488"/>
      <c r="CY144" s="2488"/>
      <c r="CZ144" s="2488"/>
    </row>
    <row r="145" s="130" customFormat="true" ht="15" customHeight="true" x14ac:dyDescent="0.2">
      <c r="A145" s="3028"/>
      <c r="B145" s="300" t="s">
        <v>65</v>
      </c>
      <c r="C145" s="1517" t="s">
        <v>35</v>
      </c>
      <c r="D145" s="1531" t="s">
        <v>35</v>
      </c>
      <c r="E145" s="1531" t="s">
        <v>35</v>
      </c>
      <c r="F145" s="1531" t="s">
        <v>35</v>
      </c>
      <c r="G145" s="1545" t="s">
        <v>35</v>
      </c>
      <c r="H145" s="1559" t="s">
        <v>35</v>
      </c>
      <c r="I145" s="1531" t="s">
        <v>35</v>
      </c>
      <c r="J145" s="1531" t="s">
        <v>35</v>
      </c>
      <c r="K145" s="1531" t="s">
        <v>35</v>
      </c>
      <c r="L145" s="1573" t="s">
        <v>35</v>
      </c>
      <c r="M145" s="1582" t="s">
        <v>35</v>
      </c>
      <c r="N145" s="1531" t="s">
        <v>35</v>
      </c>
      <c r="O145" s="1531" t="s">
        <v>35</v>
      </c>
      <c r="P145" s="1531" t="s">
        <v>35</v>
      </c>
      <c r="Q145" s="1545" t="s">
        <v>35</v>
      </c>
      <c r="R145" s="1559" t="s">
        <v>35</v>
      </c>
      <c r="S145" s="1531" t="s">
        <v>35</v>
      </c>
      <c r="T145" s="1531" t="s">
        <v>35</v>
      </c>
      <c r="U145" s="1531" t="s">
        <v>35</v>
      </c>
      <c r="V145" s="1531" t="s">
        <v>35</v>
      </c>
      <c r="W145" s="1531" t="s">
        <v>35</v>
      </c>
      <c r="X145" s="1531" t="s">
        <v>35</v>
      </c>
      <c r="Y145" s="1584" t="s">
        <v>35</v>
      </c>
      <c r="Z145" s="2443" t="s">
        <v>35</v>
      </c>
      <c r="AA145" s="2468"/>
      <c r="AB145" s="2468"/>
      <c r="AC145" s="2468"/>
      <c r="AD145" s="2468"/>
      <c r="AE145" s="2468"/>
      <c r="AF145" s="2468"/>
      <c r="AG145" s="2468"/>
      <c r="AH145" s="2468"/>
      <c r="AI145" s="2468"/>
      <c r="AJ145" s="2468"/>
      <c r="AK145" s="2468"/>
      <c r="AL145" s="2468"/>
      <c r="AM145" s="2468"/>
      <c r="AN145" s="2468"/>
      <c r="AO145" s="2468"/>
      <c r="AP145" s="2468"/>
      <c r="AQ145" s="2468"/>
      <c r="AR145" s="2468"/>
      <c r="AS145" s="2468"/>
      <c r="AT145" s="2468"/>
      <c r="AU145" s="2468"/>
      <c r="AV145" s="2468"/>
      <c r="AW145" s="2468"/>
      <c r="AX145" s="2468"/>
      <c r="AY145" s="2468"/>
      <c r="AZ145" s="239"/>
      <c r="BA145" s="3081"/>
      <c r="BB145" s="173" t="s">
        <v>65</v>
      </c>
      <c r="BC145" s="1595" t="s">
        <v>35</v>
      </c>
      <c r="BD145" s="1615" t="s">
        <v>35</v>
      </c>
      <c r="BE145" s="1615" t="s">
        <v>35</v>
      </c>
      <c r="BF145" s="1615" t="s">
        <v>35</v>
      </c>
      <c r="BG145" s="1636" t="s">
        <v>35</v>
      </c>
      <c r="BH145" s="1657" t="s">
        <v>35</v>
      </c>
      <c r="BI145" s="1615" t="s">
        <v>35</v>
      </c>
      <c r="BJ145" s="1615" t="s">
        <v>35</v>
      </c>
      <c r="BK145" s="1615" t="s">
        <v>35</v>
      </c>
      <c r="BL145" s="1636" t="s">
        <v>35</v>
      </c>
      <c r="BM145" s="1657" t="s">
        <v>35</v>
      </c>
      <c r="BN145" s="1615" t="s">
        <v>35</v>
      </c>
      <c r="BO145" s="1615" t="s">
        <v>35</v>
      </c>
      <c r="BP145" s="1615" t="s">
        <v>35</v>
      </c>
      <c r="BQ145" s="1636" t="s">
        <v>35</v>
      </c>
      <c r="BR145" s="1657" t="s">
        <v>35</v>
      </c>
      <c r="BS145" s="1615" t="s">
        <v>35</v>
      </c>
      <c r="BT145" s="1615" t="s">
        <v>35</v>
      </c>
      <c r="BU145" s="1615" t="s">
        <v>35</v>
      </c>
      <c r="BV145" s="1615" t="s">
        <v>35</v>
      </c>
      <c r="BW145" s="1615" t="s">
        <v>35</v>
      </c>
      <c r="BX145" s="1615" t="s">
        <v>35</v>
      </c>
      <c r="BY145" s="1677" t="s">
        <v>35</v>
      </c>
      <c r="BZ145" s="1677" t="s">
        <v>35</v>
      </c>
      <c r="CA145" s="2488"/>
      <c r="CB145" s="2488"/>
      <c r="CC145" s="2488"/>
      <c r="CD145" s="2488"/>
      <c r="CE145" s="2488"/>
      <c r="CF145" s="2488"/>
      <c r="CG145" s="2488"/>
      <c r="CH145" s="2488"/>
      <c r="CI145" s="2488"/>
      <c r="CJ145" s="2488"/>
      <c r="CK145" s="2488"/>
      <c r="CL145" s="2488"/>
      <c r="CM145" s="2488"/>
      <c r="CN145" s="2488"/>
      <c r="CO145" s="2488"/>
      <c r="CP145" s="2488"/>
      <c r="CQ145" s="2488"/>
      <c r="CR145" s="2488"/>
      <c r="CS145" s="2488"/>
      <c r="CT145" s="2488"/>
      <c r="CU145" s="2488"/>
      <c r="CV145" s="2488"/>
      <c r="CW145" s="2488"/>
      <c r="CX145" s="2488"/>
      <c r="CY145" s="2488"/>
      <c r="CZ145" s="2488"/>
    </row>
    <row r="146" s="130" customFormat="true" ht="15" customHeight="true" x14ac:dyDescent="0.2">
      <c r="A146" s="3028"/>
      <c r="B146" s="300" t="s">
        <v>66</v>
      </c>
      <c r="C146" s="1517" t="s">
        <v>35</v>
      </c>
      <c r="D146" s="1531" t="s">
        <v>35</v>
      </c>
      <c r="E146" s="1531" t="s">
        <v>35</v>
      </c>
      <c r="F146" s="1531" t="s">
        <v>35</v>
      </c>
      <c r="G146" s="1545" t="s">
        <v>35</v>
      </c>
      <c r="H146" s="1559" t="s">
        <v>35</v>
      </c>
      <c r="I146" s="1531" t="s">
        <v>35</v>
      </c>
      <c r="J146" s="1531" t="s">
        <v>35</v>
      </c>
      <c r="K146" s="1531" t="s">
        <v>35</v>
      </c>
      <c r="L146" s="1573" t="s">
        <v>35</v>
      </c>
      <c r="M146" s="1582" t="s">
        <v>35</v>
      </c>
      <c r="N146" s="1531" t="s">
        <v>35</v>
      </c>
      <c r="O146" s="1531" t="s">
        <v>35</v>
      </c>
      <c r="P146" s="1531" t="s">
        <v>35</v>
      </c>
      <c r="Q146" s="1545" t="s">
        <v>35</v>
      </c>
      <c r="R146" s="1559" t="s">
        <v>35</v>
      </c>
      <c r="S146" s="1531" t="s">
        <v>35</v>
      </c>
      <c r="T146" s="1531" t="s">
        <v>35</v>
      </c>
      <c r="U146" s="1531" t="s">
        <v>35</v>
      </c>
      <c r="V146" s="1531" t="s">
        <v>35</v>
      </c>
      <c r="W146" s="1531" t="s">
        <v>35</v>
      </c>
      <c r="X146" s="1531" t="s">
        <v>35</v>
      </c>
      <c r="Y146" s="1584" t="s">
        <v>35</v>
      </c>
      <c r="Z146" s="2443" t="s">
        <v>35</v>
      </c>
      <c r="AA146" s="2468"/>
      <c r="AB146" s="2468"/>
      <c r="AC146" s="2468"/>
      <c r="AD146" s="2468"/>
      <c r="AE146" s="2468"/>
      <c r="AF146" s="2468"/>
      <c r="AG146" s="2468"/>
      <c r="AH146" s="2468"/>
      <c r="AI146" s="2468"/>
      <c r="AJ146" s="2468"/>
      <c r="AK146" s="2468"/>
      <c r="AL146" s="2468"/>
      <c r="AM146" s="2468"/>
      <c r="AN146" s="2468"/>
      <c r="AO146" s="2468"/>
      <c r="AP146" s="2468"/>
      <c r="AQ146" s="2468"/>
      <c r="AR146" s="2468"/>
      <c r="AS146" s="2468"/>
      <c r="AT146" s="2468"/>
      <c r="AU146" s="2468"/>
      <c r="AV146" s="2468"/>
      <c r="AW146" s="2468"/>
      <c r="AX146" s="2468"/>
      <c r="AY146" s="2468"/>
      <c r="AZ146" s="239"/>
      <c r="BA146" s="3081"/>
      <c r="BB146" s="173" t="s">
        <v>66</v>
      </c>
      <c r="BC146" s="1595" t="s">
        <v>35</v>
      </c>
      <c r="BD146" s="1615" t="s">
        <v>35</v>
      </c>
      <c r="BE146" s="1615" t="s">
        <v>35</v>
      </c>
      <c r="BF146" s="1615" t="s">
        <v>35</v>
      </c>
      <c r="BG146" s="1636" t="s">
        <v>35</v>
      </c>
      <c r="BH146" s="1657" t="s">
        <v>35</v>
      </c>
      <c r="BI146" s="1615" t="s">
        <v>35</v>
      </c>
      <c r="BJ146" s="1615" t="s">
        <v>35</v>
      </c>
      <c r="BK146" s="1615" t="s">
        <v>35</v>
      </c>
      <c r="BL146" s="1636" t="s">
        <v>35</v>
      </c>
      <c r="BM146" s="1657" t="s">
        <v>35</v>
      </c>
      <c r="BN146" s="1615" t="s">
        <v>35</v>
      </c>
      <c r="BO146" s="1615" t="s">
        <v>35</v>
      </c>
      <c r="BP146" s="1615" t="s">
        <v>35</v>
      </c>
      <c r="BQ146" s="1636" t="s">
        <v>35</v>
      </c>
      <c r="BR146" s="1657" t="s">
        <v>35</v>
      </c>
      <c r="BS146" s="1615" t="s">
        <v>35</v>
      </c>
      <c r="BT146" s="1615" t="s">
        <v>35</v>
      </c>
      <c r="BU146" s="1615" t="s">
        <v>35</v>
      </c>
      <c r="BV146" s="1615" t="s">
        <v>35</v>
      </c>
      <c r="BW146" s="1615" t="s">
        <v>35</v>
      </c>
      <c r="BX146" s="1615" t="s">
        <v>35</v>
      </c>
      <c r="BY146" s="1677" t="s">
        <v>35</v>
      </c>
      <c r="BZ146" s="1677" t="s">
        <v>35</v>
      </c>
      <c r="CA146" s="2488"/>
      <c r="CB146" s="2488"/>
      <c r="CC146" s="2488"/>
      <c r="CD146" s="2488"/>
      <c r="CE146" s="2488"/>
      <c r="CF146" s="2488"/>
      <c r="CG146" s="2488"/>
      <c r="CH146" s="2488"/>
      <c r="CI146" s="2488"/>
      <c r="CJ146" s="2488"/>
      <c r="CK146" s="2488"/>
      <c r="CL146" s="2488"/>
      <c r="CM146" s="2488"/>
      <c r="CN146" s="2488"/>
      <c r="CO146" s="2488"/>
      <c r="CP146" s="2488"/>
      <c r="CQ146" s="2488"/>
      <c r="CR146" s="2488"/>
      <c r="CS146" s="2488"/>
      <c r="CT146" s="2488"/>
      <c r="CU146" s="2488"/>
      <c r="CV146" s="2488"/>
      <c r="CW146" s="2488"/>
      <c r="CX146" s="2488"/>
      <c r="CY146" s="2488"/>
      <c r="CZ146" s="2488"/>
    </row>
    <row r="147" s="130" customFormat="true" ht="15" customHeight="true" x14ac:dyDescent="0.2">
      <c r="A147" s="3028"/>
      <c r="B147" s="300" t="s">
        <v>67</v>
      </c>
      <c r="C147" s="1517" t="s">
        <v>35</v>
      </c>
      <c r="D147" s="1531" t="s">
        <v>35</v>
      </c>
      <c r="E147" s="1531" t="s">
        <v>35</v>
      </c>
      <c r="F147" s="1531" t="s">
        <v>35</v>
      </c>
      <c r="G147" s="1545" t="s">
        <v>35</v>
      </c>
      <c r="H147" s="1559" t="s">
        <v>35</v>
      </c>
      <c r="I147" s="1531" t="s">
        <v>35</v>
      </c>
      <c r="J147" s="1531" t="s">
        <v>35</v>
      </c>
      <c r="K147" s="1531" t="s">
        <v>35</v>
      </c>
      <c r="L147" s="1573" t="s">
        <v>35</v>
      </c>
      <c r="M147" s="1582" t="s">
        <v>35</v>
      </c>
      <c r="N147" s="1531" t="s">
        <v>35</v>
      </c>
      <c r="O147" s="1531" t="s">
        <v>35</v>
      </c>
      <c r="P147" s="1531" t="s">
        <v>35</v>
      </c>
      <c r="Q147" s="1545" t="s">
        <v>35</v>
      </c>
      <c r="R147" s="1559" t="s">
        <v>35</v>
      </c>
      <c r="S147" s="1531" t="s">
        <v>35</v>
      </c>
      <c r="T147" s="1531" t="s">
        <v>35</v>
      </c>
      <c r="U147" s="1531" t="s">
        <v>35</v>
      </c>
      <c r="V147" s="1531" t="s">
        <v>35</v>
      </c>
      <c r="W147" s="1531" t="s">
        <v>35</v>
      </c>
      <c r="X147" s="1531" t="s">
        <v>35</v>
      </c>
      <c r="Y147" s="1584" t="s">
        <v>35</v>
      </c>
      <c r="Z147" s="2443" t="s">
        <v>35</v>
      </c>
      <c r="AA147" s="2468"/>
      <c r="AB147" s="2468"/>
      <c r="AC147" s="2468"/>
      <c r="AD147" s="2468"/>
      <c r="AE147" s="2468"/>
      <c r="AF147" s="2468"/>
      <c r="AG147" s="2468"/>
      <c r="AH147" s="2468"/>
      <c r="AI147" s="2468"/>
      <c r="AJ147" s="2468"/>
      <c r="AK147" s="2468"/>
      <c r="AL147" s="2468"/>
      <c r="AM147" s="2468"/>
      <c r="AN147" s="2468"/>
      <c r="AO147" s="2468"/>
      <c r="AP147" s="2468"/>
      <c r="AQ147" s="2468"/>
      <c r="AR147" s="2468"/>
      <c r="AS147" s="2468"/>
      <c r="AT147" s="2468"/>
      <c r="AU147" s="2468"/>
      <c r="AV147" s="2468"/>
      <c r="AW147" s="2468"/>
      <c r="AX147" s="2468"/>
      <c r="AY147" s="2468"/>
      <c r="AZ147" s="239"/>
      <c r="BA147" s="3081"/>
      <c r="BB147" s="173" t="s">
        <v>67</v>
      </c>
      <c r="BC147" s="1595" t="s">
        <v>35</v>
      </c>
      <c r="BD147" s="1615" t="s">
        <v>35</v>
      </c>
      <c r="BE147" s="1615" t="s">
        <v>35</v>
      </c>
      <c r="BF147" s="1615" t="s">
        <v>35</v>
      </c>
      <c r="BG147" s="1636" t="s">
        <v>35</v>
      </c>
      <c r="BH147" s="1657" t="s">
        <v>35</v>
      </c>
      <c r="BI147" s="1615" t="s">
        <v>35</v>
      </c>
      <c r="BJ147" s="1615" t="s">
        <v>35</v>
      </c>
      <c r="BK147" s="1615" t="s">
        <v>35</v>
      </c>
      <c r="BL147" s="1636" t="s">
        <v>35</v>
      </c>
      <c r="BM147" s="1657" t="s">
        <v>35</v>
      </c>
      <c r="BN147" s="1615" t="s">
        <v>35</v>
      </c>
      <c r="BO147" s="1615" t="s">
        <v>35</v>
      </c>
      <c r="BP147" s="1615" t="s">
        <v>35</v>
      </c>
      <c r="BQ147" s="1636" t="s">
        <v>35</v>
      </c>
      <c r="BR147" s="1657" t="s">
        <v>35</v>
      </c>
      <c r="BS147" s="1615" t="s">
        <v>35</v>
      </c>
      <c r="BT147" s="1615" t="s">
        <v>35</v>
      </c>
      <c r="BU147" s="1615" t="s">
        <v>35</v>
      </c>
      <c r="BV147" s="1615" t="s">
        <v>35</v>
      </c>
      <c r="BW147" s="1615" t="s">
        <v>35</v>
      </c>
      <c r="BX147" s="1615" t="s">
        <v>35</v>
      </c>
      <c r="BY147" s="1677" t="s">
        <v>35</v>
      </c>
      <c r="BZ147" s="1677" t="s">
        <v>35</v>
      </c>
      <c r="CA147" s="2488"/>
      <c r="CB147" s="2488"/>
      <c r="CC147" s="2488"/>
      <c r="CD147" s="2488"/>
      <c r="CE147" s="2488"/>
      <c r="CF147" s="2488"/>
      <c r="CG147" s="2488"/>
      <c r="CH147" s="2488"/>
      <c r="CI147" s="2488"/>
      <c r="CJ147" s="2488"/>
      <c r="CK147" s="2488"/>
      <c r="CL147" s="2488"/>
      <c r="CM147" s="2488"/>
      <c r="CN147" s="2488"/>
      <c r="CO147" s="2488"/>
      <c r="CP147" s="2488"/>
      <c r="CQ147" s="2488"/>
      <c r="CR147" s="2488"/>
      <c r="CS147" s="2488"/>
      <c r="CT147" s="2488"/>
      <c r="CU147" s="2488"/>
      <c r="CV147" s="2488"/>
      <c r="CW147" s="2488"/>
      <c r="CX147" s="2488"/>
      <c r="CY147" s="2488"/>
      <c r="CZ147" s="2488"/>
    </row>
    <row r="148" s="130" customFormat="true" ht="15" customHeight="true" x14ac:dyDescent="0.2">
      <c r="A148" s="3028" t="s">
        <v>109</v>
      </c>
      <c r="B148" s="300" t="s">
        <v>49</v>
      </c>
      <c r="C148" s="1145">
        <v>4.0380067629456757</v>
      </c>
      <c r="D148" s="1146">
        <v>3.9510473128279044</v>
      </c>
      <c r="E148" s="1146">
        <v>6.3560071369830027</v>
      </c>
      <c r="F148" s="1146">
        <v>28.636074406508001</v>
      </c>
      <c r="G148" s="1217">
        <v>24.222393699200683</v>
      </c>
      <c r="H148" s="1201">
        <v>18.344746653663275</v>
      </c>
      <c r="I148" s="1146">
        <v>37.711588151479297</v>
      </c>
      <c r="J148" s="1146">
        <v>41.440605356794904</v>
      </c>
      <c r="K148" s="1146">
        <v>27.290237871082773</v>
      </c>
      <c r="L148" s="1169">
        <v>13.522859874018756</v>
      </c>
      <c r="M148" s="1184">
        <v>3.9143114050558085</v>
      </c>
      <c r="N148" s="1146">
        <v>3.5133758555222472</v>
      </c>
      <c r="O148" s="1146">
        <v>4.4367824214298084</v>
      </c>
      <c r="P148" s="1146">
        <v>5.0895803080912012</v>
      </c>
      <c r="Q148" s="1217">
        <v>10.490671202593713</v>
      </c>
      <c r="R148" s="1201">
        <v>4.0628315251711493</v>
      </c>
      <c r="S148" s="1146">
        <v>17.348737581072122</v>
      </c>
      <c r="T148" s="1146">
        <v>8.0755425570161652</v>
      </c>
      <c r="U148" s="1146">
        <v>5.5612538686632185</v>
      </c>
      <c r="V148" s="1146">
        <v>43.895370684275612</v>
      </c>
      <c r="W148" s="1146">
        <v>6.6306846386954206</v>
      </c>
      <c r="X148" s="1146">
        <v>1.8902034221065032</v>
      </c>
      <c r="Y148" s="1147">
        <v>13.318945055360611</v>
      </c>
      <c r="Z148" s="2444">
        <v>0.64203659049095652</v>
      </c>
      <c r="AA148" s="2469"/>
      <c r="AB148" s="2469"/>
      <c r="AC148" s="2469"/>
      <c r="AD148" s="2469"/>
      <c r="AE148" s="2469"/>
      <c r="AF148" s="2469"/>
      <c r="AG148" s="2469"/>
      <c r="AH148" s="2469"/>
      <c r="AI148" s="2469"/>
      <c r="AJ148" s="2469"/>
      <c r="AK148" s="2469"/>
      <c r="AL148" s="2469"/>
      <c r="AM148" s="2469"/>
      <c r="AN148" s="2469"/>
      <c r="AO148" s="2469"/>
      <c r="AP148" s="2469"/>
      <c r="AQ148" s="2469"/>
      <c r="AR148" s="2469"/>
      <c r="AS148" s="2469"/>
      <c r="AT148" s="2469"/>
      <c r="AU148" s="2469"/>
      <c r="AV148" s="2469"/>
      <c r="AW148" s="2469"/>
      <c r="AX148" s="2469"/>
      <c r="AY148" s="2469"/>
      <c r="AZ148" s="239"/>
      <c r="BA148" s="3081" t="s">
        <v>109</v>
      </c>
      <c r="BB148" s="173" t="s">
        <v>49</v>
      </c>
      <c r="BC148" s="1595" t="s">
        <v>35</v>
      </c>
      <c r="BD148" s="1615" t="s">
        <v>35</v>
      </c>
      <c r="BE148" s="1615" t="s">
        <v>35</v>
      </c>
      <c r="BF148" s="1615" t="s">
        <v>35</v>
      </c>
      <c r="BG148" s="1636" t="s">
        <v>35</v>
      </c>
      <c r="BH148" s="1657" t="s">
        <v>35</v>
      </c>
      <c r="BI148" s="1615" t="s">
        <v>35</v>
      </c>
      <c r="BJ148" s="1615" t="s">
        <v>35</v>
      </c>
      <c r="BK148" s="1615" t="s">
        <v>35</v>
      </c>
      <c r="BL148" s="1636" t="s">
        <v>35</v>
      </c>
      <c r="BM148" s="1657" t="s">
        <v>35</v>
      </c>
      <c r="BN148" s="1615" t="s">
        <v>35</v>
      </c>
      <c r="BO148" s="1615" t="s">
        <v>35</v>
      </c>
      <c r="BP148" s="1615" t="s">
        <v>35</v>
      </c>
      <c r="BQ148" s="1636" t="s">
        <v>35</v>
      </c>
      <c r="BR148" s="1657" t="s">
        <v>35</v>
      </c>
      <c r="BS148" s="1615" t="s">
        <v>35</v>
      </c>
      <c r="BT148" s="1615" t="s">
        <v>35</v>
      </c>
      <c r="BU148" s="1615" t="s">
        <v>35</v>
      </c>
      <c r="BV148" s="1615" t="s">
        <v>35</v>
      </c>
      <c r="BW148" s="1615" t="s">
        <v>35</v>
      </c>
      <c r="BX148" s="1615" t="s">
        <v>35</v>
      </c>
      <c r="BY148" s="1677" t="s">
        <v>35</v>
      </c>
      <c r="BZ148" s="1677" t="s">
        <v>35</v>
      </c>
      <c r="CA148" s="2488"/>
      <c r="CB148" s="2488"/>
      <c r="CC148" s="2488"/>
      <c r="CD148" s="2488"/>
      <c r="CE148" s="2488"/>
      <c r="CF148" s="2488"/>
      <c r="CG148" s="2488"/>
      <c r="CH148" s="2488"/>
      <c r="CI148" s="2488"/>
      <c r="CJ148" s="2488"/>
      <c r="CK148" s="2488"/>
      <c r="CL148" s="2488"/>
      <c r="CM148" s="2488"/>
      <c r="CN148" s="2488"/>
      <c r="CO148" s="2488"/>
      <c r="CP148" s="2488"/>
      <c r="CQ148" s="2488"/>
      <c r="CR148" s="2488"/>
      <c r="CS148" s="2488"/>
      <c r="CT148" s="2488"/>
      <c r="CU148" s="2488"/>
      <c r="CV148" s="2488"/>
      <c r="CW148" s="2488"/>
      <c r="CX148" s="2488"/>
      <c r="CY148" s="2488"/>
      <c r="CZ148" s="2488"/>
    </row>
    <row r="149" s="130" customFormat="true" ht="15" customHeight="true" x14ac:dyDescent="0.2">
      <c r="A149" s="3028"/>
      <c r="B149" s="300" t="s">
        <v>48</v>
      </c>
      <c r="C149" s="1145">
        <v>7.4268919866027794</v>
      </c>
      <c r="D149" s="1146">
        <v>8.729196966826148</v>
      </c>
      <c r="E149" s="1146">
        <v>12.603146978047317</v>
      </c>
      <c r="F149" s="1146">
        <v>24.675879344673699</v>
      </c>
      <c r="G149" s="1217">
        <v>67.769581248098547</v>
      </c>
      <c r="H149" s="1201">
        <v>10.362721859279066</v>
      </c>
      <c r="I149" s="1146">
        <v>21.680139740797685</v>
      </c>
      <c r="J149" s="1146">
        <v>39.790944097639482</v>
      </c>
      <c r="K149" s="1146">
        <v>64.691952619516627</v>
      </c>
      <c r="L149" s="1169">
        <v>84.509831830774914</v>
      </c>
      <c r="M149" s="1184">
        <v>4.4088691782503302</v>
      </c>
      <c r="N149" s="1146">
        <v>10.742943579173431</v>
      </c>
      <c r="O149" s="1146">
        <v>8.9326096857513875</v>
      </c>
      <c r="P149" s="1146">
        <v>12.139211522688662</v>
      </c>
      <c r="Q149" s="1217">
        <v>29.181205517471319</v>
      </c>
      <c r="R149" s="1201">
        <v>16.749065181382317</v>
      </c>
      <c r="S149" s="1146">
        <v>46.726345385891101</v>
      </c>
      <c r="T149" s="1146">
        <v>12.042185614502026</v>
      </c>
      <c r="U149" s="1146">
        <v>13.526048525022153</v>
      </c>
      <c r="V149" s="1146">
        <v>34.222186026139781</v>
      </c>
      <c r="W149" s="1146">
        <v>27.33166775235135</v>
      </c>
      <c r="X149" s="1146">
        <v>4.7798529672460139</v>
      </c>
      <c r="Y149" s="1147">
        <v>27.184762278076256</v>
      </c>
      <c r="Z149" s="2444">
        <v>4.0287195569566014</v>
      </c>
      <c r="AA149" s="2469"/>
      <c r="AB149" s="2469"/>
      <c r="AC149" s="2469"/>
      <c r="AD149" s="2469"/>
      <c r="AE149" s="2469"/>
      <c r="AF149" s="2469"/>
      <c r="AG149" s="2469"/>
      <c r="AH149" s="2469"/>
      <c r="AI149" s="2469"/>
      <c r="AJ149" s="2469"/>
      <c r="AK149" s="2469"/>
      <c r="AL149" s="2469"/>
      <c r="AM149" s="2469"/>
      <c r="AN149" s="2469"/>
      <c r="AO149" s="2469"/>
      <c r="AP149" s="2469"/>
      <c r="AQ149" s="2469"/>
      <c r="AR149" s="2469"/>
      <c r="AS149" s="2469"/>
      <c r="AT149" s="2469"/>
      <c r="AU149" s="2469"/>
      <c r="AV149" s="2469"/>
      <c r="AW149" s="2469"/>
      <c r="AX149" s="2469"/>
      <c r="AY149" s="2469"/>
      <c r="AZ149" s="239"/>
      <c r="BA149" s="3081"/>
      <c r="BB149" s="173" t="s">
        <v>48</v>
      </c>
      <c r="BC149" s="1595" t="s">
        <v>35</v>
      </c>
      <c r="BD149" s="1615" t="s">
        <v>35</v>
      </c>
      <c r="BE149" s="1615" t="s">
        <v>35</v>
      </c>
      <c r="BF149" s="1615" t="s">
        <v>35</v>
      </c>
      <c r="BG149" s="1636" t="s">
        <v>35</v>
      </c>
      <c r="BH149" s="1657" t="s">
        <v>35</v>
      </c>
      <c r="BI149" s="1615" t="s">
        <v>35</v>
      </c>
      <c r="BJ149" s="1615" t="s">
        <v>35</v>
      </c>
      <c r="BK149" s="1615" t="s">
        <v>35</v>
      </c>
      <c r="BL149" s="1636" t="s">
        <v>35</v>
      </c>
      <c r="BM149" s="1657" t="s">
        <v>35</v>
      </c>
      <c r="BN149" s="1615" t="s">
        <v>35</v>
      </c>
      <c r="BO149" s="1615" t="s">
        <v>35</v>
      </c>
      <c r="BP149" s="1615" t="s">
        <v>35</v>
      </c>
      <c r="BQ149" s="1636" t="s">
        <v>35</v>
      </c>
      <c r="BR149" s="1657" t="s">
        <v>35</v>
      </c>
      <c r="BS149" s="1615" t="s">
        <v>35</v>
      </c>
      <c r="BT149" s="1615" t="s">
        <v>35</v>
      </c>
      <c r="BU149" s="1615" t="s">
        <v>35</v>
      </c>
      <c r="BV149" s="1615" t="s">
        <v>35</v>
      </c>
      <c r="BW149" s="1615" t="s">
        <v>35</v>
      </c>
      <c r="BX149" s="1615" t="s">
        <v>35</v>
      </c>
      <c r="BY149" s="1677" t="s">
        <v>35</v>
      </c>
      <c r="BZ149" s="1677" t="s">
        <v>35</v>
      </c>
      <c r="CA149" s="2488"/>
      <c r="CB149" s="2488"/>
      <c r="CC149" s="2488"/>
      <c r="CD149" s="2488"/>
      <c r="CE149" s="2488"/>
      <c r="CF149" s="2488"/>
      <c r="CG149" s="2488"/>
      <c r="CH149" s="2488"/>
      <c r="CI149" s="2488"/>
      <c r="CJ149" s="2488"/>
      <c r="CK149" s="2488"/>
      <c r="CL149" s="2488"/>
      <c r="CM149" s="2488"/>
      <c r="CN149" s="2488"/>
      <c r="CO149" s="2488"/>
      <c r="CP149" s="2488"/>
      <c r="CQ149" s="2488"/>
      <c r="CR149" s="2488"/>
      <c r="CS149" s="2488"/>
      <c r="CT149" s="2488"/>
      <c r="CU149" s="2488"/>
      <c r="CV149" s="2488"/>
      <c r="CW149" s="2488"/>
      <c r="CX149" s="2488"/>
      <c r="CY149" s="2488"/>
      <c r="CZ149" s="2488"/>
    </row>
    <row r="150" s="130" customFormat="true" ht="15" customHeight="true" x14ac:dyDescent="0.2">
      <c r="A150" s="3028"/>
      <c r="B150" s="300" t="s">
        <v>111</v>
      </c>
      <c r="C150" s="1145">
        <v>88.535101250451675</v>
      </c>
      <c r="D150" s="1146">
        <v>87.31975572034591</v>
      </c>
      <c r="E150" s="1146">
        <v>81.040845884969698</v>
      </c>
      <c r="F150" s="1146">
        <v>46.688046248818345</v>
      </c>
      <c r="G150" s="1217">
        <v>8.0080250527007077</v>
      </c>
      <c r="H150" s="1201">
        <v>71.292531487057502</v>
      </c>
      <c r="I150" s="1146">
        <v>40.608272107723117</v>
      </c>
      <c r="J150" s="1146">
        <v>18.768450545565681</v>
      </c>
      <c r="K150" s="1146">
        <v>8.0178095094006316</v>
      </c>
      <c r="L150" s="1169">
        <v>1.9673082952063294</v>
      </c>
      <c r="M150" s="1184">
        <v>91.676819416693974</v>
      </c>
      <c r="N150" s="1146">
        <v>85.743680565304217</v>
      </c>
      <c r="O150" s="1146">
        <v>86.63060789281883</v>
      </c>
      <c r="P150" s="1146">
        <v>82.771208169220003</v>
      </c>
      <c r="Q150" s="1217">
        <v>60.328123279934985</v>
      </c>
      <c r="R150" s="1201">
        <v>79.188103293446659</v>
      </c>
      <c r="S150" s="1146">
        <v>35.924917033036827</v>
      </c>
      <c r="T150" s="1146">
        <v>79.882271828482203</v>
      </c>
      <c r="U150" s="1146">
        <v>80.912697606314651</v>
      </c>
      <c r="V150" s="1146">
        <v>21.882443289584678</v>
      </c>
      <c r="W150" s="1146">
        <v>66.037647608953023</v>
      </c>
      <c r="X150" s="1146">
        <v>93.329943610647518</v>
      </c>
      <c r="Y150" s="1147">
        <v>59.496292666562944</v>
      </c>
      <c r="Z150" s="2444">
        <v>95.329243852552423</v>
      </c>
      <c r="AA150" s="2469"/>
      <c r="AB150" s="2469"/>
      <c r="AC150" s="2469"/>
      <c r="AD150" s="2469"/>
      <c r="AE150" s="2469"/>
      <c r="AF150" s="2469"/>
      <c r="AG150" s="2469"/>
      <c r="AH150" s="2469"/>
      <c r="AI150" s="2469"/>
      <c r="AJ150" s="2469"/>
      <c r="AK150" s="2469"/>
      <c r="AL150" s="2469"/>
      <c r="AM150" s="2469"/>
      <c r="AN150" s="2469"/>
      <c r="AO150" s="2469"/>
      <c r="AP150" s="2469"/>
      <c r="AQ150" s="2469"/>
      <c r="AR150" s="2469"/>
      <c r="AS150" s="2469"/>
      <c r="AT150" s="2469"/>
      <c r="AU150" s="2469"/>
      <c r="AV150" s="2469"/>
      <c r="AW150" s="2469"/>
      <c r="AX150" s="2469"/>
      <c r="AY150" s="2469"/>
      <c r="AZ150" s="239"/>
      <c r="BA150" s="3081"/>
      <c r="BB150" s="173" t="s">
        <v>111</v>
      </c>
      <c r="BC150" s="1595" t="s">
        <v>35</v>
      </c>
      <c r="BD150" s="1615" t="s">
        <v>35</v>
      </c>
      <c r="BE150" s="1615" t="s">
        <v>35</v>
      </c>
      <c r="BF150" s="1615" t="s">
        <v>35</v>
      </c>
      <c r="BG150" s="1636" t="s">
        <v>35</v>
      </c>
      <c r="BH150" s="1657" t="s">
        <v>35</v>
      </c>
      <c r="BI150" s="1615" t="s">
        <v>35</v>
      </c>
      <c r="BJ150" s="1615" t="s">
        <v>35</v>
      </c>
      <c r="BK150" s="1615" t="s">
        <v>35</v>
      </c>
      <c r="BL150" s="1636" t="s">
        <v>35</v>
      </c>
      <c r="BM150" s="1657" t="s">
        <v>35</v>
      </c>
      <c r="BN150" s="1615" t="s">
        <v>35</v>
      </c>
      <c r="BO150" s="1615" t="s">
        <v>35</v>
      </c>
      <c r="BP150" s="1615" t="s">
        <v>35</v>
      </c>
      <c r="BQ150" s="1636" t="s">
        <v>35</v>
      </c>
      <c r="BR150" s="1657" t="s">
        <v>35</v>
      </c>
      <c r="BS150" s="1615" t="s">
        <v>35</v>
      </c>
      <c r="BT150" s="1615" t="s">
        <v>35</v>
      </c>
      <c r="BU150" s="1615" t="s">
        <v>35</v>
      </c>
      <c r="BV150" s="1615" t="s">
        <v>35</v>
      </c>
      <c r="BW150" s="1615" t="s">
        <v>35</v>
      </c>
      <c r="BX150" s="1615" t="s">
        <v>35</v>
      </c>
      <c r="BY150" s="1677" t="s">
        <v>35</v>
      </c>
      <c r="BZ150" s="1677" t="s">
        <v>35</v>
      </c>
      <c r="CA150" s="2488"/>
      <c r="CB150" s="2488"/>
      <c r="CC150" s="2488"/>
      <c r="CD150" s="2488"/>
      <c r="CE150" s="2488"/>
      <c r="CF150" s="2488"/>
      <c r="CG150" s="2488"/>
      <c r="CH150" s="2488"/>
      <c r="CI150" s="2488"/>
      <c r="CJ150" s="2488"/>
      <c r="CK150" s="2488"/>
      <c r="CL150" s="2488"/>
      <c r="CM150" s="2488"/>
      <c r="CN150" s="2488"/>
      <c r="CO150" s="2488"/>
      <c r="CP150" s="2488"/>
      <c r="CQ150" s="2488"/>
      <c r="CR150" s="2488"/>
      <c r="CS150" s="2488"/>
      <c r="CT150" s="2488"/>
      <c r="CU150" s="2488"/>
      <c r="CV150" s="2488"/>
      <c r="CW150" s="2488"/>
      <c r="CX150" s="2488"/>
      <c r="CY150" s="2488"/>
      <c r="CZ150" s="2488"/>
    </row>
    <row r="151" s="130" customFormat="true" ht="15" customHeight="true" x14ac:dyDescent="0.2">
      <c r="A151" s="3028" t="s">
        <v>110</v>
      </c>
      <c r="B151" s="300" t="s">
        <v>49</v>
      </c>
      <c r="C151" s="1145">
        <v>31.399233359585189</v>
      </c>
      <c r="D151" s="1146">
        <v>26.80035529950705</v>
      </c>
      <c r="E151" s="1146">
        <v>33.576368676678804</v>
      </c>
      <c r="F151" s="1146">
        <v>53.734818450605694</v>
      </c>
      <c r="G151" s="1217">
        <v>28.0106097344487</v>
      </c>
      <c r="H151" s="1201">
        <v>59.430493073713379</v>
      </c>
      <c r="I151" s="1146">
        <v>62.489766177609994</v>
      </c>
      <c r="J151" s="1146">
        <v>52.52346023148727</v>
      </c>
      <c r="K151" s="1146">
        <v>30.93479667144214</v>
      </c>
      <c r="L151" s="1169">
        <v>13.830902204981582</v>
      </c>
      <c r="M151" s="1184">
        <v>38.125777659223907</v>
      </c>
      <c r="N151" s="1146">
        <v>25.482384882975438</v>
      </c>
      <c r="O151" s="1146">
        <v>26.050581760163137</v>
      </c>
      <c r="P151" s="1146">
        <v>28.180495161618712</v>
      </c>
      <c r="Q151" s="1217">
        <v>29.728111260384093</v>
      </c>
      <c r="R151" s="1201">
        <v>23.776779736060938</v>
      </c>
      <c r="S151" s="1146">
        <v>33.370578161793709</v>
      </c>
      <c r="T151" s="1146">
        <v>45.273541762647049</v>
      </c>
      <c r="U151" s="1146">
        <v>26.943357883639766</v>
      </c>
      <c r="V151" s="1146">
        <v>58.993123698415339</v>
      </c>
      <c r="W151" s="1146">
        <v>17.530169096268619</v>
      </c>
      <c r="X151" s="1146">
        <v>40.445518878461392</v>
      </c>
      <c r="Y151" s="1147">
        <v>34.934816068558845</v>
      </c>
      <c r="Z151" s="2444">
        <v>37.52788473053257</v>
      </c>
      <c r="AA151" s="2469"/>
      <c r="AB151" s="2469"/>
      <c r="AC151" s="2469"/>
      <c r="AD151" s="2469"/>
      <c r="AE151" s="2469"/>
      <c r="AF151" s="2469"/>
      <c r="AG151" s="2469"/>
      <c r="AH151" s="2469"/>
      <c r="AI151" s="2469"/>
      <c r="AJ151" s="2469"/>
      <c r="AK151" s="2469"/>
      <c r="AL151" s="2469"/>
      <c r="AM151" s="2469"/>
      <c r="AN151" s="2469"/>
      <c r="AO151" s="2469"/>
      <c r="AP151" s="2469"/>
      <c r="AQ151" s="2469"/>
      <c r="AR151" s="2469"/>
      <c r="AS151" s="2469"/>
      <c r="AT151" s="2469"/>
      <c r="AU151" s="2469"/>
      <c r="AV151" s="2469"/>
      <c r="AW151" s="2469"/>
      <c r="AX151" s="2469"/>
      <c r="AY151" s="2469"/>
      <c r="AZ151" s="239"/>
      <c r="BA151" s="3081" t="s">
        <v>110</v>
      </c>
      <c r="BB151" s="173" t="s">
        <v>49</v>
      </c>
      <c r="BC151" s="1595" t="s">
        <v>35</v>
      </c>
      <c r="BD151" s="1615" t="s">
        <v>35</v>
      </c>
      <c r="BE151" s="1615" t="s">
        <v>35</v>
      </c>
      <c r="BF151" s="1615" t="s">
        <v>35</v>
      </c>
      <c r="BG151" s="1636" t="s">
        <v>35</v>
      </c>
      <c r="BH151" s="1657" t="s">
        <v>35</v>
      </c>
      <c r="BI151" s="1615" t="s">
        <v>35</v>
      </c>
      <c r="BJ151" s="1615" t="s">
        <v>35</v>
      </c>
      <c r="BK151" s="1615" t="s">
        <v>35</v>
      </c>
      <c r="BL151" s="1636" t="s">
        <v>35</v>
      </c>
      <c r="BM151" s="1657" t="s">
        <v>35</v>
      </c>
      <c r="BN151" s="1615" t="s">
        <v>35</v>
      </c>
      <c r="BO151" s="1615" t="s">
        <v>35</v>
      </c>
      <c r="BP151" s="1615" t="s">
        <v>35</v>
      </c>
      <c r="BQ151" s="1636" t="s">
        <v>35</v>
      </c>
      <c r="BR151" s="1657" t="s">
        <v>35</v>
      </c>
      <c r="BS151" s="1615" t="s">
        <v>35</v>
      </c>
      <c r="BT151" s="1615" t="s">
        <v>35</v>
      </c>
      <c r="BU151" s="1615" t="s">
        <v>35</v>
      </c>
      <c r="BV151" s="1615" t="s">
        <v>35</v>
      </c>
      <c r="BW151" s="1615" t="s">
        <v>35</v>
      </c>
      <c r="BX151" s="1615" t="s">
        <v>35</v>
      </c>
      <c r="BY151" s="1677" t="s">
        <v>35</v>
      </c>
      <c r="BZ151" s="1677" t="s">
        <v>35</v>
      </c>
      <c r="CA151" s="2488"/>
      <c r="CB151" s="2488"/>
      <c r="CC151" s="2488"/>
      <c r="CD151" s="2488"/>
      <c r="CE151" s="2488"/>
      <c r="CF151" s="2488"/>
      <c r="CG151" s="2488"/>
      <c r="CH151" s="2488"/>
      <c r="CI151" s="2488"/>
      <c r="CJ151" s="2488"/>
      <c r="CK151" s="2488"/>
      <c r="CL151" s="2488"/>
      <c r="CM151" s="2488"/>
      <c r="CN151" s="2488"/>
      <c r="CO151" s="2488"/>
      <c r="CP151" s="2488"/>
      <c r="CQ151" s="2488"/>
      <c r="CR151" s="2488"/>
      <c r="CS151" s="2488"/>
      <c r="CT151" s="2488"/>
      <c r="CU151" s="2488"/>
      <c r="CV151" s="2488"/>
      <c r="CW151" s="2488"/>
      <c r="CX151" s="2488"/>
      <c r="CY151" s="2488"/>
      <c r="CZ151" s="2488"/>
    </row>
    <row r="152" s="130" customFormat="true" ht="15" customHeight="true" x14ac:dyDescent="0.2">
      <c r="A152" s="3301"/>
      <c r="B152" s="1991" t="s">
        <v>48</v>
      </c>
      <c r="C152" s="1148">
        <v>68.600766640414761</v>
      </c>
      <c r="D152" s="1149">
        <v>73.199644700492826</v>
      </c>
      <c r="E152" s="1149">
        <v>66.257103445698675</v>
      </c>
      <c r="F152" s="1149">
        <v>46.127341752015127</v>
      </c>
      <c r="G152" s="1218">
        <v>71.776599759168064</v>
      </c>
      <c r="H152" s="1202">
        <v>40.510446099927627</v>
      </c>
      <c r="I152" s="1149">
        <v>37.510233822390084</v>
      </c>
      <c r="J152" s="1149">
        <v>47.476539768512829</v>
      </c>
      <c r="K152" s="1149">
        <v>68.887038559944173</v>
      </c>
      <c r="L152" s="1170">
        <v>85.753294587341117</v>
      </c>
      <c r="M152" s="1185">
        <v>61.874222340776278</v>
      </c>
      <c r="N152" s="1149">
        <v>74.51761511702459</v>
      </c>
      <c r="O152" s="1149">
        <v>73.949418239836973</v>
      </c>
      <c r="P152" s="1149">
        <v>71.691723412816046</v>
      </c>
      <c r="Q152" s="1218">
        <v>69.945901229171326</v>
      </c>
      <c r="R152" s="1202">
        <v>76.223220263939226</v>
      </c>
      <c r="S152" s="1149">
        <v>66.567484166176911</v>
      </c>
      <c r="T152" s="1149">
        <v>54.549934688856347</v>
      </c>
      <c r="U152" s="1149">
        <v>73.056642116360365</v>
      </c>
      <c r="V152" s="1149">
        <v>40.485937193688208</v>
      </c>
      <c r="W152" s="1149">
        <v>82.469830903731207</v>
      </c>
      <c r="X152" s="1149">
        <v>59.554481121538885</v>
      </c>
      <c r="Y152" s="1150">
        <v>65.065183931440956</v>
      </c>
      <c r="Z152" s="2445">
        <v>62.441452303002706</v>
      </c>
      <c r="AA152" s="2470"/>
      <c r="AB152" s="2470"/>
      <c r="AC152" s="2470"/>
      <c r="AD152" s="2470"/>
      <c r="AE152" s="2470"/>
      <c r="AF152" s="2470"/>
      <c r="AG152" s="2470"/>
      <c r="AH152" s="2470"/>
      <c r="AI152" s="2470"/>
      <c r="AJ152" s="2470"/>
      <c r="AK152" s="2470"/>
      <c r="AL152" s="2470"/>
      <c r="AM152" s="2470"/>
      <c r="AN152" s="2470"/>
      <c r="AO152" s="2470"/>
      <c r="AP152" s="2470"/>
      <c r="AQ152" s="2470"/>
      <c r="AR152" s="2470"/>
      <c r="AS152" s="2470"/>
      <c r="AT152" s="2470"/>
      <c r="AU152" s="2470"/>
      <c r="AV152" s="2470"/>
      <c r="AW152" s="2470"/>
      <c r="AX152" s="2470"/>
      <c r="AY152" s="2470"/>
      <c r="AZ152" s="239"/>
      <c r="BA152" s="3089"/>
      <c r="BB152" s="265" t="s">
        <v>48</v>
      </c>
      <c r="BC152" s="1596" t="s">
        <v>35</v>
      </c>
      <c r="BD152" s="1616" t="s">
        <v>35</v>
      </c>
      <c r="BE152" s="1616" t="s">
        <v>35</v>
      </c>
      <c r="BF152" s="1616" t="s">
        <v>35</v>
      </c>
      <c r="BG152" s="1637" t="s">
        <v>35</v>
      </c>
      <c r="BH152" s="1658" t="s">
        <v>35</v>
      </c>
      <c r="BI152" s="1616" t="s">
        <v>35</v>
      </c>
      <c r="BJ152" s="1616" t="s">
        <v>35</v>
      </c>
      <c r="BK152" s="1616" t="s">
        <v>35</v>
      </c>
      <c r="BL152" s="1637" t="s">
        <v>35</v>
      </c>
      <c r="BM152" s="1658" t="s">
        <v>35</v>
      </c>
      <c r="BN152" s="1616" t="s">
        <v>35</v>
      </c>
      <c r="BO152" s="1616" t="s">
        <v>35</v>
      </c>
      <c r="BP152" s="1616" t="s">
        <v>35</v>
      </c>
      <c r="BQ152" s="1637" t="s">
        <v>35</v>
      </c>
      <c r="BR152" s="1658" t="s">
        <v>35</v>
      </c>
      <c r="BS152" s="1616" t="s">
        <v>35</v>
      </c>
      <c r="BT152" s="1616" t="s">
        <v>35</v>
      </c>
      <c r="BU152" s="1616" t="s">
        <v>35</v>
      </c>
      <c r="BV152" s="1616" t="s">
        <v>35</v>
      </c>
      <c r="BW152" s="1616" t="s">
        <v>35</v>
      </c>
      <c r="BX152" s="1616" t="s">
        <v>35</v>
      </c>
      <c r="BY152" s="1678" t="s">
        <v>35</v>
      </c>
      <c r="BZ152" s="1678" t="s">
        <v>35</v>
      </c>
      <c r="CA152" s="2489"/>
      <c r="CB152" s="2489"/>
      <c r="CC152" s="2489"/>
      <c r="CD152" s="2489"/>
      <c r="CE152" s="2489"/>
      <c r="CF152" s="2489"/>
      <c r="CG152" s="2489"/>
      <c r="CH152" s="2489"/>
      <c r="CI152" s="2489"/>
      <c r="CJ152" s="2489"/>
      <c r="CK152" s="2489"/>
      <c r="CL152" s="2489"/>
      <c r="CM152" s="2489"/>
      <c r="CN152" s="2489"/>
      <c r="CO152" s="2489"/>
      <c r="CP152" s="2489"/>
      <c r="CQ152" s="2489"/>
      <c r="CR152" s="2489"/>
      <c r="CS152" s="2489"/>
      <c r="CT152" s="2489"/>
      <c r="CU152" s="2489"/>
      <c r="CV152" s="2489"/>
      <c r="CW152" s="2489"/>
      <c r="CX152" s="2489"/>
      <c r="CY152" s="2489"/>
      <c r="CZ152" s="2489"/>
    </row>
    <row r="153" s="761" customFormat="true" ht="15" customHeight="true" x14ac:dyDescent="0.2">
      <c r="A153" s="3284" t="s">
        <v>62</v>
      </c>
      <c r="B153" s="2115" t="s">
        <v>315</v>
      </c>
      <c r="C153" s="2071">
        <v>0</v>
      </c>
      <c r="D153" s="2072">
        <v>0</v>
      </c>
      <c r="E153" s="2072">
        <v>7.3308142606229657E-2</v>
      </c>
      <c r="F153" s="2072">
        <v>7.968540044111311</v>
      </c>
      <c r="G153" s="2073">
        <v>44.325823793507617</v>
      </c>
      <c r="H153" s="2074">
        <v>0.53625902743253218</v>
      </c>
      <c r="I153" s="2072">
        <v>12.365547173127316</v>
      </c>
      <c r="J153" s="2072">
        <v>22.385224110566572</v>
      </c>
      <c r="K153" s="2072">
        <v>46.331908400836667</v>
      </c>
      <c r="L153" s="2075">
        <v>60.687468431442028</v>
      </c>
      <c r="M153" s="2076">
        <v>0</v>
      </c>
      <c r="N153" s="2072">
        <v>0</v>
      </c>
      <c r="O153" s="2072">
        <v>0</v>
      </c>
      <c r="P153" s="2072">
        <v>0.11427687344164386</v>
      </c>
      <c r="Q153" s="2073">
        <v>1.9927079584847911</v>
      </c>
      <c r="R153" s="2074">
        <v>4.809858645268247</v>
      </c>
      <c r="S153" s="2072">
        <v>35.619502441573495</v>
      </c>
      <c r="T153" s="2072">
        <v>1.4361250044729494</v>
      </c>
      <c r="U153" s="2072">
        <v>0.977052701800317</v>
      </c>
      <c r="V153" s="2072">
        <v>19.78838667850183</v>
      </c>
      <c r="W153" s="2072">
        <v>1.8379479419630869</v>
      </c>
      <c r="X153" s="2072">
        <v>0.91173423355100058</v>
      </c>
      <c r="Y153" s="2072">
        <v>6.4555577409752871</v>
      </c>
      <c r="Z153" s="2537">
        <v>1.8987844837166541</v>
      </c>
      <c r="AA153" s="1038"/>
      <c r="AB153" s="1038"/>
      <c r="AC153" s="1038"/>
      <c r="AD153" s="1038"/>
      <c r="AE153" s="1038"/>
      <c r="AF153" s="1038"/>
      <c r="AG153" s="1038"/>
      <c r="AH153" s="1038"/>
      <c r="AI153" s="1038"/>
      <c r="AJ153" s="1038"/>
      <c r="AK153" s="1038"/>
      <c r="AL153" s="1038"/>
      <c r="AM153" s="1038"/>
      <c r="AN153" s="1038"/>
      <c r="AO153" s="1038"/>
      <c r="AP153" s="1038"/>
      <c r="AQ153" s="1038"/>
      <c r="AR153" s="1038"/>
      <c r="AS153" s="1038"/>
      <c r="AT153" s="1038"/>
      <c r="AU153" s="1038"/>
      <c r="AV153" s="1038"/>
      <c r="AW153" s="1038"/>
      <c r="AX153" s="1038"/>
      <c r="AY153" s="1038"/>
      <c r="AZ153" s="240"/>
      <c r="BA153" s="3334" t="s">
        <v>62</v>
      </c>
      <c r="BB153" s="264" t="s">
        <v>315</v>
      </c>
      <c r="BC153" s="511">
        <v>0</v>
      </c>
      <c r="BD153" s="443">
        <v>0</v>
      </c>
      <c r="BE153" s="443">
        <v>5.220396</v>
      </c>
      <c r="BF153" s="443">
        <v>568.07399399999963</v>
      </c>
      <c r="BG153" s="512">
        <v>3160.8833979999977</v>
      </c>
      <c r="BH153" s="523">
        <v>13.74132</v>
      </c>
      <c r="BI153" s="443">
        <v>315.49454299999979</v>
      </c>
      <c r="BJ153" s="443">
        <v>573.24960499999952</v>
      </c>
      <c r="BK153" s="443">
        <v>1184.0475790000005</v>
      </c>
      <c r="BL153" s="512">
        <v>1551.3582299999998</v>
      </c>
      <c r="BM153" s="523">
        <v>0</v>
      </c>
      <c r="BN153" s="443">
        <v>0</v>
      </c>
      <c r="BO153" s="443">
        <v>0</v>
      </c>
      <c r="BP153" s="443">
        <v>5.220396</v>
      </c>
      <c r="BQ153" s="512">
        <v>91.066115000000011</v>
      </c>
      <c r="BR153" s="523">
        <v>169.47175999999996</v>
      </c>
      <c r="BS153" s="443">
        <v>2090.3983050000006</v>
      </c>
      <c r="BT153" s="443">
        <v>74.981759999999994</v>
      </c>
      <c r="BU153" s="443">
        <v>27.573150000000002</v>
      </c>
      <c r="BV153" s="443">
        <v>973.48329099999967</v>
      </c>
      <c r="BW153" s="443">
        <v>94.857749999999982</v>
      </c>
      <c r="BX153" s="443">
        <v>18.678465000000003</v>
      </c>
      <c r="BY153" s="444">
        <v>239.8347710000001</v>
      </c>
      <c r="BZ153" s="444">
        <v>44.898536000000007</v>
      </c>
      <c r="CA153" s="2490"/>
      <c r="CB153" s="2490"/>
      <c r="CC153" s="2490"/>
      <c r="CD153" s="2490"/>
      <c r="CE153" s="2490"/>
      <c r="CF153" s="2490"/>
      <c r="CG153" s="2490"/>
      <c r="CH153" s="2490"/>
      <c r="CI153" s="2490"/>
      <c r="CJ153" s="2490"/>
      <c r="CK153" s="2490"/>
      <c r="CL153" s="2490"/>
      <c r="CM153" s="2490"/>
      <c r="CN153" s="2490"/>
      <c r="CO153" s="2490"/>
      <c r="CP153" s="2490"/>
      <c r="CQ153" s="2490"/>
      <c r="CR153" s="2490"/>
      <c r="CS153" s="2490"/>
      <c r="CT153" s="2490"/>
      <c r="CU153" s="2490"/>
      <c r="CV153" s="2490"/>
      <c r="CW153" s="2490"/>
      <c r="CX153" s="2490"/>
      <c r="CY153" s="2490"/>
      <c r="CZ153" s="2490"/>
    </row>
    <row r="154" s="761" customFormat="true" ht="15" customHeight="true" x14ac:dyDescent="0.2">
      <c r="A154" s="3285"/>
      <c r="B154" s="2114" t="s">
        <v>316</v>
      </c>
      <c r="C154" s="2071">
        <v>0</v>
      </c>
      <c r="D154" s="2072">
        <v>0</v>
      </c>
      <c r="E154" s="2072">
        <v>0.20174075348069223</v>
      </c>
      <c r="F154" s="2072">
        <v>1.7349668723795724</v>
      </c>
      <c r="G154" s="2073">
        <v>15.014996214946837</v>
      </c>
      <c r="H154" s="2074">
        <v>0.7373561627197317</v>
      </c>
      <c r="I154" s="2072">
        <v>1.8093721499921591</v>
      </c>
      <c r="J154" s="2072">
        <v>6.2167517567597272</v>
      </c>
      <c r="K154" s="2072">
        <v>14.899354903639409</v>
      </c>
      <c r="L154" s="2075">
        <v>18.415262420009459</v>
      </c>
      <c r="M154" s="2076">
        <v>0</v>
      </c>
      <c r="N154" s="2072">
        <v>0</v>
      </c>
      <c r="O154" s="2072">
        <v>0</v>
      </c>
      <c r="P154" s="2072">
        <v>8.8882012676834113E-2</v>
      </c>
      <c r="Q154" s="2073">
        <v>2.8214339677465095</v>
      </c>
      <c r="R154" s="2074">
        <v>1.2649927987298506</v>
      </c>
      <c r="S154" s="2072">
        <v>6.9658517511047569</v>
      </c>
      <c r="T154" s="2072">
        <v>0.6344062579273666</v>
      </c>
      <c r="U154" s="2072">
        <v>1.0812716566590175</v>
      </c>
      <c r="V154" s="2072">
        <v>10.01806721893916</v>
      </c>
      <c r="W154" s="2072">
        <v>1.1027687651778522</v>
      </c>
      <c r="X154" s="2072">
        <v>0.68730734529229265</v>
      </c>
      <c r="Y154" s="2072">
        <v>2.9024322983168993</v>
      </c>
      <c r="Z154" s="2537">
        <v>0.85003723980338564</v>
      </c>
      <c r="AA154" s="1038"/>
      <c r="AB154" s="1038"/>
      <c r="AC154" s="1038"/>
      <c r="AD154" s="1038"/>
      <c r="AE154" s="1038"/>
      <c r="AF154" s="1038"/>
      <c r="AG154" s="1038"/>
      <c r="AH154" s="1038"/>
      <c r="AI154" s="1038"/>
      <c r="AJ154" s="1038"/>
      <c r="AK154" s="1038"/>
      <c r="AL154" s="1038"/>
      <c r="AM154" s="1038"/>
      <c r="AN154" s="1038"/>
      <c r="AO154" s="1038"/>
      <c r="AP154" s="1038"/>
      <c r="AQ154" s="1038"/>
      <c r="AR154" s="1038"/>
      <c r="AS154" s="1038"/>
      <c r="AT154" s="1038"/>
      <c r="AU154" s="1038"/>
      <c r="AV154" s="1038"/>
      <c r="AW154" s="1038"/>
      <c r="AX154" s="1038"/>
      <c r="AY154" s="1038"/>
      <c r="AZ154" s="240"/>
      <c r="BA154" s="3334"/>
      <c r="BB154" s="173" t="s">
        <v>316</v>
      </c>
      <c r="BC154" s="513">
        <v>0</v>
      </c>
      <c r="BD154" s="445">
        <v>0</v>
      </c>
      <c r="BE154" s="445">
        <v>14.366298</v>
      </c>
      <c r="BF154" s="445">
        <v>123.68508600000001</v>
      </c>
      <c r="BG154" s="514">
        <v>1070.7223959999994</v>
      </c>
      <c r="BH154" s="524">
        <v>18.894314999999999</v>
      </c>
      <c r="BI154" s="445">
        <v>46.164317000000004</v>
      </c>
      <c r="BJ154" s="445">
        <v>159.201019</v>
      </c>
      <c r="BK154" s="445">
        <v>380.7644820000001</v>
      </c>
      <c r="BL154" s="514">
        <v>470.75071099999997</v>
      </c>
      <c r="BM154" s="524">
        <v>0</v>
      </c>
      <c r="BN154" s="445">
        <v>0</v>
      </c>
      <c r="BO154" s="445">
        <v>0</v>
      </c>
      <c r="BP154" s="445">
        <v>4.060308</v>
      </c>
      <c r="BQ154" s="514">
        <v>128.93862800000002</v>
      </c>
      <c r="BR154" s="524">
        <v>44.571072000000001</v>
      </c>
      <c r="BS154" s="445">
        <v>408.80427000000003</v>
      </c>
      <c r="BT154" s="445">
        <v>33.123089999999991</v>
      </c>
      <c r="BU154" s="445">
        <v>30.514286000000002</v>
      </c>
      <c r="BV154" s="445">
        <v>492.83558099999993</v>
      </c>
      <c r="BW154" s="445">
        <v>56.914649999999988</v>
      </c>
      <c r="BX154" s="445">
        <v>14.080689</v>
      </c>
      <c r="BY154" s="446">
        <v>107.83021600000004</v>
      </c>
      <c r="BZ154" s="446">
        <v>20.099926</v>
      </c>
      <c r="CA154" s="2490"/>
      <c r="CB154" s="2490"/>
      <c r="CC154" s="2490"/>
      <c r="CD154" s="2490"/>
      <c r="CE154" s="2490"/>
      <c r="CF154" s="2490"/>
      <c r="CG154" s="2490"/>
      <c r="CH154" s="2490"/>
      <c r="CI154" s="2490"/>
      <c r="CJ154" s="2490"/>
      <c r="CK154" s="2490"/>
      <c r="CL154" s="2490"/>
      <c r="CM154" s="2490"/>
      <c r="CN154" s="2490"/>
      <c r="CO154" s="2490"/>
      <c r="CP154" s="2490"/>
      <c r="CQ154" s="2490"/>
      <c r="CR154" s="2490"/>
      <c r="CS154" s="2490"/>
      <c r="CT154" s="2490"/>
      <c r="CU154" s="2490"/>
      <c r="CV154" s="2490"/>
      <c r="CW154" s="2490"/>
      <c r="CX154" s="2490"/>
      <c r="CY154" s="2490"/>
      <c r="CZ154" s="2490"/>
    </row>
    <row r="155" s="761" customFormat="true" ht="15" customHeight="true" x14ac:dyDescent="0.2">
      <c r="A155" s="3285"/>
      <c r="B155" s="2114" t="s">
        <v>317</v>
      </c>
      <c r="C155" s="2071">
        <v>0.42994254280331096</v>
      </c>
      <c r="D155" s="2072">
        <v>0</v>
      </c>
      <c r="E155" s="2072">
        <v>0.11766734036092501</v>
      </c>
      <c r="F155" s="2072">
        <v>0.75854710432674066</v>
      </c>
      <c r="G155" s="2073">
        <v>0.98901212097918023</v>
      </c>
      <c r="H155" s="2074">
        <v>0.18490050731431948</v>
      </c>
      <c r="I155" s="2072">
        <v>0.41542015859477005</v>
      </c>
      <c r="J155" s="2072">
        <v>1.7688724513922049</v>
      </c>
      <c r="K155" s="2072">
        <v>1.3567463418748003</v>
      </c>
      <c r="L155" s="2075">
        <v>0.87372000863058974</v>
      </c>
      <c r="M155" s="2076">
        <v>0.4091791710956012</v>
      </c>
      <c r="N155" s="2072">
        <v>0.26107552530651323</v>
      </c>
      <c r="O155" s="2072">
        <v>0</v>
      </c>
      <c r="P155" s="2072">
        <v>0</v>
      </c>
      <c r="Q155" s="2073">
        <v>0.33566574589901288</v>
      </c>
      <c r="R155" s="2074">
        <v>0.47437229952369392</v>
      </c>
      <c r="S155" s="2072">
        <v>0.54160029012415034</v>
      </c>
      <c r="T155" s="2072">
        <v>0</v>
      </c>
      <c r="U155" s="2072">
        <v>0</v>
      </c>
      <c r="V155" s="2072">
        <v>1.1997552092881927</v>
      </c>
      <c r="W155" s="2072">
        <v>0.88573961183264649</v>
      </c>
      <c r="X155" s="2072">
        <v>0</v>
      </c>
      <c r="Y155" s="2072">
        <v>0.28020503858266005</v>
      </c>
      <c r="Z155" s="2537">
        <v>0</v>
      </c>
      <c r="AA155" s="1038"/>
      <c r="AB155" s="1038"/>
      <c r="AC155" s="1038"/>
      <c r="AD155" s="1038"/>
      <c r="AE155" s="1038"/>
      <c r="AF155" s="1038"/>
      <c r="AG155" s="1038"/>
      <c r="AH155" s="1038"/>
      <c r="AI155" s="1038"/>
      <c r="AJ155" s="1038"/>
      <c r="AK155" s="1038"/>
      <c r="AL155" s="1038"/>
      <c r="AM155" s="1038"/>
      <c r="AN155" s="1038"/>
      <c r="AO155" s="1038"/>
      <c r="AP155" s="1038"/>
      <c r="AQ155" s="1038"/>
      <c r="AR155" s="1038"/>
      <c r="AS155" s="1038"/>
      <c r="AT155" s="1038"/>
      <c r="AU155" s="1038"/>
      <c r="AV155" s="1038"/>
      <c r="AW155" s="1038"/>
      <c r="AX155" s="1038"/>
      <c r="AY155" s="1038"/>
      <c r="AZ155" s="240"/>
      <c r="BA155" s="3334"/>
      <c r="BB155" s="173" t="s">
        <v>317</v>
      </c>
      <c r="BC155" s="513">
        <v>30.661821</v>
      </c>
      <c r="BD155" s="445">
        <v>0</v>
      </c>
      <c r="BE155" s="445">
        <v>8.379289</v>
      </c>
      <c r="BF155" s="445">
        <v>54.076515999999998</v>
      </c>
      <c r="BG155" s="514">
        <v>70.52665300000001</v>
      </c>
      <c r="BH155" s="524">
        <v>4.7379660000000001</v>
      </c>
      <c r="BI155" s="445">
        <v>10.599029</v>
      </c>
      <c r="BJ155" s="445">
        <v>45.297980000000003</v>
      </c>
      <c r="BK155" s="445">
        <v>34.672696999999999</v>
      </c>
      <c r="BL155" s="514">
        <v>22.334968999999997</v>
      </c>
      <c r="BM155" s="524">
        <v>18.718188000000001</v>
      </c>
      <c r="BN155" s="445">
        <v>11.943633</v>
      </c>
      <c r="BO155" s="445">
        <v>0</v>
      </c>
      <c r="BP155" s="445">
        <v>0</v>
      </c>
      <c r="BQ155" s="514">
        <v>15.339817</v>
      </c>
      <c r="BR155" s="524">
        <v>16.714151999999999</v>
      </c>
      <c r="BS155" s="445">
        <v>31.784844</v>
      </c>
      <c r="BT155" s="445">
        <v>0</v>
      </c>
      <c r="BU155" s="445">
        <v>0</v>
      </c>
      <c r="BV155" s="445">
        <v>59.021570000000004</v>
      </c>
      <c r="BW155" s="445">
        <v>45.713627000000002</v>
      </c>
      <c r="BX155" s="445">
        <v>0</v>
      </c>
      <c r="BY155" s="446">
        <v>10.410086</v>
      </c>
      <c r="BZ155" s="446">
        <v>0</v>
      </c>
      <c r="CA155" s="2490"/>
      <c r="CB155" s="2490"/>
      <c r="CC155" s="2490"/>
      <c r="CD155" s="2490"/>
      <c r="CE155" s="2490"/>
      <c r="CF155" s="2490"/>
      <c r="CG155" s="2490"/>
      <c r="CH155" s="2490"/>
      <c r="CI155" s="2490"/>
      <c r="CJ155" s="2490"/>
      <c r="CK155" s="2490"/>
      <c r="CL155" s="2490"/>
      <c r="CM155" s="2490"/>
      <c r="CN155" s="2490"/>
      <c r="CO155" s="2490"/>
      <c r="CP155" s="2490"/>
      <c r="CQ155" s="2490"/>
      <c r="CR155" s="2490"/>
      <c r="CS155" s="2490"/>
      <c r="CT155" s="2490"/>
      <c r="CU155" s="2490"/>
      <c r="CV155" s="2490"/>
      <c r="CW155" s="2490"/>
      <c r="CX155" s="2490"/>
      <c r="CY155" s="2490"/>
      <c r="CZ155" s="2490"/>
    </row>
    <row r="156" s="761" customFormat="true" ht="15" customHeight="true" x14ac:dyDescent="0.2">
      <c r="A156" s="3285"/>
      <c r="B156" s="2114" t="s">
        <v>318</v>
      </c>
      <c r="C156" s="2071">
        <v>0</v>
      </c>
      <c r="D156" s="2072">
        <v>0</v>
      </c>
      <c r="E156" s="2072">
        <v>0</v>
      </c>
      <c r="F156" s="2072">
        <v>0</v>
      </c>
      <c r="G156" s="2073">
        <v>0.36182852787998698</v>
      </c>
      <c r="H156" s="2074">
        <v>0</v>
      </c>
      <c r="I156" s="2072">
        <v>0</v>
      </c>
      <c r="J156" s="2072">
        <v>0.13414859996938458</v>
      </c>
      <c r="K156" s="2072">
        <v>0.87521273268511712</v>
      </c>
      <c r="L156" s="2075">
        <v>0</v>
      </c>
      <c r="M156" s="2076">
        <v>0</v>
      </c>
      <c r="N156" s="2072">
        <v>0</v>
      </c>
      <c r="O156" s="2072">
        <v>0</v>
      </c>
      <c r="P156" s="2072">
        <v>0</v>
      </c>
      <c r="Q156" s="2073">
        <v>0</v>
      </c>
      <c r="R156" s="2074">
        <v>0.21742063728169306</v>
      </c>
      <c r="S156" s="2072">
        <v>5.8536569337014753E-2</v>
      </c>
      <c r="T156" s="2072">
        <v>0</v>
      </c>
      <c r="U156" s="2072">
        <v>0</v>
      </c>
      <c r="V156" s="2072">
        <v>0.18467205303533157</v>
      </c>
      <c r="W156" s="2072">
        <v>0.10891543359781257</v>
      </c>
      <c r="X156" s="2072">
        <v>0</v>
      </c>
      <c r="Y156" s="2072">
        <v>0</v>
      </c>
      <c r="Z156" s="2537">
        <v>0</v>
      </c>
      <c r="AA156" s="1038"/>
      <c r="AB156" s="1038"/>
      <c r="AC156" s="1038"/>
      <c r="AD156" s="1038"/>
      <c r="AE156" s="1038"/>
      <c r="AF156" s="1038"/>
      <c r="AG156" s="1038"/>
      <c r="AH156" s="1038"/>
      <c r="AI156" s="1038"/>
      <c r="AJ156" s="1038"/>
      <c r="AK156" s="1038"/>
      <c r="AL156" s="1038"/>
      <c r="AM156" s="1038"/>
      <c r="AN156" s="1038"/>
      <c r="AO156" s="1038"/>
      <c r="AP156" s="1038"/>
      <c r="AQ156" s="1038"/>
      <c r="AR156" s="1038"/>
      <c r="AS156" s="1038"/>
      <c r="AT156" s="1038"/>
      <c r="AU156" s="1038"/>
      <c r="AV156" s="1038"/>
      <c r="AW156" s="1038"/>
      <c r="AX156" s="1038"/>
      <c r="AY156" s="1038"/>
      <c r="AZ156" s="240"/>
      <c r="BA156" s="3334"/>
      <c r="BB156" s="173" t="s">
        <v>318</v>
      </c>
      <c r="BC156" s="513">
        <v>0</v>
      </c>
      <c r="BD156" s="445">
        <v>0</v>
      </c>
      <c r="BE156" s="445">
        <v>0</v>
      </c>
      <c r="BF156" s="445">
        <v>0</v>
      </c>
      <c r="BG156" s="514">
        <v>25.802064999999999</v>
      </c>
      <c r="BH156" s="524">
        <v>0</v>
      </c>
      <c r="BI156" s="445">
        <v>0</v>
      </c>
      <c r="BJ156" s="445">
        <v>3.43533</v>
      </c>
      <c r="BK156" s="445">
        <v>22.366734999999998</v>
      </c>
      <c r="BL156" s="514">
        <v>0</v>
      </c>
      <c r="BM156" s="524">
        <v>0</v>
      </c>
      <c r="BN156" s="445">
        <v>0</v>
      </c>
      <c r="BO156" s="445">
        <v>0</v>
      </c>
      <c r="BP156" s="445">
        <v>0</v>
      </c>
      <c r="BQ156" s="514">
        <v>0</v>
      </c>
      <c r="BR156" s="524">
        <v>7.6606529999999999</v>
      </c>
      <c r="BS156" s="445">
        <v>3.43533</v>
      </c>
      <c r="BT156" s="445">
        <v>0</v>
      </c>
      <c r="BU156" s="445">
        <v>0</v>
      </c>
      <c r="BV156" s="445">
        <v>9.0848820000000003</v>
      </c>
      <c r="BW156" s="445">
        <v>5.6212</v>
      </c>
      <c r="BX156" s="445">
        <v>0</v>
      </c>
      <c r="BY156" s="446">
        <v>0</v>
      </c>
      <c r="BZ156" s="446">
        <v>0</v>
      </c>
      <c r="CA156" s="2490"/>
      <c r="CB156" s="2490"/>
      <c r="CC156" s="2490"/>
      <c r="CD156" s="2490"/>
      <c r="CE156" s="2490"/>
      <c r="CF156" s="2490"/>
      <c r="CG156" s="2490"/>
      <c r="CH156" s="2490"/>
      <c r="CI156" s="2490"/>
      <c r="CJ156" s="2490"/>
      <c r="CK156" s="2490"/>
      <c r="CL156" s="2490"/>
      <c r="CM156" s="2490"/>
      <c r="CN156" s="2490"/>
      <c r="CO156" s="2490"/>
      <c r="CP156" s="2490"/>
      <c r="CQ156" s="2490"/>
      <c r="CR156" s="2490"/>
      <c r="CS156" s="2490"/>
      <c r="CT156" s="2490"/>
      <c r="CU156" s="2490"/>
      <c r="CV156" s="2490"/>
      <c r="CW156" s="2490"/>
      <c r="CX156" s="2490"/>
      <c r="CY156" s="2490"/>
      <c r="CZ156" s="2490"/>
    </row>
    <row r="157" s="761" customFormat="true" ht="15" customHeight="true" x14ac:dyDescent="0.2">
      <c r="A157" s="3285"/>
      <c r="B157" s="2114" t="s">
        <v>319</v>
      </c>
      <c r="C157" s="2071">
        <v>0</v>
      </c>
      <c r="D157" s="2072">
        <v>0</v>
      </c>
      <c r="E157" s="2072">
        <v>3.439649221251842E-2</v>
      </c>
      <c r="F157" s="2072">
        <v>8.4957531093535779E-2</v>
      </c>
      <c r="G157" s="2073">
        <v>3.221504037704373E-2</v>
      </c>
      <c r="H157" s="2074">
        <v>0.33194991547549046</v>
      </c>
      <c r="I157" s="2072">
        <v>0</v>
      </c>
      <c r="J157" s="2072">
        <v>0</v>
      </c>
      <c r="K157" s="2072">
        <v>3.0643334574490769E-2</v>
      </c>
      <c r="L157" s="2075">
        <v>5.9231805063529826E-2</v>
      </c>
      <c r="M157" s="2076">
        <v>0</v>
      </c>
      <c r="N157" s="2072">
        <v>0</v>
      </c>
      <c r="O157" s="2072">
        <v>0</v>
      </c>
      <c r="P157" s="2072">
        <v>0</v>
      </c>
      <c r="Q157" s="2073">
        <v>0</v>
      </c>
      <c r="R157" s="2074">
        <v>0</v>
      </c>
      <c r="S157" s="2072">
        <v>0</v>
      </c>
      <c r="T157" s="2072">
        <v>0</v>
      </c>
      <c r="U157" s="2072">
        <v>0</v>
      </c>
      <c r="V157" s="2072">
        <v>0.15389337752944296</v>
      </c>
      <c r="W157" s="2072">
        <v>0</v>
      </c>
      <c r="X157" s="2072">
        <v>0</v>
      </c>
      <c r="Y157" s="2072">
        <v>6.5930597313567069E-2</v>
      </c>
      <c r="Z157" s="2537">
        <v>3.3118334018313725E-2</v>
      </c>
      <c r="AA157" s="1038"/>
      <c r="AB157" s="1038"/>
      <c r="AC157" s="1038"/>
      <c r="AD157" s="1038"/>
      <c r="AE157" s="1038"/>
      <c r="AF157" s="1038"/>
      <c r="AG157" s="1038"/>
      <c r="AH157" s="1038"/>
      <c r="AI157" s="1038"/>
      <c r="AJ157" s="1038"/>
      <c r="AK157" s="1038"/>
      <c r="AL157" s="1038"/>
      <c r="AM157" s="1038"/>
      <c r="AN157" s="1038"/>
      <c r="AO157" s="1038"/>
      <c r="AP157" s="1038"/>
      <c r="AQ157" s="1038"/>
      <c r="AR157" s="1038"/>
      <c r="AS157" s="1038"/>
      <c r="AT157" s="1038"/>
      <c r="AU157" s="1038"/>
      <c r="AV157" s="1038"/>
      <c r="AW157" s="1038"/>
      <c r="AX157" s="1038"/>
      <c r="AY157" s="1038"/>
      <c r="AZ157" s="240"/>
      <c r="BA157" s="3334"/>
      <c r="BB157" s="173" t="s">
        <v>319</v>
      </c>
      <c r="BC157" s="513">
        <v>0</v>
      </c>
      <c r="BD157" s="445">
        <v>0</v>
      </c>
      <c r="BE157" s="445">
        <v>2.4494319999999998</v>
      </c>
      <c r="BF157" s="445">
        <v>6.0565879999999996</v>
      </c>
      <c r="BG157" s="514">
        <v>2.2972609999999998</v>
      </c>
      <c r="BH157" s="524">
        <v>8.5060199999999995</v>
      </c>
      <c r="BI157" s="445">
        <v>0</v>
      </c>
      <c r="BJ157" s="445">
        <v>0</v>
      </c>
      <c r="BK157" s="445">
        <v>0.78311399999999998</v>
      </c>
      <c r="BL157" s="514">
        <v>1.5141469999999999</v>
      </c>
      <c r="BM157" s="524">
        <v>0</v>
      </c>
      <c r="BN157" s="445">
        <v>0</v>
      </c>
      <c r="BO157" s="445">
        <v>0</v>
      </c>
      <c r="BP157" s="445">
        <v>0</v>
      </c>
      <c r="BQ157" s="514">
        <v>0</v>
      </c>
      <c r="BR157" s="524">
        <v>0</v>
      </c>
      <c r="BS157" s="445">
        <v>0</v>
      </c>
      <c r="BT157" s="445">
        <v>0</v>
      </c>
      <c r="BU157" s="445">
        <v>0</v>
      </c>
      <c r="BV157" s="445">
        <v>7.5707349999999991</v>
      </c>
      <c r="BW157" s="445">
        <v>0</v>
      </c>
      <c r="BX157" s="445">
        <v>0</v>
      </c>
      <c r="BY157" s="446">
        <v>2.4494319999999998</v>
      </c>
      <c r="BZ157" s="446">
        <v>0.78311399999999998</v>
      </c>
      <c r="CA157" s="2490"/>
      <c r="CB157" s="2490"/>
      <c r="CC157" s="2490"/>
      <c r="CD157" s="2490"/>
      <c r="CE157" s="2490"/>
      <c r="CF157" s="2490"/>
      <c r="CG157" s="2490"/>
      <c r="CH157" s="2490"/>
      <c r="CI157" s="2490"/>
      <c r="CJ157" s="2490"/>
      <c r="CK157" s="2490"/>
      <c r="CL157" s="2490"/>
      <c r="CM157" s="2490"/>
      <c r="CN157" s="2490"/>
      <c r="CO157" s="2490"/>
      <c r="CP157" s="2490"/>
      <c r="CQ157" s="2490"/>
      <c r="CR157" s="2490"/>
      <c r="CS157" s="2490"/>
      <c r="CT157" s="2490"/>
      <c r="CU157" s="2490"/>
      <c r="CV157" s="2490"/>
      <c r="CW157" s="2490"/>
      <c r="CX157" s="2490"/>
      <c r="CY157" s="2490"/>
      <c r="CZ157" s="2490"/>
    </row>
    <row r="158" s="761" customFormat="true" ht="15" customHeight="true" x14ac:dyDescent="0.2">
      <c r="A158" s="3285"/>
      <c r="B158" s="2114" t="s">
        <v>320</v>
      </c>
      <c r="C158" s="2071">
        <v>5.7619243993487048</v>
      </c>
      <c r="D158" s="2072">
        <v>8.3148580469802749</v>
      </c>
      <c r="E158" s="2072">
        <v>8.6997132511131579</v>
      </c>
      <c r="F158" s="2072">
        <v>11.394716940599883</v>
      </c>
      <c r="G158" s="2073">
        <v>5.9422820983482989</v>
      </c>
      <c r="H158" s="2074">
        <v>8.3623969676139769</v>
      </c>
      <c r="I158" s="2072">
        <v>9.9574030808579259</v>
      </c>
      <c r="J158" s="2072">
        <v>8.0917094300595913</v>
      </c>
      <c r="K158" s="2072">
        <v>4.2813406309281952</v>
      </c>
      <c r="L158" s="2075">
        <v>4.0618496076293251</v>
      </c>
      <c r="M158" s="2076">
        <v>4.8951085741544311</v>
      </c>
      <c r="N158" s="2072">
        <v>7.2072629609738952</v>
      </c>
      <c r="O158" s="2072">
        <v>8.6556681516090404</v>
      </c>
      <c r="P158" s="2072">
        <v>8.7144332364770101</v>
      </c>
      <c r="Q158" s="2073">
        <v>13.640536850434831</v>
      </c>
      <c r="R158" s="2074">
        <v>2.3064049879201738</v>
      </c>
      <c r="S158" s="2072">
        <v>5.3925809635282542</v>
      </c>
      <c r="T158" s="2072">
        <v>10.147864962516035</v>
      </c>
      <c r="U158" s="2072">
        <v>5.0343352569518292</v>
      </c>
      <c r="V158" s="2072">
        <v>6.5175707119695119</v>
      </c>
      <c r="W158" s="2072">
        <v>19.121152891309766</v>
      </c>
      <c r="X158" s="2072">
        <v>1.5321403151993891</v>
      </c>
      <c r="Y158" s="2072">
        <v>11.54176366741242</v>
      </c>
      <c r="Z158" s="2537">
        <v>0.93767504858065598</v>
      </c>
      <c r="AA158" s="1038"/>
      <c r="AB158" s="1038"/>
      <c r="AC158" s="1038"/>
      <c r="AD158" s="1038"/>
      <c r="AE158" s="1038"/>
      <c r="AF158" s="1038"/>
      <c r="AG158" s="1038"/>
      <c r="AH158" s="1038"/>
      <c r="AI158" s="1038"/>
      <c r="AJ158" s="1038"/>
      <c r="AK158" s="1038"/>
      <c r="AL158" s="1038"/>
      <c r="AM158" s="1038"/>
      <c r="AN158" s="1038"/>
      <c r="AO158" s="1038"/>
      <c r="AP158" s="1038"/>
      <c r="AQ158" s="1038"/>
      <c r="AR158" s="1038"/>
      <c r="AS158" s="1038"/>
      <c r="AT158" s="1038"/>
      <c r="AU158" s="1038"/>
      <c r="AV158" s="1038"/>
      <c r="AW158" s="1038"/>
      <c r="AX158" s="1038"/>
      <c r="AY158" s="1038"/>
      <c r="AZ158" s="240"/>
      <c r="BA158" s="3334"/>
      <c r="BB158" s="173" t="s">
        <v>320</v>
      </c>
      <c r="BC158" s="513">
        <v>410.91791800000016</v>
      </c>
      <c r="BD158" s="445">
        <v>592.97580600000015</v>
      </c>
      <c r="BE158" s="445">
        <v>619.52119700000048</v>
      </c>
      <c r="BF158" s="445">
        <v>812.32475800000032</v>
      </c>
      <c r="BG158" s="514">
        <v>423.7453299999998</v>
      </c>
      <c r="BH158" s="524">
        <v>214.28146999999996</v>
      </c>
      <c r="BI158" s="445">
        <v>254.05316000000002</v>
      </c>
      <c r="BJ158" s="445">
        <v>207.21567100000004</v>
      </c>
      <c r="BK158" s="445">
        <v>109.412955</v>
      </c>
      <c r="BL158" s="514">
        <v>103.833361</v>
      </c>
      <c r="BM158" s="524">
        <v>223.93017300000002</v>
      </c>
      <c r="BN158" s="445">
        <v>329.71648200000004</v>
      </c>
      <c r="BO158" s="445">
        <v>395.58084600000007</v>
      </c>
      <c r="BP158" s="445">
        <v>398.09272900000008</v>
      </c>
      <c r="BQ158" s="514">
        <v>623.36816199999987</v>
      </c>
      <c r="BR158" s="524">
        <v>81.264448999999999</v>
      </c>
      <c r="BS158" s="445">
        <v>316.47387899999995</v>
      </c>
      <c r="BT158" s="445">
        <v>529.83185500000013</v>
      </c>
      <c r="BU158" s="445">
        <v>142.07266500000003</v>
      </c>
      <c r="BV158" s="445">
        <v>320.62978599999991</v>
      </c>
      <c r="BW158" s="445">
        <v>986.8557750000009</v>
      </c>
      <c r="BX158" s="445">
        <v>31.388565</v>
      </c>
      <c r="BY158" s="446">
        <v>428.79583099999968</v>
      </c>
      <c r="BZ158" s="446">
        <v>22.172204000000001</v>
      </c>
      <c r="CA158" s="2490"/>
      <c r="CB158" s="2490"/>
      <c r="CC158" s="2490"/>
      <c r="CD158" s="2490"/>
      <c r="CE158" s="2490"/>
      <c r="CF158" s="2490"/>
      <c r="CG158" s="2490"/>
      <c r="CH158" s="2490"/>
      <c r="CI158" s="2490"/>
      <c r="CJ158" s="2490"/>
      <c r="CK158" s="2490"/>
      <c r="CL158" s="2490"/>
      <c r="CM158" s="2490"/>
      <c r="CN158" s="2490"/>
      <c r="CO158" s="2490"/>
      <c r="CP158" s="2490"/>
      <c r="CQ158" s="2490"/>
      <c r="CR158" s="2490"/>
      <c r="CS158" s="2490"/>
      <c r="CT158" s="2490"/>
      <c r="CU158" s="2490"/>
      <c r="CV158" s="2490"/>
      <c r="CW158" s="2490"/>
      <c r="CX158" s="2490"/>
      <c r="CY158" s="2490"/>
      <c r="CZ158" s="2490"/>
    </row>
    <row r="159" s="761" customFormat="true" ht="15" customHeight="true" x14ac:dyDescent="0.2">
      <c r="A159" s="3285"/>
      <c r="B159" s="2114" t="s">
        <v>321</v>
      </c>
      <c r="C159" s="2071">
        <v>5.2730318073964417</v>
      </c>
      <c r="D159" s="2072">
        <v>4.3653862326737753</v>
      </c>
      <c r="E159" s="2072">
        <v>9.8216407619906789</v>
      </c>
      <c r="F159" s="2072">
        <v>31.261308597143138</v>
      </c>
      <c r="G159" s="2073">
        <v>25.7925509649167</v>
      </c>
      <c r="H159" s="2074">
        <v>18.316409606280303</v>
      </c>
      <c r="I159" s="2072">
        <v>34.8439853297048</v>
      </c>
      <c r="J159" s="2072">
        <v>42.469845517429469</v>
      </c>
      <c r="K159" s="2072">
        <v>25.259943080892526</v>
      </c>
      <c r="L159" s="2075">
        <v>14.349782067463442</v>
      </c>
      <c r="M159" s="2076">
        <v>3.0188928380561064</v>
      </c>
      <c r="N159" s="2072">
        <v>6.7879809484152691</v>
      </c>
      <c r="O159" s="2072">
        <v>4.7137239555721582</v>
      </c>
      <c r="P159" s="2072">
        <v>8.3315484800270632</v>
      </c>
      <c r="Q159" s="2073">
        <v>20.825013300509042</v>
      </c>
      <c r="R159" s="2074">
        <v>11.738847337829792</v>
      </c>
      <c r="S159" s="2072">
        <v>15.593171940115722</v>
      </c>
      <c r="T159" s="2072">
        <v>7.9201214457475908</v>
      </c>
      <c r="U159" s="2072">
        <v>11.994642778274201</v>
      </c>
      <c r="V159" s="2072">
        <v>40.619418641573823</v>
      </c>
      <c r="W159" s="2072">
        <v>11.014743180763446</v>
      </c>
      <c r="X159" s="2072">
        <v>3.5416812578097812</v>
      </c>
      <c r="Y159" s="2072">
        <v>19.175404744194115</v>
      </c>
      <c r="Z159" s="2537">
        <v>0.94010159665578008</v>
      </c>
      <c r="AA159" s="1038"/>
      <c r="AB159" s="1038"/>
      <c r="AC159" s="1038"/>
      <c r="AD159" s="1038"/>
      <c r="AE159" s="1038"/>
      <c r="AF159" s="1038"/>
      <c r="AG159" s="1038"/>
      <c r="AH159" s="1038"/>
      <c r="AI159" s="1038"/>
      <c r="AJ159" s="1038"/>
      <c r="AK159" s="1038"/>
      <c r="AL159" s="1038"/>
      <c r="AM159" s="1038"/>
      <c r="AN159" s="1038"/>
      <c r="AO159" s="1038"/>
      <c r="AP159" s="1038"/>
      <c r="AQ159" s="1038"/>
      <c r="AR159" s="1038"/>
      <c r="AS159" s="1038"/>
      <c r="AT159" s="1038"/>
      <c r="AU159" s="1038"/>
      <c r="AV159" s="1038"/>
      <c r="AW159" s="1038"/>
      <c r="AX159" s="1038"/>
      <c r="AY159" s="1038"/>
      <c r="AZ159" s="240"/>
      <c r="BA159" s="3334"/>
      <c r="BB159" s="173" t="s">
        <v>321</v>
      </c>
      <c r="BC159" s="513">
        <v>376.05201000000005</v>
      </c>
      <c r="BD159" s="445">
        <v>311.3184139999999</v>
      </c>
      <c r="BE159" s="445">
        <v>699.41553999999962</v>
      </c>
      <c r="BF159" s="445">
        <v>2228.6060349999993</v>
      </c>
      <c r="BG159" s="514">
        <v>1839.2719899999979</v>
      </c>
      <c r="BH159" s="524">
        <v>469.34714899999983</v>
      </c>
      <c r="BI159" s="445">
        <v>889.00936400000012</v>
      </c>
      <c r="BJ159" s="445">
        <v>1087.5844730000001</v>
      </c>
      <c r="BK159" s="445">
        <v>645.53728699999999</v>
      </c>
      <c r="BL159" s="514">
        <v>366.82453699999979</v>
      </c>
      <c r="BM159" s="524">
        <v>138.10136900000001</v>
      </c>
      <c r="BN159" s="445">
        <v>310.53524900000008</v>
      </c>
      <c r="BO159" s="445">
        <v>215.42634000000004</v>
      </c>
      <c r="BP159" s="445">
        <v>380.60178799999994</v>
      </c>
      <c r="BQ159" s="514">
        <v>951.69643299999916</v>
      </c>
      <c r="BR159" s="524">
        <v>413.6094770000002</v>
      </c>
      <c r="BS159" s="445">
        <v>915.11497800000006</v>
      </c>
      <c r="BT159" s="445">
        <v>413.51877000000019</v>
      </c>
      <c r="BU159" s="445">
        <v>338.4976919999998</v>
      </c>
      <c r="BV159" s="445">
        <v>1998.2591800000016</v>
      </c>
      <c r="BW159" s="445">
        <v>568.47842700000035</v>
      </c>
      <c r="BX159" s="445">
        <v>72.557513999999998</v>
      </c>
      <c r="BY159" s="446">
        <v>712.39836899999864</v>
      </c>
      <c r="BZ159" s="446">
        <v>22.229582000000001</v>
      </c>
      <c r="CA159" s="2490"/>
      <c r="CB159" s="2490"/>
      <c r="CC159" s="2490"/>
      <c r="CD159" s="2490"/>
      <c r="CE159" s="2490"/>
      <c r="CF159" s="2490"/>
      <c r="CG159" s="2490"/>
      <c r="CH159" s="2490"/>
      <c r="CI159" s="2490"/>
      <c r="CJ159" s="2490"/>
      <c r="CK159" s="2490"/>
      <c r="CL159" s="2490"/>
      <c r="CM159" s="2490"/>
      <c r="CN159" s="2490"/>
      <c r="CO159" s="2490"/>
      <c r="CP159" s="2490"/>
      <c r="CQ159" s="2490"/>
      <c r="CR159" s="2490"/>
      <c r="CS159" s="2490"/>
      <c r="CT159" s="2490"/>
      <c r="CU159" s="2490"/>
      <c r="CV159" s="2490"/>
      <c r="CW159" s="2490"/>
      <c r="CX159" s="2490"/>
      <c r="CY159" s="2490"/>
      <c r="CZ159" s="2490"/>
    </row>
    <row r="160" s="761" customFormat="true" ht="15" customHeight="true" x14ac:dyDescent="0.2">
      <c r="A160" s="3285"/>
      <c r="B160" s="2114" t="s">
        <v>322</v>
      </c>
      <c r="C160" s="2071">
        <v>36.133254157708166</v>
      </c>
      <c r="D160" s="2072">
        <v>51.996032151066792</v>
      </c>
      <c r="E160" s="2072">
        <v>55.355722761552904</v>
      </c>
      <c r="F160" s="2072">
        <v>40.692656737191399</v>
      </c>
      <c r="G160" s="2073">
        <v>7.1429428308582636</v>
      </c>
      <c r="H160" s="2074">
        <v>64.952605095893063</v>
      </c>
      <c r="I160" s="2072">
        <v>37.511703325668243</v>
      </c>
      <c r="J160" s="2072">
        <v>17.987663660648646</v>
      </c>
      <c r="K160" s="2072">
        <v>6.7299183428310858</v>
      </c>
      <c r="L160" s="2075">
        <v>1.2687599442291329</v>
      </c>
      <c r="M160" s="2076">
        <v>31.814724978694485</v>
      </c>
      <c r="N160" s="2072">
        <v>44.757895545403017</v>
      </c>
      <c r="O160" s="2072">
        <v>53.56945482989839</v>
      </c>
      <c r="P160" s="2072">
        <v>50.868003371281468</v>
      </c>
      <c r="Q160" s="2073">
        <v>45.423661338991941</v>
      </c>
      <c r="R160" s="2074">
        <v>52.390165945918262</v>
      </c>
      <c r="S160" s="2072">
        <v>30.441994028004217</v>
      </c>
      <c r="T160" s="2072">
        <v>33.521869698625729</v>
      </c>
      <c r="U160" s="2072">
        <v>69.628055316748444</v>
      </c>
      <c r="V160" s="2072">
        <v>16.593205073792845</v>
      </c>
      <c r="W160" s="2072">
        <v>52.070897849309773</v>
      </c>
      <c r="X160" s="2072">
        <v>81.164808896505122</v>
      </c>
      <c r="Y160" s="2072">
        <v>10.296263717772474</v>
      </c>
      <c r="Z160" s="2537">
        <v>31.320737578928959</v>
      </c>
      <c r="AA160" s="1038"/>
      <c r="AB160" s="1038"/>
      <c r="AC160" s="1038"/>
      <c r="AD160" s="1038"/>
      <c r="AE160" s="1038"/>
      <c r="AF160" s="1038"/>
      <c r="AG160" s="1038"/>
      <c r="AH160" s="1038"/>
      <c r="AI160" s="1038"/>
      <c r="AJ160" s="1038"/>
      <c r="AK160" s="1038"/>
      <c r="AL160" s="1038"/>
      <c r="AM160" s="1038"/>
      <c r="AN160" s="1038"/>
      <c r="AO160" s="1038"/>
      <c r="AP160" s="1038"/>
      <c r="AQ160" s="1038"/>
      <c r="AR160" s="1038"/>
      <c r="AS160" s="1038"/>
      <c r="AT160" s="1038"/>
      <c r="AU160" s="1038"/>
      <c r="AV160" s="1038"/>
      <c r="AW160" s="1038"/>
      <c r="AX160" s="1038"/>
      <c r="AY160" s="1038"/>
      <c r="AZ160" s="240"/>
      <c r="BA160" s="3334"/>
      <c r="BB160" s="173" t="s">
        <v>322</v>
      </c>
      <c r="BC160" s="513">
        <v>2576.8823989999937</v>
      </c>
      <c r="BD160" s="445">
        <v>3708.1076909999947</v>
      </c>
      <c r="BE160" s="445">
        <v>3941.9740209999891</v>
      </c>
      <c r="BF160" s="445">
        <v>2900.963025999999</v>
      </c>
      <c r="BG160" s="514">
        <v>509.36468800000011</v>
      </c>
      <c r="BH160" s="524">
        <v>1664.3720399999959</v>
      </c>
      <c r="BI160" s="445">
        <v>957.07351500000016</v>
      </c>
      <c r="BJ160" s="445">
        <v>460.63515100000035</v>
      </c>
      <c r="BK160" s="445">
        <v>171.9882430000001</v>
      </c>
      <c r="BL160" s="514">
        <v>32.433404000000003</v>
      </c>
      <c r="BM160" s="524">
        <v>1455.3868949999967</v>
      </c>
      <c r="BN160" s="445">
        <v>2047.5756109999948</v>
      </c>
      <c r="BO160" s="445">
        <v>2448.2281309999967</v>
      </c>
      <c r="BP160" s="445">
        <v>2323.7520709999953</v>
      </c>
      <c r="BQ160" s="514">
        <v>2075.8467639999976</v>
      </c>
      <c r="BR160" s="524">
        <v>1845.9281829999945</v>
      </c>
      <c r="BS160" s="445">
        <v>1786.5463679999973</v>
      </c>
      <c r="BT160" s="445">
        <v>1750.2158799999995</v>
      </c>
      <c r="BU160" s="445">
        <v>1964.9552269999974</v>
      </c>
      <c r="BV160" s="445">
        <v>816.29736399999967</v>
      </c>
      <c r="BW160" s="445">
        <v>2687.4146419999984</v>
      </c>
      <c r="BX160" s="445">
        <v>1662.8025869999933</v>
      </c>
      <c r="BY160" s="446">
        <v>382.52342399999981</v>
      </c>
      <c r="BZ160" s="446">
        <v>740.60814999999923</v>
      </c>
      <c r="CA160" s="2490"/>
      <c r="CB160" s="2490"/>
      <c r="CC160" s="2490"/>
      <c r="CD160" s="2490"/>
      <c r="CE160" s="2490"/>
      <c r="CF160" s="2490"/>
      <c r="CG160" s="2490"/>
      <c r="CH160" s="2490"/>
      <c r="CI160" s="2490"/>
      <c r="CJ160" s="2490"/>
      <c r="CK160" s="2490"/>
      <c r="CL160" s="2490"/>
      <c r="CM160" s="2490"/>
      <c r="CN160" s="2490"/>
      <c r="CO160" s="2490"/>
      <c r="CP160" s="2490"/>
      <c r="CQ160" s="2490"/>
      <c r="CR160" s="2490"/>
      <c r="CS160" s="2490"/>
      <c r="CT160" s="2490"/>
      <c r="CU160" s="2490"/>
      <c r="CV160" s="2490"/>
      <c r="CW160" s="2490"/>
      <c r="CX160" s="2490"/>
      <c r="CY160" s="2490"/>
      <c r="CZ160" s="2490"/>
    </row>
    <row r="161" s="761" customFormat="true" ht="15" customHeight="true" x14ac:dyDescent="0.2">
      <c r="A161" s="3285"/>
      <c r="B161" s="2114" t="s">
        <v>323</v>
      </c>
      <c r="C161" s="2071">
        <v>51.441360193183009</v>
      </c>
      <c r="D161" s="2072">
        <v>34.618502431457244</v>
      </c>
      <c r="E161" s="2072">
        <v>24.885264685673381</v>
      </c>
      <c r="F161" s="2072">
        <v>5.5668369829047437</v>
      </c>
      <c r="G161" s="2073">
        <v>0.21525941330801054</v>
      </c>
      <c r="H161" s="2074">
        <v>5.3706833784352597</v>
      </c>
      <c r="I161" s="2072">
        <v>2.4485184001017521</v>
      </c>
      <c r="J161" s="2072">
        <v>0.64663828494765518</v>
      </c>
      <c r="K161" s="2072">
        <v>0.23493223173776259</v>
      </c>
      <c r="L161" s="2075">
        <v>0.28392571553248813</v>
      </c>
      <c r="M161" s="2076">
        <v>58.682648088556043</v>
      </c>
      <c r="N161" s="2072">
        <v>40.373029540725931</v>
      </c>
      <c r="O161" s="2072">
        <v>32.438549589213636</v>
      </c>
      <c r="P161" s="2072">
        <v>30.795178641968562</v>
      </c>
      <c r="Q161" s="2073">
        <v>14.684822424054348</v>
      </c>
      <c r="R161" s="2074">
        <v>26.270731710509093</v>
      </c>
      <c r="S161" s="2072">
        <v>5.2549177114474324</v>
      </c>
      <c r="T161" s="2072">
        <v>43.485480968569981</v>
      </c>
      <c r="U161" s="2072">
        <v>11.284642289566243</v>
      </c>
      <c r="V161" s="2072">
        <v>4.7383687060289086</v>
      </c>
      <c r="W161" s="2072">
        <v>13.248735962881161</v>
      </c>
      <c r="X161" s="2072">
        <v>12.162327951642425</v>
      </c>
      <c r="Y161" s="2072">
        <v>48.975270511316353</v>
      </c>
      <c r="Z161" s="2537">
        <v>63.997466828950664</v>
      </c>
      <c r="AA161" s="1038"/>
      <c r="AB161" s="1038"/>
      <c r="AC161" s="1038"/>
      <c r="AD161" s="1038"/>
      <c r="AE161" s="1038"/>
      <c r="AF161" s="1038"/>
      <c r="AG161" s="1038"/>
      <c r="AH161" s="1038"/>
      <c r="AI161" s="1038"/>
      <c r="AJ161" s="1038"/>
      <c r="AK161" s="1038"/>
      <c r="AL161" s="1038"/>
      <c r="AM161" s="1038"/>
      <c r="AN161" s="1038"/>
      <c r="AO161" s="1038"/>
      <c r="AP161" s="1038"/>
      <c r="AQ161" s="1038"/>
      <c r="AR161" s="1038"/>
      <c r="AS161" s="1038"/>
      <c r="AT161" s="1038"/>
      <c r="AU161" s="1038"/>
      <c r="AV161" s="1038"/>
      <c r="AW161" s="1038"/>
      <c r="AX161" s="1038"/>
      <c r="AY161" s="1038"/>
      <c r="AZ161" s="240"/>
      <c r="BA161" s="3334"/>
      <c r="BB161" s="173" t="s">
        <v>323</v>
      </c>
      <c r="BC161" s="513">
        <v>3668.5966639999974</v>
      </c>
      <c r="BD161" s="445">
        <v>2468.8255969999987</v>
      </c>
      <c r="BE161" s="445">
        <v>1772.1215079999977</v>
      </c>
      <c r="BF161" s="445">
        <v>396.85755499999982</v>
      </c>
      <c r="BG161" s="514">
        <v>15.350192</v>
      </c>
      <c r="BH161" s="524">
        <v>137.62058099999999</v>
      </c>
      <c r="BI161" s="445">
        <v>62.471493000000009</v>
      </c>
      <c r="BJ161" s="445">
        <v>16.559367000000002</v>
      </c>
      <c r="BK161" s="445">
        <v>6.0038740000000006</v>
      </c>
      <c r="BL161" s="514">
        <v>7.2580139999999993</v>
      </c>
      <c r="BM161" s="524">
        <v>2684.4788709999939</v>
      </c>
      <c r="BN161" s="445">
        <v>1846.9776029999978</v>
      </c>
      <c r="BO161" s="445">
        <v>1482.5047200000006</v>
      </c>
      <c r="BP161" s="445">
        <v>1406.7853150000003</v>
      </c>
      <c r="BQ161" s="514">
        <v>671.09167799999977</v>
      </c>
      <c r="BR161" s="524">
        <v>925.62951800000099</v>
      </c>
      <c r="BS161" s="445">
        <v>308.39484900000019</v>
      </c>
      <c r="BT161" s="445">
        <v>2270.4276349999991</v>
      </c>
      <c r="BU161" s="445">
        <v>318.46095299999973</v>
      </c>
      <c r="BV161" s="445">
        <v>233.10251799999995</v>
      </c>
      <c r="BW161" s="445">
        <v>683.77632200000062</v>
      </c>
      <c r="BX161" s="445">
        <v>249.16648800000021</v>
      </c>
      <c r="BY161" s="446">
        <v>1819.5132410000049</v>
      </c>
      <c r="BZ161" s="446">
        <v>1513.2799919999923</v>
      </c>
      <c r="CA161" s="2490"/>
      <c r="CB161" s="2490"/>
      <c r="CC161" s="2490"/>
      <c r="CD161" s="2490"/>
      <c r="CE161" s="2490"/>
      <c r="CF161" s="2490"/>
      <c r="CG161" s="2490"/>
      <c r="CH161" s="2490"/>
      <c r="CI161" s="2490"/>
      <c r="CJ161" s="2490"/>
      <c r="CK161" s="2490"/>
      <c r="CL161" s="2490"/>
      <c r="CM161" s="2490"/>
      <c r="CN161" s="2490"/>
      <c r="CO161" s="2490"/>
      <c r="CP161" s="2490"/>
      <c r="CQ161" s="2490"/>
      <c r="CR161" s="2490"/>
      <c r="CS161" s="2490"/>
      <c r="CT161" s="2490"/>
      <c r="CU161" s="2490"/>
      <c r="CV161" s="2490"/>
      <c r="CW161" s="2490"/>
      <c r="CX161" s="2490"/>
      <c r="CY161" s="2490"/>
      <c r="CZ161" s="2490"/>
    </row>
    <row r="162" s="761" customFormat="true" ht="15" customHeight="true" x14ac:dyDescent="0.2">
      <c r="A162" s="3285"/>
      <c r="B162" s="2114" t="s">
        <v>324</v>
      </c>
      <c r="C162" s="2071">
        <v>0</v>
      </c>
      <c r="D162" s="2072">
        <v>0</v>
      </c>
      <c r="E162" s="2072">
        <v>4.2525242990299895E-2</v>
      </c>
      <c r="F162" s="2072">
        <v>0.11536351101561089</v>
      </c>
      <c r="G162" s="2073">
        <v>0.10742716901106193</v>
      </c>
      <c r="H162" s="2074">
        <v>0.25804147569726138</v>
      </c>
      <c r="I162" s="2072">
        <v>0</v>
      </c>
      <c r="J162" s="2072">
        <v>0.29914618822682709</v>
      </c>
      <c r="K162" s="2072">
        <v>0</v>
      </c>
      <c r="L162" s="2075">
        <v>0</v>
      </c>
      <c r="M162" s="2076">
        <v>0</v>
      </c>
      <c r="N162" s="2072">
        <v>0</v>
      </c>
      <c r="O162" s="2072">
        <v>0</v>
      </c>
      <c r="P162" s="2072">
        <v>0</v>
      </c>
      <c r="Q162" s="2073">
        <v>0.10154014323078145</v>
      </c>
      <c r="R162" s="2074">
        <v>0.21742063728169306</v>
      </c>
      <c r="S162" s="2072">
        <v>0</v>
      </c>
      <c r="T162" s="2072">
        <v>0</v>
      </c>
      <c r="U162" s="2072">
        <v>0</v>
      </c>
      <c r="V162" s="2072">
        <v>0.15588365383514979</v>
      </c>
      <c r="W162" s="2072">
        <v>0</v>
      </c>
      <c r="X162" s="2072">
        <v>0</v>
      </c>
      <c r="Y162" s="2072">
        <v>8.2413246641958843E-2</v>
      </c>
      <c r="Z162" s="2537">
        <v>2.2078889345542484E-2</v>
      </c>
      <c r="AA162" s="1038"/>
      <c r="AB162" s="1038"/>
      <c r="AC162" s="1038"/>
      <c r="AD162" s="1038"/>
      <c r="AE162" s="1038"/>
      <c r="AF162" s="1038"/>
      <c r="AG162" s="1038"/>
      <c r="AH162" s="1038"/>
      <c r="AI162" s="1038"/>
      <c r="AJ162" s="1038"/>
      <c r="AK162" s="1038"/>
      <c r="AL162" s="1038"/>
      <c r="AM162" s="1038"/>
      <c r="AN162" s="1038"/>
      <c r="AO162" s="1038"/>
      <c r="AP162" s="1038"/>
      <c r="AQ162" s="1038"/>
      <c r="AR162" s="1038"/>
      <c r="AS162" s="1038"/>
      <c r="AT162" s="1038"/>
      <c r="AU162" s="1038"/>
      <c r="AV162" s="1038"/>
      <c r="AW162" s="1038"/>
      <c r="AX162" s="1038"/>
      <c r="AY162" s="1038"/>
      <c r="AZ162" s="240"/>
      <c r="BA162" s="3334"/>
      <c r="BB162" s="173" t="s">
        <v>324</v>
      </c>
      <c r="BC162" s="513">
        <v>0</v>
      </c>
      <c r="BD162" s="445">
        <v>0</v>
      </c>
      <c r="BE162" s="445">
        <v>3.0282939999999998</v>
      </c>
      <c r="BF162" s="445">
        <v>8.2242180000000005</v>
      </c>
      <c r="BG162" s="514">
        <v>7.6606529999999999</v>
      </c>
      <c r="BH162" s="524">
        <v>6.6121599999999994</v>
      </c>
      <c r="BI162" s="445">
        <v>0</v>
      </c>
      <c r="BJ162" s="445">
        <v>7.6606529999999999</v>
      </c>
      <c r="BK162" s="445">
        <v>0</v>
      </c>
      <c r="BL162" s="514">
        <v>0</v>
      </c>
      <c r="BM162" s="524">
        <v>0</v>
      </c>
      <c r="BN162" s="445">
        <v>0</v>
      </c>
      <c r="BO162" s="445">
        <v>0</v>
      </c>
      <c r="BP162" s="445">
        <v>0</v>
      </c>
      <c r="BQ162" s="514">
        <v>4.640352</v>
      </c>
      <c r="BR162" s="524">
        <v>7.6606529999999999</v>
      </c>
      <c r="BS162" s="445">
        <v>0</v>
      </c>
      <c r="BT162" s="445">
        <v>0</v>
      </c>
      <c r="BU162" s="445">
        <v>0</v>
      </c>
      <c r="BV162" s="445">
        <v>7.6686459999999999</v>
      </c>
      <c r="BW162" s="445">
        <v>0</v>
      </c>
      <c r="BX162" s="445">
        <v>0</v>
      </c>
      <c r="BY162" s="446">
        <v>3.0617899999999998</v>
      </c>
      <c r="BZ162" s="446">
        <v>0.52207599999999998</v>
      </c>
      <c r="CA162" s="2490"/>
      <c r="CB162" s="2490"/>
      <c r="CC162" s="2490"/>
      <c r="CD162" s="2490"/>
      <c r="CE162" s="2490"/>
      <c r="CF162" s="2490"/>
      <c r="CG162" s="2490"/>
      <c r="CH162" s="2490"/>
      <c r="CI162" s="2490"/>
      <c r="CJ162" s="2490"/>
      <c r="CK162" s="2490"/>
      <c r="CL162" s="2490"/>
      <c r="CM162" s="2490"/>
      <c r="CN162" s="2490"/>
      <c r="CO162" s="2490"/>
      <c r="CP162" s="2490"/>
      <c r="CQ162" s="2490"/>
      <c r="CR162" s="2490"/>
      <c r="CS162" s="2490"/>
      <c r="CT162" s="2490"/>
      <c r="CU162" s="2490"/>
      <c r="CV162" s="2490"/>
      <c r="CW162" s="2490"/>
      <c r="CX162" s="2490"/>
      <c r="CY162" s="2490"/>
      <c r="CZ162" s="2490"/>
    </row>
    <row r="163" s="761" customFormat="true" ht="15" customHeight="true" x14ac:dyDescent="0.2">
      <c r="A163" s="3285"/>
      <c r="B163" s="2114" t="s">
        <v>325</v>
      </c>
      <c r="C163" s="2071">
        <v>0</v>
      </c>
      <c r="D163" s="2072">
        <v>0.11708796184967524</v>
      </c>
      <c r="E163" s="2072">
        <v>0.12588335210476254</v>
      </c>
      <c r="F163" s="2072">
        <v>0</v>
      </c>
      <c r="G163" s="2073">
        <v>0</v>
      </c>
      <c r="H163" s="2074">
        <v>0</v>
      </c>
      <c r="I163" s="2072">
        <v>0</v>
      </c>
      <c r="J163" s="2072">
        <v>0</v>
      </c>
      <c r="K163" s="2072">
        <v>0</v>
      </c>
      <c r="L163" s="2075">
        <v>0</v>
      </c>
      <c r="M163" s="2076">
        <v>0</v>
      </c>
      <c r="N163" s="2072">
        <v>0</v>
      </c>
      <c r="O163" s="2072">
        <v>0</v>
      </c>
      <c r="P163" s="2072">
        <v>0.3790227538125826</v>
      </c>
      <c r="Q163" s="2073">
        <v>0</v>
      </c>
      <c r="R163" s="2074">
        <v>3.3067825015654174E-2</v>
      </c>
      <c r="S163" s="2072">
        <v>0</v>
      </c>
      <c r="T163" s="2072">
        <v>0</v>
      </c>
      <c r="U163" s="2072">
        <v>0</v>
      </c>
      <c r="V163" s="2072">
        <v>0</v>
      </c>
      <c r="W163" s="2072">
        <v>0.15111687022532053</v>
      </c>
      <c r="X163" s="2072">
        <v>0</v>
      </c>
      <c r="Y163" s="2072">
        <v>0.22475843747410693</v>
      </c>
      <c r="Z163" s="2537">
        <v>0</v>
      </c>
      <c r="AA163" s="1038"/>
      <c r="AB163" s="1038"/>
      <c r="AC163" s="1038"/>
      <c r="AD163" s="1038"/>
      <c r="AE163" s="1038"/>
      <c r="AF163" s="1038"/>
      <c r="AG163" s="1038"/>
      <c r="AH163" s="1038"/>
      <c r="AI163" s="1038"/>
      <c r="AJ163" s="1038"/>
      <c r="AK163" s="1038"/>
      <c r="AL163" s="1038"/>
      <c r="AM163" s="1038"/>
      <c r="AN163" s="1038"/>
      <c r="AO163" s="1038"/>
      <c r="AP163" s="1038"/>
      <c r="AQ163" s="1038"/>
      <c r="AR163" s="1038"/>
      <c r="AS163" s="1038"/>
      <c r="AT163" s="1038"/>
      <c r="AU163" s="1038"/>
      <c r="AV163" s="1038"/>
      <c r="AW163" s="1038"/>
      <c r="AX163" s="1038"/>
      <c r="AY163" s="1038"/>
      <c r="AZ163" s="240"/>
      <c r="BA163" s="3334"/>
      <c r="BB163" s="173" t="s">
        <v>325</v>
      </c>
      <c r="BC163" s="513">
        <v>0</v>
      </c>
      <c r="BD163" s="445">
        <v>8.3501519999999996</v>
      </c>
      <c r="BE163" s="445">
        <v>8.9643650000000008</v>
      </c>
      <c r="BF163" s="445">
        <v>0</v>
      </c>
      <c r="BG163" s="514">
        <v>0</v>
      </c>
      <c r="BH163" s="524">
        <v>0</v>
      </c>
      <c r="BI163" s="445">
        <v>0</v>
      </c>
      <c r="BJ163" s="445">
        <v>0</v>
      </c>
      <c r="BK163" s="445">
        <v>0</v>
      </c>
      <c r="BL163" s="514">
        <v>0</v>
      </c>
      <c r="BM163" s="524">
        <v>0</v>
      </c>
      <c r="BN163" s="445">
        <v>0</v>
      </c>
      <c r="BO163" s="445">
        <v>0</v>
      </c>
      <c r="BP163" s="445">
        <v>17.314516999999999</v>
      </c>
      <c r="BQ163" s="514">
        <v>0</v>
      </c>
      <c r="BR163" s="524">
        <v>1.1651199999999999</v>
      </c>
      <c r="BS163" s="445">
        <v>0</v>
      </c>
      <c r="BT163" s="445">
        <v>0</v>
      </c>
      <c r="BU163" s="445">
        <v>0</v>
      </c>
      <c r="BV163" s="445">
        <v>0</v>
      </c>
      <c r="BW163" s="445">
        <v>7.799245</v>
      </c>
      <c r="BX163" s="445">
        <v>0</v>
      </c>
      <c r="BY163" s="446">
        <v>8.3501519999999996</v>
      </c>
      <c r="BZ163" s="446">
        <v>0</v>
      </c>
      <c r="CA163" s="2490"/>
      <c r="CB163" s="2490"/>
      <c r="CC163" s="2490"/>
      <c r="CD163" s="2490"/>
      <c r="CE163" s="2490"/>
      <c r="CF163" s="2490"/>
      <c r="CG163" s="2490"/>
      <c r="CH163" s="2490"/>
      <c r="CI163" s="2490"/>
      <c r="CJ163" s="2490"/>
      <c r="CK163" s="2490"/>
      <c r="CL163" s="2490"/>
      <c r="CM163" s="2490"/>
      <c r="CN163" s="2490"/>
      <c r="CO163" s="2490"/>
      <c r="CP163" s="2490"/>
      <c r="CQ163" s="2490"/>
      <c r="CR163" s="2490"/>
      <c r="CS163" s="2490"/>
      <c r="CT163" s="2490"/>
      <c r="CU163" s="2490"/>
      <c r="CV163" s="2490"/>
      <c r="CW163" s="2490"/>
      <c r="CX163" s="2490"/>
      <c r="CY163" s="2490"/>
      <c r="CZ163" s="2490"/>
    </row>
    <row r="164" s="761" customFormat="true" ht="15" customHeight="true" x14ac:dyDescent="0.2">
      <c r="A164" s="3286"/>
      <c r="B164" s="2116" t="s">
        <v>191</v>
      </c>
      <c r="C164" s="2071">
        <v>0.9604868995606447</v>
      </c>
      <c r="D164" s="2072">
        <v>0.58813317597225889</v>
      </c>
      <c r="E164" s="2072">
        <v>0.64213721591438833</v>
      </c>
      <c r="F164" s="2072">
        <v>0.42210567923411468</v>
      </c>
      <c r="G164" s="2073">
        <v>7.5661825866858115E-2</v>
      </c>
      <c r="H164" s="2074">
        <v>0.94939786313789376</v>
      </c>
      <c r="I164" s="2072">
        <v>0.64805038195313824</v>
      </c>
      <c r="J164" s="2072">
        <v>0</v>
      </c>
      <c r="K164" s="2072">
        <v>0</v>
      </c>
      <c r="L164" s="2075">
        <v>0</v>
      </c>
      <c r="M164" s="2076">
        <v>1.1794463494433713</v>
      </c>
      <c r="N164" s="2072">
        <v>0.61275547917520123</v>
      </c>
      <c r="O164" s="2072">
        <v>0.62260347370685409</v>
      </c>
      <c r="P164" s="2072">
        <v>0.70865463031477127</v>
      </c>
      <c r="Q164" s="2073">
        <v>0.17461827064875524</v>
      </c>
      <c r="R164" s="2074">
        <v>0.27671717472215485</v>
      </c>
      <c r="S164" s="2072">
        <v>0.13184430476504708</v>
      </c>
      <c r="T164" s="2072">
        <v>2.8541316621408721</v>
      </c>
      <c r="U164" s="2072">
        <v>0</v>
      </c>
      <c r="V164" s="2072">
        <v>3.0778675505888597E-2</v>
      </c>
      <c r="W164" s="2072">
        <v>0.45798149293885526</v>
      </c>
      <c r="X164" s="2072">
        <v>0</v>
      </c>
      <c r="Y164" s="2072">
        <v>0</v>
      </c>
      <c r="Z164" s="2537">
        <v>0</v>
      </c>
      <c r="AA164" s="1038"/>
      <c r="AB164" s="1038"/>
      <c r="AC164" s="1038"/>
      <c r="AD164" s="1038"/>
      <c r="AE164" s="1038"/>
      <c r="AF164" s="1038"/>
      <c r="AG164" s="1038"/>
      <c r="AH164" s="1038"/>
      <c r="AI164" s="1038"/>
      <c r="AJ164" s="1038"/>
      <c r="AK164" s="1038"/>
      <c r="AL164" s="1038"/>
      <c r="AM164" s="1038"/>
      <c r="AN164" s="1038"/>
      <c r="AO164" s="1038"/>
      <c r="AP164" s="1038"/>
      <c r="AQ164" s="1038"/>
      <c r="AR164" s="1038"/>
      <c r="AS164" s="1038"/>
      <c r="AT164" s="1038"/>
      <c r="AU164" s="1038"/>
      <c r="AV164" s="1038"/>
      <c r="AW164" s="1038"/>
      <c r="AX164" s="1038"/>
      <c r="AY164" s="1038"/>
      <c r="AZ164" s="240"/>
      <c r="BA164" s="3334"/>
      <c r="BB164" s="173" t="s">
        <v>191</v>
      </c>
      <c r="BC164" s="513">
        <v>68.498169999999988</v>
      </c>
      <c r="BD164" s="445">
        <v>41.942838000000002</v>
      </c>
      <c r="BE164" s="445">
        <v>45.727669999999996</v>
      </c>
      <c r="BF164" s="445">
        <v>30.091742999999997</v>
      </c>
      <c r="BG164" s="514">
        <v>5.3954599999999999</v>
      </c>
      <c r="BH164" s="524">
        <v>24.327757999999999</v>
      </c>
      <c r="BI164" s="445">
        <v>16.534355999999999</v>
      </c>
      <c r="BJ164" s="445">
        <v>0</v>
      </c>
      <c r="BK164" s="445">
        <v>0</v>
      </c>
      <c r="BL164" s="514">
        <v>0</v>
      </c>
      <c r="BM164" s="524">
        <v>53.954599999999999</v>
      </c>
      <c r="BN164" s="445">
        <v>28.032219999999999</v>
      </c>
      <c r="BO164" s="445">
        <v>28.454187999999998</v>
      </c>
      <c r="BP164" s="445">
        <v>32.37276</v>
      </c>
      <c r="BQ164" s="514">
        <v>7.9799989999999994</v>
      </c>
      <c r="BR164" s="524">
        <v>9.7499220000000015</v>
      </c>
      <c r="BS164" s="445">
        <v>7.7375340000000001</v>
      </c>
      <c r="BT164" s="445">
        <v>149.01754</v>
      </c>
      <c r="BU164" s="445">
        <v>0</v>
      </c>
      <c r="BV164" s="445">
        <v>1.5141469999999999</v>
      </c>
      <c r="BW164" s="445">
        <v>23.636738000000001</v>
      </c>
      <c r="BX164" s="445">
        <v>0</v>
      </c>
      <c r="BY164" s="446">
        <v>0</v>
      </c>
      <c r="BZ164" s="446">
        <v>0</v>
      </c>
      <c r="CA164" s="2490"/>
      <c r="CB164" s="2490"/>
      <c r="CC164" s="2490"/>
      <c r="CD164" s="2490"/>
      <c r="CE164" s="2490"/>
      <c r="CF164" s="2490"/>
      <c r="CG164" s="2490"/>
      <c r="CH164" s="2490"/>
      <c r="CI164" s="2490"/>
      <c r="CJ164" s="2490"/>
      <c r="CK164" s="2490"/>
      <c r="CL164" s="2490"/>
      <c r="CM164" s="2490"/>
      <c r="CN164" s="2490"/>
      <c r="CO164" s="2490"/>
      <c r="CP164" s="2490"/>
      <c r="CQ164" s="2490"/>
      <c r="CR164" s="2490"/>
      <c r="CS164" s="2490"/>
      <c r="CT164" s="2490"/>
      <c r="CU164" s="2490"/>
      <c r="CV164" s="2490"/>
      <c r="CW164" s="2490"/>
      <c r="CX164" s="2490"/>
      <c r="CY164" s="2490"/>
      <c r="CZ164" s="2490"/>
    </row>
    <row r="165" s="272" customFormat="true" ht="15" customHeight="true" x14ac:dyDescent="0.2">
      <c r="A165" s="1745"/>
      <c r="B165" s="2117"/>
      <c r="C165" s="1346"/>
      <c r="D165" s="1305"/>
      <c r="E165" s="1305"/>
      <c r="F165" s="1305"/>
      <c r="G165" s="1306"/>
      <c r="H165" s="1347"/>
      <c r="I165" s="1305"/>
      <c r="J165" s="1305"/>
      <c r="K165" s="1305"/>
      <c r="L165" s="1348"/>
      <c r="M165" s="1346"/>
      <c r="N165" s="1305"/>
      <c r="O165" s="1305"/>
      <c r="P165" s="1305"/>
      <c r="Q165" s="1306"/>
      <c r="R165" s="1347"/>
      <c r="S165" s="1305"/>
      <c r="T165" s="1305"/>
      <c r="U165" s="1305"/>
      <c r="V165" s="1305"/>
      <c r="W165" s="1305"/>
      <c r="X165" s="1305"/>
      <c r="Y165" s="1305"/>
      <c r="Z165" s="1348"/>
      <c r="AA165" s="1038"/>
      <c r="AB165" s="1038"/>
      <c r="AC165" s="1038"/>
      <c r="AD165" s="1038"/>
      <c r="AE165" s="1038"/>
      <c r="AF165" s="1038"/>
      <c r="AG165" s="1038"/>
      <c r="AH165" s="1038"/>
      <c r="AI165" s="1038"/>
      <c r="AJ165" s="1038"/>
      <c r="AK165" s="1038"/>
      <c r="AL165" s="1038"/>
      <c r="AM165" s="1038"/>
      <c r="AN165" s="1038"/>
      <c r="AO165" s="1038"/>
      <c r="AP165" s="1038"/>
      <c r="AQ165" s="1038"/>
      <c r="AR165" s="1038"/>
      <c r="AS165" s="1038"/>
      <c r="AT165" s="1038"/>
      <c r="AU165" s="1038"/>
      <c r="AV165" s="1038"/>
      <c r="AW165" s="1038"/>
      <c r="AX165" s="1038"/>
      <c r="AY165" s="1038"/>
      <c r="AZ165" s="240"/>
      <c r="BA165" s="3335"/>
      <c r="BB165" s="173" t="s">
        <v>192</v>
      </c>
      <c r="BC165" s="513">
        <v>7131.6089819999715</v>
      </c>
      <c r="BD165" s="445">
        <v>7131.5204979999917</v>
      </c>
      <c r="BE165" s="445">
        <v>7121.1680099999912</v>
      </c>
      <c r="BF165" s="445">
        <v>7128.9595189999945</v>
      </c>
      <c r="BG165" s="514">
        <v>7131.020086000005</v>
      </c>
      <c r="BH165" s="524">
        <v>2562.440779</v>
      </c>
      <c r="BI165" s="445">
        <v>2551.3997769999974</v>
      </c>
      <c r="BJ165" s="445">
        <v>2560.8392489999983</v>
      </c>
      <c r="BK165" s="445">
        <v>2555.5769659999992</v>
      </c>
      <c r="BL165" s="514">
        <v>2556.3073729999996</v>
      </c>
      <c r="BM165" s="524">
        <v>4574.5700959999886</v>
      </c>
      <c r="BN165" s="445">
        <v>4574.7807980000007</v>
      </c>
      <c r="BO165" s="445">
        <v>4570.1942249999938</v>
      </c>
      <c r="BP165" s="445">
        <v>4568.1998839999987</v>
      </c>
      <c r="BQ165" s="514">
        <v>4569.9679479999959</v>
      </c>
      <c r="BR165" s="524">
        <v>3523.4249589999849</v>
      </c>
      <c r="BS165" s="445">
        <v>5868.6903569999931</v>
      </c>
      <c r="BT165" s="445">
        <v>5221.1165299999711</v>
      </c>
      <c r="BU165" s="445">
        <v>2822.0739729999955</v>
      </c>
      <c r="BV165" s="445">
        <v>4919.4676999999965</v>
      </c>
      <c r="BW165" s="445">
        <v>5161.0683760000147</v>
      </c>
      <c r="BX165" s="445">
        <v>2048.6743079999933</v>
      </c>
      <c r="BY165" s="446">
        <v>3715.1673120000091</v>
      </c>
      <c r="BZ165" s="446">
        <v>2364.5935799999925</v>
      </c>
      <c r="CA165" s="2490"/>
      <c r="CB165" s="2490"/>
      <c r="CC165" s="2490"/>
      <c r="CD165" s="2490"/>
      <c r="CE165" s="2490"/>
      <c r="CF165" s="2490"/>
      <c r="CG165" s="2490"/>
      <c r="CH165" s="2490"/>
      <c r="CI165" s="2490"/>
      <c r="CJ165" s="2490"/>
      <c r="CK165" s="2490"/>
      <c r="CL165" s="2490"/>
      <c r="CM165" s="2490"/>
      <c r="CN165" s="2490"/>
      <c r="CO165" s="2490"/>
      <c r="CP165" s="2490"/>
      <c r="CQ165" s="2490"/>
      <c r="CR165" s="2490"/>
      <c r="CS165" s="2490"/>
      <c r="CT165" s="2490"/>
      <c r="CU165" s="2490"/>
      <c r="CV165" s="2490"/>
      <c r="CW165" s="2490"/>
      <c r="CX165" s="2490"/>
      <c r="CY165" s="2490"/>
      <c r="CZ165" s="2490"/>
    </row>
    <row r="166" s="272" customFormat="true" ht="15" customHeight="true" x14ac:dyDescent="0.2">
      <c r="A166" s="1137"/>
      <c r="B166" s="1896"/>
      <c r="C166" s="1346"/>
      <c r="D166" s="1305"/>
      <c r="E166" s="1305"/>
      <c r="F166" s="1305"/>
      <c r="G166" s="1306"/>
      <c r="H166" s="1347"/>
      <c r="I166" s="1305"/>
      <c r="J166" s="1305"/>
      <c r="K166" s="1305"/>
      <c r="L166" s="1348"/>
      <c r="M166" s="1346"/>
      <c r="N166" s="1305"/>
      <c r="O166" s="1305"/>
      <c r="P166" s="1305"/>
      <c r="Q166" s="1306"/>
      <c r="R166" s="1347"/>
      <c r="S166" s="1305"/>
      <c r="T166" s="1305"/>
      <c r="U166" s="1305"/>
      <c r="V166" s="1305"/>
      <c r="W166" s="1305"/>
      <c r="X166" s="1305"/>
      <c r="Y166" s="1305"/>
      <c r="Z166" s="1348"/>
      <c r="AA166" s="1038"/>
      <c r="AB166" s="1038"/>
      <c r="AC166" s="1038"/>
      <c r="AD166" s="1038"/>
      <c r="AE166" s="1038"/>
      <c r="AF166" s="1038"/>
      <c r="AG166" s="1038"/>
      <c r="AH166" s="1038"/>
      <c r="AI166" s="1038"/>
      <c r="AJ166" s="1038"/>
      <c r="AK166" s="1038"/>
      <c r="AL166" s="1038"/>
      <c r="AM166" s="1038"/>
      <c r="AN166" s="1038"/>
      <c r="AO166" s="1038"/>
      <c r="AP166" s="1038"/>
      <c r="AQ166" s="1038"/>
      <c r="AR166" s="1038"/>
      <c r="AS166" s="1038"/>
      <c r="AT166" s="1038"/>
      <c r="AU166" s="1038"/>
      <c r="AV166" s="1038"/>
      <c r="AW166" s="1038"/>
      <c r="AX166" s="1038"/>
      <c r="AY166" s="1038"/>
      <c r="AZ166" s="240"/>
      <c r="BA166" s="837"/>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2490"/>
      <c r="CB166" s="2490"/>
      <c r="CC166" s="2490"/>
      <c r="CD166" s="2490"/>
      <c r="CE166" s="2490"/>
      <c r="CF166" s="2490"/>
      <c r="CG166" s="2490"/>
      <c r="CH166" s="2490"/>
      <c r="CI166" s="2490"/>
      <c r="CJ166" s="2490"/>
      <c r="CK166" s="2490"/>
      <c r="CL166" s="2490"/>
      <c r="CM166" s="2490"/>
      <c r="CN166" s="2490"/>
      <c r="CO166" s="2490"/>
      <c r="CP166" s="2490"/>
      <c r="CQ166" s="2490"/>
      <c r="CR166" s="2490"/>
      <c r="CS166" s="2490"/>
      <c r="CT166" s="2490"/>
      <c r="CU166" s="2490"/>
      <c r="CV166" s="2490"/>
      <c r="CW166" s="2490"/>
      <c r="CX166" s="2490"/>
      <c r="CY166" s="2490"/>
      <c r="CZ166" s="2490"/>
    </row>
    <row r="167" s="272" customFormat="true" ht="15" customHeight="true" x14ac:dyDescent="0.2">
      <c r="A167" s="1137"/>
      <c r="B167" s="1896"/>
      <c r="C167" s="1346"/>
      <c r="D167" s="1305"/>
      <c r="E167" s="1305"/>
      <c r="F167" s="1305"/>
      <c r="G167" s="1306"/>
      <c r="H167" s="1347"/>
      <c r="I167" s="1305"/>
      <c r="J167" s="1305"/>
      <c r="K167" s="1305"/>
      <c r="L167" s="1348"/>
      <c r="M167" s="1346"/>
      <c r="N167" s="1305"/>
      <c r="O167" s="1305"/>
      <c r="P167" s="1305"/>
      <c r="Q167" s="1306"/>
      <c r="R167" s="1347"/>
      <c r="S167" s="1305"/>
      <c r="T167" s="1305"/>
      <c r="U167" s="1305"/>
      <c r="V167" s="1305"/>
      <c r="W167" s="1305"/>
      <c r="X167" s="1305"/>
      <c r="Y167" s="1305"/>
      <c r="Z167" s="1348"/>
      <c r="AA167" s="1038"/>
      <c r="AB167" s="1038"/>
      <c r="AC167" s="1038"/>
      <c r="AD167" s="1038"/>
      <c r="AE167" s="1038"/>
      <c r="AF167" s="1038"/>
      <c r="AG167" s="1038"/>
      <c r="AH167" s="1038"/>
      <c r="AI167" s="1038"/>
      <c r="AJ167" s="1038"/>
      <c r="AK167" s="1038"/>
      <c r="AL167" s="1038"/>
      <c r="AM167" s="1038"/>
      <c r="AN167" s="1038"/>
      <c r="AO167" s="1038"/>
      <c r="AP167" s="1038"/>
      <c r="AQ167" s="1038"/>
      <c r="AR167" s="1038"/>
      <c r="AS167" s="1038"/>
      <c r="AT167" s="1038"/>
      <c r="AU167" s="1038"/>
      <c r="AV167" s="1038"/>
      <c r="AW167" s="1038"/>
      <c r="AX167" s="1038"/>
      <c r="AY167" s="1038"/>
      <c r="AZ167" s="240"/>
      <c r="BA167" s="837"/>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2490"/>
      <c r="CB167" s="2490"/>
      <c r="CC167" s="2490"/>
      <c r="CD167" s="2490"/>
      <c r="CE167" s="2490"/>
      <c r="CF167" s="2490"/>
      <c r="CG167" s="2490"/>
      <c r="CH167" s="2490"/>
      <c r="CI167" s="2490"/>
      <c r="CJ167" s="2490"/>
      <c r="CK167" s="2490"/>
      <c r="CL167" s="2490"/>
      <c r="CM167" s="2490"/>
      <c r="CN167" s="2490"/>
      <c r="CO167" s="2490"/>
      <c r="CP167" s="2490"/>
      <c r="CQ167" s="2490"/>
      <c r="CR167" s="2490"/>
      <c r="CS167" s="2490"/>
      <c r="CT167" s="2490"/>
      <c r="CU167" s="2490"/>
      <c r="CV167" s="2490"/>
      <c r="CW167" s="2490"/>
      <c r="CX167" s="2490"/>
      <c r="CY167" s="2490"/>
      <c r="CZ167" s="2490"/>
    </row>
    <row r="168" s="272" customFormat="true" ht="15" customHeight="true" x14ac:dyDescent="0.2">
      <c r="A168" s="1137"/>
      <c r="B168" s="1896"/>
      <c r="C168" s="1346"/>
      <c r="D168" s="1305"/>
      <c r="E168" s="1305"/>
      <c r="F168" s="1305"/>
      <c r="G168" s="1306"/>
      <c r="H168" s="1347"/>
      <c r="I168" s="1305"/>
      <c r="J168" s="1305"/>
      <c r="K168" s="1305"/>
      <c r="L168" s="1348"/>
      <c r="M168" s="1346"/>
      <c r="N168" s="1305"/>
      <c r="O168" s="1305"/>
      <c r="P168" s="1305"/>
      <c r="Q168" s="1306"/>
      <c r="R168" s="1347"/>
      <c r="S168" s="1305"/>
      <c r="T168" s="1305"/>
      <c r="U168" s="1305"/>
      <c r="V168" s="1305"/>
      <c r="W168" s="1305"/>
      <c r="X168" s="1305"/>
      <c r="Y168" s="1305"/>
      <c r="Z168" s="1348"/>
      <c r="AA168" s="1038"/>
      <c r="AB168" s="1038"/>
      <c r="AC168" s="1038"/>
      <c r="AD168" s="1038"/>
      <c r="AE168" s="1038"/>
      <c r="AF168" s="1038"/>
      <c r="AG168" s="1038"/>
      <c r="AH168" s="1038"/>
      <c r="AI168" s="1038"/>
      <c r="AJ168" s="1038"/>
      <c r="AK168" s="1038"/>
      <c r="AL168" s="1038"/>
      <c r="AM168" s="1038"/>
      <c r="AN168" s="1038"/>
      <c r="AO168" s="1038"/>
      <c r="AP168" s="1038"/>
      <c r="AQ168" s="1038"/>
      <c r="AR168" s="1038"/>
      <c r="AS168" s="1038"/>
      <c r="AT168" s="1038"/>
      <c r="AU168" s="1038"/>
      <c r="AV168" s="1038"/>
      <c r="AW168" s="1038"/>
      <c r="AX168" s="1038"/>
      <c r="AY168" s="1038"/>
      <c r="AZ168" s="240"/>
      <c r="BA168" s="837"/>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2490"/>
      <c r="CB168" s="2490"/>
      <c r="CC168" s="2490"/>
      <c r="CD168" s="2490"/>
      <c r="CE168" s="2490"/>
      <c r="CF168" s="2490"/>
      <c r="CG168" s="2490"/>
      <c r="CH168" s="2490"/>
      <c r="CI168" s="2490"/>
      <c r="CJ168" s="2490"/>
      <c r="CK168" s="2490"/>
      <c r="CL168" s="2490"/>
      <c r="CM168" s="2490"/>
      <c r="CN168" s="2490"/>
      <c r="CO168" s="2490"/>
      <c r="CP168" s="2490"/>
      <c r="CQ168" s="2490"/>
      <c r="CR168" s="2490"/>
      <c r="CS168" s="2490"/>
      <c r="CT168" s="2490"/>
      <c r="CU168" s="2490"/>
      <c r="CV168" s="2490"/>
      <c r="CW168" s="2490"/>
      <c r="CX168" s="2490"/>
      <c r="CY168" s="2490"/>
      <c r="CZ168" s="2490"/>
    </row>
    <row r="169" s="272" customFormat="true" ht="15" customHeight="true" x14ac:dyDescent="0.2">
      <c r="A169" s="1137"/>
      <c r="B169" s="1896"/>
      <c r="C169" s="1346"/>
      <c r="D169" s="1305"/>
      <c r="E169" s="1305"/>
      <c r="F169" s="1305"/>
      <c r="G169" s="1306"/>
      <c r="H169" s="1347"/>
      <c r="I169" s="1305"/>
      <c r="J169" s="1305"/>
      <c r="K169" s="1305"/>
      <c r="L169" s="1348"/>
      <c r="M169" s="1346"/>
      <c r="N169" s="1305"/>
      <c r="O169" s="1305"/>
      <c r="P169" s="1305"/>
      <c r="Q169" s="1306"/>
      <c r="R169" s="1347"/>
      <c r="S169" s="1305"/>
      <c r="T169" s="1305"/>
      <c r="U169" s="1305"/>
      <c r="V169" s="1305"/>
      <c r="W169" s="1305"/>
      <c r="X169" s="1305"/>
      <c r="Y169" s="1305"/>
      <c r="Z169" s="1348"/>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240"/>
      <c r="BA169" s="837"/>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2490"/>
      <c r="CB169" s="2490"/>
      <c r="CC169" s="2490"/>
      <c r="CD169" s="2490"/>
      <c r="CE169" s="2490"/>
      <c r="CF169" s="2490"/>
      <c r="CG169" s="2490"/>
      <c r="CH169" s="2490"/>
      <c r="CI169" s="2490"/>
      <c r="CJ169" s="2490"/>
      <c r="CK169" s="2490"/>
      <c r="CL169" s="2490"/>
      <c r="CM169" s="2490"/>
      <c r="CN169" s="2490"/>
      <c r="CO169" s="2490"/>
      <c r="CP169" s="2490"/>
      <c r="CQ169" s="2490"/>
      <c r="CR169" s="2490"/>
      <c r="CS169" s="2490"/>
      <c r="CT169" s="2490"/>
      <c r="CU169" s="2490"/>
      <c r="CV169" s="2490"/>
      <c r="CW169" s="2490"/>
      <c r="CX169" s="2490"/>
      <c r="CY169" s="2490"/>
      <c r="CZ169" s="2490"/>
    </row>
    <row r="170" s="272" customFormat="true" ht="15" customHeight="true" x14ac:dyDescent="0.2">
      <c r="A170" s="1137"/>
      <c r="B170" s="1896"/>
      <c r="C170" s="1346"/>
      <c r="D170" s="1305"/>
      <c r="E170" s="1305"/>
      <c r="F170" s="1305"/>
      <c r="G170" s="1306"/>
      <c r="H170" s="1347"/>
      <c r="I170" s="1305"/>
      <c r="J170" s="1305"/>
      <c r="K170" s="1305"/>
      <c r="L170" s="1348"/>
      <c r="M170" s="1346"/>
      <c r="N170" s="1305"/>
      <c r="O170" s="1305"/>
      <c r="P170" s="1305"/>
      <c r="Q170" s="1306"/>
      <c r="R170" s="1347"/>
      <c r="S170" s="1305"/>
      <c r="T170" s="1305"/>
      <c r="U170" s="1305"/>
      <c r="V170" s="1305"/>
      <c r="W170" s="1305"/>
      <c r="X170" s="1305"/>
      <c r="Y170" s="1305"/>
      <c r="Z170" s="1348"/>
      <c r="AA170" s="1038"/>
      <c r="AB170" s="1038"/>
      <c r="AC170" s="1038"/>
      <c r="AD170" s="1038"/>
      <c r="AE170" s="1038"/>
      <c r="AF170" s="1038"/>
      <c r="AG170" s="1038"/>
      <c r="AH170" s="1038"/>
      <c r="AI170" s="1038"/>
      <c r="AJ170" s="1038"/>
      <c r="AK170" s="1038"/>
      <c r="AL170" s="1038"/>
      <c r="AM170" s="1038"/>
      <c r="AN170" s="1038"/>
      <c r="AO170" s="1038"/>
      <c r="AP170" s="1038"/>
      <c r="AQ170" s="1038"/>
      <c r="AR170" s="1038"/>
      <c r="AS170" s="1038"/>
      <c r="AT170" s="1038"/>
      <c r="AU170" s="1038"/>
      <c r="AV170" s="1038"/>
      <c r="AW170" s="1038"/>
      <c r="AX170" s="1038"/>
      <c r="AY170" s="1038"/>
      <c r="AZ170" s="240"/>
      <c r="BA170" s="837"/>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2490"/>
      <c r="CB170" s="2490"/>
      <c r="CC170" s="2490"/>
      <c r="CD170" s="2490"/>
      <c r="CE170" s="2490"/>
      <c r="CF170" s="2490"/>
      <c r="CG170" s="2490"/>
      <c r="CH170" s="2490"/>
      <c r="CI170" s="2490"/>
      <c r="CJ170" s="2490"/>
      <c r="CK170" s="2490"/>
      <c r="CL170" s="2490"/>
      <c r="CM170" s="2490"/>
      <c r="CN170" s="2490"/>
      <c r="CO170" s="2490"/>
      <c r="CP170" s="2490"/>
      <c r="CQ170" s="2490"/>
      <c r="CR170" s="2490"/>
      <c r="CS170" s="2490"/>
      <c r="CT170" s="2490"/>
      <c r="CU170" s="2490"/>
      <c r="CV170" s="2490"/>
      <c r="CW170" s="2490"/>
      <c r="CX170" s="2490"/>
      <c r="CY170" s="2490"/>
      <c r="CZ170" s="2490"/>
    </row>
    <row r="171" s="761" customFormat="true" ht="15" customHeight="true" x14ac:dyDescent="0.2">
      <c r="A171" s="1979"/>
      <c r="B171" s="1992"/>
      <c r="C171" s="1157"/>
      <c r="D171" s="1158"/>
      <c r="E171" s="1158"/>
      <c r="F171" s="1158"/>
      <c r="G171" s="1222"/>
      <c r="H171" s="1206"/>
      <c r="I171" s="1158"/>
      <c r="J171" s="1158"/>
      <c r="K171" s="1158"/>
      <c r="L171" s="1174"/>
      <c r="M171" s="1189"/>
      <c r="N171" s="1158"/>
      <c r="O171" s="1158"/>
      <c r="P171" s="1158"/>
      <c r="Q171" s="1222"/>
      <c r="R171" s="1206"/>
      <c r="S171" s="1158"/>
      <c r="T171" s="1158"/>
      <c r="U171" s="1158"/>
      <c r="V171" s="1158"/>
      <c r="W171" s="1158"/>
      <c r="X171" s="1158"/>
      <c r="Y171" s="1158"/>
      <c r="Z171" s="2453"/>
      <c r="AA171" s="1038"/>
      <c r="AB171" s="1038"/>
      <c r="AC171" s="1038"/>
      <c r="AD171" s="1038"/>
      <c r="AE171" s="1038"/>
      <c r="AF171" s="1038"/>
      <c r="AG171" s="1038"/>
      <c r="AH171" s="1038"/>
      <c r="AI171" s="1038"/>
      <c r="AJ171" s="1038"/>
      <c r="AK171" s="1038"/>
      <c r="AL171" s="1038"/>
      <c r="AM171" s="1038"/>
      <c r="AN171" s="1038"/>
      <c r="AO171" s="1038"/>
      <c r="AP171" s="1038"/>
      <c r="AQ171" s="1038"/>
      <c r="AR171" s="1038"/>
      <c r="AS171" s="1038"/>
      <c r="AT171" s="1038"/>
      <c r="AU171" s="1038"/>
      <c r="AV171" s="1038"/>
      <c r="AW171" s="1038"/>
      <c r="AX171" s="1038"/>
      <c r="AY171" s="1038"/>
      <c r="AZ171" s="240"/>
      <c r="BA171" s="837"/>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2490"/>
      <c r="CB171" s="2490"/>
      <c r="CC171" s="2490"/>
      <c r="CD171" s="2490"/>
      <c r="CE171" s="2490"/>
      <c r="CF171" s="2490"/>
      <c r="CG171" s="2490"/>
      <c r="CH171" s="2490"/>
      <c r="CI171" s="2490"/>
      <c r="CJ171" s="2490"/>
      <c r="CK171" s="2490"/>
      <c r="CL171" s="2490"/>
      <c r="CM171" s="2490"/>
      <c r="CN171" s="2490"/>
      <c r="CO171" s="2490"/>
      <c r="CP171" s="2490"/>
      <c r="CQ171" s="2490"/>
      <c r="CR171" s="2490"/>
      <c r="CS171" s="2490"/>
      <c r="CT171" s="2490"/>
      <c r="CU171" s="2490"/>
      <c r="CV171" s="2490"/>
      <c r="CW171" s="2490"/>
      <c r="CX171" s="2490"/>
      <c r="CY171" s="2490"/>
      <c r="CZ171" s="2490"/>
    </row>
    <row r="172" s="761" customFormat="true" ht="15" customHeight="true" x14ac:dyDescent="0.2">
      <c r="A172" s="1980"/>
      <c r="B172" s="2118"/>
      <c r="C172" s="1935"/>
      <c r="D172" s="1936"/>
      <c r="E172" s="1936"/>
      <c r="F172" s="1936"/>
      <c r="G172" s="1970"/>
      <c r="H172" s="1962"/>
      <c r="I172" s="1936"/>
      <c r="J172" s="1936"/>
      <c r="K172" s="1936"/>
      <c r="L172" s="1943"/>
      <c r="M172" s="1952"/>
      <c r="N172" s="1936"/>
      <c r="O172" s="1936"/>
      <c r="P172" s="1936"/>
      <c r="Q172" s="1970"/>
      <c r="R172" s="1962"/>
      <c r="S172" s="1936"/>
      <c r="T172" s="1936"/>
      <c r="U172" s="1936"/>
      <c r="V172" s="1936"/>
      <c r="W172" s="1936"/>
      <c r="X172" s="1936"/>
      <c r="Y172" s="1936"/>
      <c r="Z172" s="2538"/>
      <c r="AA172" s="1038"/>
      <c r="AB172" s="1038"/>
      <c r="AC172" s="1038"/>
      <c r="AD172" s="1038"/>
      <c r="AE172" s="1038"/>
      <c r="AF172" s="1038"/>
      <c r="AG172" s="1038"/>
      <c r="AH172" s="1038"/>
      <c r="AI172" s="1038"/>
      <c r="AJ172" s="1038"/>
      <c r="AK172" s="1038"/>
      <c r="AL172" s="1038"/>
      <c r="AM172" s="1038"/>
      <c r="AN172" s="1038"/>
      <c r="AO172" s="1038"/>
      <c r="AP172" s="1038"/>
      <c r="AQ172" s="1038"/>
      <c r="AR172" s="1038"/>
      <c r="AS172" s="1038"/>
      <c r="AT172" s="1038"/>
      <c r="AU172" s="1038"/>
      <c r="AV172" s="1038"/>
      <c r="AW172" s="1038"/>
      <c r="AX172" s="1038"/>
      <c r="AY172" s="1038"/>
      <c r="AZ172" s="240"/>
      <c r="BA172" s="837"/>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2490"/>
      <c r="CB172" s="2490"/>
      <c r="CC172" s="2490"/>
      <c r="CD172" s="2490"/>
      <c r="CE172" s="2490"/>
      <c r="CF172" s="2490"/>
      <c r="CG172" s="2490"/>
      <c r="CH172" s="2490"/>
      <c r="CI172" s="2490"/>
      <c r="CJ172" s="2490"/>
      <c r="CK172" s="2490"/>
      <c r="CL172" s="2490"/>
      <c r="CM172" s="2490"/>
      <c r="CN172" s="2490"/>
      <c r="CO172" s="2490"/>
      <c r="CP172" s="2490"/>
      <c r="CQ172" s="2490"/>
      <c r="CR172" s="2490"/>
      <c r="CS172" s="2490"/>
      <c r="CT172" s="2490"/>
      <c r="CU172" s="2490"/>
      <c r="CV172" s="2490"/>
      <c r="CW172" s="2490"/>
      <c r="CX172" s="2490"/>
      <c r="CY172" s="2490"/>
      <c r="CZ172" s="2490"/>
    </row>
    <row r="173" s="761" customFormat="true" ht="15" customHeight="true" x14ac:dyDescent="0.2">
      <c r="A173" s="1981"/>
      <c r="B173" s="2119"/>
      <c r="C173" s="1937"/>
      <c r="D173" s="1938"/>
      <c r="E173" s="1938"/>
      <c r="F173" s="1938"/>
      <c r="G173" s="1971"/>
      <c r="H173" s="1963"/>
      <c r="I173" s="1938"/>
      <c r="J173" s="1938"/>
      <c r="K173" s="1938"/>
      <c r="L173" s="1944"/>
      <c r="M173" s="1953"/>
      <c r="N173" s="1938"/>
      <c r="O173" s="1938"/>
      <c r="P173" s="1938"/>
      <c r="Q173" s="1971"/>
      <c r="R173" s="1963"/>
      <c r="S173" s="1938"/>
      <c r="T173" s="1938"/>
      <c r="U173" s="1938"/>
      <c r="V173" s="1938"/>
      <c r="W173" s="1938"/>
      <c r="X173" s="1938"/>
      <c r="Y173" s="1938"/>
      <c r="Z173" s="2539"/>
      <c r="AA173" s="1038"/>
      <c r="AB173" s="1038"/>
      <c r="AC173" s="1038"/>
      <c r="AD173" s="1038"/>
      <c r="AE173" s="1038"/>
      <c r="AF173" s="1038"/>
      <c r="AG173" s="1038"/>
      <c r="AH173" s="1038"/>
      <c r="AI173" s="1038"/>
      <c r="AJ173" s="1038"/>
      <c r="AK173" s="1038"/>
      <c r="AL173" s="1038"/>
      <c r="AM173" s="1038"/>
      <c r="AN173" s="1038"/>
      <c r="AO173" s="1038"/>
      <c r="AP173" s="1038"/>
      <c r="AQ173" s="1038"/>
      <c r="AR173" s="1038"/>
      <c r="AS173" s="1038"/>
      <c r="AT173" s="1038"/>
      <c r="AU173" s="1038"/>
      <c r="AV173" s="1038"/>
      <c r="AW173" s="1038"/>
      <c r="AX173" s="1038"/>
      <c r="AY173" s="1038"/>
      <c r="AZ173" s="240"/>
      <c r="BA173" s="837"/>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2490"/>
      <c r="CB173" s="2490"/>
      <c r="CC173" s="2490"/>
      <c r="CD173" s="2490"/>
      <c r="CE173" s="2490"/>
      <c r="CF173" s="2490"/>
      <c r="CG173" s="2490"/>
      <c r="CH173" s="2490"/>
      <c r="CI173" s="2490"/>
      <c r="CJ173" s="2490"/>
      <c r="CK173" s="2490"/>
      <c r="CL173" s="2490"/>
      <c r="CM173" s="2490"/>
      <c r="CN173" s="2490"/>
      <c r="CO173" s="2490"/>
      <c r="CP173" s="2490"/>
      <c r="CQ173" s="2490"/>
      <c r="CR173" s="2490"/>
      <c r="CS173" s="2490"/>
      <c r="CT173" s="2490"/>
      <c r="CU173" s="2490"/>
      <c r="CV173" s="2490"/>
      <c r="CW173" s="2490"/>
      <c r="CX173" s="2490"/>
      <c r="CY173" s="2490"/>
      <c r="CZ173" s="2490"/>
    </row>
    <row r="174" s="761" customFormat="true" ht="15" customHeight="true" x14ac:dyDescent="0.2">
      <c r="A174" s="1982"/>
      <c r="B174" s="2120"/>
      <c r="C174" s="2077"/>
      <c r="D174" s="2078"/>
      <c r="E174" s="2078"/>
      <c r="F174" s="2078"/>
      <c r="G174" s="2079"/>
      <c r="H174" s="2080"/>
      <c r="I174" s="2078"/>
      <c r="J174" s="2078"/>
      <c r="K174" s="2078"/>
      <c r="L174" s="2081"/>
      <c r="M174" s="2082"/>
      <c r="N174" s="2078"/>
      <c r="O174" s="2078"/>
      <c r="P174" s="2078"/>
      <c r="Q174" s="2079"/>
      <c r="R174" s="2080"/>
      <c r="S174" s="2078"/>
      <c r="T174" s="2078"/>
      <c r="U174" s="2078"/>
      <c r="V174" s="2078"/>
      <c r="W174" s="2078"/>
      <c r="X174" s="2078"/>
      <c r="Y174" s="2078"/>
      <c r="Z174" s="2540"/>
      <c r="AA174" s="1038"/>
      <c r="AB174" s="1038"/>
      <c r="AC174" s="1038"/>
      <c r="AD174" s="1038"/>
      <c r="AE174" s="1038"/>
      <c r="AF174" s="1038"/>
      <c r="AG174" s="1038"/>
      <c r="AH174" s="1038"/>
      <c r="AI174" s="1038"/>
      <c r="AJ174" s="1038"/>
      <c r="AK174" s="1038"/>
      <c r="AL174" s="1038"/>
      <c r="AM174" s="1038"/>
      <c r="AN174" s="1038"/>
      <c r="AO174" s="1038"/>
      <c r="AP174" s="1038"/>
      <c r="AQ174" s="1038"/>
      <c r="AR174" s="1038"/>
      <c r="AS174" s="1038"/>
      <c r="AT174" s="1038"/>
      <c r="AU174" s="1038"/>
      <c r="AV174" s="1038"/>
      <c r="AW174" s="1038"/>
      <c r="AX174" s="1038"/>
      <c r="AY174" s="1038"/>
      <c r="AZ174" s="240"/>
      <c r="BA174" s="837"/>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2490"/>
      <c r="CB174" s="2490"/>
      <c r="CC174" s="2490"/>
      <c r="CD174" s="2490"/>
      <c r="CE174" s="2490"/>
      <c r="CF174" s="2490"/>
      <c r="CG174" s="2490"/>
      <c r="CH174" s="2490"/>
      <c r="CI174" s="2490"/>
      <c r="CJ174" s="2490"/>
      <c r="CK174" s="2490"/>
      <c r="CL174" s="2490"/>
      <c r="CM174" s="2490"/>
      <c r="CN174" s="2490"/>
      <c r="CO174" s="2490"/>
      <c r="CP174" s="2490"/>
      <c r="CQ174" s="2490"/>
      <c r="CR174" s="2490"/>
      <c r="CS174" s="2490"/>
      <c r="CT174" s="2490"/>
      <c r="CU174" s="2490"/>
      <c r="CV174" s="2490"/>
      <c r="CW174" s="2490"/>
      <c r="CX174" s="2490"/>
      <c r="CY174" s="2490"/>
      <c r="CZ174" s="2490"/>
    </row>
    <row r="175" s="761" customFormat="true" ht="15" customHeight="true" x14ac:dyDescent="0.2">
      <c r="A175" s="1983"/>
      <c r="B175" s="2121"/>
      <c r="C175" s="2083"/>
      <c r="D175" s="2084"/>
      <c r="E175" s="2084"/>
      <c r="F175" s="2084"/>
      <c r="G175" s="2085"/>
      <c r="H175" s="2086"/>
      <c r="I175" s="2084"/>
      <c r="J175" s="2084"/>
      <c r="K175" s="2084"/>
      <c r="L175" s="2087"/>
      <c r="M175" s="2088"/>
      <c r="N175" s="2084"/>
      <c r="O175" s="2084"/>
      <c r="P175" s="2084"/>
      <c r="Q175" s="2085"/>
      <c r="R175" s="2086"/>
      <c r="S175" s="2084"/>
      <c r="T175" s="2084"/>
      <c r="U175" s="2084"/>
      <c r="V175" s="2084"/>
      <c r="W175" s="2084"/>
      <c r="X175" s="2084"/>
      <c r="Y175" s="2084"/>
      <c r="Z175" s="2541"/>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240"/>
      <c r="BA175" s="837"/>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2490"/>
      <c r="CB175" s="2490"/>
      <c r="CC175" s="2490"/>
      <c r="CD175" s="2490"/>
      <c r="CE175" s="2490"/>
      <c r="CF175" s="2490"/>
      <c r="CG175" s="2490"/>
      <c r="CH175" s="2490"/>
      <c r="CI175" s="2490"/>
      <c r="CJ175" s="2490"/>
      <c r="CK175" s="2490"/>
      <c r="CL175" s="2490"/>
      <c r="CM175" s="2490"/>
      <c r="CN175" s="2490"/>
      <c r="CO175" s="2490"/>
      <c r="CP175" s="2490"/>
      <c r="CQ175" s="2490"/>
      <c r="CR175" s="2490"/>
      <c r="CS175" s="2490"/>
      <c r="CT175" s="2490"/>
      <c r="CU175" s="2490"/>
      <c r="CV175" s="2490"/>
      <c r="CW175" s="2490"/>
      <c r="CX175" s="2490"/>
      <c r="CY175" s="2490"/>
      <c r="CZ175" s="2490"/>
    </row>
    <row r="176" s="761" customFormat="true" ht="15" customHeight="true" x14ac:dyDescent="0.2">
      <c r="A176" s="1983"/>
      <c r="B176" s="2121"/>
      <c r="C176" s="2083"/>
      <c r="D176" s="2084"/>
      <c r="E176" s="2084"/>
      <c r="F176" s="2084"/>
      <c r="G176" s="2085"/>
      <c r="H176" s="2086"/>
      <c r="I176" s="2084"/>
      <c r="J176" s="2084"/>
      <c r="K176" s="2084"/>
      <c r="L176" s="2087"/>
      <c r="M176" s="2088"/>
      <c r="N176" s="2084"/>
      <c r="O176" s="2084"/>
      <c r="P176" s="2084"/>
      <c r="Q176" s="2085"/>
      <c r="R176" s="2086"/>
      <c r="S176" s="2084"/>
      <c r="T176" s="2084"/>
      <c r="U176" s="2084"/>
      <c r="V176" s="2084"/>
      <c r="W176" s="2084"/>
      <c r="X176" s="2084"/>
      <c r="Y176" s="2084"/>
      <c r="Z176" s="2541"/>
      <c r="AA176" s="1038"/>
      <c r="AB176" s="1038"/>
      <c r="AC176" s="1038"/>
      <c r="AD176" s="1038"/>
      <c r="AE176" s="1038"/>
      <c r="AF176" s="1038"/>
      <c r="AG176" s="1038"/>
      <c r="AH176" s="1038"/>
      <c r="AI176" s="1038"/>
      <c r="AJ176" s="1038"/>
      <c r="AK176" s="1038"/>
      <c r="AL176" s="1038"/>
      <c r="AM176" s="1038"/>
      <c r="AN176" s="1038"/>
      <c r="AO176" s="1038"/>
      <c r="AP176" s="1038"/>
      <c r="AQ176" s="1038"/>
      <c r="AR176" s="1038"/>
      <c r="AS176" s="1038"/>
      <c r="AT176" s="1038"/>
      <c r="AU176" s="1038"/>
      <c r="AV176" s="1038"/>
      <c r="AW176" s="1038"/>
      <c r="AX176" s="1038"/>
      <c r="AY176" s="1038"/>
      <c r="AZ176" s="240"/>
      <c r="BA176" s="837"/>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2490"/>
      <c r="CB176" s="2490"/>
      <c r="CC176" s="2490"/>
      <c r="CD176" s="2490"/>
      <c r="CE176" s="2490"/>
      <c r="CF176" s="2490"/>
      <c r="CG176" s="2490"/>
      <c r="CH176" s="2490"/>
      <c r="CI176" s="2490"/>
      <c r="CJ176" s="2490"/>
      <c r="CK176" s="2490"/>
      <c r="CL176" s="2490"/>
      <c r="CM176" s="2490"/>
      <c r="CN176" s="2490"/>
      <c r="CO176" s="2490"/>
      <c r="CP176" s="2490"/>
      <c r="CQ176" s="2490"/>
      <c r="CR176" s="2490"/>
      <c r="CS176" s="2490"/>
      <c r="CT176" s="2490"/>
      <c r="CU176" s="2490"/>
      <c r="CV176" s="2490"/>
      <c r="CW176" s="2490"/>
      <c r="CX176" s="2490"/>
      <c r="CY176" s="2490"/>
      <c r="CZ176" s="2490"/>
    </row>
    <row r="177" s="761" customFormat="true" ht="15" customHeight="true" x14ac:dyDescent="0.2">
      <c r="A177" s="1983"/>
      <c r="B177" s="2121"/>
      <c r="C177" s="2083"/>
      <c r="D177" s="2084"/>
      <c r="E177" s="2084"/>
      <c r="F177" s="2084"/>
      <c r="G177" s="2085"/>
      <c r="H177" s="2086"/>
      <c r="I177" s="2084"/>
      <c r="J177" s="2084"/>
      <c r="K177" s="2084"/>
      <c r="L177" s="2087"/>
      <c r="M177" s="2088"/>
      <c r="N177" s="2084"/>
      <c r="O177" s="2084"/>
      <c r="P177" s="2084"/>
      <c r="Q177" s="2085"/>
      <c r="R177" s="2086"/>
      <c r="S177" s="2084"/>
      <c r="T177" s="2084"/>
      <c r="U177" s="2084"/>
      <c r="V177" s="2084"/>
      <c r="W177" s="2084"/>
      <c r="X177" s="2084"/>
      <c r="Y177" s="2084"/>
      <c r="Z177" s="2541"/>
      <c r="AA177" s="1038"/>
      <c r="AB177" s="1038"/>
      <c r="AC177" s="1038"/>
      <c r="AD177" s="1038"/>
      <c r="AE177" s="1038"/>
      <c r="AF177" s="1038"/>
      <c r="AG177" s="1038"/>
      <c r="AH177" s="1038"/>
      <c r="AI177" s="1038"/>
      <c r="AJ177" s="1038"/>
      <c r="AK177" s="1038"/>
      <c r="AL177" s="1038"/>
      <c r="AM177" s="1038"/>
      <c r="AN177" s="1038"/>
      <c r="AO177" s="1038"/>
      <c r="AP177" s="1038"/>
      <c r="AQ177" s="1038"/>
      <c r="AR177" s="1038"/>
      <c r="AS177" s="1038"/>
      <c r="AT177" s="1038"/>
      <c r="AU177" s="1038"/>
      <c r="AV177" s="1038"/>
      <c r="AW177" s="1038"/>
      <c r="AX177" s="1038"/>
      <c r="AY177" s="1038"/>
      <c r="AZ177" s="240"/>
      <c r="BA177" s="837"/>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2490"/>
      <c r="CB177" s="2490"/>
      <c r="CC177" s="2490"/>
      <c r="CD177" s="2490"/>
      <c r="CE177" s="2490"/>
      <c r="CF177" s="2490"/>
      <c r="CG177" s="2490"/>
      <c r="CH177" s="2490"/>
      <c r="CI177" s="2490"/>
      <c r="CJ177" s="2490"/>
      <c r="CK177" s="2490"/>
      <c r="CL177" s="2490"/>
      <c r="CM177" s="2490"/>
      <c r="CN177" s="2490"/>
      <c r="CO177" s="2490"/>
      <c r="CP177" s="2490"/>
      <c r="CQ177" s="2490"/>
      <c r="CR177" s="2490"/>
      <c r="CS177" s="2490"/>
      <c r="CT177" s="2490"/>
      <c r="CU177" s="2490"/>
      <c r="CV177" s="2490"/>
      <c r="CW177" s="2490"/>
      <c r="CX177" s="2490"/>
      <c r="CY177" s="2490"/>
      <c r="CZ177" s="2490"/>
    </row>
    <row r="178" s="761" customFormat="true" ht="15" customHeight="true" x14ac:dyDescent="0.2">
      <c r="A178" s="1983"/>
      <c r="B178" s="2121"/>
      <c r="C178" s="2083"/>
      <c r="D178" s="2084"/>
      <c r="E178" s="2084"/>
      <c r="F178" s="2084"/>
      <c r="G178" s="2085"/>
      <c r="H178" s="2086"/>
      <c r="I178" s="2084"/>
      <c r="J178" s="2084"/>
      <c r="K178" s="2084"/>
      <c r="L178" s="2087"/>
      <c r="M178" s="2088"/>
      <c r="N178" s="2084"/>
      <c r="O178" s="2084"/>
      <c r="P178" s="2084"/>
      <c r="Q178" s="2085"/>
      <c r="R178" s="2086"/>
      <c r="S178" s="2084"/>
      <c r="T178" s="2084"/>
      <c r="U178" s="2084"/>
      <c r="V178" s="2084"/>
      <c r="W178" s="2084"/>
      <c r="X178" s="2084"/>
      <c r="Y178" s="2084"/>
      <c r="Z178" s="2541"/>
      <c r="AA178" s="1038"/>
      <c r="AB178" s="1038"/>
      <c r="AC178" s="1038"/>
      <c r="AD178" s="1038"/>
      <c r="AE178" s="1038"/>
      <c r="AF178" s="1038"/>
      <c r="AG178" s="1038"/>
      <c r="AH178" s="1038"/>
      <c r="AI178" s="1038"/>
      <c r="AJ178" s="1038"/>
      <c r="AK178" s="1038"/>
      <c r="AL178" s="1038"/>
      <c r="AM178" s="1038"/>
      <c r="AN178" s="1038"/>
      <c r="AO178" s="1038"/>
      <c r="AP178" s="1038"/>
      <c r="AQ178" s="1038"/>
      <c r="AR178" s="1038"/>
      <c r="AS178" s="1038"/>
      <c r="AT178" s="1038"/>
      <c r="AU178" s="1038"/>
      <c r="AV178" s="1038"/>
      <c r="AW178" s="1038"/>
      <c r="AX178" s="1038"/>
      <c r="AY178" s="1038"/>
      <c r="AZ178" s="240"/>
      <c r="BA178" s="837"/>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2490"/>
      <c r="CB178" s="2490"/>
      <c r="CC178" s="2490"/>
      <c r="CD178" s="2490"/>
      <c r="CE178" s="2490"/>
      <c r="CF178" s="2490"/>
      <c r="CG178" s="2490"/>
      <c r="CH178" s="2490"/>
      <c r="CI178" s="2490"/>
      <c r="CJ178" s="2490"/>
      <c r="CK178" s="2490"/>
      <c r="CL178" s="2490"/>
      <c r="CM178" s="2490"/>
      <c r="CN178" s="2490"/>
      <c r="CO178" s="2490"/>
      <c r="CP178" s="2490"/>
      <c r="CQ178" s="2490"/>
      <c r="CR178" s="2490"/>
      <c r="CS178" s="2490"/>
      <c r="CT178" s="2490"/>
      <c r="CU178" s="2490"/>
      <c r="CV178" s="2490"/>
      <c r="CW178" s="2490"/>
      <c r="CX178" s="2490"/>
      <c r="CY178" s="2490"/>
      <c r="CZ178" s="2490"/>
    </row>
    <row r="179" s="761" customFormat="true" ht="15" customHeight="true" x14ac:dyDescent="0.2">
      <c r="A179" s="1983"/>
      <c r="B179" s="2121"/>
      <c r="C179" s="2083"/>
      <c r="D179" s="2084"/>
      <c r="E179" s="2084"/>
      <c r="F179" s="2084"/>
      <c r="G179" s="2085"/>
      <c r="H179" s="2086"/>
      <c r="I179" s="2084"/>
      <c r="J179" s="2084"/>
      <c r="K179" s="2084"/>
      <c r="L179" s="2087"/>
      <c r="M179" s="2088"/>
      <c r="N179" s="2084"/>
      <c r="O179" s="2084"/>
      <c r="P179" s="2084"/>
      <c r="Q179" s="2085"/>
      <c r="R179" s="2086"/>
      <c r="S179" s="2084"/>
      <c r="T179" s="2084"/>
      <c r="U179" s="2084"/>
      <c r="V179" s="2084"/>
      <c r="W179" s="2084"/>
      <c r="X179" s="2084"/>
      <c r="Y179" s="2084"/>
      <c r="Z179" s="2541"/>
      <c r="AA179" s="1038"/>
      <c r="AB179" s="1038"/>
      <c r="AC179" s="1038"/>
      <c r="AD179" s="1038"/>
      <c r="AE179" s="1038"/>
      <c r="AF179" s="1038"/>
      <c r="AG179" s="1038"/>
      <c r="AH179" s="1038"/>
      <c r="AI179" s="1038"/>
      <c r="AJ179" s="1038"/>
      <c r="AK179" s="1038"/>
      <c r="AL179" s="1038"/>
      <c r="AM179" s="1038"/>
      <c r="AN179" s="1038"/>
      <c r="AO179" s="1038"/>
      <c r="AP179" s="1038"/>
      <c r="AQ179" s="1038"/>
      <c r="AR179" s="1038"/>
      <c r="AS179" s="1038"/>
      <c r="AT179" s="1038"/>
      <c r="AU179" s="1038"/>
      <c r="AV179" s="1038"/>
      <c r="AW179" s="1038"/>
      <c r="AX179" s="1038"/>
      <c r="AY179" s="1038"/>
      <c r="AZ179" s="240"/>
      <c r="BA179" s="837"/>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2490"/>
      <c r="CB179" s="2490"/>
      <c r="CC179" s="2490"/>
      <c r="CD179" s="2490"/>
      <c r="CE179" s="2490"/>
      <c r="CF179" s="2490"/>
      <c r="CG179" s="2490"/>
      <c r="CH179" s="2490"/>
      <c r="CI179" s="2490"/>
      <c r="CJ179" s="2490"/>
      <c r="CK179" s="2490"/>
      <c r="CL179" s="2490"/>
      <c r="CM179" s="2490"/>
      <c r="CN179" s="2490"/>
      <c r="CO179" s="2490"/>
      <c r="CP179" s="2490"/>
      <c r="CQ179" s="2490"/>
      <c r="CR179" s="2490"/>
      <c r="CS179" s="2490"/>
      <c r="CT179" s="2490"/>
      <c r="CU179" s="2490"/>
      <c r="CV179" s="2490"/>
      <c r="CW179" s="2490"/>
      <c r="CX179" s="2490"/>
      <c r="CY179" s="2490"/>
      <c r="CZ179" s="2490"/>
    </row>
    <row r="180" s="761" customFormat="true" ht="15" customHeight="true" x14ac:dyDescent="0.2">
      <c r="A180" s="1983"/>
      <c r="B180" s="2121"/>
      <c r="C180" s="2083"/>
      <c r="D180" s="2084"/>
      <c r="E180" s="2084"/>
      <c r="F180" s="2084"/>
      <c r="G180" s="2085"/>
      <c r="H180" s="2086"/>
      <c r="I180" s="2084"/>
      <c r="J180" s="2084"/>
      <c r="K180" s="2084"/>
      <c r="L180" s="2087"/>
      <c r="M180" s="2088"/>
      <c r="N180" s="2084"/>
      <c r="O180" s="2084"/>
      <c r="P180" s="2084"/>
      <c r="Q180" s="2085"/>
      <c r="R180" s="2086"/>
      <c r="S180" s="2084"/>
      <c r="T180" s="2084"/>
      <c r="U180" s="2084"/>
      <c r="V180" s="2084"/>
      <c r="W180" s="2084"/>
      <c r="X180" s="2084"/>
      <c r="Y180" s="2084"/>
      <c r="Z180" s="2541"/>
      <c r="AA180" s="1038"/>
      <c r="AB180" s="1038"/>
      <c r="AC180" s="1038"/>
      <c r="AD180" s="1038"/>
      <c r="AE180" s="1038"/>
      <c r="AF180" s="1038"/>
      <c r="AG180" s="1038"/>
      <c r="AH180" s="1038"/>
      <c r="AI180" s="1038"/>
      <c r="AJ180" s="1038"/>
      <c r="AK180" s="1038"/>
      <c r="AL180" s="1038"/>
      <c r="AM180" s="1038"/>
      <c r="AN180" s="1038"/>
      <c r="AO180" s="1038"/>
      <c r="AP180" s="1038"/>
      <c r="AQ180" s="1038"/>
      <c r="AR180" s="1038"/>
      <c r="AS180" s="1038"/>
      <c r="AT180" s="1038"/>
      <c r="AU180" s="1038"/>
      <c r="AV180" s="1038"/>
      <c r="AW180" s="1038"/>
      <c r="AX180" s="1038"/>
      <c r="AY180" s="1038"/>
      <c r="AZ180" s="240"/>
      <c r="BA180" s="837"/>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2490"/>
      <c r="CB180" s="2490"/>
      <c r="CC180" s="2490"/>
      <c r="CD180" s="2490"/>
      <c r="CE180" s="2490"/>
      <c r="CF180" s="2490"/>
      <c r="CG180" s="2490"/>
      <c r="CH180" s="2490"/>
      <c r="CI180" s="2490"/>
      <c r="CJ180" s="2490"/>
      <c r="CK180" s="2490"/>
      <c r="CL180" s="2490"/>
      <c r="CM180" s="2490"/>
      <c r="CN180" s="2490"/>
      <c r="CO180" s="2490"/>
      <c r="CP180" s="2490"/>
      <c r="CQ180" s="2490"/>
      <c r="CR180" s="2490"/>
      <c r="CS180" s="2490"/>
      <c r="CT180" s="2490"/>
      <c r="CU180" s="2490"/>
      <c r="CV180" s="2490"/>
      <c r="CW180" s="2490"/>
      <c r="CX180" s="2490"/>
      <c r="CY180" s="2490"/>
      <c r="CZ180" s="2490"/>
    </row>
    <row r="181" s="761" customFormat="true" ht="15" customHeight="true" x14ac:dyDescent="0.2">
      <c r="A181" s="1983"/>
      <c r="B181" s="2121"/>
      <c r="C181" s="2083"/>
      <c r="D181" s="2084"/>
      <c r="E181" s="2084"/>
      <c r="F181" s="2084"/>
      <c r="G181" s="2085"/>
      <c r="H181" s="2086"/>
      <c r="I181" s="2084"/>
      <c r="J181" s="2084"/>
      <c r="K181" s="2084"/>
      <c r="L181" s="2087"/>
      <c r="M181" s="2088"/>
      <c r="N181" s="2084"/>
      <c r="O181" s="2084"/>
      <c r="P181" s="2084"/>
      <c r="Q181" s="2085"/>
      <c r="R181" s="2086"/>
      <c r="S181" s="2084"/>
      <c r="T181" s="2084"/>
      <c r="U181" s="2084"/>
      <c r="V181" s="2084"/>
      <c r="W181" s="2084"/>
      <c r="X181" s="2084"/>
      <c r="Y181" s="2084"/>
      <c r="Z181" s="2541"/>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240"/>
      <c r="BA181" s="837"/>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2490"/>
      <c r="CB181" s="2490"/>
      <c r="CC181" s="2490"/>
      <c r="CD181" s="2490"/>
      <c r="CE181" s="2490"/>
      <c r="CF181" s="2490"/>
      <c r="CG181" s="2490"/>
      <c r="CH181" s="2490"/>
      <c r="CI181" s="2490"/>
      <c r="CJ181" s="2490"/>
      <c r="CK181" s="2490"/>
      <c r="CL181" s="2490"/>
      <c r="CM181" s="2490"/>
      <c r="CN181" s="2490"/>
      <c r="CO181" s="2490"/>
      <c r="CP181" s="2490"/>
      <c r="CQ181" s="2490"/>
      <c r="CR181" s="2490"/>
      <c r="CS181" s="2490"/>
      <c r="CT181" s="2490"/>
      <c r="CU181" s="2490"/>
      <c r="CV181" s="2490"/>
      <c r="CW181" s="2490"/>
      <c r="CX181" s="2490"/>
      <c r="CY181" s="2490"/>
      <c r="CZ181" s="2490"/>
    </row>
    <row r="182" s="761" customFormat="true" ht="15" customHeight="true" x14ac:dyDescent="0.2">
      <c r="A182" s="1983"/>
      <c r="B182" s="2121"/>
      <c r="C182" s="2083"/>
      <c r="D182" s="2084"/>
      <c r="E182" s="2084"/>
      <c r="F182" s="2084"/>
      <c r="G182" s="2085"/>
      <c r="H182" s="2086"/>
      <c r="I182" s="2084"/>
      <c r="J182" s="2084"/>
      <c r="K182" s="2084"/>
      <c r="L182" s="2087"/>
      <c r="M182" s="2088"/>
      <c r="N182" s="2084"/>
      <c r="O182" s="2084"/>
      <c r="P182" s="2084"/>
      <c r="Q182" s="2085"/>
      <c r="R182" s="2086"/>
      <c r="S182" s="2084"/>
      <c r="T182" s="2084"/>
      <c r="U182" s="2084"/>
      <c r="V182" s="2084"/>
      <c r="W182" s="2084"/>
      <c r="X182" s="2084"/>
      <c r="Y182" s="2084"/>
      <c r="Z182" s="2541"/>
      <c r="AA182" s="1038"/>
      <c r="AB182" s="1038"/>
      <c r="AC182" s="1038"/>
      <c r="AD182" s="1038"/>
      <c r="AE182" s="1038"/>
      <c r="AF182" s="1038"/>
      <c r="AG182" s="1038"/>
      <c r="AH182" s="1038"/>
      <c r="AI182" s="1038"/>
      <c r="AJ182" s="1038"/>
      <c r="AK182" s="1038"/>
      <c r="AL182" s="1038"/>
      <c r="AM182" s="1038"/>
      <c r="AN182" s="1038"/>
      <c r="AO182" s="1038"/>
      <c r="AP182" s="1038"/>
      <c r="AQ182" s="1038"/>
      <c r="AR182" s="1038"/>
      <c r="AS182" s="1038"/>
      <c r="AT182" s="1038"/>
      <c r="AU182" s="1038"/>
      <c r="AV182" s="1038"/>
      <c r="AW182" s="1038"/>
      <c r="AX182" s="1038"/>
      <c r="AY182" s="1038"/>
      <c r="AZ182" s="240"/>
      <c r="BA182" s="837"/>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2490"/>
      <c r="CB182" s="2490"/>
      <c r="CC182" s="2490"/>
      <c r="CD182" s="2490"/>
      <c r="CE182" s="2490"/>
      <c r="CF182" s="2490"/>
      <c r="CG182" s="2490"/>
      <c r="CH182" s="2490"/>
      <c r="CI182" s="2490"/>
      <c r="CJ182" s="2490"/>
      <c r="CK182" s="2490"/>
      <c r="CL182" s="2490"/>
      <c r="CM182" s="2490"/>
      <c r="CN182" s="2490"/>
      <c r="CO182" s="2490"/>
      <c r="CP182" s="2490"/>
      <c r="CQ182" s="2490"/>
      <c r="CR182" s="2490"/>
      <c r="CS182" s="2490"/>
      <c r="CT182" s="2490"/>
      <c r="CU182" s="2490"/>
      <c r="CV182" s="2490"/>
      <c r="CW182" s="2490"/>
      <c r="CX182" s="2490"/>
      <c r="CY182" s="2490"/>
      <c r="CZ182" s="2490"/>
    </row>
    <row r="183" s="761" customFormat="true" ht="15" customHeight="true" x14ac:dyDescent="0.2">
      <c r="A183" s="1983"/>
      <c r="B183" s="2121"/>
      <c r="C183" s="2083"/>
      <c r="D183" s="2084"/>
      <c r="E183" s="2084"/>
      <c r="F183" s="2084"/>
      <c r="G183" s="2085"/>
      <c r="H183" s="2086"/>
      <c r="I183" s="2084"/>
      <c r="J183" s="2084"/>
      <c r="K183" s="2084"/>
      <c r="L183" s="2087"/>
      <c r="M183" s="2088"/>
      <c r="N183" s="2084"/>
      <c r="O183" s="2084"/>
      <c r="P183" s="2084"/>
      <c r="Q183" s="2085"/>
      <c r="R183" s="2086"/>
      <c r="S183" s="2084"/>
      <c r="T183" s="2084"/>
      <c r="U183" s="2084"/>
      <c r="V183" s="2084"/>
      <c r="W183" s="2084"/>
      <c r="X183" s="2084"/>
      <c r="Y183" s="2084"/>
      <c r="Z183" s="2541"/>
      <c r="AA183" s="1038"/>
      <c r="AB183" s="1038"/>
      <c r="AC183" s="1038"/>
      <c r="AD183" s="1038"/>
      <c r="AE183" s="1038"/>
      <c r="AF183" s="1038"/>
      <c r="AG183" s="1038"/>
      <c r="AH183" s="1038"/>
      <c r="AI183" s="1038"/>
      <c r="AJ183" s="1038"/>
      <c r="AK183" s="1038"/>
      <c r="AL183" s="1038"/>
      <c r="AM183" s="1038"/>
      <c r="AN183" s="1038"/>
      <c r="AO183" s="1038"/>
      <c r="AP183" s="1038"/>
      <c r="AQ183" s="1038"/>
      <c r="AR183" s="1038"/>
      <c r="AS183" s="1038"/>
      <c r="AT183" s="1038"/>
      <c r="AU183" s="1038"/>
      <c r="AV183" s="1038"/>
      <c r="AW183" s="1038"/>
      <c r="AX183" s="1038"/>
      <c r="AY183" s="1038"/>
      <c r="AZ183" s="240"/>
      <c r="BA183" s="837"/>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2490"/>
      <c r="CB183" s="2490"/>
      <c r="CC183" s="2490"/>
      <c r="CD183" s="2490"/>
      <c r="CE183" s="2490"/>
      <c r="CF183" s="2490"/>
      <c r="CG183" s="2490"/>
      <c r="CH183" s="2490"/>
      <c r="CI183" s="2490"/>
      <c r="CJ183" s="2490"/>
      <c r="CK183" s="2490"/>
      <c r="CL183" s="2490"/>
      <c r="CM183" s="2490"/>
      <c r="CN183" s="2490"/>
      <c r="CO183" s="2490"/>
      <c r="CP183" s="2490"/>
      <c r="CQ183" s="2490"/>
      <c r="CR183" s="2490"/>
      <c r="CS183" s="2490"/>
      <c r="CT183" s="2490"/>
      <c r="CU183" s="2490"/>
      <c r="CV183" s="2490"/>
      <c r="CW183" s="2490"/>
      <c r="CX183" s="2490"/>
      <c r="CY183" s="2490"/>
      <c r="CZ183" s="2490"/>
    </row>
    <row r="184" s="761" customFormat="true" ht="15" customHeight="true" x14ac:dyDescent="0.2">
      <c r="A184" s="1983"/>
      <c r="B184" s="2121"/>
      <c r="C184" s="2083"/>
      <c r="D184" s="2084"/>
      <c r="E184" s="2084"/>
      <c r="F184" s="2084"/>
      <c r="G184" s="2085"/>
      <c r="H184" s="2086"/>
      <c r="I184" s="2084"/>
      <c r="J184" s="2084"/>
      <c r="K184" s="2084"/>
      <c r="L184" s="2087"/>
      <c r="M184" s="2088"/>
      <c r="N184" s="2084"/>
      <c r="O184" s="2084"/>
      <c r="P184" s="2084"/>
      <c r="Q184" s="2085"/>
      <c r="R184" s="2086"/>
      <c r="S184" s="2084"/>
      <c r="T184" s="2084"/>
      <c r="U184" s="2084"/>
      <c r="V184" s="2084"/>
      <c r="W184" s="2084"/>
      <c r="X184" s="2084"/>
      <c r="Y184" s="2084"/>
      <c r="Z184" s="2541"/>
      <c r="AA184" s="1038"/>
      <c r="AB184" s="1038"/>
      <c r="AC184" s="1038"/>
      <c r="AD184" s="1038"/>
      <c r="AE184" s="1038"/>
      <c r="AF184" s="1038"/>
      <c r="AG184" s="1038"/>
      <c r="AH184" s="1038"/>
      <c r="AI184" s="1038"/>
      <c r="AJ184" s="1038"/>
      <c r="AK184" s="1038"/>
      <c r="AL184" s="1038"/>
      <c r="AM184" s="1038"/>
      <c r="AN184" s="1038"/>
      <c r="AO184" s="1038"/>
      <c r="AP184" s="1038"/>
      <c r="AQ184" s="1038"/>
      <c r="AR184" s="1038"/>
      <c r="AS184" s="1038"/>
      <c r="AT184" s="1038"/>
      <c r="AU184" s="1038"/>
      <c r="AV184" s="1038"/>
      <c r="AW184" s="1038"/>
      <c r="AX184" s="1038"/>
      <c r="AY184" s="1038"/>
      <c r="AZ184" s="240"/>
      <c r="BA184" s="837"/>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2490"/>
      <c r="CB184" s="2490"/>
      <c r="CC184" s="2490"/>
      <c r="CD184" s="2490"/>
      <c r="CE184" s="2490"/>
      <c r="CF184" s="2490"/>
      <c r="CG184" s="2490"/>
      <c r="CH184" s="2490"/>
      <c r="CI184" s="2490"/>
      <c r="CJ184" s="2490"/>
      <c r="CK184" s="2490"/>
      <c r="CL184" s="2490"/>
      <c r="CM184" s="2490"/>
      <c r="CN184" s="2490"/>
      <c r="CO184" s="2490"/>
      <c r="CP184" s="2490"/>
      <c r="CQ184" s="2490"/>
      <c r="CR184" s="2490"/>
      <c r="CS184" s="2490"/>
      <c r="CT184" s="2490"/>
      <c r="CU184" s="2490"/>
      <c r="CV184" s="2490"/>
      <c r="CW184" s="2490"/>
      <c r="CX184" s="2490"/>
      <c r="CY184" s="2490"/>
      <c r="CZ184" s="2490"/>
    </row>
    <row r="185" s="761" customFormat="true" ht="15" customHeight="true" x14ac:dyDescent="0.2">
      <c r="A185" s="1983"/>
      <c r="B185" s="2121"/>
      <c r="C185" s="2083"/>
      <c r="D185" s="2084"/>
      <c r="E185" s="2084"/>
      <c r="F185" s="2084"/>
      <c r="G185" s="2085"/>
      <c r="H185" s="2086"/>
      <c r="I185" s="2084"/>
      <c r="J185" s="2084"/>
      <c r="K185" s="2084"/>
      <c r="L185" s="2087"/>
      <c r="M185" s="2088"/>
      <c r="N185" s="2084"/>
      <c r="O185" s="2084"/>
      <c r="P185" s="2084"/>
      <c r="Q185" s="2085"/>
      <c r="R185" s="2086"/>
      <c r="S185" s="2084"/>
      <c r="T185" s="2084"/>
      <c r="U185" s="2084"/>
      <c r="V185" s="2084"/>
      <c r="W185" s="2084"/>
      <c r="X185" s="2084"/>
      <c r="Y185" s="2084"/>
      <c r="Z185" s="2541"/>
      <c r="AA185" s="1038"/>
      <c r="AB185" s="1038"/>
      <c r="AC185" s="1038"/>
      <c r="AD185" s="1038"/>
      <c r="AE185" s="1038"/>
      <c r="AF185" s="1038"/>
      <c r="AG185" s="1038"/>
      <c r="AH185" s="1038"/>
      <c r="AI185" s="1038"/>
      <c r="AJ185" s="1038"/>
      <c r="AK185" s="1038"/>
      <c r="AL185" s="1038"/>
      <c r="AM185" s="1038"/>
      <c r="AN185" s="1038"/>
      <c r="AO185" s="1038"/>
      <c r="AP185" s="1038"/>
      <c r="AQ185" s="1038"/>
      <c r="AR185" s="1038"/>
      <c r="AS185" s="1038"/>
      <c r="AT185" s="1038"/>
      <c r="AU185" s="1038"/>
      <c r="AV185" s="1038"/>
      <c r="AW185" s="1038"/>
      <c r="AX185" s="1038"/>
      <c r="AY185" s="1038"/>
      <c r="AZ185" s="240"/>
      <c r="BA185" s="837"/>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2490"/>
      <c r="CB185" s="2490"/>
      <c r="CC185" s="2490"/>
      <c r="CD185" s="2490"/>
      <c r="CE185" s="2490"/>
      <c r="CF185" s="2490"/>
      <c r="CG185" s="2490"/>
      <c r="CH185" s="2490"/>
      <c r="CI185" s="2490"/>
      <c r="CJ185" s="2490"/>
      <c r="CK185" s="2490"/>
      <c r="CL185" s="2490"/>
      <c r="CM185" s="2490"/>
      <c r="CN185" s="2490"/>
      <c r="CO185" s="2490"/>
      <c r="CP185" s="2490"/>
      <c r="CQ185" s="2490"/>
      <c r="CR185" s="2490"/>
      <c r="CS185" s="2490"/>
      <c r="CT185" s="2490"/>
      <c r="CU185" s="2490"/>
      <c r="CV185" s="2490"/>
      <c r="CW185" s="2490"/>
      <c r="CX185" s="2490"/>
      <c r="CY185" s="2490"/>
      <c r="CZ185" s="2490"/>
    </row>
    <row r="186" s="761" customFormat="true" ht="15" customHeight="true" x14ac:dyDescent="0.2">
      <c r="A186" s="1983"/>
      <c r="B186" s="2121"/>
      <c r="C186" s="2083"/>
      <c r="D186" s="2084"/>
      <c r="E186" s="2084"/>
      <c r="F186" s="2084"/>
      <c r="G186" s="2085"/>
      <c r="H186" s="2086"/>
      <c r="I186" s="2084"/>
      <c r="J186" s="2084"/>
      <c r="K186" s="2084"/>
      <c r="L186" s="2087"/>
      <c r="M186" s="2088"/>
      <c r="N186" s="2084"/>
      <c r="O186" s="2084"/>
      <c r="P186" s="2084"/>
      <c r="Q186" s="2085"/>
      <c r="R186" s="2086"/>
      <c r="S186" s="2084"/>
      <c r="T186" s="2084"/>
      <c r="U186" s="2084"/>
      <c r="V186" s="2084"/>
      <c r="W186" s="2084"/>
      <c r="X186" s="2084"/>
      <c r="Y186" s="2084"/>
      <c r="Z186" s="2541"/>
      <c r="AA186" s="1038"/>
      <c r="AB186" s="1038"/>
      <c r="AC186" s="1038"/>
      <c r="AD186" s="1038"/>
      <c r="AE186" s="1038"/>
      <c r="AF186" s="1038"/>
      <c r="AG186" s="1038"/>
      <c r="AH186" s="1038"/>
      <c r="AI186" s="1038"/>
      <c r="AJ186" s="1038"/>
      <c r="AK186" s="1038"/>
      <c r="AL186" s="1038"/>
      <c r="AM186" s="1038"/>
      <c r="AN186" s="1038"/>
      <c r="AO186" s="1038"/>
      <c r="AP186" s="1038"/>
      <c r="AQ186" s="1038"/>
      <c r="AR186" s="1038"/>
      <c r="AS186" s="1038"/>
      <c r="AT186" s="1038"/>
      <c r="AU186" s="1038"/>
      <c r="AV186" s="1038"/>
      <c r="AW186" s="1038"/>
      <c r="AX186" s="1038"/>
      <c r="AY186" s="1038"/>
      <c r="AZ186" s="240"/>
      <c r="BA186" s="837"/>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2490"/>
      <c r="CB186" s="2490"/>
      <c r="CC186" s="2490"/>
      <c r="CD186" s="2490"/>
      <c r="CE186" s="2490"/>
      <c r="CF186" s="2490"/>
      <c r="CG186" s="2490"/>
      <c r="CH186" s="2490"/>
      <c r="CI186" s="2490"/>
      <c r="CJ186" s="2490"/>
      <c r="CK186" s="2490"/>
      <c r="CL186" s="2490"/>
      <c r="CM186" s="2490"/>
      <c r="CN186" s="2490"/>
      <c r="CO186" s="2490"/>
      <c r="CP186" s="2490"/>
      <c r="CQ186" s="2490"/>
      <c r="CR186" s="2490"/>
      <c r="CS186" s="2490"/>
      <c r="CT186" s="2490"/>
      <c r="CU186" s="2490"/>
      <c r="CV186" s="2490"/>
      <c r="CW186" s="2490"/>
      <c r="CX186" s="2490"/>
      <c r="CY186" s="2490"/>
      <c r="CZ186" s="2490"/>
    </row>
    <row r="187" s="761" customFormat="true" ht="15" customHeight="true" x14ac:dyDescent="0.2">
      <c r="A187" s="1983"/>
      <c r="B187" s="2121"/>
      <c r="C187" s="2083"/>
      <c r="D187" s="2084"/>
      <c r="E187" s="2084"/>
      <c r="F187" s="2084"/>
      <c r="G187" s="2085"/>
      <c r="H187" s="2086"/>
      <c r="I187" s="2084"/>
      <c r="J187" s="2084"/>
      <c r="K187" s="2084"/>
      <c r="L187" s="2087"/>
      <c r="M187" s="2088"/>
      <c r="N187" s="2084"/>
      <c r="O187" s="2084"/>
      <c r="P187" s="2084"/>
      <c r="Q187" s="2085"/>
      <c r="R187" s="2086"/>
      <c r="S187" s="2084"/>
      <c r="T187" s="2084"/>
      <c r="U187" s="2084"/>
      <c r="V187" s="2084"/>
      <c r="W187" s="2084"/>
      <c r="X187" s="2084"/>
      <c r="Y187" s="2084"/>
      <c r="Z187" s="2541"/>
      <c r="AA187" s="1038"/>
      <c r="AB187" s="1038"/>
      <c r="AC187" s="1038"/>
      <c r="AD187" s="1038"/>
      <c r="AE187" s="1038"/>
      <c r="AF187" s="1038"/>
      <c r="AG187" s="1038"/>
      <c r="AH187" s="1038"/>
      <c r="AI187" s="1038"/>
      <c r="AJ187" s="1038"/>
      <c r="AK187" s="1038"/>
      <c r="AL187" s="1038"/>
      <c r="AM187" s="1038"/>
      <c r="AN187" s="1038"/>
      <c r="AO187" s="1038"/>
      <c r="AP187" s="1038"/>
      <c r="AQ187" s="1038"/>
      <c r="AR187" s="1038"/>
      <c r="AS187" s="1038"/>
      <c r="AT187" s="1038"/>
      <c r="AU187" s="1038"/>
      <c r="AV187" s="1038"/>
      <c r="AW187" s="1038"/>
      <c r="AX187" s="1038"/>
      <c r="AY187" s="1038"/>
      <c r="AZ187" s="240"/>
      <c r="BA187" s="837"/>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2490"/>
      <c r="CB187" s="2490"/>
      <c r="CC187" s="2490"/>
      <c r="CD187" s="2490"/>
      <c r="CE187" s="2490"/>
      <c r="CF187" s="2490"/>
      <c r="CG187" s="2490"/>
      <c r="CH187" s="2490"/>
      <c r="CI187" s="2490"/>
      <c r="CJ187" s="2490"/>
      <c r="CK187" s="2490"/>
      <c r="CL187" s="2490"/>
      <c r="CM187" s="2490"/>
      <c r="CN187" s="2490"/>
      <c r="CO187" s="2490"/>
      <c r="CP187" s="2490"/>
      <c r="CQ187" s="2490"/>
      <c r="CR187" s="2490"/>
      <c r="CS187" s="2490"/>
      <c r="CT187" s="2490"/>
      <c r="CU187" s="2490"/>
      <c r="CV187" s="2490"/>
      <c r="CW187" s="2490"/>
      <c r="CX187" s="2490"/>
      <c r="CY187" s="2490"/>
      <c r="CZ187" s="2490"/>
    </row>
    <row r="188" s="761" customFormat="true" ht="15" customHeight="true" x14ac:dyDescent="0.2">
      <c r="A188" s="1983"/>
      <c r="B188" s="2121"/>
      <c r="C188" s="2083"/>
      <c r="D188" s="2084"/>
      <c r="E188" s="2084"/>
      <c r="F188" s="2084"/>
      <c r="G188" s="2085"/>
      <c r="H188" s="2086"/>
      <c r="I188" s="2084"/>
      <c r="J188" s="2084"/>
      <c r="K188" s="2084"/>
      <c r="L188" s="2087"/>
      <c r="M188" s="2088"/>
      <c r="N188" s="2084"/>
      <c r="O188" s="2084"/>
      <c r="P188" s="2084"/>
      <c r="Q188" s="2085"/>
      <c r="R188" s="2086"/>
      <c r="S188" s="2084"/>
      <c r="T188" s="2084"/>
      <c r="U188" s="2084"/>
      <c r="V188" s="2084"/>
      <c r="W188" s="2084"/>
      <c r="X188" s="2084"/>
      <c r="Y188" s="2084"/>
      <c r="Z188" s="2541"/>
      <c r="AA188" s="1038"/>
      <c r="AB188" s="1038"/>
      <c r="AC188" s="1038"/>
      <c r="AD188" s="1038"/>
      <c r="AE188" s="1038"/>
      <c r="AF188" s="1038"/>
      <c r="AG188" s="1038"/>
      <c r="AH188" s="1038"/>
      <c r="AI188" s="1038"/>
      <c r="AJ188" s="1038"/>
      <c r="AK188" s="1038"/>
      <c r="AL188" s="1038"/>
      <c r="AM188" s="1038"/>
      <c r="AN188" s="1038"/>
      <c r="AO188" s="1038"/>
      <c r="AP188" s="1038"/>
      <c r="AQ188" s="1038"/>
      <c r="AR188" s="1038"/>
      <c r="AS188" s="1038"/>
      <c r="AT188" s="1038"/>
      <c r="AU188" s="1038"/>
      <c r="AV188" s="1038"/>
      <c r="AW188" s="1038"/>
      <c r="AX188" s="1038"/>
      <c r="AY188" s="1038"/>
      <c r="AZ188" s="240"/>
      <c r="BA188" s="837"/>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2490"/>
      <c r="CB188" s="2490"/>
      <c r="CC188" s="2490"/>
      <c r="CD188" s="2490"/>
      <c r="CE188" s="2490"/>
      <c r="CF188" s="2490"/>
      <c r="CG188" s="2490"/>
      <c r="CH188" s="2490"/>
      <c r="CI188" s="2490"/>
      <c r="CJ188" s="2490"/>
      <c r="CK188" s="2490"/>
      <c r="CL188" s="2490"/>
      <c r="CM188" s="2490"/>
      <c r="CN188" s="2490"/>
      <c r="CO188" s="2490"/>
      <c r="CP188" s="2490"/>
      <c r="CQ188" s="2490"/>
      <c r="CR188" s="2490"/>
      <c r="CS188" s="2490"/>
      <c r="CT188" s="2490"/>
      <c r="CU188" s="2490"/>
      <c r="CV188" s="2490"/>
      <c r="CW188" s="2490"/>
      <c r="CX188" s="2490"/>
      <c r="CY188" s="2490"/>
      <c r="CZ188" s="2490"/>
    </row>
    <row r="189" s="761" customFormat="true" ht="15" customHeight="true" x14ac:dyDescent="0.2">
      <c r="A189" s="1983"/>
      <c r="B189" s="2121"/>
      <c r="C189" s="2083"/>
      <c r="D189" s="2084"/>
      <c r="E189" s="2084"/>
      <c r="F189" s="2084"/>
      <c r="G189" s="2085"/>
      <c r="H189" s="2086"/>
      <c r="I189" s="2084"/>
      <c r="J189" s="2084"/>
      <c r="K189" s="2084"/>
      <c r="L189" s="2087"/>
      <c r="M189" s="2088"/>
      <c r="N189" s="2084"/>
      <c r="O189" s="2084"/>
      <c r="P189" s="2084"/>
      <c r="Q189" s="2085"/>
      <c r="R189" s="2086"/>
      <c r="S189" s="2084"/>
      <c r="T189" s="2084"/>
      <c r="U189" s="2084"/>
      <c r="V189" s="2084"/>
      <c r="W189" s="2084"/>
      <c r="X189" s="2084"/>
      <c r="Y189" s="2084"/>
      <c r="Z189" s="2541"/>
      <c r="AA189" s="1038"/>
      <c r="AB189" s="1038"/>
      <c r="AC189" s="1038"/>
      <c r="AD189" s="1038"/>
      <c r="AE189" s="1038"/>
      <c r="AF189" s="1038"/>
      <c r="AG189" s="1038"/>
      <c r="AH189" s="1038"/>
      <c r="AI189" s="1038"/>
      <c r="AJ189" s="1038"/>
      <c r="AK189" s="1038"/>
      <c r="AL189" s="1038"/>
      <c r="AM189" s="1038"/>
      <c r="AN189" s="1038"/>
      <c r="AO189" s="1038"/>
      <c r="AP189" s="1038"/>
      <c r="AQ189" s="1038"/>
      <c r="AR189" s="1038"/>
      <c r="AS189" s="1038"/>
      <c r="AT189" s="1038"/>
      <c r="AU189" s="1038"/>
      <c r="AV189" s="1038"/>
      <c r="AW189" s="1038"/>
      <c r="AX189" s="1038"/>
      <c r="AY189" s="1038"/>
      <c r="AZ189" s="240"/>
      <c r="BA189" s="837"/>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2490"/>
      <c r="CB189" s="2490"/>
      <c r="CC189" s="2490"/>
      <c r="CD189" s="2490"/>
      <c r="CE189" s="2490"/>
      <c r="CF189" s="2490"/>
      <c r="CG189" s="2490"/>
      <c r="CH189" s="2490"/>
      <c r="CI189" s="2490"/>
      <c r="CJ189" s="2490"/>
      <c r="CK189" s="2490"/>
      <c r="CL189" s="2490"/>
      <c r="CM189" s="2490"/>
      <c r="CN189" s="2490"/>
      <c r="CO189" s="2490"/>
      <c r="CP189" s="2490"/>
      <c r="CQ189" s="2490"/>
      <c r="CR189" s="2490"/>
      <c r="CS189" s="2490"/>
      <c r="CT189" s="2490"/>
      <c r="CU189" s="2490"/>
      <c r="CV189" s="2490"/>
      <c r="CW189" s="2490"/>
      <c r="CX189" s="2490"/>
      <c r="CY189" s="2490"/>
      <c r="CZ189" s="2490"/>
    </row>
    <row r="190" s="761" customFormat="true" ht="15" customHeight="true" x14ac:dyDescent="0.2">
      <c r="A190" s="1983"/>
      <c r="B190" s="2121"/>
      <c r="C190" s="2083"/>
      <c r="D190" s="2084"/>
      <c r="E190" s="2084"/>
      <c r="F190" s="2084"/>
      <c r="G190" s="2085"/>
      <c r="H190" s="2086"/>
      <c r="I190" s="2084"/>
      <c r="J190" s="2084"/>
      <c r="K190" s="2084"/>
      <c r="L190" s="2087"/>
      <c r="M190" s="2088"/>
      <c r="N190" s="2084"/>
      <c r="O190" s="2084"/>
      <c r="P190" s="2084"/>
      <c r="Q190" s="2085"/>
      <c r="R190" s="2086"/>
      <c r="S190" s="2084"/>
      <c r="T190" s="2084"/>
      <c r="U190" s="2084"/>
      <c r="V190" s="2084"/>
      <c r="W190" s="2084"/>
      <c r="X190" s="2084"/>
      <c r="Y190" s="2084"/>
      <c r="Z190" s="2541"/>
      <c r="AA190" s="1038"/>
      <c r="AB190" s="1038"/>
      <c r="AC190" s="1038"/>
      <c r="AD190" s="1038"/>
      <c r="AE190" s="1038"/>
      <c r="AF190" s="1038"/>
      <c r="AG190" s="1038"/>
      <c r="AH190" s="1038"/>
      <c r="AI190" s="1038"/>
      <c r="AJ190" s="1038"/>
      <c r="AK190" s="1038"/>
      <c r="AL190" s="1038"/>
      <c r="AM190" s="1038"/>
      <c r="AN190" s="1038"/>
      <c r="AO190" s="1038"/>
      <c r="AP190" s="1038"/>
      <c r="AQ190" s="1038"/>
      <c r="AR190" s="1038"/>
      <c r="AS190" s="1038"/>
      <c r="AT190" s="1038"/>
      <c r="AU190" s="1038"/>
      <c r="AV190" s="1038"/>
      <c r="AW190" s="1038"/>
      <c r="AX190" s="1038"/>
      <c r="AY190" s="1038"/>
      <c r="AZ190" s="240"/>
      <c r="BA190" s="837"/>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2490"/>
      <c r="CB190" s="2490"/>
      <c r="CC190" s="2490"/>
      <c r="CD190" s="2490"/>
      <c r="CE190" s="2490"/>
      <c r="CF190" s="2490"/>
      <c r="CG190" s="2490"/>
      <c r="CH190" s="2490"/>
      <c r="CI190" s="2490"/>
      <c r="CJ190" s="2490"/>
      <c r="CK190" s="2490"/>
      <c r="CL190" s="2490"/>
      <c r="CM190" s="2490"/>
      <c r="CN190" s="2490"/>
      <c r="CO190" s="2490"/>
      <c r="CP190" s="2490"/>
      <c r="CQ190" s="2490"/>
      <c r="CR190" s="2490"/>
      <c r="CS190" s="2490"/>
      <c r="CT190" s="2490"/>
      <c r="CU190" s="2490"/>
      <c r="CV190" s="2490"/>
      <c r="CW190" s="2490"/>
      <c r="CX190" s="2490"/>
      <c r="CY190" s="2490"/>
      <c r="CZ190" s="2490"/>
    </row>
    <row r="191" s="761" customFormat="true" ht="15" customHeight="true" x14ac:dyDescent="0.2">
      <c r="A191" s="1983"/>
      <c r="B191" s="2121"/>
      <c r="C191" s="2083"/>
      <c r="D191" s="2084"/>
      <c r="E191" s="2084"/>
      <c r="F191" s="2084"/>
      <c r="G191" s="2085"/>
      <c r="H191" s="2086"/>
      <c r="I191" s="2084"/>
      <c r="J191" s="2084"/>
      <c r="K191" s="2084"/>
      <c r="L191" s="2087"/>
      <c r="M191" s="2088"/>
      <c r="N191" s="2084"/>
      <c r="O191" s="2084"/>
      <c r="P191" s="2084"/>
      <c r="Q191" s="2085"/>
      <c r="R191" s="2086"/>
      <c r="S191" s="2084"/>
      <c r="T191" s="2084"/>
      <c r="U191" s="2084"/>
      <c r="V191" s="2084"/>
      <c r="W191" s="2084"/>
      <c r="X191" s="2084"/>
      <c r="Y191" s="2084"/>
      <c r="Z191" s="2541"/>
      <c r="AA191" s="1038"/>
      <c r="AB191" s="1038"/>
      <c r="AC191" s="1038"/>
      <c r="AD191" s="1038"/>
      <c r="AE191" s="1038"/>
      <c r="AF191" s="1038"/>
      <c r="AG191" s="1038"/>
      <c r="AH191" s="1038"/>
      <c r="AI191" s="1038"/>
      <c r="AJ191" s="1038"/>
      <c r="AK191" s="1038"/>
      <c r="AL191" s="1038"/>
      <c r="AM191" s="1038"/>
      <c r="AN191" s="1038"/>
      <c r="AO191" s="1038"/>
      <c r="AP191" s="1038"/>
      <c r="AQ191" s="1038"/>
      <c r="AR191" s="1038"/>
      <c r="AS191" s="1038"/>
      <c r="AT191" s="1038"/>
      <c r="AU191" s="1038"/>
      <c r="AV191" s="1038"/>
      <c r="AW191" s="1038"/>
      <c r="AX191" s="1038"/>
      <c r="AY191" s="1038"/>
      <c r="AZ191" s="240"/>
      <c r="BA191" s="837"/>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2490"/>
      <c r="CB191" s="2490"/>
      <c r="CC191" s="2490"/>
      <c r="CD191" s="2490"/>
      <c r="CE191" s="2490"/>
      <c r="CF191" s="2490"/>
      <c r="CG191" s="2490"/>
      <c r="CH191" s="2490"/>
      <c r="CI191" s="2490"/>
      <c r="CJ191" s="2490"/>
      <c r="CK191" s="2490"/>
      <c r="CL191" s="2490"/>
      <c r="CM191" s="2490"/>
      <c r="CN191" s="2490"/>
      <c r="CO191" s="2490"/>
      <c r="CP191" s="2490"/>
      <c r="CQ191" s="2490"/>
      <c r="CR191" s="2490"/>
      <c r="CS191" s="2490"/>
      <c r="CT191" s="2490"/>
      <c r="CU191" s="2490"/>
      <c r="CV191" s="2490"/>
      <c r="CW191" s="2490"/>
      <c r="CX191" s="2490"/>
      <c r="CY191" s="2490"/>
      <c r="CZ191" s="2490"/>
    </row>
    <row r="192" s="761" customFormat="true" ht="15" customHeight="true" x14ac:dyDescent="0.2">
      <c r="A192" s="1984"/>
      <c r="B192" s="2122"/>
      <c r="C192" s="2089"/>
      <c r="D192" s="2090"/>
      <c r="E192" s="2090"/>
      <c r="F192" s="2090"/>
      <c r="G192" s="2091"/>
      <c r="H192" s="2092"/>
      <c r="I192" s="2090"/>
      <c r="J192" s="2090"/>
      <c r="K192" s="2090"/>
      <c r="L192" s="2093"/>
      <c r="M192" s="2094"/>
      <c r="N192" s="2090"/>
      <c r="O192" s="2090"/>
      <c r="P192" s="2090"/>
      <c r="Q192" s="2091"/>
      <c r="R192" s="2092"/>
      <c r="S192" s="2090"/>
      <c r="T192" s="2090"/>
      <c r="U192" s="2090"/>
      <c r="V192" s="2090"/>
      <c r="W192" s="2090"/>
      <c r="X192" s="2090"/>
      <c r="Y192" s="2090"/>
      <c r="Z192" s="2542"/>
      <c r="AA192" s="1038"/>
      <c r="AB192" s="1038"/>
      <c r="AC192" s="1038"/>
      <c r="AD192" s="1038"/>
      <c r="AE192" s="1038"/>
      <c r="AF192" s="1038"/>
      <c r="AG192" s="1038"/>
      <c r="AH192" s="1038"/>
      <c r="AI192" s="1038"/>
      <c r="AJ192" s="1038"/>
      <c r="AK192" s="1038"/>
      <c r="AL192" s="1038"/>
      <c r="AM192" s="1038"/>
      <c r="AN192" s="1038"/>
      <c r="AO192" s="1038"/>
      <c r="AP192" s="1038"/>
      <c r="AQ192" s="1038"/>
      <c r="AR192" s="1038"/>
      <c r="AS192" s="1038"/>
      <c r="AT192" s="1038"/>
      <c r="AU192" s="1038"/>
      <c r="AV192" s="1038"/>
      <c r="AW192" s="1038"/>
      <c r="AX192" s="1038"/>
      <c r="AY192" s="1038"/>
      <c r="AZ192" s="240"/>
      <c r="BA192" s="837"/>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2490"/>
      <c r="CB192" s="2490"/>
      <c r="CC192" s="2490"/>
      <c r="CD192" s="2490"/>
      <c r="CE192" s="2490"/>
      <c r="CF192" s="2490"/>
      <c r="CG192" s="2490"/>
      <c r="CH192" s="2490"/>
      <c r="CI192" s="2490"/>
      <c r="CJ192" s="2490"/>
      <c r="CK192" s="2490"/>
      <c r="CL192" s="2490"/>
      <c r="CM192" s="2490"/>
      <c r="CN192" s="2490"/>
      <c r="CO192" s="2490"/>
      <c r="CP192" s="2490"/>
      <c r="CQ192" s="2490"/>
      <c r="CR192" s="2490"/>
      <c r="CS192" s="2490"/>
      <c r="CT192" s="2490"/>
      <c r="CU192" s="2490"/>
      <c r="CV192" s="2490"/>
      <c r="CW192" s="2490"/>
      <c r="CX192" s="2490"/>
      <c r="CY192" s="2490"/>
      <c r="CZ192" s="2490"/>
    </row>
    <row r="193" s="761" customFormat="true" ht="15" customHeight="true" x14ac:dyDescent="0.2">
      <c r="A193" s="1752"/>
      <c r="B193" s="1761"/>
      <c r="C193" s="1414"/>
      <c r="D193" s="1415"/>
      <c r="E193" s="1415"/>
      <c r="F193" s="1415"/>
      <c r="G193" s="1416"/>
      <c r="H193" s="1417"/>
      <c r="I193" s="1415"/>
      <c r="J193" s="1415"/>
      <c r="K193" s="1415"/>
      <c r="L193" s="1418"/>
      <c r="M193" s="1419"/>
      <c r="N193" s="1415"/>
      <c r="O193" s="1415"/>
      <c r="P193" s="1415"/>
      <c r="Q193" s="1416"/>
      <c r="R193" s="1417"/>
      <c r="S193" s="1415"/>
      <c r="T193" s="1415"/>
      <c r="U193" s="1415"/>
      <c r="V193" s="1415"/>
      <c r="W193" s="1415"/>
      <c r="X193" s="1415"/>
      <c r="Y193" s="1415"/>
      <c r="Z193" s="2456"/>
      <c r="AA193" s="1038"/>
      <c r="AB193" s="1038"/>
      <c r="AC193" s="1038"/>
      <c r="AD193" s="1038"/>
      <c r="AE193" s="1038"/>
      <c r="AF193" s="1038"/>
      <c r="AG193" s="1038"/>
      <c r="AH193" s="1038"/>
      <c r="AI193" s="1038"/>
      <c r="AJ193" s="1038"/>
      <c r="AK193" s="1038"/>
      <c r="AL193" s="1038"/>
      <c r="AM193" s="1038"/>
      <c r="AN193" s="1038"/>
      <c r="AO193" s="1038"/>
      <c r="AP193" s="1038"/>
      <c r="AQ193" s="1038"/>
      <c r="AR193" s="1038"/>
      <c r="AS193" s="1038"/>
      <c r="AT193" s="1038"/>
      <c r="AU193" s="1038"/>
      <c r="AV193" s="1038"/>
      <c r="AW193" s="1038"/>
      <c r="AX193" s="1038"/>
      <c r="AY193" s="1038"/>
      <c r="AZ193" s="240"/>
      <c r="BA193" s="837"/>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2490"/>
      <c r="CB193" s="2490"/>
      <c r="CC193" s="2490"/>
      <c r="CD193" s="2490"/>
      <c r="CE193" s="2490"/>
      <c r="CF193" s="2490"/>
      <c r="CG193" s="2490"/>
      <c r="CH193" s="2490"/>
      <c r="CI193" s="2490"/>
      <c r="CJ193" s="2490"/>
      <c r="CK193" s="2490"/>
      <c r="CL193" s="2490"/>
      <c r="CM193" s="2490"/>
      <c r="CN193" s="2490"/>
      <c r="CO193" s="2490"/>
      <c r="CP193" s="2490"/>
      <c r="CQ193" s="2490"/>
      <c r="CR193" s="2490"/>
      <c r="CS193" s="2490"/>
      <c r="CT193" s="2490"/>
      <c r="CU193" s="2490"/>
      <c r="CV193" s="2490"/>
      <c r="CW193" s="2490"/>
      <c r="CX193" s="2490"/>
      <c r="CY193" s="2490"/>
      <c r="CZ193" s="2490"/>
    </row>
    <row r="194" s="761" customFormat="true" ht="15" customHeight="true" x14ac:dyDescent="0.2">
      <c r="A194" s="1136"/>
      <c r="B194" s="1260"/>
      <c r="C194" s="1346"/>
      <c r="D194" s="1305"/>
      <c r="E194" s="1305"/>
      <c r="F194" s="1305"/>
      <c r="G194" s="1306"/>
      <c r="H194" s="1347"/>
      <c r="I194" s="1305"/>
      <c r="J194" s="1305"/>
      <c r="K194" s="1305"/>
      <c r="L194" s="1348"/>
      <c r="M194" s="1346"/>
      <c r="N194" s="1305"/>
      <c r="O194" s="1305"/>
      <c r="P194" s="1305"/>
      <c r="Q194" s="1306"/>
      <c r="R194" s="1347"/>
      <c r="S194" s="1305"/>
      <c r="T194" s="1305"/>
      <c r="U194" s="1305"/>
      <c r="V194" s="1305"/>
      <c r="W194" s="1305"/>
      <c r="X194" s="1305"/>
      <c r="Y194" s="1305"/>
      <c r="Z194" s="1348"/>
      <c r="AA194" s="1038"/>
      <c r="AB194" s="1038"/>
      <c r="AC194" s="1038"/>
      <c r="AD194" s="1038"/>
      <c r="AE194" s="1038"/>
      <c r="AF194" s="1038"/>
      <c r="AG194" s="1038"/>
      <c r="AH194" s="1038"/>
      <c r="AI194" s="1038"/>
      <c r="AJ194" s="1038"/>
      <c r="AK194" s="1038"/>
      <c r="AL194" s="1038"/>
      <c r="AM194" s="1038"/>
      <c r="AN194" s="1038"/>
      <c r="AO194" s="1038"/>
      <c r="AP194" s="1038"/>
      <c r="AQ194" s="1038"/>
      <c r="AR194" s="1038"/>
      <c r="AS194" s="1038"/>
      <c r="AT194" s="1038"/>
      <c r="AU194" s="1038"/>
      <c r="AV194" s="1038"/>
      <c r="AW194" s="1038"/>
      <c r="AX194" s="1038"/>
      <c r="AY194" s="1038"/>
      <c r="AZ194" s="240"/>
      <c r="BA194" s="837"/>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2490"/>
      <c r="CB194" s="2490"/>
      <c r="CC194" s="2490"/>
      <c r="CD194" s="2490"/>
      <c r="CE194" s="2490"/>
      <c r="CF194" s="2490"/>
      <c r="CG194" s="2490"/>
      <c r="CH194" s="2490"/>
      <c r="CI194" s="2490"/>
      <c r="CJ194" s="2490"/>
      <c r="CK194" s="2490"/>
      <c r="CL194" s="2490"/>
      <c r="CM194" s="2490"/>
      <c r="CN194" s="2490"/>
      <c r="CO194" s="2490"/>
      <c r="CP194" s="2490"/>
      <c r="CQ194" s="2490"/>
      <c r="CR194" s="2490"/>
      <c r="CS194" s="2490"/>
      <c r="CT194" s="2490"/>
      <c r="CU194" s="2490"/>
      <c r="CV194" s="2490"/>
      <c r="CW194" s="2490"/>
      <c r="CX194" s="2490"/>
      <c r="CY194" s="2490"/>
      <c r="CZ194" s="2490"/>
    </row>
    <row r="195" s="131" customFormat="true" ht="15" customHeight="true" x14ac:dyDescent="0.2">
      <c r="A195" s="1136"/>
      <c r="B195" s="1260"/>
      <c r="C195" s="1346"/>
      <c r="D195" s="1305"/>
      <c r="E195" s="1305"/>
      <c r="F195" s="1305"/>
      <c r="G195" s="1306"/>
      <c r="H195" s="1347"/>
      <c r="I195" s="1305"/>
      <c r="J195" s="1305"/>
      <c r="K195" s="1305"/>
      <c r="L195" s="1348"/>
      <c r="M195" s="1346"/>
      <c r="N195" s="1305"/>
      <c r="O195" s="1305"/>
      <c r="P195" s="1305"/>
      <c r="Q195" s="1306"/>
      <c r="R195" s="1347"/>
      <c r="S195" s="1305"/>
      <c r="T195" s="1305"/>
      <c r="U195" s="1305"/>
      <c r="V195" s="1305"/>
      <c r="W195" s="1305"/>
      <c r="X195" s="1305"/>
      <c r="Y195" s="1305"/>
      <c r="Z195" s="1348"/>
      <c r="AA195" s="1038"/>
      <c r="AB195" s="1038"/>
      <c r="AC195" s="1038"/>
      <c r="AD195" s="1038"/>
      <c r="AE195" s="1038"/>
      <c r="AF195" s="1038"/>
      <c r="AG195" s="1038"/>
      <c r="AH195" s="1038"/>
      <c r="AI195" s="1038"/>
      <c r="AJ195" s="1038"/>
      <c r="AK195" s="1038"/>
      <c r="AL195" s="1038"/>
      <c r="AM195" s="1038"/>
      <c r="AN195" s="1038"/>
      <c r="AO195" s="1038"/>
      <c r="AP195" s="1038"/>
      <c r="AQ195" s="1038"/>
      <c r="AR195" s="1038"/>
      <c r="AS195" s="1038"/>
      <c r="AT195" s="1038"/>
      <c r="AU195" s="1038"/>
      <c r="AV195" s="1038"/>
      <c r="AW195" s="1038"/>
      <c r="AX195" s="1038"/>
      <c r="AY195" s="1038"/>
      <c r="AZ195" s="240"/>
      <c r="BA195" s="837"/>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2490"/>
      <c r="CB195" s="2490"/>
      <c r="CC195" s="2490"/>
      <c r="CD195" s="2490"/>
      <c r="CE195" s="2490"/>
      <c r="CF195" s="2490"/>
      <c r="CG195" s="2490"/>
      <c r="CH195" s="2490"/>
      <c r="CI195" s="2490"/>
      <c r="CJ195" s="2490"/>
      <c r="CK195" s="2490"/>
      <c r="CL195" s="2490"/>
      <c r="CM195" s="2490"/>
      <c r="CN195" s="2490"/>
      <c r="CO195" s="2490"/>
      <c r="CP195" s="2490"/>
      <c r="CQ195" s="2490"/>
      <c r="CR195" s="2490"/>
      <c r="CS195" s="2490"/>
      <c r="CT195" s="2490"/>
      <c r="CU195" s="2490"/>
      <c r="CV195" s="2490"/>
      <c r="CW195" s="2490"/>
      <c r="CX195" s="2490"/>
      <c r="CY195" s="2490"/>
      <c r="CZ195" s="2490"/>
    </row>
    <row r="196" s="131" customFormat="true" ht="15" customHeight="true" x14ac:dyDescent="0.2">
      <c r="A196" s="1136"/>
      <c r="B196" s="1260"/>
      <c r="C196" s="1346"/>
      <c r="D196" s="1305"/>
      <c r="E196" s="1305"/>
      <c r="F196" s="1305"/>
      <c r="G196" s="1306"/>
      <c r="H196" s="1347"/>
      <c r="I196" s="1305"/>
      <c r="J196" s="1305"/>
      <c r="K196" s="1305"/>
      <c r="L196" s="1348"/>
      <c r="M196" s="1346"/>
      <c r="N196" s="1305"/>
      <c r="O196" s="1305"/>
      <c r="P196" s="1305"/>
      <c r="Q196" s="1306"/>
      <c r="R196" s="1347"/>
      <c r="S196" s="1305"/>
      <c r="T196" s="1305"/>
      <c r="U196" s="1305"/>
      <c r="V196" s="1305"/>
      <c r="W196" s="1305"/>
      <c r="X196" s="1305"/>
      <c r="Y196" s="1305"/>
      <c r="Z196" s="1348"/>
      <c r="AA196" s="1038"/>
      <c r="AB196" s="1038"/>
      <c r="AC196" s="1038"/>
      <c r="AD196" s="1038"/>
      <c r="AE196" s="1038"/>
      <c r="AF196" s="1038"/>
      <c r="AG196" s="1038"/>
      <c r="AH196" s="1038"/>
      <c r="AI196" s="1038"/>
      <c r="AJ196" s="1038"/>
      <c r="AK196" s="1038"/>
      <c r="AL196" s="1038"/>
      <c r="AM196" s="1038"/>
      <c r="AN196" s="1038"/>
      <c r="AO196" s="1038"/>
      <c r="AP196" s="1038"/>
      <c r="AQ196" s="1038"/>
      <c r="AR196" s="1038"/>
      <c r="AS196" s="1038"/>
      <c r="AT196" s="1038"/>
      <c r="AU196" s="1038"/>
      <c r="AV196" s="1038"/>
      <c r="AW196" s="1038"/>
      <c r="AX196" s="1038"/>
      <c r="AY196" s="1038"/>
      <c r="AZ196" s="240"/>
      <c r="BA196" s="837"/>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2490"/>
      <c r="CB196" s="2490"/>
      <c r="CC196" s="2490"/>
      <c r="CD196" s="2490"/>
      <c r="CE196" s="2490"/>
      <c r="CF196" s="2490"/>
      <c r="CG196" s="2490"/>
      <c r="CH196" s="2490"/>
      <c r="CI196" s="2490"/>
      <c r="CJ196" s="2490"/>
      <c r="CK196" s="2490"/>
      <c r="CL196" s="2490"/>
      <c r="CM196" s="2490"/>
      <c r="CN196" s="2490"/>
      <c r="CO196" s="2490"/>
      <c r="CP196" s="2490"/>
      <c r="CQ196" s="2490"/>
      <c r="CR196" s="2490"/>
      <c r="CS196" s="2490"/>
      <c r="CT196" s="2490"/>
      <c r="CU196" s="2490"/>
      <c r="CV196" s="2490"/>
      <c r="CW196" s="2490"/>
      <c r="CX196" s="2490"/>
      <c r="CY196" s="2490"/>
      <c r="CZ196" s="2490"/>
    </row>
    <row r="197" s="131" customFormat="true" ht="15" customHeight="true" x14ac:dyDescent="0.2">
      <c r="A197" s="1136"/>
      <c r="B197" s="1260"/>
      <c r="C197" s="1346"/>
      <c r="D197" s="1305"/>
      <c r="E197" s="1305"/>
      <c r="F197" s="1305"/>
      <c r="G197" s="1306"/>
      <c r="H197" s="1347"/>
      <c r="I197" s="1305"/>
      <c r="J197" s="1305"/>
      <c r="K197" s="1305"/>
      <c r="L197" s="1348"/>
      <c r="M197" s="1346"/>
      <c r="N197" s="1305"/>
      <c r="O197" s="1305"/>
      <c r="P197" s="1305"/>
      <c r="Q197" s="1306"/>
      <c r="R197" s="1347"/>
      <c r="S197" s="1305"/>
      <c r="T197" s="1305"/>
      <c r="U197" s="1305"/>
      <c r="V197" s="1305"/>
      <c r="W197" s="1305"/>
      <c r="X197" s="1305"/>
      <c r="Y197" s="1305"/>
      <c r="Z197" s="1348"/>
      <c r="AA197" s="1038"/>
      <c r="AB197" s="1038"/>
      <c r="AC197" s="1038"/>
      <c r="AD197" s="1038"/>
      <c r="AE197" s="1038"/>
      <c r="AF197" s="1038"/>
      <c r="AG197" s="1038"/>
      <c r="AH197" s="1038"/>
      <c r="AI197" s="1038"/>
      <c r="AJ197" s="1038"/>
      <c r="AK197" s="1038"/>
      <c r="AL197" s="1038"/>
      <c r="AM197" s="1038"/>
      <c r="AN197" s="1038"/>
      <c r="AO197" s="1038"/>
      <c r="AP197" s="1038"/>
      <c r="AQ197" s="1038"/>
      <c r="AR197" s="1038"/>
      <c r="AS197" s="1038"/>
      <c r="AT197" s="1038"/>
      <c r="AU197" s="1038"/>
      <c r="AV197" s="1038"/>
      <c r="AW197" s="1038"/>
      <c r="AX197" s="1038"/>
      <c r="AY197" s="1038"/>
      <c r="AZ197" s="240"/>
      <c r="BA197" s="837"/>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2490"/>
      <c r="CB197" s="2490"/>
      <c r="CC197" s="2490"/>
      <c r="CD197" s="2490"/>
      <c r="CE197" s="2490"/>
      <c r="CF197" s="2490"/>
      <c r="CG197" s="2490"/>
      <c r="CH197" s="2490"/>
      <c r="CI197" s="2490"/>
      <c r="CJ197" s="2490"/>
      <c r="CK197" s="2490"/>
      <c r="CL197" s="2490"/>
      <c r="CM197" s="2490"/>
      <c r="CN197" s="2490"/>
      <c r="CO197" s="2490"/>
      <c r="CP197" s="2490"/>
      <c r="CQ197" s="2490"/>
      <c r="CR197" s="2490"/>
      <c r="CS197" s="2490"/>
      <c r="CT197" s="2490"/>
      <c r="CU197" s="2490"/>
      <c r="CV197" s="2490"/>
      <c r="CW197" s="2490"/>
      <c r="CX197" s="2490"/>
      <c r="CY197" s="2490"/>
      <c r="CZ197" s="2490"/>
    </row>
    <row r="198" s="131" customFormat="true" ht="15" customHeight="true" x14ac:dyDescent="0.2">
      <c r="A198" s="1136"/>
      <c r="B198" s="1260"/>
      <c r="C198" s="1346"/>
      <c r="D198" s="1305"/>
      <c r="E198" s="1305"/>
      <c r="F198" s="1305"/>
      <c r="G198" s="1306"/>
      <c r="H198" s="1347"/>
      <c r="I198" s="1305"/>
      <c r="J198" s="1305"/>
      <c r="K198" s="1305"/>
      <c r="L198" s="1348"/>
      <c r="M198" s="1346"/>
      <c r="N198" s="1305"/>
      <c r="O198" s="1305"/>
      <c r="P198" s="1305"/>
      <c r="Q198" s="1306"/>
      <c r="R198" s="1347"/>
      <c r="S198" s="1305"/>
      <c r="T198" s="1305"/>
      <c r="U198" s="1305"/>
      <c r="V198" s="1305"/>
      <c r="W198" s="1305"/>
      <c r="X198" s="1305"/>
      <c r="Y198" s="1305"/>
      <c r="Z198" s="1348"/>
      <c r="AA198" s="1038"/>
      <c r="AB198" s="1038"/>
      <c r="AC198" s="1038"/>
      <c r="AD198" s="1038"/>
      <c r="AE198" s="1038"/>
      <c r="AF198" s="1038"/>
      <c r="AG198" s="1038"/>
      <c r="AH198" s="1038"/>
      <c r="AI198" s="1038"/>
      <c r="AJ198" s="1038"/>
      <c r="AK198" s="1038"/>
      <c r="AL198" s="1038"/>
      <c r="AM198" s="1038"/>
      <c r="AN198" s="1038"/>
      <c r="AO198" s="1038"/>
      <c r="AP198" s="1038"/>
      <c r="AQ198" s="1038"/>
      <c r="AR198" s="1038"/>
      <c r="AS198" s="1038"/>
      <c r="AT198" s="1038"/>
      <c r="AU198" s="1038"/>
      <c r="AV198" s="1038"/>
      <c r="AW198" s="1038"/>
      <c r="AX198" s="1038"/>
      <c r="AY198" s="1038"/>
      <c r="AZ198" s="240"/>
      <c r="BA198" s="837"/>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2490"/>
      <c r="CB198" s="2490"/>
      <c r="CC198" s="2490"/>
      <c r="CD198" s="2490"/>
      <c r="CE198" s="2490"/>
      <c r="CF198" s="2490"/>
      <c r="CG198" s="2490"/>
      <c r="CH198" s="2490"/>
      <c r="CI198" s="2490"/>
      <c r="CJ198" s="2490"/>
      <c r="CK198" s="2490"/>
      <c r="CL198" s="2490"/>
      <c r="CM198" s="2490"/>
      <c r="CN198" s="2490"/>
      <c r="CO198" s="2490"/>
      <c r="CP198" s="2490"/>
      <c r="CQ198" s="2490"/>
      <c r="CR198" s="2490"/>
      <c r="CS198" s="2490"/>
      <c r="CT198" s="2490"/>
      <c r="CU198" s="2490"/>
      <c r="CV198" s="2490"/>
      <c r="CW198" s="2490"/>
      <c r="CX198" s="2490"/>
      <c r="CY198" s="2490"/>
      <c r="CZ198" s="2490"/>
    </row>
    <row r="199" s="131" customFormat="true" ht="15" customHeight="true" x14ac:dyDescent="0.2">
      <c r="A199" s="1136"/>
      <c r="B199" s="1260"/>
      <c r="C199" s="1346"/>
      <c r="D199" s="1305"/>
      <c r="E199" s="1305"/>
      <c r="F199" s="1305"/>
      <c r="G199" s="1306"/>
      <c r="H199" s="1347"/>
      <c r="I199" s="1305"/>
      <c r="J199" s="1305"/>
      <c r="K199" s="1305"/>
      <c r="L199" s="1348"/>
      <c r="M199" s="1346"/>
      <c r="N199" s="1305"/>
      <c r="O199" s="1305"/>
      <c r="P199" s="1305"/>
      <c r="Q199" s="1306"/>
      <c r="R199" s="1347"/>
      <c r="S199" s="1305"/>
      <c r="T199" s="1305"/>
      <c r="U199" s="1305"/>
      <c r="V199" s="1305"/>
      <c r="W199" s="1305"/>
      <c r="X199" s="1305"/>
      <c r="Y199" s="1305"/>
      <c r="Z199" s="1348"/>
      <c r="AA199" s="1038"/>
      <c r="AB199" s="1038"/>
      <c r="AC199" s="1038"/>
      <c r="AD199" s="1038"/>
      <c r="AE199" s="1038"/>
      <c r="AF199" s="1038"/>
      <c r="AG199" s="1038"/>
      <c r="AH199" s="1038"/>
      <c r="AI199" s="1038"/>
      <c r="AJ199" s="1038"/>
      <c r="AK199" s="1038"/>
      <c r="AL199" s="1038"/>
      <c r="AM199" s="1038"/>
      <c r="AN199" s="1038"/>
      <c r="AO199" s="1038"/>
      <c r="AP199" s="1038"/>
      <c r="AQ199" s="1038"/>
      <c r="AR199" s="1038"/>
      <c r="AS199" s="1038"/>
      <c r="AT199" s="1038"/>
      <c r="AU199" s="1038"/>
      <c r="AV199" s="1038"/>
      <c r="AW199" s="1038"/>
      <c r="AX199" s="1038"/>
      <c r="AY199" s="1038"/>
      <c r="AZ199" s="240"/>
      <c r="BA199" s="837"/>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2490"/>
      <c r="CB199" s="2490"/>
      <c r="CC199" s="2490"/>
      <c r="CD199" s="2490"/>
      <c r="CE199" s="2490"/>
      <c r="CF199" s="2490"/>
      <c r="CG199" s="2490"/>
      <c r="CH199" s="2490"/>
      <c r="CI199" s="2490"/>
      <c r="CJ199" s="2490"/>
      <c r="CK199" s="2490"/>
      <c r="CL199" s="2490"/>
      <c r="CM199" s="2490"/>
      <c r="CN199" s="2490"/>
      <c r="CO199" s="2490"/>
      <c r="CP199" s="2490"/>
      <c r="CQ199" s="2490"/>
      <c r="CR199" s="2490"/>
      <c r="CS199" s="2490"/>
      <c r="CT199" s="2490"/>
      <c r="CU199" s="2490"/>
      <c r="CV199" s="2490"/>
      <c r="CW199" s="2490"/>
      <c r="CX199" s="2490"/>
      <c r="CY199" s="2490"/>
      <c r="CZ199" s="2490"/>
    </row>
    <row r="200" s="131" customFormat="true" ht="15" customHeight="true" x14ac:dyDescent="0.2">
      <c r="A200" s="1136"/>
      <c r="B200" s="1260"/>
      <c r="C200" s="1346"/>
      <c r="D200" s="1305"/>
      <c r="E200" s="1305"/>
      <c r="F200" s="1305"/>
      <c r="G200" s="1306"/>
      <c r="H200" s="1347"/>
      <c r="I200" s="1305"/>
      <c r="J200" s="1305"/>
      <c r="K200" s="1305"/>
      <c r="L200" s="1348"/>
      <c r="M200" s="1346"/>
      <c r="N200" s="1305"/>
      <c r="O200" s="1305"/>
      <c r="P200" s="1305"/>
      <c r="Q200" s="1306"/>
      <c r="R200" s="1347"/>
      <c r="S200" s="1305"/>
      <c r="T200" s="1305"/>
      <c r="U200" s="1305"/>
      <c r="V200" s="1305"/>
      <c r="W200" s="1305"/>
      <c r="X200" s="1305"/>
      <c r="Y200" s="1305"/>
      <c r="Z200" s="1348"/>
      <c r="AA200" s="1038"/>
      <c r="AB200" s="1038"/>
      <c r="AC200" s="1038"/>
      <c r="AD200" s="1038"/>
      <c r="AE200" s="1038"/>
      <c r="AF200" s="1038"/>
      <c r="AG200" s="1038"/>
      <c r="AH200" s="1038"/>
      <c r="AI200" s="1038"/>
      <c r="AJ200" s="1038"/>
      <c r="AK200" s="1038"/>
      <c r="AL200" s="1038"/>
      <c r="AM200" s="1038"/>
      <c r="AN200" s="1038"/>
      <c r="AO200" s="1038"/>
      <c r="AP200" s="1038"/>
      <c r="AQ200" s="1038"/>
      <c r="AR200" s="1038"/>
      <c r="AS200" s="1038"/>
      <c r="AT200" s="1038"/>
      <c r="AU200" s="1038"/>
      <c r="AV200" s="1038"/>
      <c r="AW200" s="1038"/>
      <c r="AX200" s="1038"/>
      <c r="AY200" s="1038"/>
      <c r="AZ200" s="240"/>
      <c r="BA200" s="837"/>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2490"/>
      <c r="CB200" s="2490"/>
      <c r="CC200" s="2490"/>
      <c r="CD200" s="2490"/>
      <c r="CE200" s="2490"/>
      <c r="CF200" s="2490"/>
      <c r="CG200" s="2490"/>
      <c r="CH200" s="2490"/>
      <c r="CI200" s="2490"/>
      <c r="CJ200" s="2490"/>
      <c r="CK200" s="2490"/>
      <c r="CL200" s="2490"/>
      <c r="CM200" s="2490"/>
      <c r="CN200" s="2490"/>
      <c r="CO200" s="2490"/>
      <c r="CP200" s="2490"/>
      <c r="CQ200" s="2490"/>
      <c r="CR200" s="2490"/>
      <c r="CS200" s="2490"/>
      <c r="CT200" s="2490"/>
      <c r="CU200" s="2490"/>
      <c r="CV200" s="2490"/>
      <c r="CW200" s="2490"/>
      <c r="CX200" s="2490"/>
      <c r="CY200" s="2490"/>
      <c r="CZ200" s="2490"/>
    </row>
    <row r="201" s="131" customFormat="true" ht="15" customHeight="true" x14ac:dyDescent="0.2">
      <c r="A201" s="1136"/>
      <c r="B201" s="1260"/>
      <c r="C201" s="1346"/>
      <c r="D201" s="1305"/>
      <c r="E201" s="1305"/>
      <c r="F201" s="1305"/>
      <c r="G201" s="1306"/>
      <c r="H201" s="1347"/>
      <c r="I201" s="1305"/>
      <c r="J201" s="1305"/>
      <c r="K201" s="1305"/>
      <c r="L201" s="1348"/>
      <c r="M201" s="1346"/>
      <c r="N201" s="1305"/>
      <c r="O201" s="1305"/>
      <c r="P201" s="1305"/>
      <c r="Q201" s="1306"/>
      <c r="R201" s="1347"/>
      <c r="S201" s="1305"/>
      <c r="T201" s="1305"/>
      <c r="U201" s="1305"/>
      <c r="V201" s="1305"/>
      <c r="W201" s="1305"/>
      <c r="X201" s="1305"/>
      <c r="Y201" s="1305"/>
      <c r="Z201" s="1348"/>
      <c r="AA201" s="1038"/>
      <c r="AB201" s="1038"/>
      <c r="AC201" s="1038"/>
      <c r="AD201" s="1038"/>
      <c r="AE201" s="1038"/>
      <c r="AF201" s="1038"/>
      <c r="AG201" s="1038"/>
      <c r="AH201" s="1038"/>
      <c r="AI201" s="1038"/>
      <c r="AJ201" s="1038"/>
      <c r="AK201" s="1038"/>
      <c r="AL201" s="1038"/>
      <c r="AM201" s="1038"/>
      <c r="AN201" s="1038"/>
      <c r="AO201" s="1038"/>
      <c r="AP201" s="1038"/>
      <c r="AQ201" s="1038"/>
      <c r="AR201" s="1038"/>
      <c r="AS201" s="1038"/>
      <c r="AT201" s="1038"/>
      <c r="AU201" s="1038"/>
      <c r="AV201" s="1038"/>
      <c r="AW201" s="1038"/>
      <c r="AX201" s="1038"/>
      <c r="AY201" s="1038"/>
      <c r="AZ201" s="240"/>
      <c r="BA201" s="837"/>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2490"/>
      <c r="CB201" s="2490"/>
      <c r="CC201" s="2490"/>
      <c r="CD201" s="2490"/>
      <c r="CE201" s="2490"/>
      <c r="CF201" s="2490"/>
      <c r="CG201" s="2490"/>
      <c r="CH201" s="2490"/>
      <c r="CI201" s="2490"/>
      <c r="CJ201" s="2490"/>
      <c r="CK201" s="2490"/>
      <c r="CL201" s="2490"/>
      <c r="CM201" s="2490"/>
      <c r="CN201" s="2490"/>
      <c r="CO201" s="2490"/>
      <c r="CP201" s="2490"/>
      <c r="CQ201" s="2490"/>
      <c r="CR201" s="2490"/>
      <c r="CS201" s="2490"/>
      <c r="CT201" s="2490"/>
      <c r="CU201" s="2490"/>
      <c r="CV201" s="2490"/>
      <c r="CW201" s="2490"/>
      <c r="CX201" s="2490"/>
      <c r="CY201" s="2490"/>
      <c r="CZ201" s="2490"/>
    </row>
    <row r="202" s="131" customFormat="true" ht="15" customHeight="true" x14ac:dyDescent="0.2">
      <c r="A202" s="1136"/>
      <c r="B202" s="1260"/>
      <c r="C202" s="1346"/>
      <c r="D202" s="1305"/>
      <c r="E202" s="1305"/>
      <c r="F202" s="1305"/>
      <c r="G202" s="1306"/>
      <c r="H202" s="1347"/>
      <c r="I202" s="1305"/>
      <c r="J202" s="1305"/>
      <c r="K202" s="1305"/>
      <c r="L202" s="1348"/>
      <c r="M202" s="1346"/>
      <c r="N202" s="1305"/>
      <c r="O202" s="1305"/>
      <c r="P202" s="1305"/>
      <c r="Q202" s="1306"/>
      <c r="R202" s="1347"/>
      <c r="S202" s="1305"/>
      <c r="T202" s="1305"/>
      <c r="U202" s="1305"/>
      <c r="V202" s="1305"/>
      <c r="W202" s="1305"/>
      <c r="X202" s="1305"/>
      <c r="Y202" s="1305"/>
      <c r="Z202" s="1348"/>
      <c r="AA202" s="1038"/>
      <c r="AB202" s="1038"/>
      <c r="AC202" s="1038"/>
      <c r="AD202" s="1038"/>
      <c r="AE202" s="1038"/>
      <c r="AF202" s="1038"/>
      <c r="AG202" s="1038"/>
      <c r="AH202" s="1038"/>
      <c r="AI202" s="1038"/>
      <c r="AJ202" s="1038"/>
      <c r="AK202" s="1038"/>
      <c r="AL202" s="1038"/>
      <c r="AM202" s="1038"/>
      <c r="AN202" s="1038"/>
      <c r="AO202" s="1038"/>
      <c r="AP202" s="1038"/>
      <c r="AQ202" s="1038"/>
      <c r="AR202" s="1038"/>
      <c r="AS202" s="1038"/>
      <c r="AT202" s="1038"/>
      <c r="AU202" s="1038"/>
      <c r="AV202" s="1038"/>
      <c r="AW202" s="1038"/>
      <c r="AX202" s="1038"/>
      <c r="AY202" s="1038"/>
      <c r="AZ202" s="240"/>
      <c r="BA202" s="837"/>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2490"/>
      <c r="CB202" s="2490"/>
      <c r="CC202" s="2490"/>
      <c r="CD202" s="2490"/>
      <c r="CE202" s="2490"/>
      <c r="CF202" s="2490"/>
      <c r="CG202" s="2490"/>
      <c r="CH202" s="2490"/>
      <c r="CI202" s="2490"/>
      <c r="CJ202" s="2490"/>
      <c r="CK202" s="2490"/>
      <c r="CL202" s="2490"/>
      <c r="CM202" s="2490"/>
      <c r="CN202" s="2490"/>
      <c r="CO202" s="2490"/>
      <c r="CP202" s="2490"/>
      <c r="CQ202" s="2490"/>
      <c r="CR202" s="2490"/>
      <c r="CS202" s="2490"/>
      <c r="CT202" s="2490"/>
      <c r="CU202" s="2490"/>
      <c r="CV202" s="2490"/>
      <c r="CW202" s="2490"/>
      <c r="CX202" s="2490"/>
      <c r="CY202" s="2490"/>
      <c r="CZ202" s="2490"/>
    </row>
    <row r="203" s="1060" customFormat="true" ht="15" customHeight="true" x14ac:dyDescent="0.2">
      <c r="A203" s="1983"/>
      <c r="B203" s="2121"/>
      <c r="C203" s="2071"/>
      <c r="D203" s="2072"/>
      <c r="E203" s="2072"/>
      <c r="F203" s="2072"/>
      <c r="G203" s="2073"/>
      <c r="H203" s="2074"/>
      <c r="I203" s="2072"/>
      <c r="J203" s="2072"/>
      <c r="K203" s="2072"/>
      <c r="L203" s="2075"/>
      <c r="M203" s="2076"/>
      <c r="N203" s="2072"/>
      <c r="O203" s="2072"/>
      <c r="P203" s="2072"/>
      <c r="Q203" s="2073"/>
      <c r="R203" s="2074"/>
      <c r="S203" s="2072"/>
      <c r="T203" s="2072"/>
      <c r="U203" s="2072"/>
      <c r="V203" s="2072"/>
      <c r="W203" s="2072"/>
      <c r="X203" s="2072"/>
      <c r="Y203" s="2072"/>
      <c r="Z203" s="2537"/>
      <c r="AA203" s="1038"/>
      <c r="AB203" s="1038"/>
      <c r="AC203" s="1038"/>
      <c r="AD203" s="1038"/>
      <c r="AE203" s="1038"/>
      <c r="AF203" s="1038"/>
      <c r="AG203" s="1038"/>
      <c r="AH203" s="1038"/>
      <c r="AI203" s="1038"/>
      <c r="AJ203" s="1038"/>
      <c r="AK203" s="1038"/>
      <c r="AL203" s="1038"/>
      <c r="AM203" s="1038"/>
      <c r="AN203" s="1038"/>
      <c r="AO203" s="1038"/>
      <c r="AP203" s="1038"/>
      <c r="AQ203" s="1038"/>
      <c r="AR203" s="1038"/>
      <c r="AS203" s="1038"/>
      <c r="AT203" s="1038"/>
      <c r="AU203" s="1038"/>
      <c r="AV203" s="1038"/>
      <c r="AW203" s="1038"/>
      <c r="AX203" s="1038"/>
      <c r="AY203" s="1038"/>
      <c r="AZ203" s="240"/>
      <c r="BA203" s="837"/>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2490"/>
      <c r="CB203" s="2490"/>
      <c r="CC203" s="2490"/>
      <c r="CD203" s="2490"/>
      <c r="CE203" s="2490"/>
      <c r="CF203" s="2490"/>
      <c r="CG203" s="2490"/>
      <c r="CH203" s="2490"/>
      <c r="CI203" s="2490"/>
      <c r="CJ203" s="2490"/>
      <c r="CK203" s="2490"/>
      <c r="CL203" s="2490"/>
      <c r="CM203" s="2490"/>
      <c r="CN203" s="2490"/>
      <c r="CO203" s="2490"/>
      <c r="CP203" s="2490"/>
      <c r="CQ203" s="2490"/>
      <c r="CR203" s="2490"/>
      <c r="CS203" s="2490"/>
      <c r="CT203" s="2490"/>
      <c r="CU203" s="2490"/>
      <c r="CV203" s="2490"/>
      <c r="CW203" s="2490"/>
      <c r="CX203" s="2490"/>
      <c r="CY203" s="2490"/>
      <c r="CZ203" s="2490"/>
    </row>
    <row r="204" s="1060" customFormat="true" ht="15" customHeight="true" x14ac:dyDescent="0.2">
      <c r="A204" s="1983"/>
      <c r="B204" s="2121"/>
      <c r="C204" s="2071"/>
      <c r="D204" s="2072"/>
      <c r="E204" s="2072"/>
      <c r="F204" s="2072"/>
      <c r="G204" s="2073"/>
      <c r="H204" s="2074"/>
      <c r="I204" s="2072"/>
      <c r="J204" s="2072"/>
      <c r="K204" s="2072"/>
      <c r="L204" s="2075"/>
      <c r="M204" s="2076"/>
      <c r="N204" s="2072"/>
      <c r="O204" s="2072"/>
      <c r="P204" s="2072"/>
      <c r="Q204" s="2073"/>
      <c r="R204" s="2074"/>
      <c r="S204" s="2072"/>
      <c r="T204" s="2072"/>
      <c r="U204" s="2072"/>
      <c r="V204" s="2072"/>
      <c r="W204" s="2072"/>
      <c r="X204" s="2072"/>
      <c r="Y204" s="2072"/>
      <c r="Z204" s="2537"/>
      <c r="AA204" s="1038"/>
      <c r="AB204" s="1038"/>
      <c r="AC204" s="1038"/>
      <c r="AD204" s="1038"/>
      <c r="AE204" s="1038"/>
      <c r="AF204" s="1038"/>
      <c r="AG204" s="1038"/>
      <c r="AH204" s="1038"/>
      <c r="AI204" s="1038"/>
      <c r="AJ204" s="1038"/>
      <c r="AK204" s="1038"/>
      <c r="AL204" s="1038"/>
      <c r="AM204" s="1038"/>
      <c r="AN204" s="1038"/>
      <c r="AO204" s="1038"/>
      <c r="AP204" s="1038"/>
      <c r="AQ204" s="1038"/>
      <c r="AR204" s="1038"/>
      <c r="AS204" s="1038"/>
      <c r="AT204" s="1038"/>
      <c r="AU204" s="1038"/>
      <c r="AV204" s="1038"/>
      <c r="AW204" s="1038"/>
      <c r="AX204" s="1038"/>
      <c r="AY204" s="1038"/>
      <c r="AZ204" s="240"/>
      <c r="BA204" s="837"/>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2490"/>
      <c r="CB204" s="2490"/>
      <c r="CC204" s="2490"/>
      <c r="CD204" s="2490"/>
      <c r="CE204" s="2490"/>
      <c r="CF204" s="2490"/>
      <c r="CG204" s="2490"/>
      <c r="CH204" s="2490"/>
      <c r="CI204" s="2490"/>
      <c r="CJ204" s="2490"/>
      <c r="CK204" s="2490"/>
      <c r="CL204" s="2490"/>
      <c r="CM204" s="2490"/>
      <c r="CN204" s="2490"/>
      <c r="CO204" s="2490"/>
      <c r="CP204" s="2490"/>
      <c r="CQ204" s="2490"/>
      <c r="CR204" s="2490"/>
      <c r="CS204" s="2490"/>
      <c r="CT204" s="2490"/>
      <c r="CU204" s="2490"/>
      <c r="CV204" s="2490"/>
      <c r="CW204" s="2490"/>
      <c r="CX204" s="2490"/>
      <c r="CY204" s="2490"/>
      <c r="CZ204" s="2490"/>
    </row>
    <row r="205" s="1060" customFormat="true" ht="15" customHeight="true" x14ac:dyDescent="0.2">
      <c r="A205" s="1990"/>
      <c r="B205" s="2123"/>
      <c r="C205" s="2095"/>
      <c r="D205" s="2096"/>
      <c r="E205" s="2096"/>
      <c r="F205" s="2096"/>
      <c r="G205" s="2097"/>
      <c r="H205" s="2098"/>
      <c r="I205" s="2096"/>
      <c r="J205" s="2096"/>
      <c r="K205" s="2096"/>
      <c r="L205" s="2099"/>
      <c r="M205" s="2100"/>
      <c r="N205" s="2096"/>
      <c r="O205" s="2096"/>
      <c r="P205" s="2096"/>
      <c r="Q205" s="2097"/>
      <c r="R205" s="2098"/>
      <c r="S205" s="2096"/>
      <c r="T205" s="2096"/>
      <c r="U205" s="2096"/>
      <c r="V205" s="2096"/>
      <c r="W205" s="2096"/>
      <c r="X205" s="2096"/>
      <c r="Y205" s="2096"/>
      <c r="Z205" s="2543"/>
      <c r="AA205" s="1038"/>
      <c r="AB205" s="1038"/>
      <c r="AC205" s="1038"/>
      <c r="AD205" s="1038"/>
      <c r="AE205" s="1038"/>
      <c r="AF205" s="1038"/>
      <c r="AG205" s="1038"/>
      <c r="AH205" s="1038"/>
      <c r="AI205" s="1038"/>
      <c r="AJ205" s="1038"/>
      <c r="AK205" s="1038"/>
      <c r="AL205" s="1038"/>
      <c r="AM205" s="1038"/>
      <c r="AN205" s="1038"/>
      <c r="AO205" s="1038"/>
      <c r="AP205" s="1038"/>
      <c r="AQ205" s="1038"/>
      <c r="AR205" s="1038"/>
      <c r="AS205" s="1038"/>
      <c r="AT205" s="1038"/>
      <c r="AU205" s="1038"/>
      <c r="AV205" s="1038"/>
      <c r="AW205" s="1038"/>
      <c r="AX205" s="1038"/>
      <c r="AY205" s="1038"/>
      <c r="AZ205" s="240"/>
      <c r="BA205" s="837"/>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2490"/>
      <c r="CB205" s="2490"/>
      <c r="CC205" s="2490"/>
      <c r="CD205" s="2490"/>
      <c r="CE205" s="2490"/>
      <c r="CF205" s="2490"/>
      <c r="CG205" s="2490"/>
      <c r="CH205" s="2490"/>
      <c r="CI205" s="2490"/>
      <c r="CJ205" s="2490"/>
      <c r="CK205" s="2490"/>
      <c r="CL205" s="2490"/>
      <c r="CM205" s="2490"/>
      <c r="CN205" s="2490"/>
      <c r="CO205" s="2490"/>
      <c r="CP205" s="2490"/>
      <c r="CQ205" s="2490"/>
      <c r="CR205" s="2490"/>
      <c r="CS205" s="2490"/>
      <c r="CT205" s="2490"/>
      <c r="CU205" s="2490"/>
      <c r="CV205" s="2490"/>
      <c r="CW205" s="2490"/>
      <c r="CX205" s="2490"/>
      <c r="CY205" s="2490"/>
      <c r="CZ205" s="2490"/>
    </row>
    <row r="206" s="1060" customFormat="true" ht="250.15" customHeight="true" x14ac:dyDescent="0.2">
      <c r="B206" s="1117"/>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08" t="str">
        <f>A1026</f>
        <v>Zambia</v>
      </c>
      <c r="B208" s="3009"/>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2007</v>
      </c>
      <c r="B209" s="139"/>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39" t="s">
        <v>112</v>
      </c>
      <c r="B210" s="141"/>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40" t="s">
        <v>98</v>
      </c>
      <c r="B212" s="248"/>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DHS07</v>
      </c>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65"/>
      <c r="B216" s="1063"/>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65"/>
      <c r="B217" s="1064"/>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65"/>
      <c r="B218" s="1063"/>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66"/>
      <c r="B219" s="1067"/>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761" customFormat="true" ht="15" customHeight="true" x14ac:dyDescent="0.2">
      <c r="A220" s="114" t="s">
        <v>86</v>
      </c>
      <c r="B220" s="230"/>
      <c r="C220" s="3010" t="s">
        <v>115</v>
      </c>
      <c r="D220" s="3011"/>
      <c r="E220" s="3011"/>
      <c r="F220" s="3011"/>
      <c r="G220" s="3012"/>
      <c r="H220" s="3290" t="s">
        <v>38</v>
      </c>
      <c r="I220" s="3291"/>
      <c r="J220" s="3291"/>
      <c r="K220" s="3291"/>
      <c r="L220" s="3292"/>
      <c r="M220" s="3293" t="s">
        <v>37</v>
      </c>
      <c r="N220" s="3294"/>
      <c r="O220" s="3294"/>
      <c r="P220" s="3294"/>
      <c r="Q220" s="3295"/>
      <c r="R220" s="2511" t="s">
        <v>142</v>
      </c>
      <c r="S220" s="2522"/>
      <c r="T220" s="2522"/>
      <c r="U220" s="2522"/>
      <c r="V220" s="2522"/>
      <c r="W220" s="2522"/>
      <c r="X220" s="2522"/>
      <c r="Y220" s="2522"/>
      <c r="Z220" s="2523"/>
      <c r="AA220" s="1038"/>
      <c r="AB220" s="1038"/>
      <c r="AC220" s="1038"/>
      <c r="AD220" s="1038"/>
      <c r="AE220" s="1038"/>
      <c r="AF220" s="1038"/>
      <c r="AG220" s="1038"/>
      <c r="AH220" s="1038"/>
      <c r="AI220" s="1038"/>
      <c r="AJ220" s="1038"/>
      <c r="AK220" s="1038"/>
      <c r="AL220" s="1038"/>
      <c r="AM220" s="1038"/>
      <c r="AN220" s="1038"/>
      <c r="AO220" s="1038"/>
      <c r="AP220" s="1038"/>
      <c r="AQ220" s="1038"/>
      <c r="AR220" s="1038"/>
      <c r="AS220" s="1038"/>
      <c r="AT220" s="1038"/>
      <c r="AU220" s="1038"/>
      <c r="AV220" s="1038"/>
      <c r="AW220" s="1038"/>
      <c r="AX220" s="1038"/>
      <c r="AY220" s="1038"/>
      <c r="AZ220" s="240"/>
      <c r="BA220" s="241" t="s">
        <v>131</v>
      </c>
      <c r="BB220" s="114" t="s">
        <v>86</v>
      </c>
      <c r="BC220" s="3127" t="s">
        <v>115</v>
      </c>
      <c r="BD220" s="3128"/>
      <c r="BE220" s="3128"/>
      <c r="BF220" s="3128"/>
      <c r="BG220" s="3129"/>
      <c r="BH220" s="3130" t="s">
        <v>38</v>
      </c>
      <c r="BI220" s="3128"/>
      <c r="BJ220" s="3128"/>
      <c r="BK220" s="3128"/>
      <c r="BL220" s="3129"/>
      <c r="BM220" s="3130" t="s">
        <v>37</v>
      </c>
      <c r="BN220" s="3128"/>
      <c r="BO220" s="3128"/>
      <c r="BP220" s="3128"/>
      <c r="BQ220" s="3131"/>
      <c r="BR220" s="2407" t="s">
        <v>142</v>
      </c>
      <c r="BS220" s="2408"/>
      <c r="BT220" s="2408"/>
      <c r="BU220" s="2408"/>
      <c r="BV220" s="2408"/>
      <c r="BW220" s="2408"/>
      <c r="BX220" s="2408"/>
      <c r="BY220" s="2409"/>
      <c r="BZ220" s="461"/>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761" customFormat="true" ht="12.75" x14ac:dyDescent="0.2">
      <c r="A221" s="209" t="s">
        <v>87</v>
      </c>
      <c r="B221" s="281"/>
      <c r="C221" s="419" t="s">
        <v>0</v>
      </c>
      <c r="D221" s="420" t="s">
        <v>1</v>
      </c>
      <c r="E221" s="420" t="s">
        <v>2</v>
      </c>
      <c r="F221" s="420" t="s">
        <v>3</v>
      </c>
      <c r="G221" s="421" t="s">
        <v>4</v>
      </c>
      <c r="H221" s="1964" t="s">
        <v>0</v>
      </c>
      <c r="I221" s="1932" t="s">
        <v>1</v>
      </c>
      <c r="J221" s="1932" t="s">
        <v>2</v>
      </c>
      <c r="K221" s="1932" t="s">
        <v>3</v>
      </c>
      <c r="L221" s="1933" t="s">
        <v>4</v>
      </c>
      <c r="M221" s="1954" t="s">
        <v>0</v>
      </c>
      <c r="N221" s="1932" t="s">
        <v>1</v>
      </c>
      <c r="O221" s="1932" t="s">
        <v>2</v>
      </c>
      <c r="P221" s="1932" t="s">
        <v>3</v>
      </c>
      <c r="Q221" s="1976" t="s">
        <v>4</v>
      </c>
      <c r="R221" s="1964" t="s">
        <v>158</v>
      </c>
      <c r="S221" s="1932" t="s">
        <v>159</v>
      </c>
      <c r="T221" s="1932" t="s">
        <v>160</v>
      </c>
      <c r="U221" s="1932" t="s">
        <v>161</v>
      </c>
      <c r="V221" s="1932" t="s">
        <v>162</v>
      </c>
      <c r="W221" s="1932" t="s">
        <v>164</v>
      </c>
      <c r="X221" s="1932" t="s">
        <v>309</v>
      </c>
      <c r="Y221" s="1932" t="s">
        <v>165</v>
      </c>
      <c r="Z221" s="1934" t="s">
        <v>166</v>
      </c>
      <c r="AA221" s="1038"/>
      <c r="AB221" s="1038"/>
      <c r="AC221" s="1038"/>
      <c r="AD221" s="1038"/>
      <c r="AE221" s="1038"/>
      <c r="AF221" s="1038"/>
      <c r="AG221" s="1038"/>
      <c r="AH221" s="1038"/>
      <c r="AI221" s="1038"/>
      <c r="AJ221" s="1038"/>
      <c r="AK221" s="1038"/>
      <c r="AL221" s="1038"/>
      <c r="AM221" s="1038"/>
      <c r="AN221" s="1038"/>
      <c r="AO221" s="1038"/>
      <c r="AP221" s="1038"/>
      <c r="AQ221" s="1038"/>
      <c r="AR221" s="1038"/>
      <c r="AS221" s="1038"/>
      <c r="AT221" s="1038"/>
      <c r="AU221" s="1038"/>
      <c r="AV221" s="1038"/>
      <c r="AW221" s="1038"/>
      <c r="AX221" s="1038"/>
      <c r="AY221" s="1038"/>
      <c r="AZ221" s="24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158</v>
      </c>
      <c r="BS221" s="190" t="s">
        <v>159</v>
      </c>
      <c r="BT221" s="190" t="s">
        <v>160</v>
      </c>
      <c r="BU221" s="190" t="s">
        <v>161</v>
      </c>
      <c r="BV221" s="190" t="s">
        <v>162</v>
      </c>
      <c r="BW221" s="190" t="s">
        <v>164</v>
      </c>
      <c r="BX221" s="190" t="s">
        <v>309</v>
      </c>
      <c r="BY221" s="191" t="s">
        <v>165</v>
      </c>
      <c r="BZ221" s="191" t="s">
        <v>166</v>
      </c>
      <c r="CA221" s="2491"/>
      <c r="CB221" s="2491"/>
      <c r="CC221" s="2491"/>
      <c r="CD221" s="2491"/>
      <c r="CE221" s="2491"/>
      <c r="CF221" s="2491"/>
      <c r="CG221" s="2491"/>
      <c r="CH221" s="2491"/>
      <c r="CI221" s="2491"/>
      <c r="CJ221" s="2491"/>
      <c r="CK221" s="2491"/>
      <c r="CL221" s="2491"/>
      <c r="CM221" s="2491"/>
      <c r="CN221" s="2491"/>
      <c r="CO221" s="2491"/>
      <c r="CP221" s="2491"/>
      <c r="CQ221" s="2491"/>
      <c r="CR221" s="2491"/>
      <c r="CS221" s="2491"/>
      <c r="CT221" s="2491"/>
      <c r="CU221" s="2491"/>
      <c r="CV221" s="2491"/>
      <c r="CW221" s="2491"/>
      <c r="CX221" s="2491"/>
      <c r="CY221" s="2491"/>
      <c r="CZ221" s="2491"/>
    </row>
    <row r="222" s="761" customFormat="true" ht="15" customHeight="true" x14ac:dyDescent="0.2">
      <c r="A222" s="3278" t="s">
        <v>36</v>
      </c>
      <c r="B222" s="2124" t="s">
        <v>15</v>
      </c>
      <c r="C222" s="1518" t="s">
        <v>35</v>
      </c>
      <c r="D222" s="1532" t="s">
        <v>35</v>
      </c>
      <c r="E222" s="1532" t="s">
        <v>35</v>
      </c>
      <c r="F222" s="1532" t="s">
        <v>35</v>
      </c>
      <c r="G222" s="1546" t="s">
        <v>35</v>
      </c>
      <c r="H222" s="1560" t="s">
        <v>35</v>
      </c>
      <c r="I222" s="1532" t="s">
        <v>35</v>
      </c>
      <c r="J222" s="1532" t="s">
        <v>35</v>
      </c>
      <c r="K222" s="1532" t="s">
        <v>35</v>
      </c>
      <c r="L222" s="1574" t="s">
        <v>35</v>
      </c>
      <c r="M222" s="1518" t="s">
        <v>35</v>
      </c>
      <c r="N222" s="1532" t="s">
        <v>35</v>
      </c>
      <c r="O222" s="1532" t="s">
        <v>35</v>
      </c>
      <c r="P222" s="1532" t="s">
        <v>35</v>
      </c>
      <c r="Q222" s="1546" t="s">
        <v>35</v>
      </c>
      <c r="R222" s="1560" t="s">
        <v>35</v>
      </c>
      <c r="S222" s="1532" t="s">
        <v>35</v>
      </c>
      <c r="T222" s="1532" t="s">
        <v>35</v>
      </c>
      <c r="U222" s="1532" t="s">
        <v>35</v>
      </c>
      <c r="V222" s="1532" t="s">
        <v>35</v>
      </c>
      <c r="W222" s="1532" t="s">
        <v>35</v>
      </c>
      <c r="X222" s="1532" t="s">
        <v>35</v>
      </c>
      <c r="Y222" s="1532" t="s">
        <v>35</v>
      </c>
      <c r="Z222" s="1574" t="s">
        <v>35</v>
      </c>
      <c r="AA222" s="1038"/>
      <c r="AB222" s="1038"/>
      <c r="AC222" s="1038"/>
      <c r="AD222" s="1038"/>
      <c r="AE222" s="1038"/>
      <c r="AF222" s="1038"/>
      <c r="AG222" s="1038"/>
      <c r="AH222" s="1038"/>
      <c r="AI222" s="1038"/>
      <c r="AJ222" s="1038"/>
      <c r="AK222" s="1038"/>
      <c r="AL222" s="1038"/>
      <c r="AM222" s="1038"/>
      <c r="AN222" s="1038"/>
      <c r="AO222" s="1038"/>
      <c r="AP222" s="1038"/>
      <c r="AQ222" s="1038"/>
      <c r="AR222" s="1038"/>
      <c r="AS222" s="1038"/>
      <c r="AT222" s="1038"/>
      <c r="AU222" s="1038"/>
      <c r="AV222" s="1038"/>
      <c r="AW222" s="1038"/>
      <c r="AX222" s="1038"/>
      <c r="AY222" s="1038"/>
      <c r="AZ222" s="240"/>
      <c r="BA222" s="3132" t="s">
        <v>36</v>
      </c>
      <c r="BB222" s="174" t="s">
        <v>15</v>
      </c>
      <c r="BC222" s="1597" t="s">
        <v>35</v>
      </c>
      <c r="BD222" s="1617" t="s">
        <v>35</v>
      </c>
      <c r="BE222" s="1617" t="s">
        <v>35</v>
      </c>
      <c r="BF222" s="1617" t="s">
        <v>35</v>
      </c>
      <c r="BG222" s="1638" t="s">
        <v>35</v>
      </c>
      <c r="BH222" s="1659" t="s">
        <v>35</v>
      </c>
      <c r="BI222" s="1617" t="s">
        <v>35</v>
      </c>
      <c r="BJ222" s="1617" t="s">
        <v>35</v>
      </c>
      <c r="BK222" s="1617" t="s">
        <v>35</v>
      </c>
      <c r="BL222" s="1638" t="s">
        <v>35</v>
      </c>
      <c r="BM222" s="1659" t="s">
        <v>35</v>
      </c>
      <c r="BN222" s="1617" t="s">
        <v>35</v>
      </c>
      <c r="BO222" s="1617" t="s">
        <v>35</v>
      </c>
      <c r="BP222" s="1617" t="s">
        <v>35</v>
      </c>
      <c r="BQ222" s="1638" t="s">
        <v>35</v>
      </c>
      <c r="BR222" s="1659" t="s">
        <v>35</v>
      </c>
      <c r="BS222" s="1617" t="s">
        <v>35</v>
      </c>
      <c r="BT222" s="1617" t="s">
        <v>35</v>
      </c>
      <c r="BU222" s="1617" t="s">
        <v>35</v>
      </c>
      <c r="BV222" s="1617" t="s">
        <v>35</v>
      </c>
      <c r="BW222" s="1617" t="s">
        <v>35</v>
      </c>
      <c r="BX222" s="1617" t="s">
        <v>35</v>
      </c>
      <c r="BY222" s="1679" t="s">
        <v>35</v>
      </c>
      <c r="BZ222" s="1679" t="s">
        <v>35</v>
      </c>
      <c r="CA222" s="2492"/>
      <c r="CB222" s="2492"/>
      <c r="CC222" s="2492"/>
      <c r="CD222" s="2492"/>
      <c r="CE222" s="2492"/>
      <c r="CF222" s="2492"/>
      <c r="CG222" s="2492"/>
      <c r="CH222" s="2492"/>
      <c r="CI222" s="2492"/>
      <c r="CJ222" s="2492"/>
      <c r="CK222" s="2492"/>
      <c r="CL222" s="2492"/>
      <c r="CM222" s="2492"/>
      <c r="CN222" s="2492"/>
      <c r="CO222" s="2492"/>
      <c r="CP222" s="2492"/>
      <c r="CQ222" s="2492"/>
      <c r="CR222" s="2492"/>
      <c r="CS222" s="2492"/>
      <c r="CT222" s="2492"/>
      <c r="CU222" s="2492"/>
      <c r="CV222" s="2492"/>
      <c r="CW222" s="2492"/>
      <c r="CX222" s="2492"/>
      <c r="CY222" s="2492"/>
      <c r="CZ222" s="2493"/>
    </row>
    <row r="223" s="761" customFormat="true" ht="15" customHeight="true" x14ac:dyDescent="0.2">
      <c r="A223" s="3279"/>
      <c r="B223" s="2125" t="s">
        <v>16</v>
      </c>
      <c r="C223" s="1519" t="s">
        <v>35</v>
      </c>
      <c r="D223" s="1533" t="s">
        <v>35</v>
      </c>
      <c r="E223" s="1533" t="s">
        <v>35</v>
      </c>
      <c r="F223" s="1533" t="s">
        <v>35</v>
      </c>
      <c r="G223" s="1547" t="s">
        <v>35</v>
      </c>
      <c r="H223" s="1561" t="s">
        <v>35</v>
      </c>
      <c r="I223" s="1533" t="s">
        <v>35</v>
      </c>
      <c r="J223" s="1533" t="s">
        <v>35</v>
      </c>
      <c r="K223" s="1533" t="s">
        <v>35</v>
      </c>
      <c r="L223" s="1575" t="s">
        <v>35</v>
      </c>
      <c r="M223" s="1519" t="s">
        <v>35</v>
      </c>
      <c r="N223" s="1533" t="s">
        <v>35</v>
      </c>
      <c r="O223" s="1533" t="s">
        <v>35</v>
      </c>
      <c r="P223" s="1533" t="s">
        <v>35</v>
      </c>
      <c r="Q223" s="1547" t="s">
        <v>35</v>
      </c>
      <c r="R223" s="1561" t="s">
        <v>35</v>
      </c>
      <c r="S223" s="1533" t="s">
        <v>35</v>
      </c>
      <c r="T223" s="1533" t="s">
        <v>35</v>
      </c>
      <c r="U223" s="1533" t="s">
        <v>35</v>
      </c>
      <c r="V223" s="1533" t="s">
        <v>35</v>
      </c>
      <c r="W223" s="1533" t="s">
        <v>35</v>
      </c>
      <c r="X223" s="1533" t="s">
        <v>35</v>
      </c>
      <c r="Y223" s="1533" t="s">
        <v>35</v>
      </c>
      <c r="Z223" s="1575" t="s">
        <v>35</v>
      </c>
      <c r="AA223" s="1038"/>
      <c r="AB223" s="1038"/>
      <c r="AC223" s="1038"/>
      <c r="AD223" s="1038"/>
      <c r="AE223" s="1038"/>
      <c r="AF223" s="1038"/>
      <c r="AG223" s="1038"/>
      <c r="AH223" s="1038"/>
      <c r="AI223" s="1038"/>
      <c r="AJ223" s="1038"/>
      <c r="AK223" s="1038"/>
      <c r="AL223" s="1038"/>
      <c r="AM223" s="1038"/>
      <c r="AN223" s="1038"/>
      <c r="AO223" s="1038"/>
      <c r="AP223" s="1038"/>
      <c r="AQ223" s="1038"/>
      <c r="AR223" s="1038"/>
      <c r="AS223" s="1038"/>
      <c r="AT223" s="1038"/>
      <c r="AU223" s="1038"/>
      <c r="AV223" s="1038"/>
      <c r="AW223" s="1038"/>
      <c r="AX223" s="1038"/>
      <c r="AY223" s="1038"/>
      <c r="AZ223" s="240"/>
      <c r="BA223" s="3133"/>
      <c r="BB223" s="175" t="s">
        <v>16</v>
      </c>
      <c r="BC223" s="1598" t="s">
        <v>35</v>
      </c>
      <c r="BD223" s="1618" t="s">
        <v>35</v>
      </c>
      <c r="BE223" s="1618" t="s">
        <v>35</v>
      </c>
      <c r="BF223" s="1618" t="s">
        <v>35</v>
      </c>
      <c r="BG223" s="1639" t="s">
        <v>35</v>
      </c>
      <c r="BH223" s="1660" t="s">
        <v>35</v>
      </c>
      <c r="BI223" s="1618" t="s">
        <v>35</v>
      </c>
      <c r="BJ223" s="1618" t="s">
        <v>35</v>
      </c>
      <c r="BK223" s="1618" t="s">
        <v>35</v>
      </c>
      <c r="BL223" s="1639" t="s">
        <v>35</v>
      </c>
      <c r="BM223" s="1660" t="s">
        <v>35</v>
      </c>
      <c r="BN223" s="1618" t="s">
        <v>35</v>
      </c>
      <c r="BO223" s="1618" t="s">
        <v>35</v>
      </c>
      <c r="BP223" s="1618" t="s">
        <v>35</v>
      </c>
      <c r="BQ223" s="1639" t="s">
        <v>35</v>
      </c>
      <c r="BR223" s="1660" t="s">
        <v>35</v>
      </c>
      <c r="BS223" s="1618" t="s">
        <v>35</v>
      </c>
      <c r="BT223" s="1618" t="s">
        <v>35</v>
      </c>
      <c r="BU223" s="1618" t="s">
        <v>35</v>
      </c>
      <c r="BV223" s="1618" t="s">
        <v>35</v>
      </c>
      <c r="BW223" s="1618" t="s">
        <v>35</v>
      </c>
      <c r="BX223" s="1618" t="s">
        <v>35</v>
      </c>
      <c r="BY223" s="1680" t="s">
        <v>35</v>
      </c>
      <c r="BZ223" s="1680" t="s">
        <v>35</v>
      </c>
      <c r="CA223" s="2494"/>
      <c r="CB223" s="2494"/>
      <c r="CC223" s="2494"/>
      <c r="CD223" s="2494"/>
      <c r="CE223" s="2494"/>
      <c r="CF223" s="2494"/>
      <c r="CG223" s="2494"/>
      <c r="CH223" s="2494"/>
      <c r="CI223" s="2494"/>
      <c r="CJ223" s="2494"/>
      <c r="CK223" s="2494"/>
      <c r="CL223" s="2494"/>
      <c r="CM223" s="2494"/>
      <c r="CN223" s="2494"/>
      <c r="CO223" s="2494"/>
      <c r="CP223" s="2494"/>
      <c r="CQ223" s="2494"/>
      <c r="CR223" s="2494"/>
      <c r="CS223" s="2494"/>
      <c r="CT223" s="2494"/>
      <c r="CU223" s="2494"/>
      <c r="CV223" s="2494"/>
      <c r="CW223" s="2494"/>
      <c r="CX223" s="2494"/>
      <c r="CY223" s="2494"/>
      <c r="CZ223" s="2495"/>
    </row>
    <row r="224" s="761" customFormat="true" ht="15" customHeight="true" x14ac:dyDescent="0.2">
      <c r="A224" s="3280"/>
      <c r="B224" s="2126" t="s">
        <v>20</v>
      </c>
      <c r="C224" s="1520" t="s">
        <v>35</v>
      </c>
      <c r="D224" s="1534" t="s">
        <v>35</v>
      </c>
      <c r="E224" s="1534" t="s">
        <v>35</v>
      </c>
      <c r="F224" s="1534" t="s">
        <v>35</v>
      </c>
      <c r="G224" s="1548" t="s">
        <v>35</v>
      </c>
      <c r="H224" s="1562" t="s">
        <v>35</v>
      </c>
      <c r="I224" s="1534" t="s">
        <v>35</v>
      </c>
      <c r="J224" s="1534" t="s">
        <v>35</v>
      </c>
      <c r="K224" s="1534" t="s">
        <v>35</v>
      </c>
      <c r="L224" s="1576" t="s">
        <v>35</v>
      </c>
      <c r="M224" s="1520" t="s">
        <v>35</v>
      </c>
      <c r="N224" s="1534" t="s">
        <v>35</v>
      </c>
      <c r="O224" s="1534" t="s">
        <v>35</v>
      </c>
      <c r="P224" s="1534" t="s">
        <v>35</v>
      </c>
      <c r="Q224" s="1548" t="s">
        <v>35</v>
      </c>
      <c r="R224" s="1562" t="s">
        <v>35</v>
      </c>
      <c r="S224" s="1534" t="s">
        <v>35</v>
      </c>
      <c r="T224" s="1534" t="s">
        <v>35</v>
      </c>
      <c r="U224" s="1534" t="s">
        <v>35</v>
      </c>
      <c r="V224" s="1534" t="s">
        <v>35</v>
      </c>
      <c r="W224" s="1534" t="s">
        <v>35</v>
      </c>
      <c r="X224" s="1534" t="s">
        <v>35</v>
      </c>
      <c r="Y224" s="1534" t="s">
        <v>35</v>
      </c>
      <c r="Z224" s="1576" t="s">
        <v>35</v>
      </c>
      <c r="AA224" s="1038"/>
      <c r="AB224" s="1038"/>
      <c r="AC224" s="1038"/>
      <c r="AD224" s="1038"/>
      <c r="AE224" s="1038"/>
      <c r="AF224" s="1038"/>
      <c r="AG224" s="1038"/>
      <c r="AH224" s="1038"/>
      <c r="AI224" s="1038"/>
      <c r="AJ224" s="1038"/>
      <c r="AK224" s="1038"/>
      <c r="AL224" s="1038"/>
      <c r="AM224" s="1038"/>
      <c r="AN224" s="1038"/>
      <c r="AO224" s="1038"/>
      <c r="AP224" s="1038"/>
      <c r="AQ224" s="1038"/>
      <c r="AR224" s="1038"/>
      <c r="AS224" s="1038"/>
      <c r="AT224" s="1038"/>
      <c r="AU224" s="1038"/>
      <c r="AV224" s="1038"/>
      <c r="AW224" s="1038"/>
      <c r="AX224" s="1038"/>
      <c r="AY224" s="1038"/>
      <c r="AZ224" s="240"/>
      <c r="BA224" s="3133"/>
      <c r="BB224" s="175" t="s">
        <v>20</v>
      </c>
      <c r="BC224" s="1598" t="s">
        <v>35</v>
      </c>
      <c r="BD224" s="1618" t="s">
        <v>35</v>
      </c>
      <c r="BE224" s="1618" t="s">
        <v>35</v>
      </c>
      <c r="BF224" s="1618" t="s">
        <v>35</v>
      </c>
      <c r="BG224" s="1639" t="s">
        <v>35</v>
      </c>
      <c r="BH224" s="1660" t="s">
        <v>35</v>
      </c>
      <c r="BI224" s="1618" t="s">
        <v>35</v>
      </c>
      <c r="BJ224" s="1618" t="s">
        <v>35</v>
      </c>
      <c r="BK224" s="1618" t="s">
        <v>35</v>
      </c>
      <c r="BL224" s="1639" t="s">
        <v>35</v>
      </c>
      <c r="BM224" s="1660" t="s">
        <v>35</v>
      </c>
      <c r="BN224" s="1618" t="s">
        <v>35</v>
      </c>
      <c r="BO224" s="1618" t="s">
        <v>35</v>
      </c>
      <c r="BP224" s="1618" t="s">
        <v>35</v>
      </c>
      <c r="BQ224" s="1639" t="s">
        <v>35</v>
      </c>
      <c r="BR224" s="1660" t="s">
        <v>35</v>
      </c>
      <c r="BS224" s="1618" t="s">
        <v>35</v>
      </c>
      <c r="BT224" s="1618" t="s">
        <v>35</v>
      </c>
      <c r="BU224" s="1618" t="s">
        <v>35</v>
      </c>
      <c r="BV224" s="1618" t="s">
        <v>35</v>
      </c>
      <c r="BW224" s="1618" t="s">
        <v>35</v>
      </c>
      <c r="BX224" s="1618" t="s">
        <v>35</v>
      </c>
      <c r="BY224" s="1680" t="s">
        <v>35</v>
      </c>
      <c r="BZ224" s="1680" t="s">
        <v>35</v>
      </c>
      <c r="CA224" s="2494"/>
      <c r="CB224" s="2494"/>
      <c r="CC224" s="2494"/>
      <c r="CD224" s="2494"/>
      <c r="CE224" s="2494"/>
      <c r="CF224" s="2494"/>
      <c r="CG224" s="2494"/>
      <c r="CH224" s="2494"/>
      <c r="CI224" s="2494"/>
      <c r="CJ224" s="2494"/>
      <c r="CK224" s="2494"/>
      <c r="CL224" s="2494"/>
      <c r="CM224" s="2494"/>
      <c r="CN224" s="2494"/>
      <c r="CO224" s="2494"/>
      <c r="CP224" s="2494"/>
      <c r="CQ224" s="2494"/>
      <c r="CR224" s="2494"/>
      <c r="CS224" s="2494"/>
      <c r="CT224" s="2494"/>
      <c r="CU224" s="2494"/>
      <c r="CV224" s="2494"/>
      <c r="CW224" s="2494"/>
      <c r="CX224" s="2494"/>
      <c r="CY224" s="2494"/>
      <c r="CZ224" s="2495"/>
    </row>
    <row r="225" s="761" customFormat="true" ht="15" customHeight="true" x14ac:dyDescent="0.2">
      <c r="A225" s="1255"/>
      <c r="B225" s="1273"/>
      <c r="C225" s="1444"/>
      <c r="D225" s="1445"/>
      <c r="E225" s="1445"/>
      <c r="F225" s="1445"/>
      <c r="G225" s="1446"/>
      <c r="H225" s="1447"/>
      <c r="I225" s="1445"/>
      <c r="J225" s="1445"/>
      <c r="K225" s="1445"/>
      <c r="L225" s="1448"/>
      <c r="M225" s="1449"/>
      <c r="N225" s="1445"/>
      <c r="O225" s="1445"/>
      <c r="P225" s="1445"/>
      <c r="Q225" s="1446"/>
      <c r="R225" s="1447"/>
      <c r="S225" s="1445"/>
      <c r="T225" s="1445"/>
      <c r="U225" s="1445"/>
      <c r="V225" s="1445"/>
      <c r="W225" s="1445"/>
      <c r="X225" s="1445"/>
      <c r="Y225" s="1445"/>
      <c r="Z225" s="2458"/>
      <c r="AA225" s="1038"/>
      <c r="AB225" s="1038"/>
      <c r="AC225" s="1038"/>
      <c r="AD225" s="1038"/>
      <c r="AE225" s="1038"/>
      <c r="AF225" s="1038"/>
      <c r="AG225" s="1038"/>
      <c r="AH225" s="1038"/>
      <c r="AI225" s="1038"/>
      <c r="AJ225" s="1038"/>
      <c r="AK225" s="1038"/>
      <c r="AL225" s="1038"/>
      <c r="AM225" s="1038"/>
      <c r="AN225" s="1038"/>
      <c r="AO225" s="1038"/>
      <c r="AP225" s="1038"/>
      <c r="AQ225" s="1038"/>
      <c r="AR225" s="1038"/>
      <c r="AS225" s="1038"/>
      <c r="AT225" s="1038"/>
      <c r="AU225" s="1038"/>
      <c r="AV225" s="1038"/>
      <c r="AW225" s="1038"/>
      <c r="AX225" s="1038"/>
      <c r="AY225" s="1038"/>
      <c r="AZ225" s="240"/>
      <c r="BA225" s="3133" t="s">
        <v>70</v>
      </c>
      <c r="BB225" s="175" t="s">
        <v>71</v>
      </c>
      <c r="BC225" s="1598" t="s">
        <v>35</v>
      </c>
      <c r="BD225" s="1618" t="s">
        <v>35</v>
      </c>
      <c r="BE225" s="1618" t="s">
        <v>35</v>
      </c>
      <c r="BF225" s="1618" t="s">
        <v>35</v>
      </c>
      <c r="BG225" s="1639" t="s">
        <v>35</v>
      </c>
      <c r="BH225" s="1660" t="s">
        <v>35</v>
      </c>
      <c r="BI225" s="1618" t="s">
        <v>35</v>
      </c>
      <c r="BJ225" s="1618" t="s">
        <v>35</v>
      </c>
      <c r="BK225" s="1618" t="s">
        <v>35</v>
      </c>
      <c r="BL225" s="1639" t="s">
        <v>35</v>
      </c>
      <c r="BM225" s="1660" t="s">
        <v>35</v>
      </c>
      <c r="BN225" s="1618" t="s">
        <v>35</v>
      </c>
      <c r="BO225" s="1618" t="s">
        <v>35</v>
      </c>
      <c r="BP225" s="1618" t="s">
        <v>35</v>
      </c>
      <c r="BQ225" s="1639" t="s">
        <v>35</v>
      </c>
      <c r="BR225" s="1660" t="s">
        <v>35</v>
      </c>
      <c r="BS225" s="1618" t="s">
        <v>35</v>
      </c>
      <c r="BT225" s="1618" t="s">
        <v>35</v>
      </c>
      <c r="BU225" s="1618" t="s">
        <v>35</v>
      </c>
      <c r="BV225" s="1618" t="s">
        <v>35</v>
      </c>
      <c r="BW225" s="1618" t="s">
        <v>35</v>
      </c>
      <c r="BX225" s="1618" t="s">
        <v>35</v>
      </c>
      <c r="BY225" s="1680" t="s">
        <v>35</v>
      </c>
      <c r="BZ225" s="1680" t="s">
        <v>35</v>
      </c>
      <c r="CA225" s="2495"/>
      <c r="CB225" s="2495"/>
      <c r="CC225" s="2495"/>
      <c r="CD225" s="2495"/>
      <c r="CE225" s="2495"/>
      <c r="CF225" s="2495"/>
      <c r="CG225" s="2495"/>
      <c r="CH225" s="2495"/>
      <c r="CI225" s="2495"/>
      <c r="CJ225" s="2495"/>
      <c r="CK225" s="2495"/>
      <c r="CL225" s="2495"/>
      <c r="CM225" s="2495"/>
      <c r="CN225" s="2495"/>
      <c r="CO225" s="2495"/>
      <c r="CP225" s="2495"/>
      <c r="CQ225" s="2495"/>
      <c r="CR225" s="2495"/>
      <c r="CS225" s="2495"/>
      <c r="CT225" s="2495"/>
      <c r="CU225" s="2495"/>
      <c r="CV225" s="2495"/>
      <c r="CW225" s="2495"/>
      <c r="CX225" s="2495"/>
      <c r="CY225" s="2495"/>
      <c r="CZ225" s="2495"/>
    </row>
    <row r="226" s="761" customFormat="true" ht="15" customHeight="true" x14ac:dyDescent="0.2">
      <c r="A226" s="1985"/>
      <c r="B226" s="2127"/>
      <c r="C226" s="1939"/>
      <c r="D226" s="1940"/>
      <c r="E226" s="1940"/>
      <c r="F226" s="1940"/>
      <c r="G226" s="1974"/>
      <c r="H226" s="1965"/>
      <c r="I226" s="1940"/>
      <c r="J226" s="1940"/>
      <c r="K226" s="1940"/>
      <c r="L226" s="1945"/>
      <c r="M226" s="1955"/>
      <c r="N226" s="1940"/>
      <c r="O226" s="1940"/>
      <c r="P226" s="1940"/>
      <c r="Q226" s="1974"/>
      <c r="R226" s="1965"/>
      <c r="S226" s="1940"/>
      <c r="T226" s="1940"/>
      <c r="U226" s="1940"/>
      <c r="V226" s="1940"/>
      <c r="W226" s="1940"/>
      <c r="X226" s="1940"/>
      <c r="Y226" s="1940"/>
      <c r="Z226" s="2544"/>
      <c r="AA226" s="1038"/>
      <c r="AB226" s="1038"/>
      <c r="AC226" s="1038"/>
      <c r="AD226" s="1038"/>
      <c r="AE226" s="1038"/>
      <c r="AF226" s="1038"/>
      <c r="AG226" s="1038"/>
      <c r="AH226" s="1038"/>
      <c r="AI226" s="1038"/>
      <c r="AJ226" s="1038"/>
      <c r="AK226" s="1038"/>
      <c r="AL226" s="1038"/>
      <c r="AM226" s="1038"/>
      <c r="AN226" s="1038"/>
      <c r="AO226" s="1038"/>
      <c r="AP226" s="1038"/>
      <c r="AQ226" s="1038"/>
      <c r="AR226" s="1038"/>
      <c r="AS226" s="1038"/>
      <c r="AT226" s="1038"/>
      <c r="AU226" s="1038"/>
      <c r="AV226" s="1038"/>
      <c r="AW226" s="1038"/>
      <c r="AX226" s="1038"/>
      <c r="AY226" s="1038"/>
      <c r="AZ226" s="240"/>
      <c r="BA226" s="3133"/>
      <c r="BB226" s="175" t="s">
        <v>72</v>
      </c>
      <c r="BC226" s="1598" t="s">
        <v>35</v>
      </c>
      <c r="BD226" s="1618" t="s">
        <v>35</v>
      </c>
      <c r="BE226" s="1618" t="s">
        <v>35</v>
      </c>
      <c r="BF226" s="1618" t="s">
        <v>35</v>
      </c>
      <c r="BG226" s="1639" t="s">
        <v>35</v>
      </c>
      <c r="BH226" s="1660" t="s">
        <v>35</v>
      </c>
      <c r="BI226" s="1618" t="s">
        <v>35</v>
      </c>
      <c r="BJ226" s="1618" t="s">
        <v>35</v>
      </c>
      <c r="BK226" s="1618" t="s">
        <v>35</v>
      </c>
      <c r="BL226" s="1639" t="s">
        <v>35</v>
      </c>
      <c r="BM226" s="1660" t="s">
        <v>35</v>
      </c>
      <c r="BN226" s="1618" t="s">
        <v>35</v>
      </c>
      <c r="BO226" s="1618" t="s">
        <v>35</v>
      </c>
      <c r="BP226" s="1618" t="s">
        <v>35</v>
      </c>
      <c r="BQ226" s="1639" t="s">
        <v>35</v>
      </c>
      <c r="BR226" s="1660" t="s">
        <v>35</v>
      </c>
      <c r="BS226" s="1618" t="s">
        <v>35</v>
      </c>
      <c r="BT226" s="1618" t="s">
        <v>35</v>
      </c>
      <c r="BU226" s="1618" t="s">
        <v>35</v>
      </c>
      <c r="BV226" s="1618" t="s">
        <v>35</v>
      </c>
      <c r="BW226" s="1618" t="s">
        <v>35</v>
      </c>
      <c r="BX226" s="1618" t="s">
        <v>35</v>
      </c>
      <c r="BY226" s="1680" t="s">
        <v>35</v>
      </c>
      <c r="BZ226" s="1680" t="s">
        <v>35</v>
      </c>
      <c r="CA226" s="2495"/>
      <c r="CB226" s="2495"/>
      <c r="CC226" s="2495"/>
      <c r="CD226" s="2495"/>
      <c r="CE226" s="2495"/>
      <c r="CF226" s="2495"/>
      <c r="CG226" s="2495"/>
      <c r="CH226" s="2495"/>
      <c r="CI226" s="2495"/>
      <c r="CJ226" s="2495"/>
      <c r="CK226" s="2495"/>
      <c r="CL226" s="2495"/>
      <c r="CM226" s="2495"/>
      <c r="CN226" s="2495"/>
      <c r="CO226" s="2495"/>
      <c r="CP226" s="2495"/>
      <c r="CQ226" s="2495"/>
      <c r="CR226" s="2495"/>
      <c r="CS226" s="2495"/>
      <c r="CT226" s="2495"/>
      <c r="CU226" s="2495"/>
      <c r="CV226" s="2495"/>
      <c r="CW226" s="2495"/>
      <c r="CX226" s="2495"/>
      <c r="CY226" s="2495"/>
      <c r="CZ226" s="2495"/>
    </row>
    <row r="227" s="761" customFormat="true" ht="15" customHeight="true" x14ac:dyDescent="0.2">
      <c r="A227" s="1986"/>
      <c r="B227" s="2128"/>
      <c r="C227" s="1941"/>
      <c r="D227" s="1942"/>
      <c r="E227" s="1942"/>
      <c r="F227" s="1942"/>
      <c r="G227" s="1975"/>
      <c r="H227" s="1966"/>
      <c r="I227" s="1942"/>
      <c r="J227" s="1942"/>
      <c r="K227" s="1942"/>
      <c r="L227" s="1946"/>
      <c r="M227" s="1956"/>
      <c r="N227" s="1942"/>
      <c r="O227" s="1942"/>
      <c r="P227" s="1942"/>
      <c r="Q227" s="1975"/>
      <c r="R227" s="1966"/>
      <c r="S227" s="1942"/>
      <c r="T227" s="1942"/>
      <c r="U227" s="1942"/>
      <c r="V227" s="1942"/>
      <c r="W227" s="1942"/>
      <c r="X227" s="1942"/>
      <c r="Y227" s="1942"/>
      <c r="Z227" s="2545"/>
      <c r="AA227" s="1038"/>
      <c r="AB227" s="1038"/>
      <c r="AC227" s="1038"/>
      <c r="AD227" s="1038"/>
      <c r="AE227" s="1038"/>
      <c r="AF227" s="1038"/>
      <c r="AG227" s="1038"/>
      <c r="AH227" s="1038"/>
      <c r="AI227" s="1038"/>
      <c r="AJ227" s="1038"/>
      <c r="AK227" s="1038"/>
      <c r="AL227" s="1038"/>
      <c r="AM227" s="1038"/>
      <c r="AN227" s="1038"/>
      <c r="AO227" s="1038"/>
      <c r="AP227" s="1038"/>
      <c r="AQ227" s="1038"/>
      <c r="AR227" s="1038"/>
      <c r="AS227" s="1038"/>
      <c r="AT227" s="1038"/>
      <c r="AU227" s="1038"/>
      <c r="AV227" s="1038"/>
      <c r="AW227" s="1038"/>
      <c r="AX227" s="1038"/>
      <c r="AY227" s="1038"/>
      <c r="AZ227" s="240"/>
      <c r="BA227" s="3133" t="s">
        <v>95</v>
      </c>
      <c r="BB227" s="175" t="s">
        <v>61</v>
      </c>
      <c r="BC227" s="1598" t="s">
        <v>35</v>
      </c>
      <c r="BD227" s="1618" t="s">
        <v>35</v>
      </c>
      <c r="BE227" s="1618" t="s">
        <v>35</v>
      </c>
      <c r="BF227" s="1618" t="s">
        <v>35</v>
      </c>
      <c r="BG227" s="1639" t="s">
        <v>35</v>
      </c>
      <c r="BH227" s="1660" t="s">
        <v>35</v>
      </c>
      <c r="BI227" s="1618" t="s">
        <v>35</v>
      </c>
      <c r="BJ227" s="1618" t="s">
        <v>35</v>
      </c>
      <c r="BK227" s="1618" t="s">
        <v>35</v>
      </c>
      <c r="BL227" s="1639" t="s">
        <v>35</v>
      </c>
      <c r="BM227" s="1660" t="s">
        <v>35</v>
      </c>
      <c r="BN227" s="1618" t="s">
        <v>35</v>
      </c>
      <c r="BO227" s="1618" t="s">
        <v>35</v>
      </c>
      <c r="BP227" s="1618" t="s">
        <v>35</v>
      </c>
      <c r="BQ227" s="1639" t="s">
        <v>35</v>
      </c>
      <c r="BR227" s="1660" t="s">
        <v>35</v>
      </c>
      <c r="BS227" s="1618" t="s">
        <v>35</v>
      </c>
      <c r="BT227" s="1618" t="s">
        <v>35</v>
      </c>
      <c r="BU227" s="1618" t="s">
        <v>35</v>
      </c>
      <c r="BV227" s="1618" t="s">
        <v>35</v>
      </c>
      <c r="BW227" s="1618" t="s">
        <v>35</v>
      </c>
      <c r="BX227" s="1618" t="s">
        <v>35</v>
      </c>
      <c r="BY227" s="1680" t="s">
        <v>35</v>
      </c>
      <c r="BZ227" s="1680" t="s">
        <v>35</v>
      </c>
      <c r="CA227" s="2495"/>
      <c r="CB227" s="2495"/>
      <c r="CC227" s="2495"/>
      <c r="CD227" s="2495"/>
      <c r="CE227" s="2495"/>
      <c r="CF227" s="2495"/>
      <c r="CG227" s="2495"/>
      <c r="CH227" s="2495"/>
      <c r="CI227" s="2495"/>
      <c r="CJ227" s="2495"/>
      <c r="CK227" s="2495"/>
      <c r="CL227" s="2495"/>
      <c r="CM227" s="2495"/>
      <c r="CN227" s="2495"/>
      <c r="CO227" s="2495"/>
      <c r="CP227" s="2495"/>
      <c r="CQ227" s="2495"/>
      <c r="CR227" s="2495"/>
      <c r="CS227" s="2495"/>
      <c r="CT227" s="2495"/>
      <c r="CU227" s="2495"/>
      <c r="CV227" s="2495"/>
      <c r="CW227" s="2495"/>
      <c r="CX227" s="2495"/>
      <c r="CY227" s="2495"/>
      <c r="CZ227" s="2495"/>
    </row>
    <row r="228" s="761" customFormat="true" ht="15" customHeight="true" x14ac:dyDescent="0.2">
      <c r="A228" s="1987"/>
      <c r="B228" s="2129"/>
      <c r="C228" s="1450"/>
      <c r="D228" s="1451"/>
      <c r="E228" s="1451"/>
      <c r="F228" s="1451"/>
      <c r="G228" s="1452"/>
      <c r="H228" s="1453"/>
      <c r="I228" s="1451"/>
      <c r="J228" s="1451"/>
      <c r="K228" s="1451"/>
      <c r="L228" s="1454"/>
      <c r="M228" s="1450"/>
      <c r="N228" s="1451"/>
      <c r="O228" s="1451"/>
      <c r="P228" s="1451"/>
      <c r="Q228" s="1452"/>
      <c r="R228" s="1453"/>
      <c r="S228" s="1451"/>
      <c r="T228" s="1451"/>
      <c r="U228" s="1451"/>
      <c r="V228" s="1451"/>
      <c r="W228" s="1451"/>
      <c r="X228" s="1451"/>
      <c r="Y228" s="1451"/>
      <c r="Z228" s="1454"/>
      <c r="AA228" s="1038"/>
      <c r="AB228" s="1038"/>
      <c r="AC228" s="1038"/>
      <c r="AD228" s="1038"/>
      <c r="AE228" s="1038"/>
      <c r="AF228" s="1038"/>
      <c r="AG228" s="1038"/>
      <c r="AH228" s="1038"/>
      <c r="AI228" s="1038"/>
      <c r="AJ228" s="1038"/>
      <c r="AK228" s="1038"/>
      <c r="AL228" s="1038"/>
      <c r="AM228" s="1038"/>
      <c r="AN228" s="1038"/>
      <c r="AO228" s="1038"/>
      <c r="AP228" s="1038"/>
      <c r="AQ228" s="1038"/>
      <c r="AR228" s="1038"/>
      <c r="AS228" s="1038"/>
      <c r="AT228" s="1038"/>
      <c r="AU228" s="1038"/>
      <c r="AV228" s="1038"/>
      <c r="AW228" s="1038"/>
      <c r="AX228" s="1038"/>
      <c r="AY228" s="1038"/>
      <c r="AZ228" s="240"/>
      <c r="BA228" s="3133"/>
      <c r="BB228" s="175" t="s">
        <v>92</v>
      </c>
      <c r="BC228" s="1598" t="s">
        <v>35</v>
      </c>
      <c r="BD228" s="1618" t="s">
        <v>35</v>
      </c>
      <c r="BE228" s="1618" t="s">
        <v>35</v>
      </c>
      <c r="BF228" s="1618" t="s">
        <v>35</v>
      </c>
      <c r="BG228" s="1639" t="s">
        <v>35</v>
      </c>
      <c r="BH228" s="1660" t="s">
        <v>35</v>
      </c>
      <c r="BI228" s="1618" t="s">
        <v>35</v>
      </c>
      <c r="BJ228" s="1618" t="s">
        <v>35</v>
      </c>
      <c r="BK228" s="1618" t="s">
        <v>35</v>
      </c>
      <c r="BL228" s="1639" t="s">
        <v>35</v>
      </c>
      <c r="BM228" s="1660" t="s">
        <v>35</v>
      </c>
      <c r="BN228" s="1618" t="s">
        <v>35</v>
      </c>
      <c r="BO228" s="1618" t="s">
        <v>35</v>
      </c>
      <c r="BP228" s="1618" t="s">
        <v>35</v>
      </c>
      <c r="BQ228" s="1639" t="s">
        <v>35</v>
      </c>
      <c r="BR228" s="1660" t="s">
        <v>35</v>
      </c>
      <c r="BS228" s="1618" t="s">
        <v>35</v>
      </c>
      <c r="BT228" s="1618" t="s">
        <v>35</v>
      </c>
      <c r="BU228" s="1618" t="s">
        <v>35</v>
      </c>
      <c r="BV228" s="1618" t="s">
        <v>35</v>
      </c>
      <c r="BW228" s="1618" t="s">
        <v>35</v>
      </c>
      <c r="BX228" s="1618" t="s">
        <v>35</v>
      </c>
      <c r="BY228" s="1680" t="s">
        <v>35</v>
      </c>
      <c r="BZ228" s="1680" t="s">
        <v>35</v>
      </c>
      <c r="CA228" s="2495"/>
      <c r="CB228" s="2495"/>
      <c r="CC228" s="2495"/>
      <c r="CD228" s="2495"/>
      <c r="CE228" s="2495"/>
      <c r="CF228" s="2495"/>
      <c r="CG228" s="2495"/>
      <c r="CH228" s="2495"/>
      <c r="CI228" s="2495"/>
      <c r="CJ228" s="2495"/>
      <c r="CK228" s="2495"/>
      <c r="CL228" s="2495"/>
      <c r="CM228" s="2495"/>
      <c r="CN228" s="2495"/>
      <c r="CO228" s="2495"/>
      <c r="CP228" s="2495"/>
      <c r="CQ228" s="2495"/>
      <c r="CR228" s="2495"/>
      <c r="CS228" s="2495"/>
      <c r="CT228" s="2495"/>
      <c r="CU228" s="2495"/>
      <c r="CV228" s="2495"/>
      <c r="CW228" s="2495"/>
      <c r="CX228" s="2495"/>
      <c r="CY228" s="2495"/>
      <c r="CZ228" s="2495"/>
    </row>
    <row r="229" s="761" customFormat="true" ht="15" customHeight="true" x14ac:dyDescent="0.2">
      <c r="A229" s="1988"/>
      <c r="B229" s="2130"/>
      <c r="C229" s="1434"/>
      <c r="D229" s="1435"/>
      <c r="E229" s="1435"/>
      <c r="F229" s="1435"/>
      <c r="G229" s="1436"/>
      <c r="H229" s="1437"/>
      <c r="I229" s="1435"/>
      <c r="J229" s="1435"/>
      <c r="K229" s="1435"/>
      <c r="L229" s="1438"/>
      <c r="M229" s="1434"/>
      <c r="N229" s="1435"/>
      <c r="O229" s="1435"/>
      <c r="P229" s="1435"/>
      <c r="Q229" s="1436"/>
      <c r="R229" s="1437"/>
      <c r="S229" s="1435"/>
      <c r="T229" s="1435"/>
      <c r="U229" s="1435"/>
      <c r="V229" s="1435"/>
      <c r="W229" s="1435"/>
      <c r="X229" s="1435"/>
      <c r="Y229" s="1435"/>
      <c r="Z229" s="1438"/>
      <c r="AA229" s="1038"/>
      <c r="AB229" s="1038"/>
      <c r="AC229" s="1038"/>
      <c r="AD229" s="1038"/>
      <c r="AE229" s="1038"/>
      <c r="AF229" s="1038"/>
      <c r="AG229" s="1038"/>
      <c r="AH229" s="1038"/>
      <c r="AI229" s="1038"/>
      <c r="AJ229" s="1038"/>
      <c r="AK229" s="1038"/>
      <c r="AL229" s="1038"/>
      <c r="AM229" s="1038"/>
      <c r="AN229" s="1038"/>
      <c r="AO229" s="1038"/>
      <c r="AP229" s="1038"/>
      <c r="AQ229" s="1038"/>
      <c r="AR229" s="1038"/>
      <c r="AS229" s="1038"/>
      <c r="AT229" s="1038"/>
      <c r="AU229" s="1038"/>
      <c r="AV229" s="1038"/>
      <c r="AW229" s="1038"/>
      <c r="AX229" s="1038"/>
      <c r="AY229" s="1038"/>
      <c r="AZ229" s="240"/>
      <c r="BA229" s="3133"/>
      <c r="BB229" s="175" t="s">
        <v>93</v>
      </c>
      <c r="BC229" s="1598" t="s">
        <v>35</v>
      </c>
      <c r="BD229" s="1618" t="s">
        <v>35</v>
      </c>
      <c r="BE229" s="1618" t="s">
        <v>35</v>
      </c>
      <c r="BF229" s="1618" t="s">
        <v>35</v>
      </c>
      <c r="BG229" s="1639" t="s">
        <v>35</v>
      </c>
      <c r="BH229" s="1660" t="s">
        <v>35</v>
      </c>
      <c r="BI229" s="1618" t="s">
        <v>35</v>
      </c>
      <c r="BJ229" s="1618" t="s">
        <v>35</v>
      </c>
      <c r="BK229" s="1618" t="s">
        <v>35</v>
      </c>
      <c r="BL229" s="1639" t="s">
        <v>35</v>
      </c>
      <c r="BM229" s="1660" t="s">
        <v>35</v>
      </c>
      <c r="BN229" s="1618" t="s">
        <v>35</v>
      </c>
      <c r="BO229" s="1618" t="s">
        <v>35</v>
      </c>
      <c r="BP229" s="1618" t="s">
        <v>35</v>
      </c>
      <c r="BQ229" s="1639" t="s">
        <v>35</v>
      </c>
      <c r="BR229" s="1660" t="s">
        <v>35</v>
      </c>
      <c r="BS229" s="1618" t="s">
        <v>35</v>
      </c>
      <c r="BT229" s="1618" t="s">
        <v>35</v>
      </c>
      <c r="BU229" s="1618" t="s">
        <v>35</v>
      </c>
      <c r="BV229" s="1618" t="s">
        <v>35</v>
      </c>
      <c r="BW229" s="1618" t="s">
        <v>35</v>
      </c>
      <c r="BX229" s="1618" t="s">
        <v>35</v>
      </c>
      <c r="BY229" s="1680" t="s">
        <v>35</v>
      </c>
      <c r="BZ229" s="1680" t="s">
        <v>35</v>
      </c>
      <c r="CA229" s="2495"/>
      <c r="CB229" s="2495"/>
      <c r="CC229" s="2495"/>
      <c r="CD229" s="2495"/>
      <c r="CE229" s="2495"/>
      <c r="CF229" s="2495"/>
      <c r="CG229" s="2495"/>
      <c r="CH229" s="2495"/>
      <c r="CI229" s="2495"/>
      <c r="CJ229" s="2495"/>
      <c r="CK229" s="2495"/>
      <c r="CL229" s="2495"/>
      <c r="CM229" s="2495"/>
      <c r="CN229" s="2495"/>
      <c r="CO229" s="2495"/>
      <c r="CP229" s="2495"/>
      <c r="CQ229" s="2495"/>
      <c r="CR229" s="2495"/>
      <c r="CS229" s="2495"/>
      <c r="CT229" s="2495"/>
      <c r="CU229" s="2495"/>
      <c r="CV229" s="2495"/>
      <c r="CW229" s="2495"/>
      <c r="CX229" s="2495"/>
      <c r="CY229" s="2495"/>
      <c r="CZ229" s="2495"/>
    </row>
    <row r="230" s="761" customFormat="true" ht="15" customHeight="true" x14ac:dyDescent="0.2">
      <c r="A230" s="1989"/>
      <c r="B230" s="2131"/>
      <c r="C230" s="1439"/>
      <c r="D230" s="1440"/>
      <c r="E230" s="1440"/>
      <c r="F230" s="1440"/>
      <c r="G230" s="1441"/>
      <c r="H230" s="1442"/>
      <c r="I230" s="1440"/>
      <c r="J230" s="1440"/>
      <c r="K230" s="1440"/>
      <c r="L230" s="1443"/>
      <c r="M230" s="1439"/>
      <c r="N230" s="1440"/>
      <c r="O230" s="1440"/>
      <c r="P230" s="1440"/>
      <c r="Q230" s="1441"/>
      <c r="R230" s="1442"/>
      <c r="S230" s="1440"/>
      <c r="T230" s="1440"/>
      <c r="U230" s="1440"/>
      <c r="V230" s="1440"/>
      <c r="W230" s="1440"/>
      <c r="X230" s="1440"/>
      <c r="Y230" s="1440"/>
      <c r="Z230" s="1443"/>
      <c r="AA230" s="1038"/>
      <c r="AB230" s="1038"/>
      <c r="AC230" s="1038"/>
      <c r="AD230" s="1038"/>
      <c r="AE230" s="1038"/>
      <c r="AF230" s="1038"/>
      <c r="AG230" s="1038"/>
      <c r="AH230" s="1038"/>
      <c r="AI230" s="1038"/>
      <c r="AJ230" s="1038"/>
      <c r="AK230" s="1038"/>
      <c r="AL230" s="1038"/>
      <c r="AM230" s="1038"/>
      <c r="AN230" s="1038"/>
      <c r="AO230" s="1038"/>
      <c r="AP230" s="1038"/>
      <c r="AQ230" s="1038"/>
      <c r="AR230" s="1038"/>
      <c r="AS230" s="1038"/>
      <c r="AT230" s="1038"/>
      <c r="AU230" s="1038"/>
      <c r="AV230" s="1038"/>
      <c r="AW230" s="1038"/>
      <c r="AX230" s="1038"/>
      <c r="AY230" s="1038"/>
      <c r="AZ230" s="240"/>
      <c r="BA230" s="3133"/>
      <c r="BB230" s="175" t="s">
        <v>94</v>
      </c>
      <c r="BC230" s="1598" t="s">
        <v>35</v>
      </c>
      <c r="BD230" s="1618" t="s">
        <v>35</v>
      </c>
      <c r="BE230" s="1618" t="s">
        <v>35</v>
      </c>
      <c r="BF230" s="1618" t="s">
        <v>35</v>
      </c>
      <c r="BG230" s="1639" t="s">
        <v>35</v>
      </c>
      <c r="BH230" s="1660" t="s">
        <v>35</v>
      </c>
      <c r="BI230" s="1618" t="s">
        <v>35</v>
      </c>
      <c r="BJ230" s="1618" t="s">
        <v>35</v>
      </c>
      <c r="BK230" s="1618" t="s">
        <v>35</v>
      </c>
      <c r="BL230" s="1639" t="s">
        <v>35</v>
      </c>
      <c r="BM230" s="1660" t="s">
        <v>35</v>
      </c>
      <c r="BN230" s="1618" t="s">
        <v>35</v>
      </c>
      <c r="BO230" s="1618" t="s">
        <v>35</v>
      </c>
      <c r="BP230" s="1618" t="s">
        <v>35</v>
      </c>
      <c r="BQ230" s="1639" t="s">
        <v>35</v>
      </c>
      <c r="BR230" s="1660" t="s">
        <v>35</v>
      </c>
      <c r="BS230" s="1618" t="s">
        <v>35</v>
      </c>
      <c r="BT230" s="1618" t="s">
        <v>35</v>
      </c>
      <c r="BU230" s="1618" t="s">
        <v>35</v>
      </c>
      <c r="BV230" s="1618" t="s">
        <v>35</v>
      </c>
      <c r="BW230" s="1618" t="s">
        <v>35</v>
      </c>
      <c r="BX230" s="1618" t="s">
        <v>35</v>
      </c>
      <c r="BY230" s="1680" t="s">
        <v>35</v>
      </c>
      <c r="BZ230" s="1680" t="s">
        <v>35</v>
      </c>
      <c r="CA230" s="2495"/>
      <c r="CB230" s="2495"/>
      <c r="CC230" s="2495"/>
      <c r="CD230" s="2495"/>
      <c r="CE230" s="2495"/>
      <c r="CF230" s="2495"/>
      <c r="CG230" s="2495"/>
      <c r="CH230" s="2495"/>
      <c r="CI230" s="2495"/>
      <c r="CJ230" s="2495"/>
      <c r="CK230" s="2495"/>
      <c r="CL230" s="2495"/>
      <c r="CM230" s="2495"/>
      <c r="CN230" s="2495"/>
      <c r="CO230" s="2495"/>
      <c r="CP230" s="2495"/>
      <c r="CQ230" s="2495"/>
      <c r="CR230" s="2495"/>
      <c r="CS230" s="2495"/>
      <c r="CT230" s="2495"/>
      <c r="CU230" s="2495"/>
      <c r="CV230" s="2495"/>
      <c r="CW230" s="2495"/>
      <c r="CX230" s="2495"/>
      <c r="CY230" s="2495"/>
      <c r="CZ230" s="2495"/>
    </row>
    <row r="231" s="761" customFormat="true" ht="15" customHeight="true" x14ac:dyDescent="0.2">
      <c r="A231" s="1249"/>
      <c r="B231" s="1274"/>
      <c r="C231" s="1163"/>
      <c r="D231" s="1164"/>
      <c r="E231" s="1164"/>
      <c r="F231" s="1164"/>
      <c r="G231" s="1227"/>
      <c r="H231" s="1210"/>
      <c r="I231" s="1164"/>
      <c r="J231" s="1164"/>
      <c r="K231" s="1164"/>
      <c r="L231" s="1177"/>
      <c r="M231" s="1193"/>
      <c r="N231" s="1164"/>
      <c r="O231" s="1164"/>
      <c r="P231" s="1164"/>
      <c r="Q231" s="1227"/>
      <c r="R231" s="1210"/>
      <c r="S231" s="1164"/>
      <c r="T231" s="1164"/>
      <c r="U231" s="1164"/>
      <c r="V231" s="1164"/>
      <c r="W231" s="1164"/>
      <c r="X231" s="1164"/>
      <c r="Y231" s="1164"/>
      <c r="Z231" s="2461"/>
      <c r="AA231" s="1038"/>
      <c r="AB231" s="1038"/>
      <c r="AC231" s="1038"/>
      <c r="AD231" s="1038"/>
      <c r="AE231" s="1038"/>
      <c r="AF231" s="1038"/>
      <c r="AG231" s="1038"/>
      <c r="AH231" s="1038"/>
      <c r="AI231" s="1038"/>
      <c r="AJ231" s="1038"/>
      <c r="AK231" s="1038"/>
      <c r="AL231" s="1038"/>
      <c r="AM231" s="1038"/>
      <c r="AN231" s="1038"/>
      <c r="AO231" s="1038"/>
      <c r="AP231" s="1038"/>
      <c r="AQ231" s="1038"/>
      <c r="AR231" s="1038"/>
      <c r="AS231" s="1038"/>
      <c r="AT231" s="1038"/>
      <c r="AU231" s="1038"/>
      <c r="AV231" s="1038"/>
      <c r="AW231" s="1038"/>
      <c r="AX231" s="1038"/>
      <c r="AY231" s="1038"/>
      <c r="AZ231" s="240"/>
      <c r="BA231" s="763"/>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447"/>
      <c r="BW231" s="447"/>
      <c r="BX231" s="447"/>
      <c r="BY231" s="448"/>
      <c r="BZ231" s="448"/>
      <c r="CA231" s="2496"/>
      <c r="CB231" s="2496"/>
      <c r="CC231" s="2496"/>
      <c r="CD231" s="2496"/>
      <c r="CE231" s="2496"/>
      <c r="CF231" s="2496"/>
      <c r="CG231" s="2496"/>
      <c r="CH231" s="2496"/>
      <c r="CI231" s="2496"/>
      <c r="CJ231" s="2496"/>
      <c r="CK231" s="2496"/>
      <c r="CL231" s="2496"/>
      <c r="CM231" s="2496"/>
      <c r="CN231" s="2496"/>
      <c r="CO231" s="2496"/>
      <c r="CP231" s="2496"/>
      <c r="CQ231" s="2496"/>
      <c r="CR231" s="2496"/>
      <c r="CS231" s="2496"/>
      <c r="CT231" s="2496"/>
      <c r="CU231" s="2496"/>
      <c r="CV231" s="2496"/>
      <c r="CW231" s="2496"/>
      <c r="CX231" s="2496"/>
      <c r="CY231" s="2496"/>
      <c r="CZ231" s="2496"/>
    </row>
    <row r="232" s="761" customFormat="true" ht="15" customHeight="true" x14ac:dyDescent="0.2">
      <c r="A232" s="1250"/>
      <c r="B232" s="1275"/>
      <c r="C232" s="1165"/>
      <c r="D232" s="1166"/>
      <c r="E232" s="1166"/>
      <c r="F232" s="1166"/>
      <c r="G232" s="1228"/>
      <c r="H232" s="1211"/>
      <c r="I232" s="1166"/>
      <c r="J232" s="1166"/>
      <c r="K232" s="1166"/>
      <c r="L232" s="1178"/>
      <c r="M232" s="1194"/>
      <c r="N232" s="1166"/>
      <c r="O232" s="1166"/>
      <c r="P232" s="1166"/>
      <c r="Q232" s="1228"/>
      <c r="R232" s="1211"/>
      <c r="S232" s="1166"/>
      <c r="T232" s="1166"/>
      <c r="U232" s="1166"/>
      <c r="V232" s="1166"/>
      <c r="W232" s="1166"/>
      <c r="X232" s="1166"/>
      <c r="Y232" s="1166"/>
      <c r="Z232" s="2462"/>
      <c r="AA232" s="1038"/>
      <c r="AB232" s="1038"/>
      <c r="AC232" s="1038"/>
      <c r="AD232" s="1038"/>
      <c r="AE232" s="1038"/>
      <c r="AF232" s="1038"/>
      <c r="AG232" s="1038"/>
      <c r="AH232" s="1038"/>
      <c r="AI232" s="1038"/>
      <c r="AJ232" s="1038"/>
      <c r="AK232" s="1038"/>
      <c r="AL232" s="1038"/>
      <c r="AM232" s="1038"/>
      <c r="AN232" s="1038"/>
      <c r="AO232" s="1038"/>
      <c r="AP232" s="1038"/>
      <c r="AQ232" s="1038"/>
      <c r="AR232" s="1038"/>
      <c r="AS232" s="1038"/>
      <c r="AT232" s="1038"/>
      <c r="AU232" s="1038"/>
      <c r="AV232" s="1038"/>
      <c r="AW232" s="1038"/>
      <c r="AX232" s="1038"/>
      <c r="AY232" s="1038"/>
      <c r="AZ232" s="240"/>
      <c r="BA232" s="838"/>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2496"/>
      <c r="CB232" s="2496"/>
      <c r="CC232" s="2496"/>
      <c r="CD232" s="2496"/>
      <c r="CE232" s="2496"/>
      <c r="CF232" s="2496"/>
      <c r="CG232" s="2496"/>
      <c r="CH232" s="2496"/>
      <c r="CI232" s="2496"/>
      <c r="CJ232" s="2496"/>
      <c r="CK232" s="2496"/>
      <c r="CL232" s="2496"/>
      <c r="CM232" s="2496"/>
      <c r="CN232" s="2496"/>
      <c r="CO232" s="2496"/>
      <c r="CP232" s="2496"/>
      <c r="CQ232" s="2496"/>
      <c r="CR232" s="2496"/>
      <c r="CS232" s="2496"/>
      <c r="CT232" s="2496"/>
      <c r="CU232" s="2496"/>
      <c r="CV232" s="2496"/>
      <c r="CW232" s="2496"/>
      <c r="CX232" s="2496"/>
      <c r="CY232" s="2496"/>
      <c r="CZ232" s="2496"/>
    </row>
    <row r="233" s="761" customFormat="true" ht="15" customHeight="true" x14ac:dyDescent="0.2">
      <c r="A233" s="1251"/>
      <c r="B233" s="1276"/>
      <c r="C233" s="1455"/>
      <c r="D233" s="1456"/>
      <c r="E233" s="1456"/>
      <c r="F233" s="1456"/>
      <c r="G233" s="1457"/>
      <c r="H233" s="1458"/>
      <c r="I233" s="1456"/>
      <c r="J233" s="1456"/>
      <c r="K233" s="1456"/>
      <c r="L233" s="1459"/>
      <c r="M233" s="1460"/>
      <c r="N233" s="1456"/>
      <c r="O233" s="1456"/>
      <c r="P233" s="1456"/>
      <c r="Q233" s="1457"/>
      <c r="R233" s="1458"/>
      <c r="S233" s="1456"/>
      <c r="T233" s="1456"/>
      <c r="U233" s="1456"/>
      <c r="V233" s="1456"/>
      <c r="W233" s="1456"/>
      <c r="X233" s="1456"/>
      <c r="Y233" s="1456"/>
      <c r="Z233" s="2463"/>
      <c r="AA233" s="1038"/>
      <c r="AB233" s="1038"/>
      <c r="AC233" s="1038"/>
      <c r="AD233" s="1038"/>
      <c r="AE233" s="1038"/>
      <c r="AF233" s="1038"/>
      <c r="AG233" s="1038"/>
      <c r="AH233" s="1038"/>
      <c r="AI233" s="1038"/>
      <c r="AJ233" s="1038"/>
      <c r="AK233" s="1038"/>
      <c r="AL233" s="1038"/>
      <c r="AM233" s="1038"/>
      <c r="AN233" s="1038"/>
      <c r="AO233" s="1038"/>
      <c r="AP233" s="1038"/>
      <c r="AQ233" s="1038"/>
      <c r="AR233" s="1038"/>
      <c r="AS233" s="1038"/>
      <c r="AT233" s="1038"/>
      <c r="AU233" s="1038"/>
      <c r="AV233" s="1038"/>
      <c r="AW233" s="1038"/>
      <c r="AX233" s="1038"/>
      <c r="AY233" s="1038"/>
      <c r="AZ233" s="240"/>
      <c r="BA233" s="838"/>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2496"/>
      <c r="CB233" s="2496"/>
      <c r="CC233" s="2496"/>
      <c r="CD233" s="2496"/>
      <c r="CE233" s="2496"/>
      <c r="CF233" s="2496"/>
      <c r="CG233" s="2496"/>
      <c r="CH233" s="2496"/>
      <c r="CI233" s="2496"/>
      <c r="CJ233" s="2496"/>
      <c r="CK233" s="2496"/>
      <c r="CL233" s="2496"/>
      <c r="CM233" s="2496"/>
      <c r="CN233" s="2496"/>
      <c r="CO233" s="2496"/>
      <c r="CP233" s="2496"/>
      <c r="CQ233" s="2496"/>
      <c r="CR233" s="2496"/>
      <c r="CS233" s="2496"/>
      <c r="CT233" s="2496"/>
      <c r="CU233" s="2496"/>
      <c r="CV233" s="2496"/>
      <c r="CW233" s="2496"/>
      <c r="CX233" s="2496"/>
      <c r="CY233" s="2496"/>
      <c r="CZ233" s="2496"/>
    </row>
    <row r="234" s="761" customFormat="true" ht="15" customHeight="true" x14ac:dyDescent="0.2">
      <c r="A234" s="1252"/>
      <c r="B234" s="1277"/>
      <c r="C234" s="1461"/>
      <c r="D234" s="1462"/>
      <c r="E234" s="1462"/>
      <c r="F234" s="1462"/>
      <c r="G234" s="1463"/>
      <c r="H234" s="1464"/>
      <c r="I234" s="1462"/>
      <c r="J234" s="1462"/>
      <c r="K234" s="1462"/>
      <c r="L234" s="1465"/>
      <c r="M234" s="1466"/>
      <c r="N234" s="1462"/>
      <c r="O234" s="1462"/>
      <c r="P234" s="1462"/>
      <c r="Q234" s="1463"/>
      <c r="R234" s="1464"/>
      <c r="S234" s="1462"/>
      <c r="T234" s="1462"/>
      <c r="U234" s="1462"/>
      <c r="V234" s="1462"/>
      <c r="W234" s="1462"/>
      <c r="X234" s="1462"/>
      <c r="Y234" s="1462"/>
      <c r="Z234" s="2464"/>
      <c r="AA234" s="1038"/>
      <c r="AB234" s="1038"/>
      <c r="AC234" s="1038"/>
      <c r="AD234" s="1038"/>
      <c r="AE234" s="1038"/>
      <c r="AF234" s="1038"/>
      <c r="AG234" s="1038"/>
      <c r="AH234" s="1038"/>
      <c r="AI234" s="1038"/>
      <c r="AJ234" s="1038"/>
      <c r="AK234" s="1038"/>
      <c r="AL234" s="1038"/>
      <c r="AM234" s="1038"/>
      <c r="AN234" s="1038"/>
      <c r="AO234" s="1038"/>
      <c r="AP234" s="1038"/>
      <c r="AQ234" s="1038"/>
      <c r="AR234" s="1038"/>
      <c r="AS234" s="1038"/>
      <c r="AT234" s="1038"/>
      <c r="AU234" s="1038"/>
      <c r="AV234" s="1038"/>
      <c r="AW234" s="1038"/>
      <c r="AX234" s="1038"/>
      <c r="AY234" s="1038"/>
      <c r="AZ234" s="240"/>
      <c r="BA234" s="838"/>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2496"/>
      <c r="CB234" s="2496"/>
      <c r="CC234" s="2496"/>
      <c r="CD234" s="2496"/>
      <c r="CE234" s="2496"/>
      <c r="CF234" s="2496"/>
      <c r="CG234" s="2496"/>
      <c r="CH234" s="2496"/>
      <c r="CI234" s="2496"/>
      <c r="CJ234" s="2496"/>
      <c r="CK234" s="2496"/>
      <c r="CL234" s="2496"/>
      <c r="CM234" s="2496"/>
      <c r="CN234" s="2496"/>
      <c r="CO234" s="2496"/>
      <c r="CP234" s="2496"/>
      <c r="CQ234" s="2496"/>
      <c r="CR234" s="2496"/>
      <c r="CS234" s="2496"/>
      <c r="CT234" s="2496"/>
      <c r="CU234" s="2496"/>
      <c r="CV234" s="2496"/>
      <c r="CW234" s="2496"/>
      <c r="CX234" s="2496"/>
      <c r="CY234" s="2496"/>
      <c r="CZ234" s="2496"/>
    </row>
    <row r="235" s="761" customFormat="true" ht="15" customHeight="true" x14ac:dyDescent="0.2">
      <c r="A235" s="1252"/>
      <c r="B235" s="1277"/>
      <c r="C235" s="1461"/>
      <c r="D235" s="1462"/>
      <c r="E235" s="1462"/>
      <c r="F235" s="1462"/>
      <c r="G235" s="1463"/>
      <c r="H235" s="1464"/>
      <c r="I235" s="1462"/>
      <c r="J235" s="1462"/>
      <c r="K235" s="1462"/>
      <c r="L235" s="1465"/>
      <c r="M235" s="1466"/>
      <c r="N235" s="1462"/>
      <c r="O235" s="1462"/>
      <c r="P235" s="1462"/>
      <c r="Q235" s="1463"/>
      <c r="R235" s="1464"/>
      <c r="S235" s="1462"/>
      <c r="T235" s="1462"/>
      <c r="U235" s="1462"/>
      <c r="V235" s="1462"/>
      <c r="W235" s="1462"/>
      <c r="X235" s="1462"/>
      <c r="Y235" s="1462"/>
      <c r="Z235" s="2464"/>
      <c r="AA235" s="1038"/>
      <c r="AB235" s="1038"/>
      <c r="AC235" s="1038"/>
      <c r="AD235" s="1038"/>
      <c r="AE235" s="1038"/>
      <c r="AF235" s="1038"/>
      <c r="AG235" s="1038"/>
      <c r="AH235" s="1038"/>
      <c r="AI235" s="1038"/>
      <c r="AJ235" s="1038"/>
      <c r="AK235" s="1038"/>
      <c r="AL235" s="1038"/>
      <c r="AM235" s="1038"/>
      <c r="AN235" s="1038"/>
      <c r="AO235" s="1038"/>
      <c r="AP235" s="1038"/>
      <c r="AQ235" s="1038"/>
      <c r="AR235" s="1038"/>
      <c r="AS235" s="1038"/>
      <c r="AT235" s="1038"/>
      <c r="AU235" s="1038"/>
      <c r="AV235" s="1038"/>
      <c r="AW235" s="1038"/>
      <c r="AX235" s="1038"/>
      <c r="AY235" s="1038"/>
      <c r="AZ235" s="240"/>
      <c r="BA235" s="838"/>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2496"/>
      <c r="CB235" s="2496"/>
      <c r="CC235" s="2496"/>
      <c r="CD235" s="2496"/>
      <c r="CE235" s="2496"/>
      <c r="CF235" s="2496"/>
      <c r="CG235" s="2496"/>
      <c r="CH235" s="2496"/>
      <c r="CI235" s="2496"/>
      <c r="CJ235" s="2496"/>
      <c r="CK235" s="2496"/>
      <c r="CL235" s="2496"/>
      <c r="CM235" s="2496"/>
      <c r="CN235" s="2496"/>
      <c r="CO235" s="2496"/>
      <c r="CP235" s="2496"/>
      <c r="CQ235" s="2496"/>
      <c r="CR235" s="2496"/>
      <c r="CS235" s="2496"/>
      <c r="CT235" s="2496"/>
      <c r="CU235" s="2496"/>
      <c r="CV235" s="2496"/>
      <c r="CW235" s="2496"/>
      <c r="CX235" s="2496"/>
      <c r="CY235" s="2496"/>
      <c r="CZ235" s="2496"/>
    </row>
    <row r="236" s="761" customFormat="true" ht="15" customHeight="true" x14ac:dyDescent="0.2">
      <c r="A236" s="1252"/>
      <c r="B236" s="1277"/>
      <c r="C236" s="1461"/>
      <c r="D236" s="1462"/>
      <c r="E236" s="1462"/>
      <c r="F236" s="1462"/>
      <c r="G236" s="1463"/>
      <c r="H236" s="1464"/>
      <c r="I236" s="1462"/>
      <c r="J236" s="1462"/>
      <c r="K236" s="1462"/>
      <c r="L236" s="1465"/>
      <c r="M236" s="1466"/>
      <c r="N236" s="1462"/>
      <c r="O236" s="1462"/>
      <c r="P236" s="1462"/>
      <c r="Q236" s="1463"/>
      <c r="R236" s="1464"/>
      <c r="S236" s="1462"/>
      <c r="T236" s="1462"/>
      <c r="U236" s="1462"/>
      <c r="V236" s="1462"/>
      <c r="W236" s="1462"/>
      <c r="X236" s="1462"/>
      <c r="Y236" s="1462"/>
      <c r="Z236" s="2464"/>
      <c r="AA236" s="1038"/>
      <c r="AB236" s="1038"/>
      <c r="AC236" s="1038"/>
      <c r="AD236" s="1038"/>
      <c r="AE236" s="1038"/>
      <c r="AF236" s="1038"/>
      <c r="AG236" s="1038"/>
      <c r="AH236" s="1038"/>
      <c r="AI236" s="1038"/>
      <c r="AJ236" s="1038"/>
      <c r="AK236" s="1038"/>
      <c r="AL236" s="1038"/>
      <c r="AM236" s="1038"/>
      <c r="AN236" s="1038"/>
      <c r="AO236" s="1038"/>
      <c r="AP236" s="1038"/>
      <c r="AQ236" s="1038"/>
      <c r="AR236" s="1038"/>
      <c r="AS236" s="1038"/>
      <c r="AT236" s="1038"/>
      <c r="AU236" s="1038"/>
      <c r="AV236" s="1038"/>
      <c r="AW236" s="1038"/>
      <c r="AX236" s="1038"/>
      <c r="AY236" s="1038"/>
      <c r="AZ236" s="240"/>
      <c r="BA236" s="838"/>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2496"/>
      <c r="CB236" s="2496"/>
      <c r="CC236" s="2496"/>
      <c r="CD236" s="2496"/>
      <c r="CE236" s="2496"/>
      <c r="CF236" s="2496"/>
      <c r="CG236" s="2496"/>
      <c r="CH236" s="2496"/>
      <c r="CI236" s="2496"/>
      <c r="CJ236" s="2496"/>
      <c r="CK236" s="2496"/>
      <c r="CL236" s="2496"/>
      <c r="CM236" s="2496"/>
      <c r="CN236" s="2496"/>
      <c r="CO236" s="2496"/>
      <c r="CP236" s="2496"/>
      <c r="CQ236" s="2496"/>
      <c r="CR236" s="2496"/>
      <c r="CS236" s="2496"/>
      <c r="CT236" s="2496"/>
      <c r="CU236" s="2496"/>
      <c r="CV236" s="2496"/>
      <c r="CW236" s="2496"/>
      <c r="CX236" s="2496"/>
      <c r="CY236" s="2496"/>
      <c r="CZ236" s="2496"/>
    </row>
    <row r="237" s="761" customFormat="true" ht="15" customHeight="true" x14ac:dyDescent="0.2">
      <c r="A237" s="1252"/>
      <c r="B237" s="1277"/>
      <c r="C237" s="1461"/>
      <c r="D237" s="1462"/>
      <c r="E237" s="1462"/>
      <c r="F237" s="1462"/>
      <c r="G237" s="1463"/>
      <c r="H237" s="1464"/>
      <c r="I237" s="1462"/>
      <c r="J237" s="1462"/>
      <c r="K237" s="1462"/>
      <c r="L237" s="1465"/>
      <c r="M237" s="1466"/>
      <c r="N237" s="1462"/>
      <c r="O237" s="1462"/>
      <c r="P237" s="1462"/>
      <c r="Q237" s="1463"/>
      <c r="R237" s="1464"/>
      <c r="S237" s="1462"/>
      <c r="T237" s="1462"/>
      <c r="U237" s="1462"/>
      <c r="V237" s="1462"/>
      <c r="W237" s="1462"/>
      <c r="X237" s="1462"/>
      <c r="Y237" s="1462"/>
      <c r="Z237" s="2464"/>
      <c r="AA237" s="1038"/>
      <c r="AB237" s="1038"/>
      <c r="AC237" s="1038"/>
      <c r="AD237" s="1038"/>
      <c r="AE237" s="1038"/>
      <c r="AF237" s="1038"/>
      <c r="AG237" s="1038"/>
      <c r="AH237" s="1038"/>
      <c r="AI237" s="1038"/>
      <c r="AJ237" s="1038"/>
      <c r="AK237" s="1038"/>
      <c r="AL237" s="1038"/>
      <c r="AM237" s="1038"/>
      <c r="AN237" s="1038"/>
      <c r="AO237" s="1038"/>
      <c r="AP237" s="1038"/>
      <c r="AQ237" s="1038"/>
      <c r="AR237" s="1038"/>
      <c r="AS237" s="1038"/>
      <c r="AT237" s="1038"/>
      <c r="AU237" s="1038"/>
      <c r="AV237" s="1038"/>
      <c r="AW237" s="1038"/>
      <c r="AX237" s="1038"/>
      <c r="AY237" s="1038"/>
      <c r="AZ237" s="240"/>
      <c r="BA237" s="838"/>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2496"/>
      <c r="CB237" s="2496"/>
      <c r="CC237" s="2496"/>
      <c r="CD237" s="2496"/>
      <c r="CE237" s="2496"/>
      <c r="CF237" s="2496"/>
      <c r="CG237" s="2496"/>
      <c r="CH237" s="2496"/>
      <c r="CI237" s="2496"/>
      <c r="CJ237" s="2496"/>
      <c r="CK237" s="2496"/>
      <c r="CL237" s="2496"/>
      <c r="CM237" s="2496"/>
      <c r="CN237" s="2496"/>
      <c r="CO237" s="2496"/>
      <c r="CP237" s="2496"/>
      <c r="CQ237" s="2496"/>
      <c r="CR237" s="2496"/>
      <c r="CS237" s="2496"/>
      <c r="CT237" s="2496"/>
      <c r="CU237" s="2496"/>
      <c r="CV237" s="2496"/>
      <c r="CW237" s="2496"/>
      <c r="CX237" s="2496"/>
      <c r="CY237" s="2496"/>
      <c r="CZ237" s="2496"/>
    </row>
    <row r="238" s="761" customFormat="true" ht="15" customHeight="true" x14ac:dyDescent="0.2">
      <c r="A238" s="1252"/>
      <c r="B238" s="1277"/>
      <c r="C238" s="1461"/>
      <c r="D238" s="1462"/>
      <c r="E238" s="1462"/>
      <c r="F238" s="1462"/>
      <c r="G238" s="1463"/>
      <c r="H238" s="1464"/>
      <c r="I238" s="1462"/>
      <c r="J238" s="1462"/>
      <c r="K238" s="1462"/>
      <c r="L238" s="1465"/>
      <c r="M238" s="1466"/>
      <c r="N238" s="1462"/>
      <c r="O238" s="1462"/>
      <c r="P238" s="1462"/>
      <c r="Q238" s="1463"/>
      <c r="R238" s="1464"/>
      <c r="S238" s="1462"/>
      <c r="T238" s="1462"/>
      <c r="U238" s="1462"/>
      <c r="V238" s="1462"/>
      <c r="W238" s="1462"/>
      <c r="X238" s="1462"/>
      <c r="Y238" s="1462"/>
      <c r="Z238" s="2464"/>
      <c r="AA238" s="1038"/>
      <c r="AB238" s="1038"/>
      <c r="AC238" s="1038"/>
      <c r="AD238" s="1038"/>
      <c r="AE238" s="1038"/>
      <c r="AF238" s="1038"/>
      <c r="AG238" s="1038"/>
      <c r="AH238" s="1038"/>
      <c r="AI238" s="1038"/>
      <c r="AJ238" s="1038"/>
      <c r="AK238" s="1038"/>
      <c r="AL238" s="1038"/>
      <c r="AM238" s="1038"/>
      <c r="AN238" s="1038"/>
      <c r="AO238" s="1038"/>
      <c r="AP238" s="1038"/>
      <c r="AQ238" s="1038"/>
      <c r="AR238" s="1038"/>
      <c r="AS238" s="1038"/>
      <c r="AT238" s="1038"/>
      <c r="AU238" s="1038"/>
      <c r="AV238" s="1038"/>
      <c r="AW238" s="1038"/>
      <c r="AX238" s="1038"/>
      <c r="AY238" s="1038"/>
      <c r="AZ238" s="240"/>
      <c r="BA238" s="838"/>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2496"/>
      <c r="CB238" s="2496"/>
      <c r="CC238" s="2496"/>
      <c r="CD238" s="2496"/>
      <c r="CE238" s="2496"/>
      <c r="CF238" s="2496"/>
      <c r="CG238" s="2496"/>
      <c r="CH238" s="2496"/>
      <c r="CI238" s="2496"/>
      <c r="CJ238" s="2496"/>
      <c r="CK238" s="2496"/>
      <c r="CL238" s="2496"/>
      <c r="CM238" s="2496"/>
      <c r="CN238" s="2496"/>
      <c r="CO238" s="2496"/>
      <c r="CP238" s="2496"/>
      <c r="CQ238" s="2496"/>
      <c r="CR238" s="2496"/>
      <c r="CS238" s="2496"/>
      <c r="CT238" s="2496"/>
      <c r="CU238" s="2496"/>
      <c r="CV238" s="2496"/>
      <c r="CW238" s="2496"/>
      <c r="CX238" s="2496"/>
      <c r="CY238" s="2496"/>
      <c r="CZ238" s="2496"/>
    </row>
    <row r="239" s="761" customFormat="true" ht="15" customHeight="true" x14ac:dyDescent="0.2">
      <c r="A239" s="1252"/>
      <c r="B239" s="1277"/>
      <c r="C239" s="1461"/>
      <c r="D239" s="1462"/>
      <c r="E239" s="1462"/>
      <c r="F239" s="1462"/>
      <c r="G239" s="1463"/>
      <c r="H239" s="1464"/>
      <c r="I239" s="1462"/>
      <c r="J239" s="1462"/>
      <c r="K239" s="1462"/>
      <c r="L239" s="1465"/>
      <c r="M239" s="1466"/>
      <c r="N239" s="1462"/>
      <c r="O239" s="1462"/>
      <c r="P239" s="1462"/>
      <c r="Q239" s="1463"/>
      <c r="R239" s="1464"/>
      <c r="S239" s="1462"/>
      <c r="T239" s="1462"/>
      <c r="U239" s="1462"/>
      <c r="V239" s="1462"/>
      <c r="W239" s="1462"/>
      <c r="X239" s="1462"/>
      <c r="Y239" s="1462"/>
      <c r="Z239" s="2464"/>
      <c r="AA239" s="1038"/>
      <c r="AB239" s="1038"/>
      <c r="AC239" s="1038"/>
      <c r="AD239" s="1038"/>
      <c r="AE239" s="1038"/>
      <c r="AF239" s="1038"/>
      <c r="AG239" s="1038"/>
      <c r="AH239" s="1038"/>
      <c r="AI239" s="1038"/>
      <c r="AJ239" s="1038"/>
      <c r="AK239" s="1038"/>
      <c r="AL239" s="1038"/>
      <c r="AM239" s="1038"/>
      <c r="AN239" s="1038"/>
      <c r="AO239" s="1038"/>
      <c r="AP239" s="1038"/>
      <c r="AQ239" s="1038"/>
      <c r="AR239" s="1038"/>
      <c r="AS239" s="1038"/>
      <c r="AT239" s="1038"/>
      <c r="AU239" s="1038"/>
      <c r="AV239" s="1038"/>
      <c r="AW239" s="1038"/>
      <c r="AX239" s="1038"/>
      <c r="AY239" s="1038"/>
      <c r="AZ239" s="240"/>
      <c r="BA239" s="838"/>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2496"/>
      <c r="CB239" s="2496"/>
      <c r="CC239" s="2496"/>
      <c r="CD239" s="2496"/>
      <c r="CE239" s="2496"/>
      <c r="CF239" s="2496"/>
      <c r="CG239" s="2496"/>
      <c r="CH239" s="2496"/>
      <c r="CI239" s="2496"/>
      <c r="CJ239" s="2496"/>
      <c r="CK239" s="2496"/>
      <c r="CL239" s="2496"/>
      <c r="CM239" s="2496"/>
      <c r="CN239" s="2496"/>
      <c r="CO239" s="2496"/>
      <c r="CP239" s="2496"/>
      <c r="CQ239" s="2496"/>
      <c r="CR239" s="2496"/>
      <c r="CS239" s="2496"/>
      <c r="CT239" s="2496"/>
      <c r="CU239" s="2496"/>
      <c r="CV239" s="2496"/>
      <c r="CW239" s="2496"/>
      <c r="CX239" s="2496"/>
      <c r="CY239" s="2496"/>
      <c r="CZ239" s="2496"/>
    </row>
    <row r="240" s="761" customFormat="true" ht="15" customHeight="true" x14ac:dyDescent="0.2">
      <c r="A240" s="1252"/>
      <c r="B240" s="1278"/>
      <c r="C240" s="1461"/>
      <c r="D240" s="1462"/>
      <c r="E240" s="1462"/>
      <c r="F240" s="1462"/>
      <c r="G240" s="1463"/>
      <c r="H240" s="1464"/>
      <c r="I240" s="1462"/>
      <c r="J240" s="1462"/>
      <c r="K240" s="1462"/>
      <c r="L240" s="1465"/>
      <c r="M240" s="1466"/>
      <c r="N240" s="1462"/>
      <c r="O240" s="1462"/>
      <c r="P240" s="1462"/>
      <c r="Q240" s="1463"/>
      <c r="R240" s="1464"/>
      <c r="S240" s="1462"/>
      <c r="T240" s="1462"/>
      <c r="U240" s="1462"/>
      <c r="V240" s="1462"/>
      <c r="W240" s="1462"/>
      <c r="X240" s="1462"/>
      <c r="Y240" s="1462"/>
      <c r="Z240" s="2464"/>
      <c r="AA240" s="1038"/>
      <c r="AB240" s="1038"/>
      <c r="AC240" s="1038"/>
      <c r="AD240" s="1038"/>
      <c r="AE240" s="1038"/>
      <c r="AF240" s="1038"/>
      <c r="AG240" s="1038"/>
      <c r="AH240" s="1038"/>
      <c r="AI240" s="1038"/>
      <c r="AJ240" s="1038"/>
      <c r="AK240" s="1038"/>
      <c r="AL240" s="1038"/>
      <c r="AM240" s="1038"/>
      <c r="AN240" s="1038"/>
      <c r="AO240" s="1038"/>
      <c r="AP240" s="1038"/>
      <c r="AQ240" s="1038"/>
      <c r="AR240" s="1038"/>
      <c r="AS240" s="1038"/>
      <c r="AT240" s="1038"/>
      <c r="AU240" s="1038"/>
      <c r="AV240" s="1038"/>
      <c r="AW240" s="1038"/>
      <c r="AX240" s="1038"/>
      <c r="AY240" s="1038"/>
      <c r="AZ240" s="240"/>
      <c r="BA240" s="838"/>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2496"/>
      <c r="CB240" s="2496"/>
      <c r="CC240" s="2496"/>
      <c r="CD240" s="2496"/>
      <c r="CE240" s="2496"/>
      <c r="CF240" s="2496"/>
      <c r="CG240" s="2496"/>
      <c r="CH240" s="2496"/>
      <c r="CI240" s="2496"/>
      <c r="CJ240" s="2496"/>
      <c r="CK240" s="2496"/>
      <c r="CL240" s="2496"/>
      <c r="CM240" s="2496"/>
      <c r="CN240" s="2496"/>
      <c r="CO240" s="2496"/>
      <c r="CP240" s="2496"/>
      <c r="CQ240" s="2496"/>
      <c r="CR240" s="2496"/>
      <c r="CS240" s="2496"/>
      <c r="CT240" s="2496"/>
      <c r="CU240" s="2496"/>
      <c r="CV240" s="2496"/>
      <c r="CW240" s="2496"/>
      <c r="CX240" s="2496"/>
      <c r="CY240" s="2496"/>
      <c r="CZ240" s="2496"/>
    </row>
    <row r="241" s="761" customFormat="true" ht="15" customHeight="true" x14ac:dyDescent="0.2">
      <c r="A241" s="1253"/>
      <c r="B241" s="1279"/>
      <c r="C241" s="1467"/>
      <c r="D241" s="1468"/>
      <c r="E241" s="1468"/>
      <c r="F241" s="1468"/>
      <c r="G241" s="1469"/>
      <c r="H241" s="1470"/>
      <c r="I241" s="1468"/>
      <c r="J241" s="1468"/>
      <c r="K241" s="1468"/>
      <c r="L241" s="1471"/>
      <c r="M241" s="1472"/>
      <c r="N241" s="1468"/>
      <c r="O241" s="1468"/>
      <c r="P241" s="1468"/>
      <c r="Q241" s="1469"/>
      <c r="R241" s="1470"/>
      <c r="S241" s="1468"/>
      <c r="T241" s="1468"/>
      <c r="U241" s="1468"/>
      <c r="V241" s="1468"/>
      <c r="W241" s="1468"/>
      <c r="X241" s="1468"/>
      <c r="Y241" s="1468"/>
      <c r="Z241" s="2465"/>
      <c r="AA241" s="1038"/>
      <c r="AB241" s="1038"/>
      <c r="AC241" s="1038"/>
      <c r="AD241" s="1038"/>
      <c r="AE241" s="1038"/>
      <c r="AF241" s="1038"/>
      <c r="AG241" s="1038"/>
      <c r="AH241" s="1038"/>
      <c r="AI241" s="1038"/>
      <c r="AJ241" s="1038"/>
      <c r="AK241" s="1038"/>
      <c r="AL241" s="1038"/>
      <c r="AM241" s="1038"/>
      <c r="AN241" s="1038"/>
      <c r="AO241" s="1038"/>
      <c r="AP241" s="1038"/>
      <c r="AQ241" s="1038"/>
      <c r="AR241" s="1038"/>
      <c r="AS241" s="1038"/>
      <c r="AT241" s="1038"/>
      <c r="AU241" s="1038"/>
      <c r="AV241" s="1038"/>
      <c r="AW241" s="1038"/>
      <c r="AX241" s="1038"/>
      <c r="AY241" s="1038"/>
      <c r="AZ241" s="240"/>
      <c r="BA241" s="838"/>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2496"/>
      <c r="CB241" s="2496"/>
      <c r="CC241" s="2496"/>
      <c r="CD241" s="2496"/>
      <c r="CE241" s="2496"/>
      <c r="CF241" s="2496"/>
      <c r="CG241" s="2496"/>
      <c r="CH241" s="2496"/>
      <c r="CI241" s="2496"/>
      <c r="CJ241" s="2496"/>
      <c r="CK241" s="2496"/>
      <c r="CL241" s="2496"/>
      <c r="CM241" s="2496"/>
      <c r="CN241" s="2496"/>
      <c r="CO241" s="2496"/>
      <c r="CP241" s="2496"/>
      <c r="CQ241" s="2496"/>
      <c r="CR241" s="2496"/>
      <c r="CS241" s="2496"/>
      <c r="CT241" s="2496"/>
      <c r="CU241" s="2496"/>
      <c r="CV241" s="2496"/>
      <c r="CW241" s="2496"/>
      <c r="CX241" s="2496"/>
      <c r="CY241" s="2496"/>
      <c r="CZ241" s="2496"/>
    </row>
    <row r="242" s="761" customFormat="true" ht="15" customHeight="true" x14ac:dyDescent="0.2">
      <c r="A242" s="1136"/>
      <c r="B242" s="1260"/>
      <c r="C242" s="1346"/>
      <c r="D242" s="1305"/>
      <c r="E242" s="1305"/>
      <c r="F242" s="1305"/>
      <c r="G242" s="1306"/>
      <c r="H242" s="1347"/>
      <c r="I242" s="1305"/>
      <c r="J242" s="1305"/>
      <c r="K242" s="1305"/>
      <c r="L242" s="1348"/>
      <c r="M242" s="1346"/>
      <c r="N242" s="1305"/>
      <c r="O242" s="1305"/>
      <c r="P242" s="1305"/>
      <c r="Q242" s="1306"/>
      <c r="R242" s="1347"/>
      <c r="S242" s="1305"/>
      <c r="T242" s="1305"/>
      <c r="U242" s="1305"/>
      <c r="V242" s="1305"/>
      <c r="W242" s="1305"/>
      <c r="X242" s="1305"/>
      <c r="Y242" s="1305"/>
      <c r="Z242" s="1348"/>
      <c r="AA242" s="1038"/>
      <c r="AB242" s="1038"/>
      <c r="AC242" s="1038"/>
      <c r="AD242" s="1038"/>
      <c r="AE242" s="1038"/>
      <c r="AF242" s="1038"/>
      <c r="AG242" s="1038"/>
      <c r="AH242" s="1038"/>
      <c r="AI242" s="1038"/>
      <c r="AJ242" s="1038"/>
      <c r="AK242" s="1038"/>
      <c r="AL242" s="1038"/>
      <c r="AM242" s="1038"/>
      <c r="AN242" s="1038"/>
      <c r="AO242" s="1038"/>
      <c r="AP242" s="1038"/>
      <c r="AQ242" s="1038"/>
      <c r="AR242" s="1038"/>
      <c r="AS242" s="1038"/>
      <c r="AT242" s="1038"/>
      <c r="AU242" s="1038"/>
      <c r="AV242" s="1038"/>
      <c r="AW242" s="1038"/>
      <c r="AX242" s="1038"/>
      <c r="AY242" s="1038"/>
      <c r="AZ242" s="240"/>
      <c r="BA242" s="838"/>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2496"/>
      <c r="CB242" s="2496"/>
      <c r="CC242" s="2496"/>
      <c r="CD242" s="2496"/>
      <c r="CE242" s="2496"/>
      <c r="CF242" s="2496"/>
      <c r="CG242" s="2496"/>
      <c r="CH242" s="2496"/>
      <c r="CI242" s="2496"/>
      <c r="CJ242" s="2496"/>
      <c r="CK242" s="2496"/>
      <c r="CL242" s="2496"/>
      <c r="CM242" s="2496"/>
      <c r="CN242" s="2496"/>
      <c r="CO242" s="2496"/>
      <c r="CP242" s="2496"/>
      <c r="CQ242" s="2496"/>
      <c r="CR242" s="2496"/>
      <c r="CS242" s="2496"/>
      <c r="CT242" s="2496"/>
      <c r="CU242" s="2496"/>
      <c r="CV242" s="2496"/>
      <c r="CW242" s="2496"/>
      <c r="CX242" s="2496"/>
      <c r="CY242" s="2496"/>
      <c r="CZ242" s="2496"/>
    </row>
    <row r="243" s="761" customFormat="true" ht="15" customHeight="true" x14ac:dyDescent="0.2">
      <c r="A243" s="1136"/>
      <c r="B243" s="1260"/>
      <c r="C243" s="1346"/>
      <c r="D243" s="1305"/>
      <c r="E243" s="1305"/>
      <c r="F243" s="1305"/>
      <c r="G243" s="1306"/>
      <c r="H243" s="1347"/>
      <c r="I243" s="1305"/>
      <c r="J243" s="1305"/>
      <c r="K243" s="1305"/>
      <c r="L243" s="1348"/>
      <c r="M243" s="1346"/>
      <c r="N243" s="1305"/>
      <c r="O243" s="1305"/>
      <c r="P243" s="1305"/>
      <c r="Q243" s="1306"/>
      <c r="R243" s="1347"/>
      <c r="S243" s="1305"/>
      <c r="T243" s="1305"/>
      <c r="U243" s="1305"/>
      <c r="V243" s="1305"/>
      <c r="W243" s="1305"/>
      <c r="X243" s="1305"/>
      <c r="Y243" s="1305"/>
      <c r="Z243" s="134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240"/>
      <c r="BA243" s="838"/>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2496"/>
      <c r="CB243" s="2496"/>
      <c r="CC243" s="2496"/>
      <c r="CD243" s="2496"/>
      <c r="CE243" s="2496"/>
      <c r="CF243" s="2496"/>
      <c r="CG243" s="2496"/>
      <c r="CH243" s="2496"/>
      <c r="CI243" s="2496"/>
      <c r="CJ243" s="2496"/>
      <c r="CK243" s="2496"/>
      <c r="CL243" s="2496"/>
      <c r="CM243" s="2496"/>
      <c r="CN243" s="2496"/>
      <c r="CO243" s="2496"/>
      <c r="CP243" s="2496"/>
      <c r="CQ243" s="2496"/>
      <c r="CR243" s="2496"/>
      <c r="CS243" s="2496"/>
      <c r="CT243" s="2496"/>
      <c r="CU243" s="2496"/>
      <c r="CV243" s="2496"/>
      <c r="CW243" s="2496"/>
      <c r="CX243" s="2496"/>
      <c r="CY243" s="2496"/>
      <c r="CZ243" s="2496"/>
    </row>
    <row r="244" s="761" customFormat="true" ht="15" customHeight="true" x14ac:dyDescent="0.2">
      <c r="A244" s="1136"/>
      <c r="B244" s="1260"/>
      <c r="C244" s="1346"/>
      <c r="D244" s="1305"/>
      <c r="E244" s="1305"/>
      <c r="F244" s="1305"/>
      <c r="G244" s="1306"/>
      <c r="H244" s="1347"/>
      <c r="I244" s="1305"/>
      <c r="J244" s="1305"/>
      <c r="K244" s="1305"/>
      <c r="L244" s="1348"/>
      <c r="M244" s="1346"/>
      <c r="N244" s="1305"/>
      <c r="O244" s="1305"/>
      <c r="P244" s="1305"/>
      <c r="Q244" s="1306"/>
      <c r="R244" s="1347"/>
      <c r="S244" s="1305"/>
      <c r="T244" s="1305"/>
      <c r="U244" s="1305"/>
      <c r="V244" s="1305"/>
      <c r="W244" s="1305"/>
      <c r="X244" s="1305"/>
      <c r="Y244" s="1305"/>
      <c r="Z244" s="1348"/>
      <c r="AA244" s="1038"/>
      <c r="AB244" s="1038"/>
      <c r="AC244" s="1038"/>
      <c r="AD244" s="1038"/>
      <c r="AE244" s="1038"/>
      <c r="AF244" s="1038"/>
      <c r="AG244" s="1038"/>
      <c r="AH244" s="1038"/>
      <c r="AI244" s="1038"/>
      <c r="AJ244" s="1038"/>
      <c r="AK244" s="1038"/>
      <c r="AL244" s="1038"/>
      <c r="AM244" s="1038"/>
      <c r="AN244" s="1038"/>
      <c r="AO244" s="1038"/>
      <c r="AP244" s="1038"/>
      <c r="AQ244" s="1038"/>
      <c r="AR244" s="1038"/>
      <c r="AS244" s="1038"/>
      <c r="AT244" s="1038"/>
      <c r="AU244" s="1038"/>
      <c r="AV244" s="1038"/>
      <c r="AW244" s="1038"/>
      <c r="AX244" s="1038"/>
      <c r="AY244" s="1038"/>
      <c r="AZ244" s="240"/>
      <c r="BA244" s="838"/>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2496"/>
      <c r="CB244" s="2496"/>
      <c r="CC244" s="2496"/>
      <c r="CD244" s="2496"/>
      <c r="CE244" s="2496"/>
      <c r="CF244" s="2496"/>
      <c r="CG244" s="2496"/>
      <c r="CH244" s="2496"/>
      <c r="CI244" s="2496"/>
      <c r="CJ244" s="2496"/>
      <c r="CK244" s="2496"/>
      <c r="CL244" s="2496"/>
      <c r="CM244" s="2496"/>
      <c r="CN244" s="2496"/>
      <c r="CO244" s="2496"/>
      <c r="CP244" s="2496"/>
      <c r="CQ244" s="2496"/>
      <c r="CR244" s="2496"/>
      <c r="CS244" s="2496"/>
      <c r="CT244" s="2496"/>
      <c r="CU244" s="2496"/>
      <c r="CV244" s="2496"/>
      <c r="CW244" s="2496"/>
      <c r="CX244" s="2496"/>
      <c r="CY244" s="2496"/>
      <c r="CZ244" s="2496"/>
    </row>
    <row r="245" s="761" customFormat="true" ht="15" customHeight="true" x14ac:dyDescent="0.2">
      <c r="A245" s="1136"/>
      <c r="B245" s="1260"/>
      <c r="C245" s="1346"/>
      <c r="D245" s="1305"/>
      <c r="E245" s="1305"/>
      <c r="F245" s="1305"/>
      <c r="G245" s="1306"/>
      <c r="H245" s="1347"/>
      <c r="I245" s="1305"/>
      <c r="J245" s="1305"/>
      <c r="K245" s="1305"/>
      <c r="L245" s="1348"/>
      <c r="M245" s="1346"/>
      <c r="N245" s="1305"/>
      <c r="O245" s="1305"/>
      <c r="P245" s="1305"/>
      <c r="Q245" s="1306"/>
      <c r="R245" s="1347"/>
      <c r="S245" s="1305"/>
      <c r="T245" s="1305"/>
      <c r="U245" s="1305"/>
      <c r="V245" s="1305"/>
      <c r="W245" s="1305"/>
      <c r="X245" s="1305"/>
      <c r="Y245" s="1305"/>
      <c r="Z245" s="1348"/>
      <c r="AA245" s="1038"/>
      <c r="AB245" s="1038"/>
      <c r="AC245" s="1038"/>
      <c r="AD245" s="1038"/>
      <c r="AE245" s="1038"/>
      <c r="AF245" s="1038"/>
      <c r="AG245" s="1038"/>
      <c r="AH245" s="1038"/>
      <c r="AI245" s="1038"/>
      <c r="AJ245" s="1038"/>
      <c r="AK245" s="1038"/>
      <c r="AL245" s="1038"/>
      <c r="AM245" s="1038"/>
      <c r="AN245" s="1038"/>
      <c r="AO245" s="1038"/>
      <c r="AP245" s="1038"/>
      <c r="AQ245" s="1038"/>
      <c r="AR245" s="1038"/>
      <c r="AS245" s="1038"/>
      <c r="AT245" s="1038"/>
      <c r="AU245" s="1038"/>
      <c r="AV245" s="1038"/>
      <c r="AW245" s="1038"/>
      <c r="AX245" s="1038"/>
      <c r="AY245" s="1038"/>
      <c r="AZ245" s="240"/>
      <c r="BA245" s="838"/>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2496"/>
      <c r="CB245" s="2496"/>
      <c r="CC245" s="2496"/>
      <c r="CD245" s="2496"/>
      <c r="CE245" s="2496"/>
      <c r="CF245" s="2496"/>
      <c r="CG245" s="2496"/>
      <c r="CH245" s="2496"/>
      <c r="CI245" s="2496"/>
      <c r="CJ245" s="2496"/>
      <c r="CK245" s="2496"/>
      <c r="CL245" s="2496"/>
      <c r="CM245" s="2496"/>
      <c r="CN245" s="2496"/>
      <c r="CO245" s="2496"/>
      <c r="CP245" s="2496"/>
      <c r="CQ245" s="2496"/>
      <c r="CR245" s="2496"/>
      <c r="CS245" s="2496"/>
      <c r="CT245" s="2496"/>
      <c r="CU245" s="2496"/>
      <c r="CV245" s="2496"/>
      <c r="CW245" s="2496"/>
      <c r="CX245" s="2496"/>
      <c r="CY245" s="2496"/>
      <c r="CZ245" s="2496"/>
    </row>
    <row r="246" s="761" customFormat="true" ht="15" customHeight="true" x14ac:dyDescent="0.2">
      <c r="A246" s="1136"/>
      <c r="B246" s="1260"/>
      <c r="C246" s="1346"/>
      <c r="D246" s="1305"/>
      <c r="E246" s="1305"/>
      <c r="F246" s="1305"/>
      <c r="G246" s="1306"/>
      <c r="H246" s="1347"/>
      <c r="I246" s="1305"/>
      <c r="J246" s="1305"/>
      <c r="K246" s="1305"/>
      <c r="L246" s="1348"/>
      <c r="M246" s="1346"/>
      <c r="N246" s="1305"/>
      <c r="O246" s="1305"/>
      <c r="P246" s="1305"/>
      <c r="Q246" s="1306"/>
      <c r="R246" s="1347"/>
      <c r="S246" s="1305"/>
      <c r="T246" s="1305"/>
      <c r="U246" s="1305"/>
      <c r="V246" s="1305"/>
      <c r="W246" s="1305"/>
      <c r="X246" s="1305"/>
      <c r="Y246" s="1305"/>
      <c r="Z246" s="1348"/>
      <c r="AA246" s="1038"/>
      <c r="AB246" s="1038"/>
      <c r="AC246" s="1038"/>
      <c r="AD246" s="1038"/>
      <c r="AE246" s="1038"/>
      <c r="AF246" s="1038"/>
      <c r="AG246" s="1038"/>
      <c r="AH246" s="1038"/>
      <c r="AI246" s="1038"/>
      <c r="AJ246" s="1038"/>
      <c r="AK246" s="1038"/>
      <c r="AL246" s="1038"/>
      <c r="AM246" s="1038"/>
      <c r="AN246" s="1038"/>
      <c r="AO246" s="1038"/>
      <c r="AP246" s="1038"/>
      <c r="AQ246" s="1038"/>
      <c r="AR246" s="1038"/>
      <c r="AS246" s="1038"/>
      <c r="AT246" s="1038"/>
      <c r="AU246" s="1038"/>
      <c r="AV246" s="1038"/>
      <c r="AW246" s="1038"/>
      <c r="AX246" s="1038"/>
      <c r="AY246" s="1038"/>
      <c r="AZ246" s="240"/>
      <c r="BA246" s="838"/>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2496"/>
      <c r="CB246" s="2496"/>
      <c r="CC246" s="2496"/>
      <c r="CD246" s="2496"/>
      <c r="CE246" s="2496"/>
      <c r="CF246" s="2496"/>
      <c r="CG246" s="2496"/>
      <c r="CH246" s="2496"/>
      <c r="CI246" s="2496"/>
      <c r="CJ246" s="2496"/>
      <c r="CK246" s="2496"/>
      <c r="CL246" s="2496"/>
      <c r="CM246" s="2496"/>
      <c r="CN246" s="2496"/>
      <c r="CO246" s="2496"/>
      <c r="CP246" s="2496"/>
      <c r="CQ246" s="2496"/>
      <c r="CR246" s="2496"/>
      <c r="CS246" s="2496"/>
      <c r="CT246" s="2496"/>
      <c r="CU246" s="2496"/>
      <c r="CV246" s="2496"/>
      <c r="CW246" s="2496"/>
      <c r="CX246" s="2496"/>
      <c r="CY246" s="2496"/>
      <c r="CZ246" s="2496"/>
    </row>
    <row r="247" s="761" customFormat="true" ht="15" customHeight="true" x14ac:dyDescent="0.2">
      <c r="A247" s="1136"/>
      <c r="B247" s="1260"/>
      <c r="C247" s="1346"/>
      <c r="D247" s="1305"/>
      <c r="E247" s="1305"/>
      <c r="F247" s="1305"/>
      <c r="G247" s="1306"/>
      <c r="H247" s="1347"/>
      <c r="I247" s="1305"/>
      <c r="J247" s="1305"/>
      <c r="K247" s="1305"/>
      <c r="L247" s="1348"/>
      <c r="M247" s="1346"/>
      <c r="N247" s="1305"/>
      <c r="O247" s="1305"/>
      <c r="P247" s="1305"/>
      <c r="Q247" s="1306"/>
      <c r="R247" s="1347"/>
      <c r="S247" s="1305"/>
      <c r="T247" s="1305"/>
      <c r="U247" s="1305"/>
      <c r="V247" s="1305"/>
      <c r="W247" s="1305"/>
      <c r="X247" s="1305"/>
      <c r="Y247" s="1305"/>
      <c r="Z247" s="1348"/>
      <c r="AA247" s="1038"/>
      <c r="AB247" s="1038"/>
      <c r="AC247" s="1038"/>
      <c r="AD247" s="1038"/>
      <c r="AE247" s="1038"/>
      <c r="AF247" s="1038"/>
      <c r="AG247" s="1038"/>
      <c r="AH247" s="1038"/>
      <c r="AI247" s="1038"/>
      <c r="AJ247" s="1038"/>
      <c r="AK247" s="1038"/>
      <c r="AL247" s="1038"/>
      <c r="AM247" s="1038"/>
      <c r="AN247" s="1038"/>
      <c r="AO247" s="1038"/>
      <c r="AP247" s="1038"/>
      <c r="AQ247" s="1038"/>
      <c r="AR247" s="1038"/>
      <c r="AS247" s="1038"/>
      <c r="AT247" s="1038"/>
      <c r="AU247" s="1038"/>
      <c r="AV247" s="1038"/>
      <c r="AW247" s="1038"/>
      <c r="AX247" s="1038"/>
      <c r="AY247" s="1038"/>
      <c r="AZ247" s="240"/>
      <c r="BA247" s="838"/>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2496"/>
      <c r="CB247" s="2496"/>
      <c r="CC247" s="2496"/>
      <c r="CD247" s="2496"/>
      <c r="CE247" s="2496"/>
      <c r="CF247" s="2496"/>
      <c r="CG247" s="2496"/>
      <c r="CH247" s="2496"/>
      <c r="CI247" s="2496"/>
      <c r="CJ247" s="2496"/>
      <c r="CK247" s="2496"/>
      <c r="CL247" s="2496"/>
      <c r="CM247" s="2496"/>
      <c r="CN247" s="2496"/>
      <c r="CO247" s="2496"/>
      <c r="CP247" s="2496"/>
      <c r="CQ247" s="2496"/>
      <c r="CR247" s="2496"/>
      <c r="CS247" s="2496"/>
      <c r="CT247" s="2496"/>
      <c r="CU247" s="2496"/>
      <c r="CV247" s="2496"/>
      <c r="CW247" s="2496"/>
      <c r="CX247" s="2496"/>
      <c r="CY247" s="2496"/>
      <c r="CZ247" s="2496"/>
    </row>
    <row r="248" s="761" customFormat="true" ht="15" customHeight="true" x14ac:dyDescent="0.2">
      <c r="A248" s="1141"/>
      <c r="B248" s="1280"/>
      <c r="C248" s="1431"/>
      <c r="D248" s="1359"/>
      <c r="E248" s="1359"/>
      <c r="F248" s="1359"/>
      <c r="G248" s="1360"/>
      <c r="H248" s="1432"/>
      <c r="I248" s="1359"/>
      <c r="J248" s="1359"/>
      <c r="K248" s="1359"/>
      <c r="L248" s="1433"/>
      <c r="M248" s="1431"/>
      <c r="N248" s="1359"/>
      <c r="O248" s="1359"/>
      <c r="P248" s="1359"/>
      <c r="Q248" s="1360"/>
      <c r="R248" s="1432"/>
      <c r="S248" s="1359"/>
      <c r="T248" s="1359"/>
      <c r="U248" s="1359"/>
      <c r="V248" s="1359"/>
      <c r="W248" s="1359"/>
      <c r="X248" s="1359"/>
      <c r="Y248" s="1359"/>
      <c r="Z248" s="1433"/>
      <c r="AA248" s="1038"/>
      <c r="AB248" s="1038"/>
      <c r="AC248" s="1038"/>
      <c r="AD248" s="1038"/>
      <c r="AE248" s="1038"/>
      <c r="AF248" s="1038"/>
      <c r="AG248" s="1038"/>
      <c r="AH248" s="1038"/>
      <c r="AI248" s="1038"/>
      <c r="AJ248" s="1038"/>
      <c r="AK248" s="1038"/>
      <c r="AL248" s="1038"/>
      <c r="AM248" s="1038"/>
      <c r="AN248" s="1038"/>
      <c r="AO248" s="1038"/>
      <c r="AP248" s="1038"/>
      <c r="AQ248" s="1038"/>
      <c r="AR248" s="1038"/>
      <c r="AS248" s="1038"/>
      <c r="AT248" s="1038"/>
      <c r="AU248" s="1038"/>
      <c r="AV248" s="1038"/>
      <c r="AW248" s="1038"/>
      <c r="AX248" s="1038"/>
      <c r="AY248" s="1038"/>
      <c r="AZ248" s="240"/>
      <c r="BA248" s="838"/>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2496"/>
      <c r="CB248" s="2496"/>
      <c r="CC248" s="2496"/>
      <c r="CD248" s="2496"/>
      <c r="CE248" s="2496"/>
      <c r="CF248" s="2496"/>
      <c r="CG248" s="2496"/>
      <c r="CH248" s="2496"/>
      <c r="CI248" s="2496"/>
      <c r="CJ248" s="2496"/>
      <c r="CK248" s="2496"/>
      <c r="CL248" s="2496"/>
      <c r="CM248" s="2496"/>
      <c r="CN248" s="2496"/>
      <c r="CO248" s="2496"/>
      <c r="CP248" s="2496"/>
      <c r="CQ248" s="2496"/>
      <c r="CR248" s="2496"/>
      <c r="CS248" s="2496"/>
      <c r="CT248" s="2496"/>
      <c r="CU248" s="2496"/>
      <c r="CV248" s="2496"/>
      <c r="CW248" s="2496"/>
      <c r="CX248" s="2496"/>
      <c r="CY248" s="2496"/>
      <c r="CZ248" s="2496"/>
    </row>
    <row r="249" s="761" customFormat="true" ht="250.15" customHeight="true" x14ac:dyDescent="0.2">
      <c r="B249" s="760"/>
      <c r="AA249" s="240"/>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759"/>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841"/>
      <c r="BB250" s="268"/>
      <c r="BC250" s="841"/>
      <c r="BD250" s="841"/>
      <c r="BE250" s="841"/>
      <c r="BF250" s="841"/>
      <c r="BG250" s="841"/>
      <c r="BH250" s="841"/>
      <c r="BI250" s="841"/>
      <c r="BJ250" s="841"/>
      <c r="BK250" s="841"/>
      <c r="BL250" s="841"/>
      <c r="BM250" s="841"/>
      <c r="BN250" s="841"/>
      <c r="BO250" s="841"/>
      <c r="BP250" s="841"/>
      <c r="BQ250" s="841"/>
      <c r="BR250" s="841"/>
      <c r="BS250" s="841"/>
      <c r="BT250" s="841"/>
      <c r="BU250" s="841"/>
      <c r="BV250" s="841"/>
      <c r="BW250" s="841"/>
      <c r="BX250" s="841"/>
      <c r="BY250" s="841"/>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759"/>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841"/>
      <c r="BB251" s="268"/>
      <c r="BC251" s="841"/>
      <c r="BD251" s="841"/>
      <c r="BE251" s="841"/>
      <c r="BF251" s="841"/>
      <c r="BG251" s="841"/>
      <c r="BH251" s="841"/>
      <c r="BI251" s="841"/>
      <c r="BJ251" s="841"/>
      <c r="BK251" s="841"/>
      <c r="BL251" s="841"/>
      <c r="BM251" s="841"/>
      <c r="BN251" s="841"/>
      <c r="BO251" s="841"/>
      <c r="BP251" s="841"/>
      <c r="BQ251" s="841"/>
      <c r="BR251" s="841"/>
      <c r="BS251" s="841"/>
      <c r="BT251" s="841"/>
      <c r="BU251" s="841"/>
      <c r="BV251" s="841"/>
      <c r="BW251" s="841"/>
      <c r="BX251" s="841"/>
      <c r="BY251" s="841"/>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759"/>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841"/>
      <c r="BB252" s="268"/>
      <c r="BC252" s="841"/>
      <c r="BD252" s="841"/>
      <c r="BE252" s="841"/>
      <c r="BF252" s="841"/>
      <c r="BG252" s="841"/>
      <c r="BH252" s="841"/>
      <c r="BI252" s="841"/>
      <c r="BJ252" s="841"/>
      <c r="BK252" s="841"/>
      <c r="BL252" s="841"/>
      <c r="BM252" s="841"/>
      <c r="BN252" s="841"/>
      <c r="BO252" s="841"/>
      <c r="BP252" s="841"/>
      <c r="BQ252" s="841"/>
      <c r="BR252" s="841"/>
      <c r="BS252" s="841"/>
      <c r="BT252" s="841"/>
      <c r="BU252" s="841"/>
      <c r="BV252" s="841"/>
      <c r="BW252" s="841"/>
      <c r="BX252" s="841"/>
      <c r="BY252" s="841"/>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759"/>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841"/>
      <c r="BB253" s="268"/>
      <c r="BC253" s="841"/>
      <c r="BD253" s="841"/>
      <c r="BE253" s="841"/>
      <c r="BF253" s="841"/>
      <c r="BG253" s="841"/>
      <c r="BH253" s="841"/>
      <c r="BI253" s="841"/>
      <c r="BJ253" s="841"/>
      <c r="BK253" s="841"/>
      <c r="BL253" s="841"/>
      <c r="BM253" s="841"/>
      <c r="BN253" s="841"/>
      <c r="BO253" s="841"/>
      <c r="BP253" s="841"/>
      <c r="BQ253" s="841"/>
      <c r="BR253" s="841"/>
      <c r="BS253" s="841"/>
      <c r="BT253" s="841"/>
      <c r="BU253" s="841"/>
      <c r="BV253" s="841"/>
      <c r="BW253" s="841"/>
      <c r="BX253" s="841"/>
      <c r="BY253" s="841"/>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759"/>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841"/>
      <c r="BB254" s="268"/>
      <c r="BC254" s="841"/>
      <c r="BD254" s="841"/>
      <c r="BE254" s="841"/>
      <c r="BF254" s="841"/>
      <c r="BG254" s="841"/>
      <c r="BH254" s="841"/>
      <c r="BI254" s="841"/>
      <c r="BJ254" s="841"/>
      <c r="BK254" s="841"/>
      <c r="BL254" s="841"/>
      <c r="BM254" s="841"/>
      <c r="BN254" s="841"/>
      <c r="BO254" s="841"/>
      <c r="BP254" s="841"/>
      <c r="BQ254" s="841"/>
      <c r="BR254" s="841"/>
      <c r="BS254" s="841"/>
      <c r="BT254" s="841"/>
      <c r="BU254" s="841"/>
      <c r="BV254" s="841"/>
      <c r="BW254" s="841"/>
      <c r="BX254" s="841"/>
      <c r="BY254" s="841"/>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759"/>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841"/>
      <c r="BB255" s="268"/>
      <c r="BC255" s="841"/>
      <c r="BD255" s="841"/>
      <c r="BE255" s="841"/>
      <c r="BF255" s="841"/>
      <c r="BG255" s="841"/>
      <c r="BH255" s="841"/>
      <c r="BI255" s="841"/>
      <c r="BJ255" s="841"/>
      <c r="BK255" s="841"/>
      <c r="BL255" s="841"/>
      <c r="BM255" s="841"/>
      <c r="BN255" s="841"/>
      <c r="BO255" s="841"/>
      <c r="BP255" s="841"/>
      <c r="BQ255" s="841"/>
      <c r="BR255" s="841"/>
      <c r="BS255" s="841"/>
      <c r="BT255" s="841"/>
      <c r="BU255" s="841"/>
      <c r="BV255" s="841"/>
      <c r="BW255" s="841"/>
      <c r="BX255" s="841"/>
      <c r="BY255" s="841"/>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759"/>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841"/>
      <c r="BB256" s="268"/>
      <c r="BC256" s="841"/>
      <c r="BD256" s="841"/>
      <c r="BE256" s="841"/>
      <c r="BF256" s="841"/>
      <c r="BG256" s="841"/>
      <c r="BH256" s="841"/>
      <c r="BI256" s="841"/>
      <c r="BJ256" s="841"/>
      <c r="BK256" s="841"/>
      <c r="BL256" s="841"/>
      <c r="BM256" s="841"/>
      <c r="BN256" s="841"/>
      <c r="BO256" s="841"/>
      <c r="BP256" s="841"/>
      <c r="BQ256" s="841"/>
      <c r="BR256" s="841"/>
      <c r="BS256" s="841"/>
      <c r="BT256" s="841"/>
      <c r="BU256" s="841"/>
      <c r="BV256" s="841"/>
      <c r="BW256" s="841"/>
      <c r="BX256" s="841"/>
      <c r="BY256" s="841"/>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759"/>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841"/>
      <c r="BB257" s="268"/>
      <c r="BC257" s="841"/>
      <c r="BD257" s="841"/>
      <c r="BE257" s="841"/>
      <c r="BF257" s="841"/>
      <c r="BG257" s="841"/>
      <c r="BH257" s="841"/>
      <c r="BI257" s="841"/>
      <c r="BJ257" s="841"/>
      <c r="BK257" s="841"/>
      <c r="BL257" s="841"/>
      <c r="BM257" s="841"/>
      <c r="BN257" s="841"/>
      <c r="BO257" s="841"/>
      <c r="BP257" s="841"/>
      <c r="BQ257" s="841"/>
      <c r="BR257" s="841"/>
      <c r="BS257" s="841"/>
      <c r="BT257" s="841"/>
      <c r="BU257" s="841"/>
      <c r="BV257" s="841"/>
      <c r="BW257" s="841"/>
      <c r="BX257" s="841"/>
      <c r="BY257" s="841"/>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759"/>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841"/>
      <c r="BB258" s="268"/>
      <c r="BC258" s="841"/>
      <c r="BD258" s="841"/>
      <c r="BE258" s="841"/>
      <c r="BF258" s="841"/>
      <c r="BG258" s="841"/>
      <c r="BH258" s="841"/>
      <c r="BI258" s="841"/>
      <c r="BJ258" s="841"/>
      <c r="BK258" s="841"/>
      <c r="BL258" s="841"/>
      <c r="BM258" s="841"/>
      <c r="BN258" s="841"/>
      <c r="BO258" s="841"/>
      <c r="BP258" s="841"/>
      <c r="BQ258" s="841"/>
      <c r="BR258" s="841"/>
      <c r="BS258" s="841"/>
      <c r="BT258" s="841"/>
      <c r="BU258" s="841"/>
      <c r="BV258" s="841"/>
      <c r="BW258" s="841"/>
      <c r="BX258" s="841"/>
      <c r="BY258" s="841"/>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761" customFormat="true" ht="15" customHeight="true" x14ac:dyDescent="0.2">
      <c r="B259" s="760"/>
      <c r="AA259" s="240"/>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131</v>
      </c>
      <c r="BB259" s="137" t="s">
        <v>85</v>
      </c>
      <c r="BC259" s="3134" t="s">
        <v>115</v>
      </c>
      <c r="BD259" s="3135"/>
      <c r="BE259" s="3135"/>
      <c r="BF259" s="3135"/>
      <c r="BG259" s="3136"/>
      <c r="BH259" s="3137" t="s">
        <v>38</v>
      </c>
      <c r="BI259" s="3135"/>
      <c r="BJ259" s="3135"/>
      <c r="BK259" s="3135"/>
      <c r="BL259" s="3136"/>
      <c r="BM259" s="3137" t="s">
        <v>37</v>
      </c>
      <c r="BN259" s="3135"/>
      <c r="BO259" s="3135"/>
      <c r="BP259" s="3135"/>
      <c r="BQ259" s="3138"/>
      <c r="BR259" s="2410" t="s">
        <v>142</v>
      </c>
      <c r="BS259" s="2411"/>
      <c r="BT259" s="2411"/>
      <c r="BU259" s="2411"/>
      <c r="BV259" s="2411"/>
      <c r="BW259" s="2411"/>
      <c r="BX259" s="2411"/>
      <c r="BY259" s="2412"/>
      <c r="BZ259" s="461"/>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761" customFormat="true" ht="12.75" x14ac:dyDescent="0.2">
      <c r="B260" s="760"/>
      <c r="AA260" s="24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158</v>
      </c>
      <c r="BS260" s="195" t="s">
        <v>159</v>
      </c>
      <c r="BT260" s="195" t="s">
        <v>160</v>
      </c>
      <c r="BU260" s="195" t="s">
        <v>161</v>
      </c>
      <c r="BV260" s="195" t="s">
        <v>162</v>
      </c>
      <c r="BW260" s="195" t="s">
        <v>164</v>
      </c>
      <c r="BX260" s="195" t="s">
        <v>309</v>
      </c>
      <c r="BY260" s="196" t="s">
        <v>165</v>
      </c>
      <c r="BZ260" s="196" t="s">
        <v>166</v>
      </c>
      <c r="CA260" s="2497"/>
      <c r="CB260" s="2497"/>
      <c r="CC260" s="2497"/>
      <c r="CD260" s="2497"/>
      <c r="CE260" s="2497"/>
      <c r="CF260" s="2497"/>
      <c r="CG260" s="2497"/>
      <c r="CH260" s="2497"/>
      <c r="CI260" s="2497"/>
      <c r="CJ260" s="2497"/>
      <c r="CK260" s="2497"/>
      <c r="CL260" s="2497"/>
      <c r="CM260" s="2497"/>
      <c r="CN260" s="2497"/>
      <c r="CO260" s="2497"/>
      <c r="CP260" s="2497"/>
      <c r="CQ260" s="2497"/>
      <c r="CR260" s="2497"/>
      <c r="CS260" s="2497"/>
      <c r="CT260" s="2497"/>
      <c r="CU260" s="2497"/>
      <c r="CV260" s="2497"/>
      <c r="CW260" s="2497"/>
      <c r="CX260" s="2497"/>
      <c r="CY260" s="2497"/>
      <c r="CZ260" s="2497"/>
    </row>
    <row r="261" s="761" customFormat="true" ht="15" customHeight="true" x14ac:dyDescent="0.2">
      <c r="B261" s="760"/>
      <c r="AA261" s="240"/>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3146" t="s">
        <v>73</v>
      </c>
      <c r="BB261" s="430" t="s">
        <v>49</v>
      </c>
      <c r="BC261" s="1599" t="s">
        <v>35</v>
      </c>
      <c r="BD261" s="1619" t="s">
        <v>35</v>
      </c>
      <c r="BE261" s="1619" t="s">
        <v>35</v>
      </c>
      <c r="BF261" s="1619" t="s">
        <v>35</v>
      </c>
      <c r="BG261" s="1640" t="s">
        <v>35</v>
      </c>
      <c r="BH261" s="1661" t="s">
        <v>35</v>
      </c>
      <c r="BI261" s="1619" t="s">
        <v>35</v>
      </c>
      <c r="BJ261" s="1619" t="s">
        <v>35</v>
      </c>
      <c r="BK261" s="1619" t="s">
        <v>35</v>
      </c>
      <c r="BL261" s="1640" t="s">
        <v>35</v>
      </c>
      <c r="BM261" s="1661" t="s">
        <v>35</v>
      </c>
      <c r="BN261" s="1619" t="s">
        <v>35</v>
      </c>
      <c r="BO261" s="1619" t="s">
        <v>35</v>
      </c>
      <c r="BP261" s="1619" t="s">
        <v>35</v>
      </c>
      <c r="BQ261" s="1640" t="s">
        <v>35</v>
      </c>
      <c r="BR261" s="1661" t="s">
        <v>35</v>
      </c>
      <c r="BS261" s="1619" t="s">
        <v>35</v>
      </c>
      <c r="BT261" s="1619" t="s">
        <v>35</v>
      </c>
      <c r="BU261" s="1619" t="s">
        <v>35</v>
      </c>
      <c r="BV261" s="1619" t="s">
        <v>35</v>
      </c>
      <c r="BW261" s="1619" t="s">
        <v>35</v>
      </c>
      <c r="BX261" s="1619" t="s">
        <v>35</v>
      </c>
      <c r="BY261" s="1681" t="s">
        <v>35</v>
      </c>
      <c r="BZ261" s="1681" t="s">
        <v>35</v>
      </c>
      <c r="CA261" s="2498"/>
      <c r="CB261" s="2498"/>
      <c r="CC261" s="2498"/>
      <c r="CD261" s="2498"/>
      <c r="CE261" s="2498"/>
      <c r="CF261" s="2498"/>
      <c r="CG261" s="2498"/>
      <c r="CH261" s="2498"/>
      <c r="CI261" s="2498"/>
      <c r="CJ261" s="2498"/>
      <c r="CK261" s="2498"/>
      <c r="CL261" s="2498"/>
      <c r="CM261" s="2498"/>
      <c r="CN261" s="2498"/>
      <c r="CO261" s="2498"/>
      <c r="CP261" s="2498"/>
      <c r="CQ261" s="2498"/>
      <c r="CR261" s="2498"/>
      <c r="CS261" s="2498"/>
      <c r="CT261" s="2498"/>
      <c r="CU261" s="2498"/>
      <c r="CV261" s="2498"/>
      <c r="CW261" s="2498"/>
      <c r="CX261" s="2498"/>
      <c r="CY261" s="2498"/>
      <c r="CZ261" s="2498"/>
    </row>
    <row r="262" s="761" customFormat="true" ht="15" customHeight="true" x14ac:dyDescent="0.2">
      <c r="B262" s="760"/>
      <c r="AA262" s="240"/>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3147"/>
      <c r="BB262" s="431" t="s">
        <v>48</v>
      </c>
      <c r="BC262" s="1600" t="s">
        <v>35</v>
      </c>
      <c r="BD262" s="1620" t="s">
        <v>35</v>
      </c>
      <c r="BE262" s="1620" t="s">
        <v>35</v>
      </c>
      <c r="BF262" s="1620" t="s">
        <v>35</v>
      </c>
      <c r="BG262" s="1641" t="s">
        <v>35</v>
      </c>
      <c r="BH262" s="1662" t="s">
        <v>35</v>
      </c>
      <c r="BI262" s="1620" t="s">
        <v>35</v>
      </c>
      <c r="BJ262" s="1620" t="s">
        <v>35</v>
      </c>
      <c r="BK262" s="1620" t="s">
        <v>35</v>
      </c>
      <c r="BL262" s="1641" t="s">
        <v>35</v>
      </c>
      <c r="BM262" s="1662" t="s">
        <v>35</v>
      </c>
      <c r="BN262" s="1620" t="s">
        <v>35</v>
      </c>
      <c r="BO262" s="1620" t="s">
        <v>35</v>
      </c>
      <c r="BP262" s="1620" t="s">
        <v>35</v>
      </c>
      <c r="BQ262" s="1641" t="s">
        <v>35</v>
      </c>
      <c r="BR262" s="1662" t="s">
        <v>35</v>
      </c>
      <c r="BS262" s="1620" t="s">
        <v>35</v>
      </c>
      <c r="BT262" s="1620" t="s">
        <v>35</v>
      </c>
      <c r="BU262" s="1620" t="s">
        <v>35</v>
      </c>
      <c r="BV262" s="1620" t="s">
        <v>35</v>
      </c>
      <c r="BW262" s="1620" t="s">
        <v>35</v>
      </c>
      <c r="BX262" s="1620" t="s">
        <v>35</v>
      </c>
      <c r="BY262" s="1682" t="s">
        <v>35</v>
      </c>
      <c r="BZ262" s="1682" t="s">
        <v>35</v>
      </c>
      <c r="CA262" s="2499"/>
      <c r="CB262" s="2499"/>
      <c r="CC262" s="2499"/>
      <c r="CD262" s="2499"/>
      <c r="CE262" s="2499"/>
      <c r="CF262" s="2499"/>
      <c r="CG262" s="2499"/>
      <c r="CH262" s="2499"/>
      <c r="CI262" s="2499"/>
      <c r="CJ262" s="2499"/>
      <c r="CK262" s="2499"/>
      <c r="CL262" s="2499"/>
      <c r="CM262" s="2499"/>
      <c r="CN262" s="2499"/>
      <c r="CO262" s="2499"/>
      <c r="CP262" s="2499"/>
      <c r="CQ262" s="2499"/>
      <c r="CR262" s="2499"/>
      <c r="CS262" s="2499"/>
      <c r="CT262" s="2499"/>
      <c r="CU262" s="2499"/>
      <c r="CV262" s="2499"/>
      <c r="CW262" s="2499"/>
      <c r="CX262" s="2499"/>
      <c r="CY262" s="2499"/>
      <c r="CZ262" s="2499"/>
    </row>
    <row r="263" s="761" customFormat="true" ht="15" customHeight="true" x14ac:dyDescent="0.2">
      <c r="B263" s="760"/>
      <c r="AA263" s="240"/>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3147"/>
      <c r="BB263" s="431" t="s">
        <v>113</v>
      </c>
      <c r="BC263" s="1600" t="s">
        <v>35</v>
      </c>
      <c r="BD263" s="1620" t="s">
        <v>35</v>
      </c>
      <c r="BE263" s="1620" t="s">
        <v>35</v>
      </c>
      <c r="BF263" s="1620" t="s">
        <v>35</v>
      </c>
      <c r="BG263" s="1641" t="s">
        <v>35</v>
      </c>
      <c r="BH263" s="1662" t="s">
        <v>35</v>
      </c>
      <c r="BI263" s="1620" t="s">
        <v>35</v>
      </c>
      <c r="BJ263" s="1620" t="s">
        <v>35</v>
      </c>
      <c r="BK263" s="1620" t="s">
        <v>35</v>
      </c>
      <c r="BL263" s="1641" t="s">
        <v>35</v>
      </c>
      <c r="BM263" s="1662" t="s">
        <v>35</v>
      </c>
      <c r="BN263" s="1620" t="s">
        <v>35</v>
      </c>
      <c r="BO263" s="1620" t="s">
        <v>35</v>
      </c>
      <c r="BP263" s="1620" t="s">
        <v>35</v>
      </c>
      <c r="BQ263" s="1641" t="s">
        <v>35</v>
      </c>
      <c r="BR263" s="1662" t="s">
        <v>35</v>
      </c>
      <c r="BS263" s="1620" t="s">
        <v>35</v>
      </c>
      <c r="BT263" s="1620" t="s">
        <v>35</v>
      </c>
      <c r="BU263" s="1620" t="s">
        <v>35</v>
      </c>
      <c r="BV263" s="1620" t="s">
        <v>35</v>
      </c>
      <c r="BW263" s="1620" t="s">
        <v>35</v>
      </c>
      <c r="BX263" s="1620" t="s">
        <v>35</v>
      </c>
      <c r="BY263" s="1682" t="s">
        <v>35</v>
      </c>
      <c r="BZ263" s="1682" t="s">
        <v>35</v>
      </c>
      <c r="CA263" s="2499"/>
      <c r="CB263" s="2499"/>
      <c r="CC263" s="2499"/>
      <c r="CD263" s="2499"/>
      <c r="CE263" s="2499"/>
      <c r="CF263" s="2499"/>
      <c r="CG263" s="2499"/>
      <c r="CH263" s="2499"/>
      <c r="CI263" s="2499"/>
      <c r="CJ263" s="2499"/>
      <c r="CK263" s="2499"/>
      <c r="CL263" s="2499"/>
      <c r="CM263" s="2499"/>
      <c r="CN263" s="2499"/>
      <c r="CO263" s="2499"/>
      <c r="CP263" s="2499"/>
      <c r="CQ263" s="2499"/>
      <c r="CR263" s="2499"/>
      <c r="CS263" s="2499"/>
      <c r="CT263" s="2499"/>
      <c r="CU263" s="2499"/>
      <c r="CV263" s="2499"/>
      <c r="CW263" s="2499"/>
      <c r="CX263" s="2499"/>
      <c r="CY263" s="2499"/>
      <c r="CZ263" s="2499"/>
    </row>
    <row r="264" s="761" customFormat="true" ht="15" customHeight="true" x14ac:dyDescent="0.2">
      <c r="B264" s="760"/>
      <c r="AA264" s="240"/>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3147" t="s">
        <v>74</v>
      </c>
      <c r="BB264" s="431" t="s">
        <v>89</v>
      </c>
      <c r="BC264" s="1600" t="s">
        <v>35</v>
      </c>
      <c r="BD264" s="1620" t="s">
        <v>35</v>
      </c>
      <c r="BE264" s="1620" t="s">
        <v>35</v>
      </c>
      <c r="BF264" s="1620" t="s">
        <v>35</v>
      </c>
      <c r="BG264" s="1641" t="s">
        <v>35</v>
      </c>
      <c r="BH264" s="1662" t="s">
        <v>35</v>
      </c>
      <c r="BI264" s="1620" t="s">
        <v>35</v>
      </c>
      <c r="BJ264" s="1620" t="s">
        <v>35</v>
      </c>
      <c r="BK264" s="1620" t="s">
        <v>35</v>
      </c>
      <c r="BL264" s="1641" t="s">
        <v>35</v>
      </c>
      <c r="BM264" s="1662" t="s">
        <v>35</v>
      </c>
      <c r="BN264" s="1620" t="s">
        <v>35</v>
      </c>
      <c r="BO264" s="1620" t="s">
        <v>35</v>
      </c>
      <c r="BP264" s="1620" t="s">
        <v>35</v>
      </c>
      <c r="BQ264" s="1641" t="s">
        <v>35</v>
      </c>
      <c r="BR264" s="1662" t="s">
        <v>35</v>
      </c>
      <c r="BS264" s="1620" t="s">
        <v>35</v>
      </c>
      <c r="BT264" s="1620" t="s">
        <v>35</v>
      </c>
      <c r="BU264" s="1620" t="s">
        <v>35</v>
      </c>
      <c r="BV264" s="1620" t="s">
        <v>35</v>
      </c>
      <c r="BW264" s="1620" t="s">
        <v>35</v>
      </c>
      <c r="BX264" s="1620" t="s">
        <v>35</v>
      </c>
      <c r="BY264" s="1682" t="s">
        <v>35</v>
      </c>
      <c r="BZ264" s="1682" t="s">
        <v>35</v>
      </c>
      <c r="CA264" s="2499"/>
      <c r="CB264" s="2499"/>
      <c r="CC264" s="2499"/>
      <c r="CD264" s="2499"/>
      <c r="CE264" s="2499"/>
      <c r="CF264" s="2499"/>
      <c r="CG264" s="2499"/>
      <c r="CH264" s="2499"/>
      <c r="CI264" s="2499"/>
      <c r="CJ264" s="2499"/>
      <c r="CK264" s="2499"/>
      <c r="CL264" s="2499"/>
      <c r="CM264" s="2499"/>
      <c r="CN264" s="2499"/>
      <c r="CO264" s="2499"/>
      <c r="CP264" s="2499"/>
      <c r="CQ264" s="2499"/>
      <c r="CR264" s="2499"/>
      <c r="CS264" s="2499"/>
      <c r="CT264" s="2499"/>
      <c r="CU264" s="2499"/>
      <c r="CV264" s="2499"/>
      <c r="CW264" s="2499"/>
      <c r="CX264" s="2499"/>
      <c r="CY264" s="2499"/>
      <c r="CZ264" s="2499"/>
    </row>
    <row r="265" s="761" customFormat="true" ht="15" customHeight="true" x14ac:dyDescent="0.2">
      <c r="B265" s="760"/>
      <c r="AA265" s="240"/>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3147"/>
      <c r="BB265" s="431" t="s">
        <v>90</v>
      </c>
      <c r="BC265" s="1600" t="s">
        <v>35</v>
      </c>
      <c r="BD265" s="1620" t="s">
        <v>35</v>
      </c>
      <c r="BE265" s="1620" t="s">
        <v>35</v>
      </c>
      <c r="BF265" s="1620" t="s">
        <v>35</v>
      </c>
      <c r="BG265" s="1641" t="s">
        <v>35</v>
      </c>
      <c r="BH265" s="1662" t="s">
        <v>35</v>
      </c>
      <c r="BI265" s="1620" t="s">
        <v>35</v>
      </c>
      <c r="BJ265" s="1620" t="s">
        <v>35</v>
      </c>
      <c r="BK265" s="1620" t="s">
        <v>35</v>
      </c>
      <c r="BL265" s="1641" t="s">
        <v>35</v>
      </c>
      <c r="BM265" s="1662" t="s">
        <v>35</v>
      </c>
      <c r="BN265" s="1620" t="s">
        <v>35</v>
      </c>
      <c r="BO265" s="1620" t="s">
        <v>35</v>
      </c>
      <c r="BP265" s="1620" t="s">
        <v>35</v>
      </c>
      <c r="BQ265" s="1641" t="s">
        <v>35</v>
      </c>
      <c r="BR265" s="1662" t="s">
        <v>35</v>
      </c>
      <c r="BS265" s="1620" t="s">
        <v>35</v>
      </c>
      <c r="BT265" s="1620" t="s">
        <v>35</v>
      </c>
      <c r="BU265" s="1620" t="s">
        <v>35</v>
      </c>
      <c r="BV265" s="1620" t="s">
        <v>35</v>
      </c>
      <c r="BW265" s="1620" t="s">
        <v>35</v>
      </c>
      <c r="BX265" s="1620" t="s">
        <v>35</v>
      </c>
      <c r="BY265" s="1682" t="s">
        <v>35</v>
      </c>
      <c r="BZ265" s="1682" t="s">
        <v>35</v>
      </c>
      <c r="CA265" s="2499"/>
      <c r="CB265" s="2499"/>
      <c r="CC265" s="2499"/>
      <c r="CD265" s="2499"/>
      <c r="CE265" s="2499"/>
      <c r="CF265" s="2499"/>
      <c r="CG265" s="2499"/>
      <c r="CH265" s="2499"/>
      <c r="CI265" s="2499"/>
      <c r="CJ265" s="2499"/>
      <c r="CK265" s="2499"/>
      <c r="CL265" s="2499"/>
      <c r="CM265" s="2499"/>
      <c r="CN265" s="2499"/>
      <c r="CO265" s="2499"/>
      <c r="CP265" s="2499"/>
      <c r="CQ265" s="2499"/>
      <c r="CR265" s="2499"/>
      <c r="CS265" s="2499"/>
      <c r="CT265" s="2499"/>
      <c r="CU265" s="2499"/>
      <c r="CV265" s="2499"/>
      <c r="CW265" s="2499"/>
      <c r="CX265" s="2499"/>
      <c r="CY265" s="2499"/>
      <c r="CZ265" s="2499"/>
    </row>
    <row r="266" s="761" customFormat="true" ht="15" customHeight="true" x14ac:dyDescent="0.2">
      <c r="B266" s="760"/>
      <c r="AA266" s="240"/>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3147"/>
      <c r="BB266" s="431" t="s">
        <v>91</v>
      </c>
      <c r="BC266" s="1600" t="s">
        <v>35</v>
      </c>
      <c r="BD266" s="1620" t="s">
        <v>35</v>
      </c>
      <c r="BE266" s="1620" t="s">
        <v>35</v>
      </c>
      <c r="BF266" s="1620" t="s">
        <v>35</v>
      </c>
      <c r="BG266" s="1641" t="s">
        <v>35</v>
      </c>
      <c r="BH266" s="1662" t="s">
        <v>35</v>
      </c>
      <c r="BI266" s="1620" t="s">
        <v>35</v>
      </c>
      <c r="BJ266" s="1620" t="s">
        <v>35</v>
      </c>
      <c r="BK266" s="1620" t="s">
        <v>35</v>
      </c>
      <c r="BL266" s="1641" t="s">
        <v>35</v>
      </c>
      <c r="BM266" s="1662" t="s">
        <v>35</v>
      </c>
      <c r="BN266" s="1620" t="s">
        <v>35</v>
      </c>
      <c r="BO266" s="1620" t="s">
        <v>35</v>
      </c>
      <c r="BP266" s="1620" t="s">
        <v>35</v>
      </c>
      <c r="BQ266" s="1641" t="s">
        <v>35</v>
      </c>
      <c r="BR266" s="1662" t="s">
        <v>35</v>
      </c>
      <c r="BS266" s="1620" t="s">
        <v>35</v>
      </c>
      <c r="BT266" s="1620" t="s">
        <v>35</v>
      </c>
      <c r="BU266" s="1620" t="s">
        <v>35</v>
      </c>
      <c r="BV266" s="1620" t="s">
        <v>35</v>
      </c>
      <c r="BW266" s="1620" t="s">
        <v>35</v>
      </c>
      <c r="BX266" s="1620" t="s">
        <v>35</v>
      </c>
      <c r="BY266" s="1682" t="s">
        <v>35</v>
      </c>
      <c r="BZ266" s="1682" t="s">
        <v>35</v>
      </c>
      <c r="CA266" s="2499"/>
      <c r="CB266" s="2499"/>
      <c r="CC266" s="2499"/>
      <c r="CD266" s="2499"/>
      <c r="CE266" s="2499"/>
      <c r="CF266" s="2499"/>
      <c r="CG266" s="2499"/>
      <c r="CH266" s="2499"/>
      <c r="CI266" s="2499"/>
      <c r="CJ266" s="2499"/>
      <c r="CK266" s="2499"/>
      <c r="CL266" s="2499"/>
      <c r="CM266" s="2499"/>
      <c r="CN266" s="2499"/>
      <c r="CO266" s="2499"/>
      <c r="CP266" s="2499"/>
      <c r="CQ266" s="2499"/>
      <c r="CR266" s="2499"/>
      <c r="CS266" s="2499"/>
      <c r="CT266" s="2499"/>
      <c r="CU266" s="2499"/>
      <c r="CV266" s="2499"/>
      <c r="CW266" s="2499"/>
      <c r="CX266" s="2499"/>
      <c r="CY266" s="2499"/>
      <c r="CZ266" s="2499"/>
    </row>
    <row r="267" s="761" customFormat="true" ht="15" customHeight="true" x14ac:dyDescent="0.2">
      <c r="B267" s="760"/>
      <c r="AA267" s="240"/>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3147"/>
      <c r="BB267" s="431" t="s">
        <v>113</v>
      </c>
      <c r="BC267" s="1600" t="s">
        <v>35</v>
      </c>
      <c r="BD267" s="1620" t="s">
        <v>35</v>
      </c>
      <c r="BE267" s="1620" t="s">
        <v>35</v>
      </c>
      <c r="BF267" s="1620" t="s">
        <v>35</v>
      </c>
      <c r="BG267" s="1641" t="s">
        <v>35</v>
      </c>
      <c r="BH267" s="1662" t="s">
        <v>35</v>
      </c>
      <c r="BI267" s="1620" t="s">
        <v>35</v>
      </c>
      <c r="BJ267" s="1620" t="s">
        <v>35</v>
      </c>
      <c r="BK267" s="1620" t="s">
        <v>35</v>
      </c>
      <c r="BL267" s="1641" t="s">
        <v>35</v>
      </c>
      <c r="BM267" s="1662" t="s">
        <v>35</v>
      </c>
      <c r="BN267" s="1620" t="s">
        <v>35</v>
      </c>
      <c r="BO267" s="1620" t="s">
        <v>35</v>
      </c>
      <c r="BP267" s="1620" t="s">
        <v>35</v>
      </c>
      <c r="BQ267" s="1641" t="s">
        <v>35</v>
      </c>
      <c r="BR267" s="1662" t="s">
        <v>35</v>
      </c>
      <c r="BS267" s="1620" t="s">
        <v>35</v>
      </c>
      <c r="BT267" s="1620" t="s">
        <v>35</v>
      </c>
      <c r="BU267" s="1620" t="s">
        <v>35</v>
      </c>
      <c r="BV267" s="1620" t="s">
        <v>35</v>
      </c>
      <c r="BW267" s="1620" t="s">
        <v>35</v>
      </c>
      <c r="BX267" s="1620" t="s">
        <v>35</v>
      </c>
      <c r="BY267" s="1682" t="s">
        <v>35</v>
      </c>
      <c r="BZ267" s="1682" t="s">
        <v>35</v>
      </c>
      <c r="CA267" s="2499"/>
      <c r="CB267" s="2499"/>
      <c r="CC267" s="2499"/>
      <c r="CD267" s="2499"/>
      <c r="CE267" s="2499"/>
      <c r="CF267" s="2499"/>
      <c r="CG267" s="2499"/>
      <c r="CH267" s="2499"/>
      <c r="CI267" s="2499"/>
      <c r="CJ267" s="2499"/>
      <c r="CK267" s="2499"/>
      <c r="CL267" s="2499"/>
      <c r="CM267" s="2499"/>
      <c r="CN267" s="2499"/>
      <c r="CO267" s="2499"/>
      <c r="CP267" s="2499"/>
      <c r="CQ267" s="2499"/>
      <c r="CR267" s="2499"/>
      <c r="CS267" s="2499"/>
      <c r="CT267" s="2499"/>
      <c r="CU267" s="2499"/>
      <c r="CV267" s="2499"/>
      <c r="CW267" s="2499"/>
      <c r="CX267" s="2499"/>
      <c r="CY267" s="2499"/>
      <c r="CZ267" s="2499"/>
    </row>
    <row r="268" s="761" customFormat="true" ht="15" customHeight="true" x14ac:dyDescent="0.2">
      <c r="B268" s="760"/>
      <c r="AA268" s="240"/>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3147" t="s">
        <v>116</v>
      </c>
      <c r="BB268" s="431" t="s">
        <v>89</v>
      </c>
      <c r="BC268" s="1600" t="s">
        <v>35</v>
      </c>
      <c r="BD268" s="1620" t="s">
        <v>35</v>
      </c>
      <c r="BE268" s="1620" t="s">
        <v>35</v>
      </c>
      <c r="BF268" s="1620" t="s">
        <v>35</v>
      </c>
      <c r="BG268" s="1641" t="s">
        <v>35</v>
      </c>
      <c r="BH268" s="1662" t="s">
        <v>35</v>
      </c>
      <c r="BI268" s="1620" t="s">
        <v>35</v>
      </c>
      <c r="BJ268" s="1620" t="s">
        <v>35</v>
      </c>
      <c r="BK268" s="1620" t="s">
        <v>35</v>
      </c>
      <c r="BL268" s="1641" t="s">
        <v>35</v>
      </c>
      <c r="BM268" s="1662" t="s">
        <v>35</v>
      </c>
      <c r="BN268" s="1620" t="s">
        <v>35</v>
      </c>
      <c r="BO268" s="1620" t="s">
        <v>35</v>
      </c>
      <c r="BP268" s="1620" t="s">
        <v>35</v>
      </c>
      <c r="BQ268" s="1641" t="s">
        <v>35</v>
      </c>
      <c r="BR268" s="1662" t="s">
        <v>35</v>
      </c>
      <c r="BS268" s="1620" t="s">
        <v>35</v>
      </c>
      <c r="BT268" s="1620" t="s">
        <v>35</v>
      </c>
      <c r="BU268" s="1620" t="s">
        <v>35</v>
      </c>
      <c r="BV268" s="1620" t="s">
        <v>35</v>
      </c>
      <c r="BW268" s="1620" t="s">
        <v>35</v>
      </c>
      <c r="BX268" s="1620" t="s">
        <v>35</v>
      </c>
      <c r="BY268" s="1682" t="s">
        <v>35</v>
      </c>
      <c r="BZ268" s="1682" t="s">
        <v>35</v>
      </c>
      <c r="CA268" s="2499"/>
      <c r="CB268" s="2499"/>
      <c r="CC268" s="2499"/>
      <c r="CD268" s="2499"/>
      <c r="CE268" s="2499"/>
      <c r="CF268" s="2499"/>
      <c r="CG268" s="2499"/>
      <c r="CH268" s="2499"/>
      <c r="CI268" s="2499"/>
      <c r="CJ268" s="2499"/>
      <c r="CK268" s="2499"/>
      <c r="CL268" s="2499"/>
      <c r="CM268" s="2499"/>
      <c r="CN268" s="2499"/>
      <c r="CO268" s="2499"/>
      <c r="CP268" s="2499"/>
      <c r="CQ268" s="2499"/>
      <c r="CR268" s="2499"/>
      <c r="CS268" s="2499"/>
      <c r="CT268" s="2499"/>
      <c r="CU268" s="2499"/>
      <c r="CV268" s="2499"/>
      <c r="CW268" s="2499"/>
      <c r="CX268" s="2499"/>
      <c r="CY268" s="2499"/>
      <c r="CZ268" s="2499"/>
    </row>
    <row r="269" s="761" customFormat="true" ht="15" customHeight="true" x14ac:dyDescent="0.2">
      <c r="B269" s="760"/>
      <c r="AA269" s="24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3147"/>
      <c r="BB269" s="431" t="s">
        <v>90</v>
      </c>
      <c r="BC269" s="1600" t="s">
        <v>35</v>
      </c>
      <c r="BD269" s="1620" t="s">
        <v>35</v>
      </c>
      <c r="BE269" s="1620" t="s">
        <v>35</v>
      </c>
      <c r="BF269" s="1620" t="s">
        <v>35</v>
      </c>
      <c r="BG269" s="1641" t="s">
        <v>35</v>
      </c>
      <c r="BH269" s="1662" t="s">
        <v>35</v>
      </c>
      <c r="BI269" s="1620" t="s">
        <v>35</v>
      </c>
      <c r="BJ269" s="1620" t="s">
        <v>35</v>
      </c>
      <c r="BK269" s="1620" t="s">
        <v>35</v>
      </c>
      <c r="BL269" s="1641" t="s">
        <v>35</v>
      </c>
      <c r="BM269" s="1662" t="s">
        <v>35</v>
      </c>
      <c r="BN269" s="1620" t="s">
        <v>35</v>
      </c>
      <c r="BO269" s="1620" t="s">
        <v>35</v>
      </c>
      <c r="BP269" s="1620" t="s">
        <v>35</v>
      </c>
      <c r="BQ269" s="1641" t="s">
        <v>35</v>
      </c>
      <c r="BR269" s="1662" t="s">
        <v>35</v>
      </c>
      <c r="BS269" s="1620" t="s">
        <v>35</v>
      </c>
      <c r="BT269" s="1620" t="s">
        <v>35</v>
      </c>
      <c r="BU269" s="1620" t="s">
        <v>35</v>
      </c>
      <c r="BV269" s="1620" t="s">
        <v>35</v>
      </c>
      <c r="BW269" s="1620" t="s">
        <v>35</v>
      </c>
      <c r="BX269" s="1620" t="s">
        <v>35</v>
      </c>
      <c r="BY269" s="1682" t="s">
        <v>35</v>
      </c>
      <c r="BZ269" s="1682" t="s">
        <v>35</v>
      </c>
      <c r="CA269" s="2499"/>
      <c r="CB269" s="2499"/>
      <c r="CC269" s="2499"/>
      <c r="CD269" s="2499"/>
      <c r="CE269" s="2499"/>
      <c r="CF269" s="2499"/>
      <c r="CG269" s="2499"/>
      <c r="CH269" s="2499"/>
      <c r="CI269" s="2499"/>
      <c r="CJ269" s="2499"/>
      <c r="CK269" s="2499"/>
      <c r="CL269" s="2499"/>
      <c r="CM269" s="2499"/>
      <c r="CN269" s="2499"/>
      <c r="CO269" s="2499"/>
      <c r="CP269" s="2499"/>
      <c r="CQ269" s="2499"/>
      <c r="CR269" s="2499"/>
      <c r="CS269" s="2499"/>
      <c r="CT269" s="2499"/>
      <c r="CU269" s="2499"/>
      <c r="CV269" s="2499"/>
      <c r="CW269" s="2499"/>
      <c r="CX269" s="2499"/>
      <c r="CY269" s="2499"/>
      <c r="CZ269" s="2499"/>
    </row>
    <row r="270" s="761" customFormat="true" ht="15" customHeight="true" x14ac:dyDescent="0.2">
      <c r="B270" s="760"/>
      <c r="AA270" s="240"/>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3147"/>
      <c r="BB270" s="431" t="s">
        <v>91</v>
      </c>
      <c r="BC270" s="1600" t="s">
        <v>35</v>
      </c>
      <c r="BD270" s="1620" t="s">
        <v>35</v>
      </c>
      <c r="BE270" s="1620" t="s">
        <v>35</v>
      </c>
      <c r="BF270" s="1620" t="s">
        <v>35</v>
      </c>
      <c r="BG270" s="1641" t="s">
        <v>35</v>
      </c>
      <c r="BH270" s="1662" t="s">
        <v>35</v>
      </c>
      <c r="BI270" s="1620" t="s">
        <v>35</v>
      </c>
      <c r="BJ270" s="1620" t="s">
        <v>35</v>
      </c>
      <c r="BK270" s="1620" t="s">
        <v>35</v>
      </c>
      <c r="BL270" s="1641" t="s">
        <v>35</v>
      </c>
      <c r="BM270" s="1662" t="s">
        <v>35</v>
      </c>
      <c r="BN270" s="1620" t="s">
        <v>35</v>
      </c>
      <c r="BO270" s="1620" t="s">
        <v>35</v>
      </c>
      <c r="BP270" s="1620" t="s">
        <v>35</v>
      </c>
      <c r="BQ270" s="1641" t="s">
        <v>35</v>
      </c>
      <c r="BR270" s="1662" t="s">
        <v>35</v>
      </c>
      <c r="BS270" s="1620" t="s">
        <v>35</v>
      </c>
      <c r="BT270" s="1620" t="s">
        <v>35</v>
      </c>
      <c r="BU270" s="1620" t="s">
        <v>35</v>
      </c>
      <c r="BV270" s="1620" t="s">
        <v>35</v>
      </c>
      <c r="BW270" s="1620" t="s">
        <v>35</v>
      </c>
      <c r="BX270" s="1620" t="s">
        <v>35</v>
      </c>
      <c r="BY270" s="1682" t="s">
        <v>35</v>
      </c>
      <c r="BZ270" s="1682" t="s">
        <v>35</v>
      </c>
      <c r="CA270" s="2499"/>
      <c r="CB270" s="2499"/>
      <c r="CC270" s="2499"/>
      <c r="CD270" s="2499"/>
      <c r="CE270" s="2499"/>
      <c r="CF270" s="2499"/>
      <c r="CG270" s="2499"/>
      <c r="CH270" s="2499"/>
      <c r="CI270" s="2499"/>
      <c r="CJ270" s="2499"/>
      <c r="CK270" s="2499"/>
      <c r="CL270" s="2499"/>
      <c r="CM270" s="2499"/>
      <c r="CN270" s="2499"/>
      <c r="CO270" s="2499"/>
      <c r="CP270" s="2499"/>
      <c r="CQ270" s="2499"/>
      <c r="CR270" s="2499"/>
      <c r="CS270" s="2499"/>
      <c r="CT270" s="2499"/>
      <c r="CU270" s="2499"/>
      <c r="CV270" s="2499"/>
      <c r="CW270" s="2499"/>
      <c r="CX270" s="2499"/>
      <c r="CY270" s="2499"/>
      <c r="CZ270" s="2499"/>
    </row>
    <row r="271" s="761" customFormat="true" ht="15" customHeight="true" x14ac:dyDescent="0.2">
      <c r="B271" s="760"/>
      <c r="AA271" s="240"/>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3147" t="s">
        <v>75</v>
      </c>
      <c r="BB271" s="431" t="s">
        <v>49</v>
      </c>
      <c r="BC271" s="1600" t="s">
        <v>35</v>
      </c>
      <c r="BD271" s="1621" t="s">
        <v>35</v>
      </c>
      <c r="BE271" s="1621" t="s">
        <v>35</v>
      </c>
      <c r="BF271" s="1621" t="s">
        <v>35</v>
      </c>
      <c r="BG271" s="1642" t="s">
        <v>35</v>
      </c>
      <c r="BH271" s="1600" t="s">
        <v>35</v>
      </c>
      <c r="BI271" s="1621" t="s">
        <v>35</v>
      </c>
      <c r="BJ271" s="1621" t="s">
        <v>35</v>
      </c>
      <c r="BK271" s="1621" t="s">
        <v>35</v>
      </c>
      <c r="BL271" s="1642" t="s">
        <v>35</v>
      </c>
      <c r="BM271" s="1600" t="s">
        <v>35</v>
      </c>
      <c r="BN271" s="1621" t="s">
        <v>35</v>
      </c>
      <c r="BO271" s="1621" t="s">
        <v>35</v>
      </c>
      <c r="BP271" s="1621" t="s">
        <v>35</v>
      </c>
      <c r="BQ271" s="1642" t="s">
        <v>35</v>
      </c>
      <c r="BR271" s="1600" t="s">
        <v>35</v>
      </c>
      <c r="BS271" s="1621" t="s">
        <v>35</v>
      </c>
      <c r="BT271" s="1621" t="s">
        <v>35</v>
      </c>
      <c r="BU271" s="1621" t="s">
        <v>35</v>
      </c>
      <c r="BV271" s="1621" t="s">
        <v>35</v>
      </c>
      <c r="BW271" s="1621" t="s">
        <v>35</v>
      </c>
      <c r="BX271" s="1621" t="s">
        <v>35</v>
      </c>
      <c r="BY271" s="1683" t="s">
        <v>35</v>
      </c>
      <c r="BZ271" s="1683" t="s">
        <v>35</v>
      </c>
      <c r="CA271" s="2500"/>
      <c r="CB271" s="2500"/>
      <c r="CC271" s="2500"/>
      <c r="CD271" s="2500"/>
      <c r="CE271" s="2500"/>
      <c r="CF271" s="2500"/>
      <c r="CG271" s="2500"/>
      <c r="CH271" s="2500"/>
      <c r="CI271" s="2500"/>
      <c r="CJ271" s="2500"/>
      <c r="CK271" s="2500"/>
      <c r="CL271" s="2500"/>
      <c r="CM271" s="2500"/>
      <c r="CN271" s="2500"/>
      <c r="CO271" s="2500"/>
      <c r="CP271" s="2500"/>
      <c r="CQ271" s="2500"/>
      <c r="CR271" s="2500"/>
      <c r="CS271" s="2500"/>
      <c r="CT271" s="2500"/>
      <c r="CU271" s="2500"/>
      <c r="CV271" s="2500"/>
      <c r="CW271" s="2500"/>
      <c r="CX271" s="2500"/>
      <c r="CY271" s="2500"/>
      <c r="CZ271" s="2500"/>
    </row>
    <row r="272" s="761" customFormat="true" ht="15" customHeight="true" x14ac:dyDescent="0.2">
      <c r="B272" s="760"/>
      <c r="AA272" s="240"/>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3147"/>
      <c r="BB272" s="431" t="s">
        <v>48</v>
      </c>
      <c r="BC272" s="1600" t="s">
        <v>35</v>
      </c>
      <c r="BD272" s="1621" t="s">
        <v>35</v>
      </c>
      <c r="BE272" s="1621" t="s">
        <v>35</v>
      </c>
      <c r="BF272" s="1621" t="s">
        <v>35</v>
      </c>
      <c r="BG272" s="1642" t="s">
        <v>35</v>
      </c>
      <c r="BH272" s="1600" t="s">
        <v>35</v>
      </c>
      <c r="BI272" s="1621" t="s">
        <v>35</v>
      </c>
      <c r="BJ272" s="1621" t="s">
        <v>35</v>
      </c>
      <c r="BK272" s="1621" t="s">
        <v>35</v>
      </c>
      <c r="BL272" s="1642" t="s">
        <v>35</v>
      </c>
      <c r="BM272" s="1600" t="s">
        <v>35</v>
      </c>
      <c r="BN272" s="1621" t="s">
        <v>35</v>
      </c>
      <c r="BO272" s="1621" t="s">
        <v>35</v>
      </c>
      <c r="BP272" s="1621" t="s">
        <v>35</v>
      </c>
      <c r="BQ272" s="1642" t="s">
        <v>35</v>
      </c>
      <c r="BR272" s="1600" t="s">
        <v>35</v>
      </c>
      <c r="BS272" s="1621" t="s">
        <v>35</v>
      </c>
      <c r="BT272" s="1621" t="s">
        <v>35</v>
      </c>
      <c r="BU272" s="1621" t="s">
        <v>35</v>
      </c>
      <c r="BV272" s="1621" t="s">
        <v>35</v>
      </c>
      <c r="BW272" s="1621" t="s">
        <v>35</v>
      </c>
      <c r="BX272" s="1621" t="s">
        <v>35</v>
      </c>
      <c r="BY272" s="1683" t="s">
        <v>35</v>
      </c>
      <c r="BZ272" s="1683" t="s">
        <v>35</v>
      </c>
      <c r="CA272" s="2500"/>
      <c r="CB272" s="2500"/>
      <c r="CC272" s="2500"/>
      <c r="CD272" s="2500"/>
      <c r="CE272" s="2500"/>
      <c r="CF272" s="2500"/>
      <c r="CG272" s="2500"/>
      <c r="CH272" s="2500"/>
      <c r="CI272" s="2500"/>
      <c r="CJ272" s="2500"/>
      <c r="CK272" s="2500"/>
      <c r="CL272" s="2500"/>
      <c r="CM272" s="2500"/>
      <c r="CN272" s="2500"/>
      <c r="CO272" s="2500"/>
      <c r="CP272" s="2500"/>
      <c r="CQ272" s="2500"/>
      <c r="CR272" s="2500"/>
      <c r="CS272" s="2500"/>
      <c r="CT272" s="2500"/>
      <c r="CU272" s="2500"/>
      <c r="CV272" s="2500"/>
      <c r="CW272" s="2500"/>
      <c r="CX272" s="2500"/>
      <c r="CY272" s="2500"/>
      <c r="CZ272" s="2500"/>
    </row>
    <row r="273" s="761" customFormat="true" ht="15" customHeight="true" x14ac:dyDescent="0.2">
      <c r="B273" s="760"/>
      <c r="AA273" s="240"/>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3147"/>
      <c r="BB273" s="431" t="s">
        <v>113</v>
      </c>
      <c r="BC273" s="1600" t="s">
        <v>35</v>
      </c>
      <c r="BD273" s="1621" t="s">
        <v>35</v>
      </c>
      <c r="BE273" s="1621" t="s">
        <v>35</v>
      </c>
      <c r="BF273" s="1621" t="s">
        <v>35</v>
      </c>
      <c r="BG273" s="1642" t="s">
        <v>35</v>
      </c>
      <c r="BH273" s="1600" t="s">
        <v>35</v>
      </c>
      <c r="BI273" s="1621" t="s">
        <v>35</v>
      </c>
      <c r="BJ273" s="1621" t="s">
        <v>35</v>
      </c>
      <c r="BK273" s="1621" t="s">
        <v>35</v>
      </c>
      <c r="BL273" s="1642" t="s">
        <v>35</v>
      </c>
      <c r="BM273" s="1600" t="s">
        <v>35</v>
      </c>
      <c r="BN273" s="1621" t="s">
        <v>35</v>
      </c>
      <c r="BO273" s="1621" t="s">
        <v>35</v>
      </c>
      <c r="BP273" s="1621" t="s">
        <v>35</v>
      </c>
      <c r="BQ273" s="1642" t="s">
        <v>35</v>
      </c>
      <c r="BR273" s="1600" t="s">
        <v>35</v>
      </c>
      <c r="BS273" s="1621" t="s">
        <v>35</v>
      </c>
      <c r="BT273" s="1621" t="s">
        <v>35</v>
      </c>
      <c r="BU273" s="1621" t="s">
        <v>35</v>
      </c>
      <c r="BV273" s="1621" t="s">
        <v>35</v>
      </c>
      <c r="BW273" s="1621" t="s">
        <v>35</v>
      </c>
      <c r="BX273" s="1621" t="s">
        <v>35</v>
      </c>
      <c r="BY273" s="1683" t="s">
        <v>35</v>
      </c>
      <c r="BZ273" s="1683" t="s">
        <v>35</v>
      </c>
      <c r="CA273" s="2500"/>
      <c r="CB273" s="2500"/>
      <c r="CC273" s="2500"/>
      <c r="CD273" s="2500"/>
      <c r="CE273" s="2500"/>
      <c r="CF273" s="2500"/>
      <c r="CG273" s="2500"/>
      <c r="CH273" s="2500"/>
      <c r="CI273" s="2500"/>
      <c r="CJ273" s="2500"/>
      <c r="CK273" s="2500"/>
      <c r="CL273" s="2500"/>
      <c r="CM273" s="2500"/>
      <c r="CN273" s="2500"/>
      <c r="CO273" s="2500"/>
      <c r="CP273" s="2500"/>
      <c r="CQ273" s="2500"/>
      <c r="CR273" s="2500"/>
      <c r="CS273" s="2500"/>
      <c r="CT273" s="2500"/>
      <c r="CU273" s="2500"/>
      <c r="CV273" s="2500"/>
      <c r="CW273" s="2500"/>
      <c r="CX273" s="2500"/>
      <c r="CY273" s="2500"/>
      <c r="CZ273" s="2500"/>
    </row>
    <row r="274" s="761" customFormat="true" ht="15" customHeight="true" x14ac:dyDescent="0.2">
      <c r="B274" s="760"/>
      <c r="AA274" s="240"/>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3147" t="s">
        <v>76</v>
      </c>
      <c r="BB274" s="431" t="s">
        <v>49</v>
      </c>
      <c r="BC274" s="1600" t="s">
        <v>35</v>
      </c>
      <c r="BD274" s="1620" t="s">
        <v>35</v>
      </c>
      <c r="BE274" s="1620" t="s">
        <v>35</v>
      </c>
      <c r="BF274" s="1620" t="s">
        <v>35</v>
      </c>
      <c r="BG274" s="1641" t="s">
        <v>35</v>
      </c>
      <c r="BH274" s="1662" t="s">
        <v>35</v>
      </c>
      <c r="BI274" s="1620" t="s">
        <v>35</v>
      </c>
      <c r="BJ274" s="1620" t="s">
        <v>35</v>
      </c>
      <c r="BK274" s="1620" t="s">
        <v>35</v>
      </c>
      <c r="BL274" s="1641" t="s">
        <v>35</v>
      </c>
      <c r="BM274" s="1662" t="s">
        <v>35</v>
      </c>
      <c r="BN274" s="1620" t="s">
        <v>35</v>
      </c>
      <c r="BO274" s="1620" t="s">
        <v>35</v>
      </c>
      <c r="BP274" s="1620" t="s">
        <v>35</v>
      </c>
      <c r="BQ274" s="1641" t="s">
        <v>35</v>
      </c>
      <c r="BR274" s="1662" t="s">
        <v>35</v>
      </c>
      <c r="BS274" s="1620" t="s">
        <v>35</v>
      </c>
      <c r="BT274" s="1620" t="s">
        <v>35</v>
      </c>
      <c r="BU274" s="1620" t="s">
        <v>35</v>
      </c>
      <c r="BV274" s="1620" t="s">
        <v>35</v>
      </c>
      <c r="BW274" s="1620" t="s">
        <v>35</v>
      </c>
      <c r="BX274" s="1620" t="s">
        <v>35</v>
      </c>
      <c r="BY274" s="1682" t="s">
        <v>35</v>
      </c>
      <c r="BZ274" s="1682" t="s">
        <v>35</v>
      </c>
      <c r="CA274" s="2499"/>
      <c r="CB274" s="2499"/>
      <c r="CC274" s="2499"/>
      <c r="CD274" s="2499"/>
      <c r="CE274" s="2499"/>
      <c r="CF274" s="2499"/>
      <c r="CG274" s="2499"/>
      <c r="CH274" s="2499"/>
      <c r="CI274" s="2499"/>
      <c r="CJ274" s="2499"/>
      <c r="CK274" s="2499"/>
      <c r="CL274" s="2499"/>
      <c r="CM274" s="2499"/>
      <c r="CN274" s="2499"/>
      <c r="CO274" s="2499"/>
      <c r="CP274" s="2499"/>
      <c r="CQ274" s="2499"/>
      <c r="CR274" s="2499"/>
      <c r="CS274" s="2499"/>
      <c r="CT274" s="2499"/>
      <c r="CU274" s="2499"/>
      <c r="CV274" s="2499"/>
      <c r="CW274" s="2499"/>
      <c r="CX274" s="2499"/>
      <c r="CY274" s="2499"/>
      <c r="CZ274" s="2499"/>
    </row>
    <row r="275" s="761" customFormat="true" ht="15" customHeight="true" x14ac:dyDescent="0.2">
      <c r="B275" s="760"/>
      <c r="AA275" s="240"/>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3147"/>
      <c r="BB275" s="431" t="s">
        <v>48</v>
      </c>
      <c r="BC275" s="1600" t="s">
        <v>35</v>
      </c>
      <c r="BD275" s="1620" t="s">
        <v>35</v>
      </c>
      <c r="BE275" s="1620" t="s">
        <v>35</v>
      </c>
      <c r="BF275" s="1620" t="s">
        <v>35</v>
      </c>
      <c r="BG275" s="1641" t="s">
        <v>35</v>
      </c>
      <c r="BH275" s="1662" t="s">
        <v>35</v>
      </c>
      <c r="BI275" s="1620" t="s">
        <v>35</v>
      </c>
      <c r="BJ275" s="1620" t="s">
        <v>35</v>
      </c>
      <c r="BK275" s="1620" t="s">
        <v>35</v>
      </c>
      <c r="BL275" s="1641" t="s">
        <v>35</v>
      </c>
      <c r="BM275" s="1662" t="s">
        <v>35</v>
      </c>
      <c r="BN275" s="1620" t="s">
        <v>35</v>
      </c>
      <c r="BO275" s="1620" t="s">
        <v>35</v>
      </c>
      <c r="BP275" s="1620" t="s">
        <v>35</v>
      </c>
      <c r="BQ275" s="1641" t="s">
        <v>35</v>
      </c>
      <c r="BR275" s="1662" t="s">
        <v>35</v>
      </c>
      <c r="BS275" s="1620" t="s">
        <v>35</v>
      </c>
      <c r="BT275" s="1620" t="s">
        <v>35</v>
      </c>
      <c r="BU275" s="1620" t="s">
        <v>35</v>
      </c>
      <c r="BV275" s="1620" t="s">
        <v>35</v>
      </c>
      <c r="BW275" s="1620" t="s">
        <v>35</v>
      </c>
      <c r="BX275" s="1620" t="s">
        <v>35</v>
      </c>
      <c r="BY275" s="1682" t="s">
        <v>35</v>
      </c>
      <c r="BZ275" s="1682" t="s">
        <v>35</v>
      </c>
      <c r="CA275" s="2499"/>
      <c r="CB275" s="2499"/>
      <c r="CC275" s="2499"/>
      <c r="CD275" s="2499"/>
      <c r="CE275" s="2499"/>
      <c r="CF275" s="2499"/>
      <c r="CG275" s="2499"/>
      <c r="CH275" s="2499"/>
      <c r="CI275" s="2499"/>
      <c r="CJ275" s="2499"/>
      <c r="CK275" s="2499"/>
      <c r="CL275" s="2499"/>
      <c r="CM275" s="2499"/>
      <c r="CN275" s="2499"/>
      <c r="CO275" s="2499"/>
      <c r="CP275" s="2499"/>
      <c r="CQ275" s="2499"/>
      <c r="CR275" s="2499"/>
      <c r="CS275" s="2499"/>
      <c r="CT275" s="2499"/>
      <c r="CU275" s="2499"/>
      <c r="CV275" s="2499"/>
      <c r="CW275" s="2499"/>
      <c r="CX275" s="2499"/>
      <c r="CY275" s="2499"/>
      <c r="CZ275" s="2499"/>
    </row>
    <row r="276" s="761" customFormat="true" ht="15" customHeight="true" x14ac:dyDescent="0.2">
      <c r="B276" s="760"/>
      <c r="AA276" s="240"/>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3147"/>
      <c r="BB276" s="431" t="s">
        <v>114</v>
      </c>
      <c r="BC276" s="1600" t="s">
        <v>35</v>
      </c>
      <c r="BD276" s="1620" t="s">
        <v>35</v>
      </c>
      <c r="BE276" s="1620" t="s">
        <v>35</v>
      </c>
      <c r="BF276" s="1620" t="s">
        <v>35</v>
      </c>
      <c r="BG276" s="1641" t="s">
        <v>35</v>
      </c>
      <c r="BH276" s="1662" t="s">
        <v>35</v>
      </c>
      <c r="BI276" s="1620" t="s">
        <v>35</v>
      </c>
      <c r="BJ276" s="1620" t="s">
        <v>35</v>
      </c>
      <c r="BK276" s="1620" t="s">
        <v>35</v>
      </c>
      <c r="BL276" s="1641" t="s">
        <v>35</v>
      </c>
      <c r="BM276" s="1662" t="s">
        <v>35</v>
      </c>
      <c r="BN276" s="1620" t="s">
        <v>35</v>
      </c>
      <c r="BO276" s="1620" t="s">
        <v>35</v>
      </c>
      <c r="BP276" s="1620" t="s">
        <v>35</v>
      </c>
      <c r="BQ276" s="1641" t="s">
        <v>35</v>
      </c>
      <c r="BR276" s="1662" t="s">
        <v>35</v>
      </c>
      <c r="BS276" s="1620" t="s">
        <v>35</v>
      </c>
      <c r="BT276" s="1620" t="s">
        <v>35</v>
      </c>
      <c r="BU276" s="1620" t="s">
        <v>35</v>
      </c>
      <c r="BV276" s="1620" t="s">
        <v>35</v>
      </c>
      <c r="BW276" s="1620" t="s">
        <v>35</v>
      </c>
      <c r="BX276" s="1620" t="s">
        <v>35</v>
      </c>
      <c r="BY276" s="1682" t="s">
        <v>35</v>
      </c>
      <c r="BZ276" s="1682" t="s">
        <v>35</v>
      </c>
      <c r="CA276" s="2499"/>
      <c r="CB276" s="2499"/>
      <c r="CC276" s="2499"/>
      <c r="CD276" s="2499"/>
      <c r="CE276" s="2499"/>
      <c r="CF276" s="2499"/>
      <c r="CG276" s="2499"/>
      <c r="CH276" s="2499"/>
      <c r="CI276" s="2499"/>
      <c r="CJ276" s="2499"/>
      <c r="CK276" s="2499"/>
      <c r="CL276" s="2499"/>
      <c r="CM276" s="2499"/>
      <c r="CN276" s="2499"/>
      <c r="CO276" s="2499"/>
      <c r="CP276" s="2499"/>
      <c r="CQ276" s="2499"/>
      <c r="CR276" s="2499"/>
      <c r="CS276" s="2499"/>
      <c r="CT276" s="2499"/>
      <c r="CU276" s="2499"/>
      <c r="CV276" s="2499"/>
      <c r="CW276" s="2499"/>
      <c r="CX276" s="2499"/>
      <c r="CY276" s="2499"/>
      <c r="CZ276" s="2499"/>
    </row>
    <row r="277" s="761" customFormat="true" ht="15" customHeight="true" x14ac:dyDescent="0.2">
      <c r="B277" s="760"/>
      <c r="AA277" s="240"/>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3147" t="s">
        <v>77</v>
      </c>
      <c r="BB277" s="431" t="s">
        <v>78</v>
      </c>
      <c r="BC277" s="1600" t="s">
        <v>35</v>
      </c>
      <c r="BD277" s="1620" t="s">
        <v>35</v>
      </c>
      <c r="BE277" s="1620" t="s">
        <v>35</v>
      </c>
      <c r="BF277" s="1620" t="s">
        <v>35</v>
      </c>
      <c r="BG277" s="1641" t="s">
        <v>35</v>
      </c>
      <c r="BH277" s="1662" t="s">
        <v>35</v>
      </c>
      <c r="BI277" s="1620" t="s">
        <v>35</v>
      </c>
      <c r="BJ277" s="1620" t="s">
        <v>35</v>
      </c>
      <c r="BK277" s="1620" t="s">
        <v>35</v>
      </c>
      <c r="BL277" s="1641" t="s">
        <v>35</v>
      </c>
      <c r="BM277" s="1662" t="s">
        <v>35</v>
      </c>
      <c r="BN277" s="1620" t="s">
        <v>35</v>
      </c>
      <c r="BO277" s="1620" t="s">
        <v>35</v>
      </c>
      <c r="BP277" s="1620" t="s">
        <v>35</v>
      </c>
      <c r="BQ277" s="1641" t="s">
        <v>35</v>
      </c>
      <c r="BR277" s="1662" t="s">
        <v>35</v>
      </c>
      <c r="BS277" s="1620" t="s">
        <v>35</v>
      </c>
      <c r="BT277" s="1620" t="s">
        <v>35</v>
      </c>
      <c r="BU277" s="1620" t="s">
        <v>35</v>
      </c>
      <c r="BV277" s="1620" t="s">
        <v>35</v>
      </c>
      <c r="BW277" s="1620" t="s">
        <v>35</v>
      </c>
      <c r="BX277" s="1620" t="s">
        <v>35</v>
      </c>
      <c r="BY277" s="1682" t="s">
        <v>35</v>
      </c>
      <c r="BZ277" s="1682" t="s">
        <v>35</v>
      </c>
      <c r="CA277" s="2499"/>
      <c r="CB277" s="2499"/>
      <c r="CC277" s="2499"/>
      <c r="CD277" s="2499"/>
      <c r="CE277" s="2499"/>
      <c r="CF277" s="2499"/>
      <c r="CG277" s="2499"/>
      <c r="CH277" s="2499"/>
      <c r="CI277" s="2499"/>
      <c r="CJ277" s="2499"/>
      <c r="CK277" s="2499"/>
      <c r="CL277" s="2499"/>
      <c r="CM277" s="2499"/>
      <c r="CN277" s="2499"/>
      <c r="CO277" s="2499"/>
      <c r="CP277" s="2499"/>
      <c r="CQ277" s="2499"/>
      <c r="CR277" s="2499"/>
      <c r="CS277" s="2499"/>
      <c r="CT277" s="2499"/>
      <c r="CU277" s="2499"/>
      <c r="CV277" s="2499"/>
      <c r="CW277" s="2499"/>
      <c r="CX277" s="2499"/>
      <c r="CY277" s="2499"/>
      <c r="CZ277" s="2499"/>
    </row>
    <row r="278" s="761" customFormat="true" ht="15" customHeight="true" x14ac:dyDescent="0.2">
      <c r="B278" s="760"/>
      <c r="AA278" s="24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3147"/>
      <c r="BB278" s="431" t="s">
        <v>79</v>
      </c>
      <c r="BC278" s="1600" t="s">
        <v>35</v>
      </c>
      <c r="BD278" s="1620" t="s">
        <v>35</v>
      </c>
      <c r="BE278" s="1620" t="s">
        <v>35</v>
      </c>
      <c r="BF278" s="1620" t="s">
        <v>35</v>
      </c>
      <c r="BG278" s="1641" t="s">
        <v>35</v>
      </c>
      <c r="BH278" s="1662" t="s">
        <v>35</v>
      </c>
      <c r="BI278" s="1620" t="s">
        <v>35</v>
      </c>
      <c r="BJ278" s="1620" t="s">
        <v>35</v>
      </c>
      <c r="BK278" s="1620" t="s">
        <v>35</v>
      </c>
      <c r="BL278" s="1641" t="s">
        <v>35</v>
      </c>
      <c r="BM278" s="1662" t="s">
        <v>35</v>
      </c>
      <c r="BN278" s="1620" t="s">
        <v>35</v>
      </c>
      <c r="BO278" s="1620" t="s">
        <v>35</v>
      </c>
      <c r="BP278" s="1620" t="s">
        <v>35</v>
      </c>
      <c r="BQ278" s="1641" t="s">
        <v>35</v>
      </c>
      <c r="BR278" s="1662" t="s">
        <v>35</v>
      </c>
      <c r="BS278" s="1620" t="s">
        <v>35</v>
      </c>
      <c r="BT278" s="1620" t="s">
        <v>35</v>
      </c>
      <c r="BU278" s="1620" t="s">
        <v>35</v>
      </c>
      <c r="BV278" s="1620" t="s">
        <v>35</v>
      </c>
      <c r="BW278" s="1620" t="s">
        <v>35</v>
      </c>
      <c r="BX278" s="1620" t="s">
        <v>35</v>
      </c>
      <c r="BY278" s="1682" t="s">
        <v>35</v>
      </c>
      <c r="BZ278" s="1682" t="s">
        <v>35</v>
      </c>
      <c r="CA278" s="2499"/>
      <c r="CB278" s="2499"/>
      <c r="CC278" s="2499"/>
      <c r="CD278" s="2499"/>
      <c r="CE278" s="2499"/>
      <c r="CF278" s="2499"/>
      <c r="CG278" s="2499"/>
      <c r="CH278" s="2499"/>
      <c r="CI278" s="2499"/>
      <c r="CJ278" s="2499"/>
      <c r="CK278" s="2499"/>
      <c r="CL278" s="2499"/>
      <c r="CM278" s="2499"/>
      <c r="CN278" s="2499"/>
      <c r="CO278" s="2499"/>
      <c r="CP278" s="2499"/>
      <c r="CQ278" s="2499"/>
      <c r="CR278" s="2499"/>
      <c r="CS278" s="2499"/>
      <c r="CT278" s="2499"/>
      <c r="CU278" s="2499"/>
      <c r="CV278" s="2499"/>
      <c r="CW278" s="2499"/>
      <c r="CX278" s="2499"/>
      <c r="CY278" s="2499"/>
      <c r="CZ278" s="2499"/>
    </row>
    <row r="279" s="761" customFormat="true" ht="15" customHeight="true" x14ac:dyDescent="0.2">
      <c r="B279" s="760"/>
      <c r="AA279" s="240"/>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3147"/>
      <c r="BB279" s="431" t="s">
        <v>80</v>
      </c>
      <c r="BC279" s="1600" t="s">
        <v>35</v>
      </c>
      <c r="BD279" s="1621" t="s">
        <v>35</v>
      </c>
      <c r="BE279" s="1621" t="s">
        <v>35</v>
      </c>
      <c r="BF279" s="1621" t="s">
        <v>35</v>
      </c>
      <c r="BG279" s="1642" t="s">
        <v>35</v>
      </c>
      <c r="BH279" s="1600" t="s">
        <v>35</v>
      </c>
      <c r="BI279" s="1621" t="s">
        <v>35</v>
      </c>
      <c r="BJ279" s="1621" t="s">
        <v>35</v>
      </c>
      <c r="BK279" s="1621" t="s">
        <v>35</v>
      </c>
      <c r="BL279" s="1642" t="s">
        <v>35</v>
      </c>
      <c r="BM279" s="1600" t="s">
        <v>35</v>
      </c>
      <c r="BN279" s="1621" t="s">
        <v>35</v>
      </c>
      <c r="BO279" s="1621" t="s">
        <v>35</v>
      </c>
      <c r="BP279" s="1621" t="s">
        <v>35</v>
      </c>
      <c r="BQ279" s="1642" t="s">
        <v>35</v>
      </c>
      <c r="BR279" s="1600" t="s">
        <v>35</v>
      </c>
      <c r="BS279" s="1621" t="s">
        <v>35</v>
      </c>
      <c r="BT279" s="1621" t="s">
        <v>35</v>
      </c>
      <c r="BU279" s="1621" t="s">
        <v>35</v>
      </c>
      <c r="BV279" s="1621" t="s">
        <v>35</v>
      </c>
      <c r="BW279" s="1621" t="s">
        <v>35</v>
      </c>
      <c r="BX279" s="1621" t="s">
        <v>35</v>
      </c>
      <c r="BY279" s="1683" t="s">
        <v>35</v>
      </c>
      <c r="BZ279" s="1683" t="s">
        <v>35</v>
      </c>
      <c r="CA279" s="2500"/>
      <c r="CB279" s="2500"/>
      <c r="CC279" s="2500"/>
      <c r="CD279" s="2500"/>
      <c r="CE279" s="2500"/>
      <c r="CF279" s="2500"/>
      <c r="CG279" s="2500"/>
      <c r="CH279" s="2500"/>
      <c r="CI279" s="2500"/>
      <c r="CJ279" s="2500"/>
      <c r="CK279" s="2500"/>
      <c r="CL279" s="2500"/>
      <c r="CM279" s="2500"/>
      <c r="CN279" s="2500"/>
      <c r="CO279" s="2500"/>
      <c r="CP279" s="2500"/>
      <c r="CQ279" s="2500"/>
      <c r="CR279" s="2500"/>
      <c r="CS279" s="2500"/>
      <c r="CT279" s="2500"/>
      <c r="CU279" s="2500"/>
      <c r="CV279" s="2500"/>
      <c r="CW279" s="2500"/>
      <c r="CX279" s="2500"/>
      <c r="CY279" s="2500"/>
      <c r="CZ279" s="2500"/>
    </row>
    <row r="280" s="761" customFormat="true" ht="15" customHeight="true" x14ac:dyDescent="0.2">
      <c r="B280" s="76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3147"/>
      <c r="BB280" s="431" t="s">
        <v>81</v>
      </c>
      <c r="BC280" s="1600" t="s">
        <v>35</v>
      </c>
      <c r="BD280" s="1621" t="s">
        <v>35</v>
      </c>
      <c r="BE280" s="1621" t="s">
        <v>35</v>
      </c>
      <c r="BF280" s="1621" t="s">
        <v>35</v>
      </c>
      <c r="BG280" s="1642" t="s">
        <v>35</v>
      </c>
      <c r="BH280" s="1600" t="s">
        <v>35</v>
      </c>
      <c r="BI280" s="1621" t="s">
        <v>35</v>
      </c>
      <c r="BJ280" s="1621" t="s">
        <v>35</v>
      </c>
      <c r="BK280" s="1621" t="s">
        <v>35</v>
      </c>
      <c r="BL280" s="1642" t="s">
        <v>35</v>
      </c>
      <c r="BM280" s="1600" t="s">
        <v>35</v>
      </c>
      <c r="BN280" s="1621" t="s">
        <v>35</v>
      </c>
      <c r="BO280" s="1621" t="s">
        <v>35</v>
      </c>
      <c r="BP280" s="1621" t="s">
        <v>35</v>
      </c>
      <c r="BQ280" s="1642" t="s">
        <v>35</v>
      </c>
      <c r="BR280" s="1600" t="s">
        <v>35</v>
      </c>
      <c r="BS280" s="1621" t="s">
        <v>35</v>
      </c>
      <c r="BT280" s="1621" t="s">
        <v>35</v>
      </c>
      <c r="BU280" s="1621" t="s">
        <v>35</v>
      </c>
      <c r="BV280" s="1621" t="s">
        <v>35</v>
      </c>
      <c r="BW280" s="1621" t="s">
        <v>35</v>
      </c>
      <c r="BX280" s="1621" t="s">
        <v>35</v>
      </c>
      <c r="BY280" s="1683" t="s">
        <v>35</v>
      </c>
      <c r="BZ280" s="1683" t="s">
        <v>35</v>
      </c>
      <c r="CA280" s="2500"/>
      <c r="CB280" s="2500"/>
      <c r="CC280" s="2500"/>
      <c r="CD280" s="2500"/>
      <c r="CE280" s="2500"/>
      <c r="CF280" s="2500"/>
      <c r="CG280" s="2500"/>
      <c r="CH280" s="2500"/>
      <c r="CI280" s="2500"/>
      <c r="CJ280" s="2500"/>
      <c r="CK280" s="2500"/>
      <c r="CL280" s="2500"/>
      <c r="CM280" s="2500"/>
      <c r="CN280" s="2500"/>
      <c r="CO280" s="2500"/>
      <c r="CP280" s="2500"/>
      <c r="CQ280" s="2500"/>
      <c r="CR280" s="2500"/>
      <c r="CS280" s="2500"/>
      <c r="CT280" s="2500"/>
      <c r="CU280" s="2500"/>
      <c r="CV280" s="2500"/>
      <c r="CW280" s="2500"/>
      <c r="CX280" s="2500"/>
      <c r="CY280" s="2500"/>
      <c r="CZ280" s="2500"/>
    </row>
    <row r="281" s="761" customFormat="true" ht="15" customHeight="true" x14ac:dyDescent="0.2">
      <c r="B281" s="76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3147"/>
      <c r="BB281" s="431" t="s">
        <v>82</v>
      </c>
      <c r="BC281" s="1600" t="s">
        <v>35</v>
      </c>
      <c r="BD281" s="1621" t="s">
        <v>35</v>
      </c>
      <c r="BE281" s="1621" t="s">
        <v>35</v>
      </c>
      <c r="BF281" s="1621" t="s">
        <v>35</v>
      </c>
      <c r="BG281" s="1642" t="s">
        <v>35</v>
      </c>
      <c r="BH281" s="1600" t="s">
        <v>35</v>
      </c>
      <c r="BI281" s="1621" t="s">
        <v>35</v>
      </c>
      <c r="BJ281" s="1621" t="s">
        <v>35</v>
      </c>
      <c r="BK281" s="1621" t="s">
        <v>35</v>
      </c>
      <c r="BL281" s="1642" t="s">
        <v>35</v>
      </c>
      <c r="BM281" s="1600" t="s">
        <v>35</v>
      </c>
      <c r="BN281" s="1621" t="s">
        <v>35</v>
      </c>
      <c r="BO281" s="1621" t="s">
        <v>35</v>
      </c>
      <c r="BP281" s="1621" t="s">
        <v>35</v>
      </c>
      <c r="BQ281" s="1642" t="s">
        <v>35</v>
      </c>
      <c r="BR281" s="1600" t="s">
        <v>35</v>
      </c>
      <c r="BS281" s="1621" t="s">
        <v>35</v>
      </c>
      <c r="BT281" s="1621" t="s">
        <v>35</v>
      </c>
      <c r="BU281" s="1621" t="s">
        <v>35</v>
      </c>
      <c r="BV281" s="1621" t="s">
        <v>35</v>
      </c>
      <c r="BW281" s="1621" t="s">
        <v>35</v>
      </c>
      <c r="BX281" s="1621" t="s">
        <v>35</v>
      </c>
      <c r="BY281" s="1683" t="s">
        <v>35</v>
      </c>
      <c r="BZ281" s="1683" t="s">
        <v>35</v>
      </c>
      <c r="CA281" s="2500"/>
      <c r="CB281" s="2500"/>
      <c r="CC281" s="2500"/>
      <c r="CD281" s="2500"/>
      <c r="CE281" s="2500"/>
      <c r="CF281" s="2500"/>
      <c r="CG281" s="2500"/>
      <c r="CH281" s="2500"/>
      <c r="CI281" s="2500"/>
      <c r="CJ281" s="2500"/>
      <c r="CK281" s="2500"/>
      <c r="CL281" s="2500"/>
      <c r="CM281" s="2500"/>
      <c r="CN281" s="2500"/>
      <c r="CO281" s="2500"/>
      <c r="CP281" s="2500"/>
      <c r="CQ281" s="2500"/>
      <c r="CR281" s="2500"/>
      <c r="CS281" s="2500"/>
      <c r="CT281" s="2500"/>
      <c r="CU281" s="2500"/>
      <c r="CV281" s="2500"/>
      <c r="CW281" s="2500"/>
      <c r="CX281" s="2500"/>
      <c r="CY281" s="2500"/>
      <c r="CZ281" s="2500"/>
    </row>
    <row r="282" s="761" customFormat="true" ht="15" customHeight="true" x14ac:dyDescent="0.2">
      <c r="B282" s="76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3147"/>
      <c r="BB282" s="431" t="s">
        <v>83</v>
      </c>
      <c r="BC282" s="1600" t="s">
        <v>35</v>
      </c>
      <c r="BD282" s="1621" t="s">
        <v>35</v>
      </c>
      <c r="BE282" s="1621" t="s">
        <v>35</v>
      </c>
      <c r="BF282" s="1621" t="s">
        <v>35</v>
      </c>
      <c r="BG282" s="1642" t="s">
        <v>35</v>
      </c>
      <c r="BH282" s="1600" t="s">
        <v>35</v>
      </c>
      <c r="BI282" s="1621" t="s">
        <v>35</v>
      </c>
      <c r="BJ282" s="1621" t="s">
        <v>35</v>
      </c>
      <c r="BK282" s="1621" t="s">
        <v>35</v>
      </c>
      <c r="BL282" s="1642" t="s">
        <v>35</v>
      </c>
      <c r="BM282" s="1600" t="s">
        <v>35</v>
      </c>
      <c r="BN282" s="1621" t="s">
        <v>35</v>
      </c>
      <c r="BO282" s="1621" t="s">
        <v>35</v>
      </c>
      <c r="BP282" s="1621" t="s">
        <v>35</v>
      </c>
      <c r="BQ282" s="1642" t="s">
        <v>35</v>
      </c>
      <c r="BR282" s="1600" t="s">
        <v>35</v>
      </c>
      <c r="BS282" s="1621" t="s">
        <v>35</v>
      </c>
      <c r="BT282" s="1621" t="s">
        <v>35</v>
      </c>
      <c r="BU282" s="1621" t="s">
        <v>35</v>
      </c>
      <c r="BV282" s="1621" t="s">
        <v>35</v>
      </c>
      <c r="BW282" s="1621" t="s">
        <v>35</v>
      </c>
      <c r="BX282" s="1621" t="s">
        <v>35</v>
      </c>
      <c r="BY282" s="1683" t="s">
        <v>35</v>
      </c>
      <c r="BZ282" s="1683" t="s">
        <v>35</v>
      </c>
      <c r="CA282" s="2500"/>
      <c r="CB282" s="2500"/>
      <c r="CC282" s="2500"/>
      <c r="CD282" s="2500"/>
      <c r="CE282" s="2500"/>
      <c r="CF282" s="2500"/>
      <c r="CG282" s="2500"/>
      <c r="CH282" s="2500"/>
      <c r="CI282" s="2500"/>
      <c r="CJ282" s="2500"/>
      <c r="CK282" s="2500"/>
      <c r="CL282" s="2500"/>
      <c r="CM282" s="2500"/>
      <c r="CN282" s="2500"/>
      <c r="CO282" s="2500"/>
      <c r="CP282" s="2500"/>
      <c r="CQ282" s="2500"/>
      <c r="CR282" s="2500"/>
      <c r="CS282" s="2500"/>
      <c r="CT282" s="2500"/>
      <c r="CU282" s="2500"/>
      <c r="CV282" s="2500"/>
      <c r="CW282" s="2500"/>
      <c r="CX282" s="2500"/>
      <c r="CY282" s="2500"/>
      <c r="CZ282" s="2500"/>
    </row>
    <row r="283" s="761" customFormat="true" ht="15" customHeight="true" x14ac:dyDescent="0.2">
      <c r="B283" s="76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3147"/>
      <c r="BB283" s="431" t="s">
        <v>84</v>
      </c>
      <c r="BC283" s="1600" t="s">
        <v>35</v>
      </c>
      <c r="BD283" s="1621" t="s">
        <v>35</v>
      </c>
      <c r="BE283" s="1621" t="s">
        <v>35</v>
      </c>
      <c r="BF283" s="1621" t="s">
        <v>35</v>
      </c>
      <c r="BG283" s="1642" t="s">
        <v>35</v>
      </c>
      <c r="BH283" s="1600" t="s">
        <v>35</v>
      </c>
      <c r="BI283" s="1621" t="s">
        <v>35</v>
      </c>
      <c r="BJ283" s="1621" t="s">
        <v>35</v>
      </c>
      <c r="BK283" s="1621" t="s">
        <v>35</v>
      </c>
      <c r="BL283" s="1642" t="s">
        <v>35</v>
      </c>
      <c r="BM283" s="1600" t="s">
        <v>35</v>
      </c>
      <c r="BN283" s="1621" t="s">
        <v>35</v>
      </c>
      <c r="BO283" s="1621" t="s">
        <v>35</v>
      </c>
      <c r="BP283" s="1621" t="s">
        <v>35</v>
      </c>
      <c r="BQ283" s="1642" t="s">
        <v>35</v>
      </c>
      <c r="BR283" s="1600" t="s">
        <v>35</v>
      </c>
      <c r="BS283" s="1621" t="s">
        <v>35</v>
      </c>
      <c r="BT283" s="1621" t="s">
        <v>35</v>
      </c>
      <c r="BU283" s="1621" t="s">
        <v>35</v>
      </c>
      <c r="BV283" s="1621" t="s">
        <v>35</v>
      </c>
      <c r="BW283" s="1621" t="s">
        <v>35</v>
      </c>
      <c r="BX283" s="1621" t="s">
        <v>35</v>
      </c>
      <c r="BY283" s="1683" t="s">
        <v>35</v>
      </c>
      <c r="BZ283" s="1683" t="s">
        <v>35</v>
      </c>
      <c r="CA283" s="2500"/>
      <c r="CB283" s="2500"/>
      <c r="CC283" s="2500"/>
      <c r="CD283" s="2500"/>
      <c r="CE283" s="2500"/>
      <c r="CF283" s="2500"/>
      <c r="CG283" s="2500"/>
      <c r="CH283" s="2500"/>
      <c r="CI283" s="2500"/>
      <c r="CJ283" s="2500"/>
      <c r="CK283" s="2500"/>
      <c r="CL283" s="2500"/>
      <c r="CM283" s="2500"/>
      <c r="CN283" s="2500"/>
      <c r="CO283" s="2500"/>
      <c r="CP283" s="2500"/>
      <c r="CQ283" s="2500"/>
      <c r="CR283" s="2500"/>
      <c r="CS283" s="2500"/>
      <c r="CT283" s="2500"/>
      <c r="CU283" s="2500"/>
      <c r="CV283" s="2500"/>
      <c r="CW283" s="2500"/>
      <c r="CX283" s="2500"/>
      <c r="CY283" s="2500"/>
      <c r="CZ283" s="2500"/>
    </row>
    <row r="284" s="761" customFormat="true" ht="15" customHeight="true" x14ac:dyDescent="0.2">
      <c r="B284" s="76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3148"/>
      <c r="BB284" s="432" t="s">
        <v>114</v>
      </c>
      <c r="BC284" s="1601" t="s">
        <v>35</v>
      </c>
      <c r="BD284" s="1622" t="s">
        <v>35</v>
      </c>
      <c r="BE284" s="1622" t="s">
        <v>35</v>
      </c>
      <c r="BF284" s="1622" t="s">
        <v>35</v>
      </c>
      <c r="BG284" s="1643" t="s">
        <v>35</v>
      </c>
      <c r="BH284" s="1663" t="s">
        <v>35</v>
      </c>
      <c r="BI284" s="1622" t="s">
        <v>35</v>
      </c>
      <c r="BJ284" s="1622" t="s">
        <v>35</v>
      </c>
      <c r="BK284" s="1622" t="s">
        <v>35</v>
      </c>
      <c r="BL284" s="1643" t="s">
        <v>35</v>
      </c>
      <c r="BM284" s="1663" t="s">
        <v>35</v>
      </c>
      <c r="BN284" s="1622" t="s">
        <v>35</v>
      </c>
      <c r="BO284" s="1622" t="s">
        <v>35</v>
      </c>
      <c r="BP284" s="1622" t="s">
        <v>35</v>
      </c>
      <c r="BQ284" s="1643" t="s">
        <v>35</v>
      </c>
      <c r="BR284" s="1663" t="s">
        <v>35</v>
      </c>
      <c r="BS284" s="1622" t="s">
        <v>35</v>
      </c>
      <c r="BT284" s="1622" t="s">
        <v>35</v>
      </c>
      <c r="BU284" s="1622" t="s">
        <v>35</v>
      </c>
      <c r="BV284" s="1622" t="s">
        <v>35</v>
      </c>
      <c r="BW284" s="1622" t="s">
        <v>35</v>
      </c>
      <c r="BX284" s="1622" t="s">
        <v>35</v>
      </c>
      <c r="BY284" s="1684" t="s">
        <v>35</v>
      </c>
      <c r="BZ284" s="1684" t="s">
        <v>35</v>
      </c>
      <c r="CA284" s="2501"/>
      <c r="CB284" s="2501"/>
      <c r="CC284" s="2501"/>
      <c r="CD284" s="2501"/>
      <c r="CE284" s="2501"/>
      <c r="CF284" s="2501"/>
      <c r="CG284" s="2501"/>
      <c r="CH284" s="2501"/>
      <c r="CI284" s="2501"/>
      <c r="CJ284" s="2501"/>
      <c r="CK284" s="2501"/>
      <c r="CL284" s="2501"/>
      <c r="CM284" s="2501"/>
      <c r="CN284" s="2501"/>
      <c r="CO284" s="2501"/>
      <c r="CP284" s="2501"/>
      <c r="CQ284" s="2501"/>
      <c r="CR284" s="2501"/>
      <c r="CS284" s="2501"/>
      <c r="CT284" s="2501"/>
      <c r="CU284" s="2501"/>
      <c r="CV284" s="2501"/>
      <c r="CW284" s="2501"/>
      <c r="CX284" s="2501"/>
      <c r="CY284" s="2501"/>
      <c r="CZ284" s="2501"/>
    </row>
    <row r="285" s="761" customFormat="true" ht="15" customHeight="true" x14ac:dyDescent="0.2">
      <c r="B285" s="76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761" customFormat="true" ht="15" customHeight="true" x14ac:dyDescent="0.2">
      <c r="B286" s="76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761" customFormat="true" ht="15" customHeight="true" x14ac:dyDescent="0.2">
      <c r="B287" s="76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761" customFormat="true" ht="15" customHeight="true" x14ac:dyDescent="0.2">
      <c r="B288" s="76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761" customFormat="true" ht="15" customHeight="true" x14ac:dyDescent="0.2">
      <c r="A289" s="773"/>
      <c r="B289" s="774"/>
      <c r="C289" s="775"/>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761" customFormat="true" ht="15" customHeight="true" x14ac:dyDescent="0.2">
      <c r="A290" s="1074"/>
      <c r="B290" s="1075"/>
      <c r="C290" s="1076"/>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761" customFormat="true" ht="15" customHeight="true" x14ac:dyDescent="0.2">
      <c r="A291" s="1077"/>
      <c r="B291" s="1078"/>
      <c r="C291" s="1079"/>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761" customFormat="true" ht="15" customHeight="true" x14ac:dyDescent="0.2">
      <c r="A292" s="1080"/>
      <c r="B292" s="1081"/>
      <c r="C292" s="1082"/>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761" customFormat="true" ht="15" customHeight="true" x14ac:dyDescent="0.2">
      <c r="A293" s="1083"/>
      <c r="B293" s="1084"/>
      <c r="C293" s="1085"/>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761" customFormat="true" ht="15" customHeight="true" x14ac:dyDescent="0.2">
      <c r="A294" s="1086"/>
      <c r="B294" s="1087"/>
      <c r="C294" s="1088"/>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761" customFormat="true" ht="15" customHeight="true" x14ac:dyDescent="0.2">
      <c r="A295" s="1086"/>
      <c r="B295" s="1087"/>
      <c r="C295" s="1088"/>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761" customFormat="true" ht="15" customHeight="true" x14ac:dyDescent="0.2">
      <c r="A296" s="1086"/>
      <c r="B296" s="1089"/>
      <c r="C296" s="1088"/>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761" customFormat="true" ht="15" customHeight="true" x14ac:dyDescent="0.2">
      <c r="A297" s="1090"/>
      <c r="B297" s="1091"/>
      <c r="C297" s="1092"/>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761" customFormat="true" ht="15" customHeight="true" x14ac:dyDescent="0.2">
      <c r="B298" s="76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761" customFormat="true" ht="15" customHeight="true" x14ac:dyDescent="0.2">
      <c r="A299" s="776"/>
      <c r="B299" s="777"/>
      <c r="C299" s="778"/>
      <c r="D299" s="779"/>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761" customFormat="true" ht="15" customHeight="true" x14ac:dyDescent="0.2">
      <c r="A300" s="1093"/>
      <c r="B300" s="1094"/>
      <c r="C300" s="1095"/>
      <c r="D300" s="1096"/>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761" customFormat="true" ht="15" customHeight="true" x14ac:dyDescent="0.2">
      <c r="A301" s="1097"/>
      <c r="B301" s="1098"/>
      <c r="C301" s="1099"/>
      <c r="D301" s="110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761" customFormat="true" ht="15" customHeight="true" x14ac:dyDescent="0.2">
      <c r="A302" s="1101"/>
      <c r="B302" s="1102"/>
      <c r="C302" s="1103"/>
      <c r="D302" s="1104"/>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761" customFormat="true" ht="15" customHeight="true" x14ac:dyDescent="0.2">
      <c r="A303" s="1105"/>
      <c r="B303" s="1106"/>
      <c r="C303" s="1107"/>
      <c r="D303" s="1108"/>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761" customFormat="true" ht="15" customHeight="true" x14ac:dyDescent="0.2">
      <c r="A304" s="1109"/>
      <c r="B304" s="1110"/>
      <c r="C304" s="1111"/>
      <c r="D304" s="1112"/>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761" customFormat="true" ht="15" customHeight="true" x14ac:dyDescent="0.2">
      <c r="A305" s="1113"/>
      <c r="B305" s="1114"/>
      <c r="C305" s="1115"/>
      <c r="D305" s="1116"/>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761" customFormat="true" ht="15" customHeight="true" x14ac:dyDescent="0.2">
      <c r="B306" s="76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761" customFormat="true" ht="15" customHeight="true" x14ac:dyDescent="0.2">
      <c r="B307" s="76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761" customFormat="true" ht="15" customHeight="true" x14ac:dyDescent="0.2">
      <c r="B308" s="76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761" customFormat="true" ht="15" customHeight="true" x14ac:dyDescent="0.2">
      <c r="B309" s="76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761" customFormat="true" ht="15" customHeight="true" x14ac:dyDescent="0.2">
      <c r="B310" s="76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761" customFormat="true" ht="15" customHeight="true" x14ac:dyDescent="0.2">
      <c r="B311" s="76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761" customFormat="true" ht="15" customHeight="true" x14ac:dyDescent="0.2">
      <c r="B312" s="76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761" customFormat="true" ht="15" customHeight="true" x14ac:dyDescent="0.2">
      <c r="B313" s="76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761" customFormat="true" ht="15" customHeight="true" x14ac:dyDescent="0.2">
      <c r="B314" s="76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761" customFormat="true" ht="15" customHeight="true" x14ac:dyDescent="0.2">
      <c r="B315" s="76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761" customFormat="true" ht="15" customHeight="true" x14ac:dyDescent="0.2">
      <c r="B316" s="76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761" customFormat="true" ht="15" customHeight="true" x14ac:dyDescent="0.2">
      <c r="B317" s="76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761" customFormat="true" ht="15" customHeight="true" x14ac:dyDescent="0.2">
      <c r="B318" s="76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761" customFormat="true" ht="15" customHeight="true" x14ac:dyDescent="0.2">
      <c r="B319" s="76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761" customFormat="true" ht="15" customHeight="true" x14ac:dyDescent="0.2">
      <c r="B320" s="76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761" customFormat="true" ht="15" customHeight="true" x14ac:dyDescent="0.2">
      <c r="B321" s="76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761" customFormat="true" ht="15" customHeight="true" x14ac:dyDescent="0.2">
      <c r="B322" s="76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761" customFormat="true" ht="15" customHeight="true" x14ac:dyDescent="0.2">
      <c r="B323" s="76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761" customFormat="true" ht="15" customHeight="true" x14ac:dyDescent="0.2">
      <c r="B324" s="76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761" customFormat="true" ht="15" customHeight="true" x14ac:dyDescent="0.2">
      <c r="B325" s="76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761" customFormat="true" ht="15" customHeight="true" x14ac:dyDescent="0.2">
      <c r="B326" s="76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761" customFormat="true" ht="15" customHeight="true" x14ac:dyDescent="0.2">
      <c r="B327" s="76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761" customFormat="true" ht="15" customHeight="true" x14ac:dyDescent="0.2">
      <c r="B328" s="76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761" customFormat="true" ht="250.15" customHeight="true" x14ac:dyDescent="0.2">
      <c r="B329" s="76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59"/>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41"/>
      <c r="BD330" s="841"/>
      <c r="BE330" s="841"/>
      <c r="BF330" s="841"/>
      <c r="BG330" s="841"/>
      <c r="BH330" s="841"/>
      <c r="BI330" s="841"/>
      <c r="BJ330" s="841"/>
      <c r="BK330" s="841"/>
      <c r="BL330" s="841"/>
      <c r="BM330" s="841"/>
      <c r="BN330" s="841"/>
      <c r="BO330" s="841"/>
      <c r="BP330" s="841"/>
      <c r="BQ330" s="841"/>
      <c r="BR330" s="841"/>
      <c r="BS330" s="841"/>
      <c r="BT330" s="841"/>
      <c r="BU330" s="841"/>
      <c r="BV330" s="841"/>
      <c r="BW330" s="841"/>
      <c r="BX330" s="841"/>
      <c r="BY330" s="841"/>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59"/>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41"/>
      <c r="BD331" s="841"/>
      <c r="BE331" s="841"/>
      <c r="BF331" s="841"/>
      <c r="BG331" s="841"/>
      <c r="BH331" s="841"/>
      <c r="BI331" s="841"/>
      <c r="BJ331" s="841"/>
      <c r="BK331" s="841"/>
      <c r="BL331" s="841"/>
      <c r="BM331" s="841"/>
      <c r="BN331" s="841"/>
      <c r="BO331" s="841"/>
      <c r="BP331" s="841"/>
      <c r="BQ331" s="841"/>
      <c r="BR331" s="841"/>
      <c r="BS331" s="841"/>
      <c r="BT331" s="841"/>
      <c r="BU331" s="841"/>
      <c r="BV331" s="841"/>
      <c r="BW331" s="841"/>
      <c r="BX331" s="841"/>
      <c r="BY331" s="841"/>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59"/>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41"/>
      <c r="BD332" s="841"/>
      <c r="BE332" s="841"/>
      <c r="BF332" s="841"/>
      <c r="BG332" s="841"/>
      <c r="BH332" s="841"/>
      <c r="BI332" s="841"/>
      <c r="BJ332" s="841"/>
      <c r="BK332" s="841"/>
      <c r="BL332" s="841"/>
      <c r="BM332" s="841"/>
      <c r="BN332" s="841"/>
      <c r="BO332" s="841"/>
      <c r="BP332" s="841"/>
      <c r="BQ332" s="841"/>
      <c r="BR332" s="841"/>
      <c r="BS332" s="841"/>
      <c r="BT332" s="841"/>
      <c r="BU332" s="841"/>
      <c r="BV332" s="841"/>
      <c r="BW332" s="841"/>
      <c r="BX332" s="841"/>
      <c r="BY332" s="841"/>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59"/>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41"/>
      <c r="BD333" s="841"/>
      <c r="BE333" s="841"/>
      <c r="BF333" s="841"/>
      <c r="BG333" s="841"/>
      <c r="BH333" s="841"/>
      <c r="BI333" s="841"/>
      <c r="BJ333" s="841"/>
      <c r="BK333" s="841"/>
      <c r="BL333" s="841"/>
      <c r="BM333" s="841"/>
      <c r="BN333" s="841"/>
      <c r="BO333" s="841"/>
      <c r="BP333" s="841"/>
      <c r="BQ333" s="841"/>
      <c r="BR333" s="841"/>
      <c r="BS333" s="841"/>
      <c r="BT333" s="841"/>
      <c r="BU333" s="841"/>
      <c r="BV333" s="841"/>
      <c r="BW333" s="841"/>
      <c r="BX333" s="841"/>
      <c r="BY333" s="841"/>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59"/>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41"/>
      <c r="BD334" s="841"/>
      <c r="BE334" s="841"/>
      <c r="BF334" s="841"/>
      <c r="BG334" s="841"/>
      <c r="BH334" s="841"/>
      <c r="BI334" s="841"/>
      <c r="BJ334" s="841"/>
      <c r="BK334" s="841"/>
      <c r="BL334" s="841"/>
      <c r="BM334" s="841"/>
      <c r="BN334" s="841"/>
      <c r="BO334" s="841"/>
      <c r="BP334" s="841"/>
      <c r="BQ334" s="841"/>
      <c r="BR334" s="841"/>
      <c r="BS334" s="841"/>
      <c r="BT334" s="841"/>
      <c r="BU334" s="841"/>
      <c r="BV334" s="841"/>
      <c r="BW334" s="841"/>
      <c r="BX334" s="841"/>
      <c r="BY334" s="841"/>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59"/>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41"/>
      <c r="BD335" s="841"/>
      <c r="BE335" s="841"/>
      <c r="BF335" s="841"/>
      <c r="BG335" s="841"/>
      <c r="BH335" s="841"/>
      <c r="BI335" s="841"/>
      <c r="BJ335" s="841"/>
      <c r="BK335" s="841"/>
      <c r="BL335" s="841"/>
      <c r="BM335" s="841"/>
      <c r="BN335" s="841"/>
      <c r="BO335" s="841"/>
      <c r="BP335" s="841"/>
      <c r="BQ335" s="841"/>
      <c r="BR335" s="841"/>
      <c r="BS335" s="841"/>
      <c r="BT335" s="841"/>
      <c r="BU335" s="841"/>
      <c r="BV335" s="841"/>
      <c r="BW335" s="841"/>
      <c r="BX335" s="841"/>
      <c r="BY335" s="841"/>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59"/>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41"/>
      <c r="BD336" s="841"/>
      <c r="BE336" s="841"/>
      <c r="BF336" s="841"/>
      <c r="BG336" s="841"/>
      <c r="BH336" s="841"/>
      <c r="BI336" s="841"/>
      <c r="BJ336" s="841"/>
      <c r="BK336" s="841"/>
      <c r="BL336" s="841"/>
      <c r="BM336" s="841"/>
      <c r="BN336" s="841"/>
      <c r="BO336" s="841"/>
      <c r="BP336" s="841"/>
      <c r="BQ336" s="841"/>
      <c r="BR336" s="841"/>
      <c r="BS336" s="841"/>
      <c r="BT336" s="841"/>
      <c r="BU336" s="841"/>
      <c r="BV336" s="841"/>
      <c r="BW336" s="841"/>
      <c r="BX336" s="841"/>
      <c r="BY336" s="841"/>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59"/>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41"/>
      <c r="BD337" s="841"/>
      <c r="BE337" s="841"/>
      <c r="BF337" s="841"/>
      <c r="BG337" s="841"/>
      <c r="BH337" s="841"/>
      <c r="BI337" s="841"/>
      <c r="BJ337" s="841"/>
      <c r="BK337" s="841"/>
      <c r="BL337" s="841"/>
      <c r="BM337" s="841"/>
      <c r="BN337" s="841"/>
      <c r="BO337" s="841"/>
      <c r="BP337" s="841"/>
      <c r="BQ337" s="841"/>
      <c r="BR337" s="841"/>
      <c r="BS337" s="841"/>
      <c r="BT337" s="841"/>
      <c r="BU337" s="841"/>
      <c r="BV337" s="841"/>
      <c r="BW337" s="841"/>
      <c r="BX337" s="841"/>
      <c r="BY337" s="841"/>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59"/>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41"/>
      <c r="BD338" s="841"/>
      <c r="BE338" s="841"/>
      <c r="BF338" s="841"/>
      <c r="BG338" s="841"/>
      <c r="BH338" s="841"/>
      <c r="BI338" s="841"/>
      <c r="BJ338" s="841"/>
      <c r="BK338" s="841"/>
      <c r="BL338" s="841"/>
      <c r="BM338" s="841"/>
      <c r="BN338" s="841"/>
      <c r="BO338" s="841"/>
      <c r="BP338" s="841"/>
      <c r="BQ338" s="841"/>
      <c r="BR338" s="841"/>
      <c r="BS338" s="841"/>
      <c r="BT338" s="841"/>
      <c r="BU338" s="841"/>
      <c r="BV338" s="841"/>
      <c r="BW338" s="841"/>
      <c r="BX338" s="841"/>
      <c r="BY338" s="841"/>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761" customFormat="true" ht="15" customHeight="true" x14ac:dyDescent="0.2">
      <c r="B339" s="76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3122" t="s">
        <v>115</v>
      </c>
      <c r="BD339" s="3123"/>
      <c r="BE339" s="3123"/>
      <c r="BF339" s="3123"/>
      <c r="BG339" s="3124"/>
      <c r="BH339" s="3125" t="s">
        <v>38</v>
      </c>
      <c r="BI339" s="3123"/>
      <c r="BJ339" s="3123"/>
      <c r="BK339" s="3123"/>
      <c r="BL339" s="3124"/>
      <c r="BM339" s="3125" t="s">
        <v>37</v>
      </c>
      <c r="BN339" s="3123"/>
      <c r="BO339" s="3123"/>
      <c r="BP339" s="3123"/>
      <c r="BQ339" s="3126"/>
      <c r="BR339" s="2413" t="s">
        <v>142</v>
      </c>
      <c r="BS339" s="2414"/>
      <c r="BT339" s="2414"/>
      <c r="BU339" s="2414"/>
      <c r="BV339" s="2414"/>
      <c r="BW339" s="2414"/>
      <c r="BX339" s="2414"/>
      <c r="BY339" s="2415"/>
      <c r="BZ339" s="461"/>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761" customFormat="true" ht="12.75" x14ac:dyDescent="0.2">
      <c r="B340" s="76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158</v>
      </c>
      <c r="BS340" s="199" t="s">
        <v>159</v>
      </c>
      <c r="BT340" s="199" t="s">
        <v>160</v>
      </c>
      <c r="BU340" s="199" t="s">
        <v>161</v>
      </c>
      <c r="BV340" s="199" t="s">
        <v>162</v>
      </c>
      <c r="BW340" s="199" t="s">
        <v>164</v>
      </c>
      <c r="BX340" s="199" t="s">
        <v>309</v>
      </c>
      <c r="BY340" s="200" t="s">
        <v>165</v>
      </c>
      <c r="BZ340" s="200" t="s">
        <v>166</v>
      </c>
      <c r="CA340" s="2502"/>
      <c r="CB340" s="2502"/>
      <c r="CC340" s="2502"/>
      <c r="CD340" s="2502"/>
      <c r="CE340" s="2502"/>
      <c r="CF340" s="2502"/>
      <c r="CG340" s="2502"/>
      <c r="CH340" s="2502"/>
      <c r="CI340" s="2502"/>
      <c r="CJ340" s="2502"/>
      <c r="CK340" s="2502"/>
      <c r="CL340" s="2502"/>
      <c r="CM340" s="2502"/>
      <c r="CN340" s="2502"/>
      <c r="CO340" s="2502"/>
      <c r="CP340" s="2502"/>
      <c r="CQ340" s="2502"/>
      <c r="CR340" s="2502"/>
      <c r="CS340" s="2502"/>
      <c r="CT340" s="2502"/>
      <c r="CU340" s="2502"/>
      <c r="CV340" s="2502"/>
      <c r="CW340" s="2502"/>
      <c r="CX340" s="2502"/>
      <c r="CY340" s="2502"/>
      <c r="CZ340" s="2502"/>
    </row>
    <row r="341" s="761" customFormat="true" ht="15" customHeight="true" x14ac:dyDescent="0.2">
      <c r="B341" s="76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3139" t="s">
        <v>155</v>
      </c>
      <c r="BB341" s="176" t="s">
        <v>49</v>
      </c>
      <c r="BC341" s="1602" t="s">
        <v>35</v>
      </c>
      <c r="BD341" s="1623" t="s">
        <v>35</v>
      </c>
      <c r="BE341" s="1623" t="s">
        <v>35</v>
      </c>
      <c r="BF341" s="1623" t="s">
        <v>35</v>
      </c>
      <c r="BG341" s="1644" t="s">
        <v>35</v>
      </c>
      <c r="BH341" s="1664" t="s">
        <v>35</v>
      </c>
      <c r="BI341" s="1623" t="s">
        <v>35</v>
      </c>
      <c r="BJ341" s="1623" t="s">
        <v>35</v>
      </c>
      <c r="BK341" s="1623" t="s">
        <v>35</v>
      </c>
      <c r="BL341" s="1644" t="s">
        <v>35</v>
      </c>
      <c r="BM341" s="1664" t="s">
        <v>35</v>
      </c>
      <c r="BN341" s="1623" t="s">
        <v>35</v>
      </c>
      <c r="BO341" s="1623" t="s">
        <v>35</v>
      </c>
      <c r="BP341" s="1623" t="s">
        <v>35</v>
      </c>
      <c r="BQ341" s="1644" t="s">
        <v>35</v>
      </c>
      <c r="BR341" s="1664" t="s">
        <v>35</v>
      </c>
      <c r="BS341" s="1623" t="s">
        <v>35</v>
      </c>
      <c r="BT341" s="1623" t="s">
        <v>35</v>
      </c>
      <c r="BU341" s="1623" t="s">
        <v>35</v>
      </c>
      <c r="BV341" s="1623" t="s">
        <v>35</v>
      </c>
      <c r="BW341" s="1623" t="s">
        <v>35</v>
      </c>
      <c r="BX341" s="1623" t="s">
        <v>35</v>
      </c>
      <c r="BY341" s="1685" t="s">
        <v>35</v>
      </c>
      <c r="BZ341" s="1685" t="s">
        <v>35</v>
      </c>
      <c r="CA341" s="2503"/>
      <c r="CB341" s="2503"/>
      <c r="CC341" s="2503"/>
      <c r="CD341" s="2503"/>
      <c r="CE341" s="2503"/>
      <c r="CF341" s="2503"/>
      <c r="CG341" s="2503"/>
      <c r="CH341" s="2503"/>
      <c r="CI341" s="2503"/>
      <c r="CJ341" s="2503"/>
      <c r="CK341" s="2503"/>
      <c r="CL341" s="2503"/>
      <c r="CM341" s="2503"/>
      <c r="CN341" s="2503"/>
      <c r="CO341" s="2503"/>
      <c r="CP341" s="2503"/>
      <c r="CQ341" s="2503"/>
      <c r="CR341" s="2503"/>
      <c r="CS341" s="2503"/>
      <c r="CT341" s="2503"/>
      <c r="CU341" s="2503"/>
      <c r="CV341" s="2503"/>
      <c r="CW341" s="2503"/>
      <c r="CX341" s="2503"/>
      <c r="CY341" s="2503"/>
      <c r="CZ341" s="2503"/>
    </row>
    <row r="342" s="761" customFormat="true" ht="15" customHeight="true" x14ac:dyDescent="0.2">
      <c r="B342" s="76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3140"/>
      <c r="BB342" s="177" t="s">
        <v>48</v>
      </c>
      <c r="BC342" s="1603" t="s">
        <v>35</v>
      </c>
      <c r="BD342" s="1624" t="s">
        <v>35</v>
      </c>
      <c r="BE342" s="1624" t="s">
        <v>35</v>
      </c>
      <c r="BF342" s="1624" t="s">
        <v>35</v>
      </c>
      <c r="BG342" s="1645" t="s">
        <v>35</v>
      </c>
      <c r="BH342" s="1665" t="s">
        <v>35</v>
      </c>
      <c r="BI342" s="1624" t="s">
        <v>35</v>
      </c>
      <c r="BJ342" s="1624" t="s">
        <v>35</v>
      </c>
      <c r="BK342" s="1624" t="s">
        <v>35</v>
      </c>
      <c r="BL342" s="1645" t="s">
        <v>35</v>
      </c>
      <c r="BM342" s="1665" t="s">
        <v>35</v>
      </c>
      <c r="BN342" s="1624" t="s">
        <v>35</v>
      </c>
      <c r="BO342" s="1624" t="s">
        <v>35</v>
      </c>
      <c r="BP342" s="1624" t="s">
        <v>35</v>
      </c>
      <c r="BQ342" s="1645" t="s">
        <v>35</v>
      </c>
      <c r="BR342" s="1665" t="s">
        <v>35</v>
      </c>
      <c r="BS342" s="1624" t="s">
        <v>35</v>
      </c>
      <c r="BT342" s="1624" t="s">
        <v>35</v>
      </c>
      <c r="BU342" s="1624" t="s">
        <v>35</v>
      </c>
      <c r="BV342" s="1624" t="s">
        <v>35</v>
      </c>
      <c r="BW342" s="1624" t="s">
        <v>35</v>
      </c>
      <c r="BX342" s="1624" t="s">
        <v>35</v>
      </c>
      <c r="BY342" s="1686" t="s">
        <v>35</v>
      </c>
      <c r="BZ342" s="1686" t="s">
        <v>35</v>
      </c>
      <c r="CA342" s="2504"/>
      <c r="CB342" s="2504"/>
      <c r="CC342" s="2504"/>
      <c r="CD342" s="2504"/>
      <c r="CE342" s="2504"/>
      <c r="CF342" s="2504"/>
      <c r="CG342" s="2504"/>
      <c r="CH342" s="2504"/>
      <c r="CI342" s="2504"/>
      <c r="CJ342" s="2504"/>
      <c r="CK342" s="2504"/>
      <c r="CL342" s="2504"/>
      <c r="CM342" s="2504"/>
      <c r="CN342" s="2504"/>
      <c r="CO342" s="2504"/>
      <c r="CP342" s="2504"/>
      <c r="CQ342" s="2504"/>
      <c r="CR342" s="2504"/>
      <c r="CS342" s="2504"/>
      <c r="CT342" s="2504"/>
      <c r="CU342" s="2504"/>
      <c r="CV342" s="2504"/>
      <c r="CW342" s="2504"/>
      <c r="CX342" s="2504"/>
      <c r="CY342" s="2504"/>
      <c r="CZ342" s="2504"/>
    </row>
    <row r="343" s="761" customFormat="true" ht="15" customHeight="true" x14ac:dyDescent="0.2">
      <c r="B343" s="76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3141" t="s">
        <v>150</v>
      </c>
      <c r="BB343" s="177" t="s">
        <v>49</v>
      </c>
      <c r="BC343" s="1603" t="s">
        <v>35</v>
      </c>
      <c r="BD343" s="1624" t="s">
        <v>35</v>
      </c>
      <c r="BE343" s="1624" t="s">
        <v>35</v>
      </c>
      <c r="BF343" s="1624" t="s">
        <v>35</v>
      </c>
      <c r="BG343" s="1645" t="s">
        <v>35</v>
      </c>
      <c r="BH343" s="1665" t="s">
        <v>35</v>
      </c>
      <c r="BI343" s="1624" t="s">
        <v>35</v>
      </c>
      <c r="BJ343" s="1624" t="s">
        <v>35</v>
      </c>
      <c r="BK343" s="1624" t="s">
        <v>35</v>
      </c>
      <c r="BL343" s="1645" t="s">
        <v>35</v>
      </c>
      <c r="BM343" s="1665" t="s">
        <v>35</v>
      </c>
      <c r="BN343" s="1624" t="s">
        <v>35</v>
      </c>
      <c r="BO343" s="1624" t="s">
        <v>35</v>
      </c>
      <c r="BP343" s="1624" t="s">
        <v>35</v>
      </c>
      <c r="BQ343" s="1645" t="s">
        <v>35</v>
      </c>
      <c r="BR343" s="1665" t="s">
        <v>35</v>
      </c>
      <c r="BS343" s="1624" t="s">
        <v>35</v>
      </c>
      <c r="BT343" s="1624" t="s">
        <v>35</v>
      </c>
      <c r="BU343" s="1624" t="s">
        <v>35</v>
      </c>
      <c r="BV343" s="1624" t="s">
        <v>35</v>
      </c>
      <c r="BW343" s="1624" t="s">
        <v>35</v>
      </c>
      <c r="BX343" s="1624" t="s">
        <v>35</v>
      </c>
      <c r="BY343" s="1686" t="s">
        <v>35</v>
      </c>
      <c r="BZ343" s="1686" t="s">
        <v>35</v>
      </c>
      <c r="CA343" s="2504"/>
      <c r="CB343" s="2504"/>
      <c r="CC343" s="2504"/>
      <c r="CD343" s="2504"/>
      <c r="CE343" s="2504"/>
      <c r="CF343" s="2504"/>
      <c r="CG343" s="2504"/>
      <c r="CH343" s="2504"/>
      <c r="CI343" s="2504"/>
      <c r="CJ343" s="2504"/>
      <c r="CK343" s="2504"/>
      <c r="CL343" s="2504"/>
      <c r="CM343" s="2504"/>
      <c r="CN343" s="2504"/>
      <c r="CO343" s="2504"/>
      <c r="CP343" s="2504"/>
      <c r="CQ343" s="2504"/>
      <c r="CR343" s="2504"/>
      <c r="CS343" s="2504"/>
      <c r="CT343" s="2504"/>
      <c r="CU343" s="2504"/>
      <c r="CV343" s="2504"/>
      <c r="CW343" s="2504"/>
      <c r="CX343" s="2504"/>
      <c r="CY343" s="2504"/>
      <c r="CZ343" s="2504"/>
    </row>
    <row r="344" s="761" customFormat="true" ht="15" customHeight="true" x14ac:dyDescent="0.2">
      <c r="B344" s="76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3140"/>
      <c r="BB344" s="177" t="s">
        <v>48</v>
      </c>
      <c r="BC344" s="1603" t="s">
        <v>35</v>
      </c>
      <c r="BD344" s="1624" t="s">
        <v>35</v>
      </c>
      <c r="BE344" s="1624" t="s">
        <v>35</v>
      </c>
      <c r="BF344" s="1624" t="s">
        <v>35</v>
      </c>
      <c r="BG344" s="1645" t="s">
        <v>35</v>
      </c>
      <c r="BH344" s="1665" t="s">
        <v>35</v>
      </c>
      <c r="BI344" s="1624" t="s">
        <v>35</v>
      </c>
      <c r="BJ344" s="1624" t="s">
        <v>35</v>
      </c>
      <c r="BK344" s="1624" t="s">
        <v>35</v>
      </c>
      <c r="BL344" s="1645" t="s">
        <v>35</v>
      </c>
      <c r="BM344" s="1665" t="s">
        <v>35</v>
      </c>
      <c r="BN344" s="1624" t="s">
        <v>35</v>
      </c>
      <c r="BO344" s="1624" t="s">
        <v>35</v>
      </c>
      <c r="BP344" s="1624" t="s">
        <v>35</v>
      </c>
      <c r="BQ344" s="1645" t="s">
        <v>35</v>
      </c>
      <c r="BR344" s="1665" t="s">
        <v>35</v>
      </c>
      <c r="BS344" s="1624" t="s">
        <v>35</v>
      </c>
      <c r="BT344" s="1624" t="s">
        <v>35</v>
      </c>
      <c r="BU344" s="1624" t="s">
        <v>35</v>
      </c>
      <c r="BV344" s="1624" t="s">
        <v>35</v>
      </c>
      <c r="BW344" s="1624" t="s">
        <v>35</v>
      </c>
      <c r="BX344" s="1624" t="s">
        <v>35</v>
      </c>
      <c r="BY344" s="1686" t="s">
        <v>35</v>
      </c>
      <c r="BZ344" s="1686" t="s">
        <v>35</v>
      </c>
      <c r="CA344" s="2504"/>
      <c r="CB344" s="2504"/>
      <c r="CC344" s="2504"/>
      <c r="CD344" s="2504"/>
      <c r="CE344" s="2504"/>
      <c r="CF344" s="2504"/>
      <c r="CG344" s="2504"/>
      <c r="CH344" s="2504"/>
      <c r="CI344" s="2504"/>
      <c r="CJ344" s="2504"/>
      <c r="CK344" s="2504"/>
      <c r="CL344" s="2504"/>
      <c r="CM344" s="2504"/>
      <c r="CN344" s="2504"/>
      <c r="CO344" s="2504"/>
      <c r="CP344" s="2504"/>
      <c r="CQ344" s="2504"/>
      <c r="CR344" s="2504"/>
      <c r="CS344" s="2504"/>
      <c r="CT344" s="2504"/>
      <c r="CU344" s="2504"/>
      <c r="CV344" s="2504"/>
      <c r="CW344" s="2504"/>
      <c r="CX344" s="2504"/>
      <c r="CY344" s="2504"/>
      <c r="CZ344" s="2504"/>
    </row>
    <row r="345" s="761" customFormat="true" ht="15" customHeight="true" x14ac:dyDescent="0.2">
      <c r="B345" s="76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3141" t="s">
        <v>151</v>
      </c>
      <c r="BB345" s="177" t="s">
        <v>49</v>
      </c>
      <c r="BC345" s="1603" t="s">
        <v>35</v>
      </c>
      <c r="BD345" s="1624" t="s">
        <v>35</v>
      </c>
      <c r="BE345" s="1624" t="s">
        <v>35</v>
      </c>
      <c r="BF345" s="1624" t="s">
        <v>35</v>
      </c>
      <c r="BG345" s="1645" t="s">
        <v>35</v>
      </c>
      <c r="BH345" s="1665" t="s">
        <v>35</v>
      </c>
      <c r="BI345" s="1624" t="s">
        <v>35</v>
      </c>
      <c r="BJ345" s="1624" t="s">
        <v>35</v>
      </c>
      <c r="BK345" s="1624" t="s">
        <v>35</v>
      </c>
      <c r="BL345" s="1645" t="s">
        <v>35</v>
      </c>
      <c r="BM345" s="1665" t="s">
        <v>35</v>
      </c>
      <c r="BN345" s="1624" t="s">
        <v>35</v>
      </c>
      <c r="BO345" s="1624" t="s">
        <v>35</v>
      </c>
      <c r="BP345" s="1624" t="s">
        <v>35</v>
      </c>
      <c r="BQ345" s="1645" t="s">
        <v>35</v>
      </c>
      <c r="BR345" s="1665" t="s">
        <v>35</v>
      </c>
      <c r="BS345" s="1624" t="s">
        <v>35</v>
      </c>
      <c r="BT345" s="1624" t="s">
        <v>35</v>
      </c>
      <c r="BU345" s="1624" t="s">
        <v>35</v>
      </c>
      <c r="BV345" s="1624" t="s">
        <v>35</v>
      </c>
      <c r="BW345" s="1624" t="s">
        <v>35</v>
      </c>
      <c r="BX345" s="1624" t="s">
        <v>35</v>
      </c>
      <c r="BY345" s="1686" t="s">
        <v>35</v>
      </c>
      <c r="BZ345" s="1686" t="s">
        <v>35</v>
      </c>
      <c r="CA345" s="2504"/>
      <c r="CB345" s="2504"/>
      <c r="CC345" s="2504"/>
      <c r="CD345" s="2504"/>
      <c r="CE345" s="2504"/>
      <c r="CF345" s="2504"/>
      <c r="CG345" s="2504"/>
      <c r="CH345" s="2504"/>
      <c r="CI345" s="2504"/>
      <c r="CJ345" s="2504"/>
      <c r="CK345" s="2504"/>
      <c r="CL345" s="2504"/>
      <c r="CM345" s="2504"/>
      <c r="CN345" s="2504"/>
      <c r="CO345" s="2504"/>
      <c r="CP345" s="2504"/>
      <c r="CQ345" s="2504"/>
      <c r="CR345" s="2504"/>
      <c r="CS345" s="2504"/>
      <c r="CT345" s="2504"/>
      <c r="CU345" s="2504"/>
      <c r="CV345" s="2504"/>
      <c r="CW345" s="2504"/>
      <c r="CX345" s="2504"/>
      <c r="CY345" s="2504"/>
      <c r="CZ345" s="2504"/>
    </row>
    <row r="346" s="761" customFormat="true" ht="15" customHeight="true" x14ac:dyDescent="0.2">
      <c r="B346" s="76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3140"/>
      <c r="BB346" s="177" t="s">
        <v>48</v>
      </c>
      <c r="BC346" s="1603" t="s">
        <v>35</v>
      </c>
      <c r="BD346" s="1624" t="s">
        <v>35</v>
      </c>
      <c r="BE346" s="1624" t="s">
        <v>35</v>
      </c>
      <c r="BF346" s="1624" t="s">
        <v>35</v>
      </c>
      <c r="BG346" s="1645" t="s">
        <v>35</v>
      </c>
      <c r="BH346" s="1665" t="s">
        <v>35</v>
      </c>
      <c r="BI346" s="1624" t="s">
        <v>35</v>
      </c>
      <c r="BJ346" s="1624" t="s">
        <v>35</v>
      </c>
      <c r="BK346" s="1624" t="s">
        <v>35</v>
      </c>
      <c r="BL346" s="1645" t="s">
        <v>35</v>
      </c>
      <c r="BM346" s="1665" t="s">
        <v>35</v>
      </c>
      <c r="BN346" s="1624" t="s">
        <v>35</v>
      </c>
      <c r="BO346" s="1624" t="s">
        <v>35</v>
      </c>
      <c r="BP346" s="1624" t="s">
        <v>35</v>
      </c>
      <c r="BQ346" s="1645" t="s">
        <v>35</v>
      </c>
      <c r="BR346" s="1665" t="s">
        <v>35</v>
      </c>
      <c r="BS346" s="1624" t="s">
        <v>35</v>
      </c>
      <c r="BT346" s="1624" t="s">
        <v>35</v>
      </c>
      <c r="BU346" s="1624" t="s">
        <v>35</v>
      </c>
      <c r="BV346" s="1624" t="s">
        <v>35</v>
      </c>
      <c r="BW346" s="1624" t="s">
        <v>35</v>
      </c>
      <c r="BX346" s="1624" t="s">
        <v>35</v>
      </c>
      <c r="BY346" s="1686" t="s">
        <v>35</v>
      </c>
      <c r="BZ346" s="1686" t="s">
        <v>35</v>
      </c>
      <c r="CA346" s="2504"/>
      <c r="CB346" s="2504"/>
      <c r="CC346" s="2504"/>
      <c r="CD346" s="2504"/>
      <c r="CE346" s="2504"/>
      <c r="CF346" s="2504"/>
      <c r="CG346" s="2504"/>
      <c r="CH346" s="2504"/>
      <c r="CI346" s="2504"/>
      <c r="CJ346" s="2504"/>
      <c r="CK346" s="2504"/>
      <c r="CL346" s="2504"/>
      <c r="CM346" s="2504"/>
      <c r="CN346" s="2504"/>
      <c r="CO346" s="2504"/>
      <c r="CP346" s="2504"/>
      <c r="CQ346" s="2504"/>
      <c r="CR346" s="2504"/>
      <c r="CS346" s="2504"/>
      <c r="CT346" s="2504"/>
      <c r="CU346" s="2504"/>
      <c r="CV346" s="2504"/>
      <c r="CW346" s="2504"/>
      <c r="CX346" s="2504"/>
      <c r="CY346" s="2504"/>
      <c r="CZ346" s="2504"/>
    </row>
    <row r="347" s="761" customFormat="true" ht="15" customHeight="true" x14ac:dyDescent="0.2">
      <c r="B347" s="76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3141" t="s">
        <v>152</v>
      </c>
      <c r="BB347" s="177" t="s">
        <v>49</v>
      </c>
      <c r="BC347" s="1603" t="s">
        <v>35</v>
      </c>
      <c r="BD347" s="1624" t="s">
        <v>35</v>
      </c>
      <c r="BE347" s="1624" t="s">
        <v>35</v>
      </c>
      <c r="BF347" s="1624" t="s">
        <v>35</v>
      </c>
      <c r="BG347" s="1645" t="s">
        <v>35</v>
      </c>
      <c r="BH347" s="1665" t="s">
        <v>35</v>
      </c>
      <c r="BI347" s="1624" t="s">
        <v>35</v>
      </c>
      <c r="BJ347" s="1624" t="s">
        <v>35</v>
      </c>
      <c r="BK347" s="1624" t="s">
        <v>35</v>
      </c>
      <c r="BL347" s="1645" t="s">
        <v>35</v>
      </c>
      <c r="BM347" s="1665" t="s">
        <v>35</v>
      </c>
      <c r="BN347" s="1624" t="s">
        <v>35</v>
      </c>
      <c r="BO347" s="1624" t="s">
        <v>35</v>
      </c>
      <c r="BP347" s="1624" t="s">
        <v>35</v>
      </c>
      <c r="BQ347" s="1645" t="s">
        <v>35</v>
      </c>
      <c r="BR347" s="1665" t="s">
        <v>35</v>
      </c>
      <c r="BS347" s="1624" t="s">
        <v>35</v>
      </c>
      <c r="BT347" s="1624" t="s">
        <v>35</v>
      </c>
      <c r="BU347" s="1624" t="s">
        <v>35</v>
      </c>
      <c r="BV347" s="1624" t="s">
        <v>35</v>
      </c>
      <c r="BW347" s="1624" t="s">
        <v>35</v>
      </c>
      <c r="BX347" s="1624" t="s">
        <v>35</v>
      </c>
      <c r="BY347" s="1686" t="s">
        <v>35</v>
      </c>
      <c r="BZ347" s="1686" t="s">
        <v>35</v>
      </c>
      <c r="CA347" s="2504"/>
      <c r="CB347" s="2504"/>
      <c r="CC347" s="2504"/>
      <c r="CD347" s="2504"/>
      <c r="CE347" s="2504"/>
      <c r="CF347" s="2504"/>
      <c r="CG347" s="2504"/>
      <c r="CH347" s="2504"/>
      <c r="CI347" s="2504"/>
      <c r="CJ347" s="2504"/>
      <c r="CK347" s="2504"/>
      <c r="CL347" s="2504"/>
      <c r="CM347" s="2504"/>
      <c r="CN347" s="2504"/>
      <c r="CO347" s="2504"/>
      <c r="CP347" s="2504"/>
      <c r="CQ347" s="2504"/>
      <c r="CR347" s="2504"/>
      <c r="CS347" s="2504"/>
      <c r="CT347" s="2504"/>
      <c r="CU347" s="2504"/>
      <c r="CV347" s="2504"/>
      <c r="CW347" s="2504"/>
      <c r="CX347" s="2504"/>
      <c r="CY347" s="2504"/>
      <c r="CZ347" s="2504"/>
    </row>
    <row r="348" s="761" customFormat="true" ht="15" customHeight="true" x14ac:dyDescent="0.2">
      <c r="B348" s="76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3140"/>
      <c r="BB348" s="177" t="s">
        <v>48</v>
      </c>
      <c r="BC348" s="1603" t="s">
        <v>35</v>
      </c>
      <c r="BD348" s="1624" t="s">
        <v>35</v>
      </c>
      <c r="BE348" s="1624" t="s">
        <v>35</v>
      </c>
      <c r="BF348" s="1624" t="s">
        <v>35</v>
      </c>
      <c r="BG348" s="1645" t="s">
        <v>35</v>
      </c>
      <c r="BH348" s="1665" t="s">
        <v>35</v>
      </c>
      <c r="BI348" s="1624" t="s">
        <v>35</v>
      </c>
      <c r="BJ348" s="1624" t="s">
        <v>35</v>
      </c>
      <c r="BK348" s="1624" t="s">
        <v>35</v>
      </c>
      <c r="BL348" s="1645" t="s">
        <v>35</v>
      </c>
      <c r="BM348" s="1665" t="s">
        <v>35</v>
      </c>
      <c r="BN348" s="1624" t="s">
        <v>35</v>
      </c>
      <c r="BO348" s="1624" t="s">
        <v>35</v>
      </c>
      <c r="BP348" s="1624" t="s">
        <v>35</v>
      </c>
      <c r="BQ348" s="1645" t="s">
        <v>35</v>
      </c>
      <c r="BR348" s="1665" t="s">
        <v>35</v>
      </c>
      <c r="BS348" s="1624" t="s">
        <v>35</v>
      </c>
      <c r="BT348" s="1624" t="s">
        <v>35</v>
      </c>
      <c r="BU348" s="1624" t="s">
        <v>35</v>
      </c>
      <c r="BV348" s="1624" t="s">
        <v>35</v>
      </c>
      <c r="BW348" s="1624" t="s">
        <v>35</v>
      </c>
      <c r="BX348" s="1624" t="s">
        <v>35</v>
      </c>
      <c r="BY348" s="1686" t="s">
        <v>35</v>
      </c>
      <c r="BZ348" s="1686" t="s">
        <v>35</v>
      </c>
      <c r="CA348" s="2504"/>
      <c r="CB348" s="2504"/>
      <c r="CC348" s="2504"/>
      <c r="CD348" s="2504"/>
      <c r="CE348" s="2504"/>
      <c r="CF348" s="2504"/>
      <c r="CG348" s="2504"/>
      <c r="CH348" s="2504"/>
      <c r="CI348" s="2504"/>
      <c r="CJ348" s="2504"/>
      <c r="CK348" s="2504"/>
      <c r="CL348" s="2504"/>
      <c r="CM348" s="2504"/>
      <c r="CN348" s="2504"/>
      <c r="CO348" s="2504"/>
      <c r="CP348" s="2504"/>
      <c r="CQ348" s="2504"/>
      <c r="CR348" s="2504"/>
      <c r="CS348" s="2504"/>
      <c r="CT348" s="2504"/>
      <c r="CU348" s="2504"/>
      <c r="CV348" s="2504"/>
      <c r="CW348" s="2504"/>
      <c r="CX348" s="2504"/>
      <c r="CY348" s="2504"/>
      <c r="CZ348" s="2504"/>
    </row>
    <row r="349" s="761" customFormat="true" ht="15" customHeight="true" x14ac:dyDescent="0.2">
      <c r="B349" s="76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3141" t="s">
        <v>153</v>
      </c>
      <c r="BB349" s="177" t="s">
        <v>49</v>
      </c>
      <c r="BC349" s="1603" t="s">
        <v>35</v>
      </c>
      <c r="BD349" s="1624" t="s">
        <v>35</v>
      </c>
      <c r="BE349" s="1624" t="s">
        <v>35</v>
      </c>
      <c r="BF349" s="1624" t="s">
        <v>35</v>
      </c>
      <c r="BG349" s="1645" t="s">
        <v>35</v>
      </c>
      <c r="BH349" s="1665" t="s">
        <v>35</v>
      </c>
      <c r="BI349" s="1624" t="s">
        <v>35</v>
      </c>
      <c r="BJ349" s="1624" t="s">
        <v>35</v>
      </c>
      <c r="BK349" s="1624" t="s">
        <v>35</v>
      </c>
      <c r="BL349" s="1645" t="s">
        <v>35</v>
      </c>
      <c r="BM349" s="1665" t="s">
        <v>35</v>
      </c>
      <c r="BN349" s="1624" t="s">
        <v>35</v>
      </c>
      <c r="BO349" s="1624" t="s">
        <v>35</v>
      </c>
      <c r="BP349" s="1624" t="s">
        <v>35</v>
      </c>
      <c r="BQ349" s="1645" t="s">
        <v>35</v>
      </c>
      <c r="BR349" s="1665" t="s">
        <v>35</v>
      </c>
      <c r="BS349" s="1624" t="s">
        <v>35</v>
      </c>
      <c r="BT349" s="1624" t="s">
        <v>35</v>
      </c>
      <c r="BU349" s="1624" t="s">
        <v>35</v>
      </c>
      <c r="BV349" s="1624" t="s">
        <v>35</v>
      </c>
      <c r="BW349" s="1624" t="s">
        <v>35</v>
      </c>
      <c r="BX349" s="1624" t="s">
        <v>35</v>
      </c>
      <c r="BY349" s="1686" t="s">
        <v>35</v>
      </c>
      <c r="BZ349" s="1686" t="s">
        <v>35</v>
      </c>
      <c r="CA349" s="2504"/>
      <c r="CB349" s="2504"/>
      <c r="CC349" s="2504"/>
      <c r="CD349" s="2504"/>
      <c r="CE349" s="2504"/>
      <c r="CF349" s="2504"/>
      <c r="CG349" s="2504"/>
      <c r="CH349" s="2504"/>
      <c r="CI349" s="2504"/>
      <c r="CJ349" s="2504"/>
      <c r="CK349" s="2504"/>
      <c r="CL349" s="2504"/>
      <c r="CM349" s="2504"/>
      <c r="CN349" s="2504"/>
      <c r="CO349" s="2504"/>
      <c r="CP349" s="2504"/>
      <c r="CQ349" s="2504"/>
      <c r="CR349" s="2504"/>
      <c r="CS349" s="2504"/>
      <c r="CT349" s="2504"/>
      <c r="CU349" s="2504"/>
      <c r="CV349" s="2504"/>
      <c r="CW349" s="2504"/>
      <c r="CX349" s="2504"/>
      <c r="CY349" s="2504"/>
      <c r="CZ349" s="2504"/>
    </row>
    <row r="350" s="761" customFormat="true" ht="15" customHeight="true" x14ac:dyDescent="0.2">
      <c r="B350" s="76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3140"/>
      <c r="BB350" s="177" t="s">
        <v>48</v>
      </c>
      <c r="BC350" s="1603" t="s">
        <v>35</v>
      </c>
      <c r="BD350" s="1624" t="s">
        <v>35</v>
      </c>
      <c r="BE350" s="1624" t="s">
        <v>35</v>
      </c>
      <c r="BF350" s="1624" t="s">
        <v>35</v>
      </c>
      <c r="BG350" s="1645" t="s">
        <v>35</v>
      </c>
      <c r="BH350" s="1665" t="s">
        <v>35</v>
      </c>
      <c r="BI350" s="1624" t="s">
        <v>35</v>
      </c>
      <c r="BJ350" s="1624" t="s">
        <v>35</v>
      </c>
      <c r="BK350" s="1624" t="s">
        <v>35</v>
      </c>
      <c r="BL350" s="1645" t="s">
        <v>35</v>
      </c>
      <c r="BM350" s="1665" t="s">
        <v>35</v>
      </c>
      <c r="BN350" s="1624" t="s">
        <v>35</v>
      </c>
      <c r="BO350" s="1624" t="s">
        <v>35</v>
      </c>
      <c r="BP350" s="1624" t="s">
        <v>35</v>
      </c>
      <c r="BQ350" s="1645" t="s">
        <v>35</v>
      </c>
      <c r="BR350" s="1665" t="s">
        <v>35</v>
      </c>
      <c r="BS350" s="1624" t="s">
        <v>35</v>
      </c>
      <c r="BT350" s="1624" t="s">
        <v>35</v>
      </c>
      <c r="BU350" s="1624" t="s">
        <v>35</v>
      </c>
      <c r="BV350" s="1624" t="s">
        <v>35</v>
      </c>
      <c r="BW350" s="1624" t="s">
        <v>35</v>
      </c>
      <c r="BX350" s="1624" t="s">
        <v>35</v>
      </c>
      <c r="BY350" s="1686" t="s">
        <v>35</v>
      </c>
      <c r="BZ350" s="1686" t="s">
        <v>35</v>
      </c>
      <c r="CA350" s="2504"/>
      <c r="CB350" s="2504"/>
      <c r="CC350" s="2504"/>
      <c r="CD350" s="2504"/>
      <c r="CE350" s="2504"/>
      <c r="CF350" s="2504"/>
      <c r="CG350" s="2504"/>
      <c r="CH350" s="2504"/>
      <c r="CI350" s="2504"/>
      <c r="CJ350" s="2504"/>
      <c r="CK350" s="2504"/>
      <c r="CL350" s="2504"/>
      <c r="CM350" s="2504"/>
      <c r="CN350" s="2504"/>
      <c r="CO350" s="2504"/>
      <c r="CP350" s="2504"/>
      <c r="CQ350" s="2504"/>
      <c r="CR350" s="2504"/>
      <c r="CS350" s="2504"/>
      <c r="CT350" s="2504"/>
      <c r="CU350" s="2504"/>
      <c r="CV350" s="2504"/>
      <c r="CW350" s="2504"/>
      <c r="CX350" s="2504"/>
      <c r="CY350" s="2504"/>
      <c r="CZ350" s="2504"/>
    </row>
    <row r="351" s="761" customFormat="true" ht="15" customHeight="true" x14ac:dyDescent="0.2">
      <c r="B351" s="76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3141" t="s">
        <v>154</v>
      </c>
      <c r="BB351" s="177" t="s">
        <v>49</v>
      </c>
      <c r="BC351" s="1603" t="s">
        <v>35</v>
      </c>
      <c r="BD351" s="1624" t="s">
        <v>35</v>
      </c>
      <c r="BE351" s="1624" t="s">
        <v>35</v>
      </c>
      <c r="BF351" s="1624" t="s">
        <v>35</v>
      </c>
      <c r="BG351" s="1645" t="s">
        <v>35</v>
      </c>
      <c r="BH351" s="1665" t="s">
        <v>35</v>
      </c>
      <c r="BI351" s="1624" t="s">
        <v>35</v>
      </c>
      <c r="BJ351" s="1624" t="s">
        <v>35</v>
      </c>
      <c r="BK351" s="1624" t="s">
        <v>35</v>
      </c>
      <c r="BL351" s="1645" t="s">
        <v>35</v>
      </c>
      <c r="BM351" s="1665" t="s">
        <v>35</v>
      </c>
      <c r="BN351" s="1624" t="s">
        <v>35</v>
      </c>
      <c r="BO351" s="1624" t="s">
        <v>35</v>
      </c>
      <c r="BP351" s="1624" t="s">
        <v>35</v>
      </c>
      <c r="BQ351" s="1645" t="s">
        <v>35</v>
      </c>
      <c r="BR351" s="1665" t="s">
        <v>35</v>
      </c>
      <c r="BS351" s="1624" t="s">
        <v>35</v>
      </c>
      <c r="BT351" s="1624" t="s">
        <v>35</v>
      </c>
      <c r="BU351" s="1624" t="s">
        <v>35</v>
      </c>
      <c r="BV351" s="1624" t="s">
        <v>35</v>
      </c>
      <c r="BW351" s="1624" t="s">
        <v>35</v>
      </c>
      <c r="BX351" s="1624" t="s">
        <v>35</v>
      </c>
      <c r="BY351" s="1686" t="s">
        <v>35</v>
      </c>
      <c r="BZ351" s="1686" t="s">
        <v>35</v>
      </c>
      <c r="CA351" s="2504"/>
      <c r="CB351" s="2504"/>
      <c r="CC351" s="2504"/>
      <c r="CD351" s="2504"/>
      <c r="CE351" s="2504"/>
      <c r="CF351" s="2504"/>
      <c r="CG351" s="2504"/>
      <c r="CH351" s="2504"/>
      <c r="CI351" s="2504"/>
      <c r="CJ351" s="2504"/>
      <c r="CK351" s="2504"/>
      <c r="CL351" s="2504"/>
      <c r="CM351" s="2504"/>
      <c r="CN351" s="2504"/>
      <c r="CO351" s="2504"/>
      <c r="CP351" s="2504"/>
      <c r="CQ351" s="2504"/>
      <c r="CR351" s="2504"/>
      <c r="CS351" s="2504"/>
      <c r="CT351" s="2504"/>
      <c r="CU351" s="2504"/>
      <c r="CV351" s="2504"/>
      <c r="CW351" s="2504"/>
      <c r="CX351" s="2504"/>
      <c r="CY351" s="2504"/>
      <c r="CZ351" s="2504"/>
    </row>
    <row r="352" s="761" customFormat="true" ht="15" customHeight="true" x14ac:dyDescent="0.2">
      <c r="B352" s="76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3140"/>
      <c r="BB352" s="177" t="s">
        <v>48</v>
      </c>
      <c r="BC352" s="1603" t="s">
        <v>35</v>
      </c>
      <c r="BD352" s="1624" t="s">
        <v>35</v>
      </c>
      <c r="BE352" s="1624" t="s">
        <v>35</v>
      </c>
      <c r="BF352" s="1624" t="s">
        <v>35</v>
      </c>
      <c r="BG352" s="1645" t="s">
        <v>35</v>
      </c>
      <c r="BH352" s="1665" t="s">
        <v>35</v>
      </c>
      <c r="BI352" s="1624" t="s">
        <v>35</v>
      </c>
      <c r="BJ352" s="1624" t="s">
        <v>35</v>
      </c>
      <c r="BK352" s="1624" t="s">
        <v>35</v>
      </c>
      <c r="BL352" s="1645" t="s">
        <v>35</v>
      </c>
      <c r="BM352" s="1665" t="s">
        <v>35</v>
      </c>
      <c r="BN352" s="1624" t="s">
        <v>35</v>
      </c>
      <c r="BO352" s="1624" t="s">
        <v>35</v>
      </c>
      <c r="BP352" s="1624" t="s">
        <v>35</v>
      </c>
      <c r="BQ352" s="1645" t="s">
        <v>35</v>
      </c>
      <c r="BR352" s="1665" t="s">
        <v>35</v>
      </c>
      <c r="BS352" s="1624" t="s">
        <v>35</v>
      </c>
      <c r="BT352" s="1624" t="s">
        <v>35</v>
      </c>
      <c r="BU352" s="1624" t="s">
        <v>35</v>
      </c>
      <c r="BV352" s="1624" t="s">
        <v>35</v>
      </c>
      <c r="BW352" s="1624" t="s">
        <v>35</v>
      </c>
      <c r="BX352" s="1624" t="s">
        <v>35</v>
      </c>
      <c r="BY352" s="1686" t="s">
        <v>35</v>
      </c>
      <c r="BZ352" s="1686" t="s">
        <v>35</v>
      </c>
      <c r="CA352" s="2504"/>
      <c r="CB352" s="2504"/>
      <c r="CC352" s="2504"/>
      <c r="CD352" s="2504"/>
      <c r="CE352" s="2504"/>
      <c r="CF352" s="2504"/>
      <c r="CG352" s="2504"/>
      <c r="CH352" s="2504"/>
      <c r="CI352" s="2504"/>
      <c r="CJ352" s="2504"/>
      <c r="CK352" s="2504"/>
      <c r="CL352" s="2504"/>
      <c r="CM352" s="2504"/>
      <c r="CN352" s="2504"/>
      <c r="CO352" s="2504"/>
      <c r="CP352" s="2504"/>
      <c r="CQ352" s="2504"/>
      <c r="CR352" s="2504"/>
      <c r="CS352" s="2504"/>
      <c r="CT352" s="2504"/>
      <c r="CU352" s="2504"/>
      <c r="CV352" s="2504"/>
      <c r="CW352" s="2504"/>
      <c r="CX352" s="2504"/>
      <c r="CY352" s="2504"/>
      <c r="CZ352" s="2504"/>
    </row>
    <row r="353" s="761" customFormat="true" ht="15" customHeight="true" x14ac:dyDescent="0.2">
      <c r="B353" s="76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3141" t="s">
        <v>143</v>
      </c>
      <c r="BB353" s="177" t="s">
        <v>49</v>
      </c>
      <c r="BC353" s="1603" t="s">
        <v>35</v>
      </c>
      <c r="BD353" s="1624" t="s">
        <v>35</v>
      </c>
      <c r="BE353" s="1624" t="s">
        <v>35</v>
      </c>
      <c r="BF353" s="1624" t="s">
        <v>35</v>
      </c>
      <c r="BG353" s="1645" t="s">
        <v>35</v>
      </c>
      <c r="BH353" s="1665" t="s">
        <v>35</v>
      </c>
      <c r="BI353" s="1624" t="s">
        <v>35</v>
      </c>
      <c r="BJ353" s="1624" t="s">
        <v>35</v>
      </c>
      <c r="BK353" s="1624" t="s">
        <v>35</v>
      </c>
      <c r="BL353" s="1645" t="s">
        <v>35</v>
      </c>
      <c r="BM353" s="1665" t="s">
        <v>35</v>
      </c>
      <c r="BN353" s="1624" t="s">
        <v>35</v>
      </c>
      <c r="BO353" s="1624" t="s">
        <v>35</v>
      </c>
      <c r="BP353" s="1624" t="s">
        <v>35</v>
      </c>
      <c r="BQ353" s="1645" t="s">
        <v>35</v>
      </c>
      <c r="BR353" s="1665" t="s">
        <v>35</v>
      </c>
      <c r="BS353" s="1624" t="s">
        <v>35</v>
      </c>
      <c r="BT353" s="1624" t="s">
        <v>35</v>
      </c>
      <c r="BU353" s="1624" t="s">
        <v>35</v>
      </c>
      <c r="BV353" s="1624" t="s">
        <v>35</v>
      </c>
      <c r="BW353" s="1624" t="s">
        <v>35</v>
      </c>
      <c r="BX353" s="1624" t="s">
        <v>35</v>
      </c>
      <c r="BY353" s="1686" t="s">
        <v>35</v>
      </c>
      <c r="BZ353" s="1686" t="s">
        <v>35</v>
      </c>
      <c r="CA353" s="2504"/>
      <c r="CB353" s="2504"/>
      <c r="CC353" s="2504"/>
      <c r="CD353" s="2504"/>
      <c r="CE353" s="2504"/>
      <c r="CF353" s="2504"/>
      <c r="CG353" s="2504"/>
      <c r="CH353" s="2504"/>
      <c r="CI353" s="2504"/>
      <c r="CJ353" s="2504"/>
      <c r="CK353" s="2504"/>
      <c r="CL353" s="2504"/>
      <c r="CM353" s="2504"/>
      <c r="CN353" s="2504"/>
      <c r="CO353" s="2504"/>
      <c r="CP353" s="2504"/>
      <c r="CQ353" s="2504"/>
      <c r="CR353" s="2504"/>
      <c r="CS353" s="2504"/>
      <c r="CT353" s="2504"/>
      <c r="CU353" s="2504"/>
      <c r="CV353" s="2504"/>
      <c r="CW353" s="2504"/>
      <c r="CX353" s="2504"/>
      <c r="CY353" s="2504"/>
      <c r="CZ353" s="2504"/>
    </row>
    <row r="354" s="761" customFormat="true" ht="15" customHeight="true" x14ac:dyDescent="0.2">
      <c r="B354" s="76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3142"/>
      <c r="BB354" s="178" t="s">
        <v>48</v>
      </c>
      <c r="BC354" s="1604" t="s">
        <v>35</v>
      </c>
      <c r="BD354" s="1625" t="s">
        <v>35</v>
      </c>
      <c r="BE354" s="1625" t="s">
        <v>35</v>
      </c>
      <c r="BF354" s="1625" t="s">
        <v>35</v>
      </c>
      <c r="BG354" s="1646" t="s">
        <v>35</v>
      </c>
      <c r="BH354" s="1666" t="s">
        <v>35</v>
      </c>
      <c r="BI354" s="1625" t="s">
        <v>35</v>
      </c>
      <c r="BJ354" s="1625" t="s">
        <v>35</v>
      </c>
      <c r="BK354" s="1625" t="s">
        <v>35</v>
      </c>
      <c r="BL354" s="1646" t="s">
        <v>35</v>
      </c>
      <c r="BM354" s="1666" t="s">
        <v>35</v>
      </c>
      <c r="BN354" s="1625" t="s">
        <v>35</v>
      </c>
      <c r="BO354" s="1625" t="s">
        <v>35</v>
      </c>
      <c r="BP354" s="1625" t="s">
        <v>35</v>
      </c>
      <c r="BQ354" s="1646" t="s">
        <v>35</v>
      </c>
      <c r="BR354" s="1666" t="s">
        <v>35</v>
      </c>
      <c r="BS354" s="1625" t="s">
        <v>35</v>
      </c>
      <c r="BT354" s="1625" t="s">
        <v>35</v>
      </c>
      <c r="BU354" s="1625" t="s">
        <v>35</v>
      </c>
      <c r="BV354" s="1625" t="s">
        <v>35</v>
      </c>
      <c r="BW354" s="1625" t="s">
        <v>35</v>
      </c>
      <c r="BX354" s="1625" t="s">
        <v>35</v>
      </c>
      <c r="BY354" s="1687" t="s">
        <v>35</v>
      </c>
      <c r="BZ354" s="1687" t="s">
        <v>35</v>
      </c>
      <c r="CA354" s="2505"/>
      <c r="CB354" s="2505"/>
      <c r="CC354" s="2505"/>
      <c r="CD354" s="2505"/>
      <c r="CE354" s="2505"/>
      <c r="CF354" s="2505"/>
      <c r="CG354" s="2505"/>
      <c r="CH354" s="2505"/>
      <c r="CI354" s="2505"/>
      <c r="CJ354" s="2505"/>
      <c r="CK354" s="2505"/>
      <c r="CL354" s="2505"/>
      <c r="CM354" s="2505"/>
      <c r="CN354" s="2505"/>
      <c r="CO354" s="2505"/>
      <c r="CP354" s="2505"/>
      <c r="CQ354" s="2505"/>
      <c r="CR354" s="2505"/>
      <c r="CS354" s="2505"/>
      <c r="CT354" s="2505"/>
      <c r="CU354" s="2505"/>
      <c r="CV354" s="2505"/>
      <c r="CW354" s="2505"/>
      <c r="CX354" s="2505"/>
      <c r="CY354" s="2505"/>
      <c r="CZ354" s="2505"/>
    </row>
    <row r="355" s="761" customFormat="true" ht="15" customHeight="true" x14ac:dyDescent="0.2">
      <c r="B355" s="76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761" customFormat="true" ht="15" customHeight="true" x14ac:dyDescent="0.2">
      <c r="B356" s="76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761" customFormat="true" ht="15" customHeight="true" x14ac:dyDescent="0.2">
      <c r="B390" s="76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761" customFormat="true" ht="15" customHeight="true" x14ac:dyDescent="0.2">
      <c r="B391" s="76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761" customFormat="true" ht="15" customHeight="true" x14ac:dyDescent="0.2">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761" customFormat="true" ht="15" customHeight="true" x14ac:dyDescent="0.2">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761" customFormat="true" ht="15" customHeight="true" x14ac:dyDescent="0.2">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761" customFormat="true" ht="15" customHeight="true" x14ac:dyDescent="0.2">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761" customFormat="true" ht="15" customHeight="true" x14ac:dyDescent="0.2">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761" customFormat="true" ht="15" customHeight="true" x14ac:dyDescent="0.2">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761" customFormat="true" ht="15" customHeight="true" x14ac:dyDescent="0.2">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42" customFormat="true" ht="15" customHeight="true" x14ac:dyDescent="0.25">
      <c r="A399" s="136"/>
      <c r="B399" s="136"/>
      <c r="C399" s="3026" t="s">
        <v>132</v>
      </c>
      <c r="D399" s="3027"/>
      <c r="E399" s="3027"/>
      <c r="F399" s="3027"/>
      <c r="G399" s="136"/>
      <c r="H399" s="2999" t="s">
        <v>133</v>
      </c>
      <c r="I399" s="3000"/>
      <c r="J399" s="3000"/>
      <c r="K399" s="3000"/>
      <c r="M399" s="2999" t="s">
        <v>134</v>
      </c>
      <c r="N399" s="3000"/>
      <c r="O399" s="3000"/>
      <c r="P399" s="3000"/>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281" t="s">
        <v>208</v>
      </c>
      <c r="D400" s="2992"/>
      <c r="E400" s="2992"/>
      <c r="H400" s="3282" t="s">
        <v>208</v>
      </c>
      <c r="I400" s="2992"/>
      <c r="J400" s="2992"/>
      <c r="M400" s="3283" t="s">
        <v>208</v>
      </c>
      <c r="N400" s="2992"/>
      <c r="O400" s="2992"/>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42"/>
      <c r="BB400" s="136"/>
      <c r="BC400" s="842"/>
      <c r="BD400" s="842"/>
      <c r="BE400" s="842"/>
      <c r="BF400" s="842"/>
      <c r="BG400" s="842"/>
      <c r="BH400" s="842"/>
      <c r="BI400" s="842"/>
      <c r="BJ400" s="842"/>
      <c r="BK400" s="842"/>
      <c r="BL400" s="842"/>
      <c r="BM400" s="842"/>
      <c r="BN400" s="842"/>
      <c r="BO400" s="842"/>
      <c r="BP400" s="842"/>
      <c r="BQ400" s="842"/>
      <c r="BR400" s="842"/>
      <c r="BS400" s="842"/>
      <c r="BT400" s="842"/>
      <c r="BU400" s="842"/>
      <c r="BV400" s="842"/>
      <c r="BW400" s="842"/>
      <c r="BX400" s="842"/>
      <c r="BY400" s="842"/>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04"/>
      <c r="D401" s="2992"/>
      <c r="E401" s="810" t="s">
        <v>209</v>
      </c>
      <c r="H401" s="3004"/>
      <c r="I401" s="2992"/>
      <c r="J401" s="811" t="s">
        <v>209</v>
      </c>
      <c r="M401" s="3004"/>
      <c r="N401" s="2992"/>
      <c r="O401" s="812" t="s">
        <v>209</v>
      </c>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42"/>
      <c r="BB401" s="136"/>
      <c r="BC401" s="842"/>
      <c r="BD401" s="842"/>
      <c r="BE401" s="842"/>
      <c r="BF401" s="842"/>
      <c r="BG401" s="842"/>
      <c r="BH401" s="842"/>
      <c r="BI401" s="842"/>
      <c r="BJ401" s="842"/>
      <c r="BK401" s="842"/>
      <c r="BL401" s="842"/>
      <c r="BM401" s="842"/>
      <c r="BN401" s="842"/>
      <c r="BO401" s="842"/>
      <c r="BP401" s="842"/>
      <c r="BQ401" s="842"/>
      <c r="BR401" s="842"/>
      <c r="BS401" s="842"/>
      <c r="BT401" s="842"/>
      <c r="BU401" s="842"/>
      <c r="BV401" s="842"/>
      <c r="BW401" s="842"/>
      <c r="BX401" s="842"/>
      <c r="BY401" s="842"/>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2991" t="s">
        <v>139</v>
      </c>
      <c r="C402" s="2992"/>
      <c r="D402" s="2992"/>
      <c r="E402" s="813" t="s">
        <v>210</v>
      </c>
      <c r="H402" s="2992"/>
      <c r="I402" s="2992"/>
      <c r="J402" s="814" t="s">
        <v>210</v>
      </c>
      <c r="M402" s="2992"/>
      <c r="N402" s="2992"/>
      <c r="O402" s="815" t="s">
        <v>210</v>
      </c>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42"/>
      <c r="BB402" s="136"/>
      <c r="BC402" s="842"/>
      <c r="BD402" s="842"/>
      <c r="BE402" s="842"/>
      <c r="BF402" s="842"/>
      <c r="BG402" s="842"/>
      <c r="BH402" s="842"/>
      <c r="BI402" s="842"/>
      <c r="BJ402" s="842"/>
      <c r="BK402" s="842"/>
      <c r="BL402" s="842"/>
      <c r="BM402" s="842"/>
      <c r="BN402" s="842"/>
      <c r="BO402" s="842"/>
      <c r="BP402" s="842"/>
      <c r="BQ402" s="842"/>
      <c r="BR402" s="842"/>
      <c r="BS402" s="842"/>
      <c r="BT402" s="842"/>
      <c r="BU402" s="842"/>
      <c r="BV402" s="842"/>
      <c r="BW402" s="842"/>
      <c r="BX402" s="842"/>
      <c r="BY402" s="842"/>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2992"/>
      <c r="C403" s="3264" t="s">
        <v>327</v>
      </c>
      <c r="D403" s="2960"/>
      <c r="E403" s="952">
        <v>-0.86444728629303247</v>
      </c>
      <c r="F403" s="843"/>
      <c r="G403" s="843"/>
      <c r="H403" s="3259" t="s">
        <v>211</v>
      </c>
      <c r="I403" s="2960"/>
      <c r="J403" s="953">
        <v>0.8426274957502139</v>
      </c>
      <c r="K403" s="843"/>
      <c r="L403" s="843"/>
      <c r="M403" s="3258" t="s">
        <v>327</v>
      </c>
      <c r="N403" s="2960"/>
      <c r="O403" s="954">
        <v>-0.77094271286910987</v>
      </c>
      <c r="P403" s="843"/>
      <c r="Q403" s="843"/>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2992"/>
      <c r="C404" s="3257" t="s">
        <v>328</v>
      </c>
      <c r="D404" s="2960"/>
      <c r="E404" s="955">
        <v>-0.82298219676720519</v>
      </c>
      <c r="F404" s="843"/>
      <c r="G404" s="843"/>
      <c r="H404" s="3252" t="s">
        <v>212</v>
      </c>
      <c r="I404" s="2960"/>
      <c r="J404" s="956">
        <v>0.81753970493233663</v>
      </c>
      <c r="K404" s="843"/>
      <c r="L404" s="843"/>
      <c r="M404" s="3248" t="s">
        <v>329</v>
      </c>
      <c r="N404" s="2960"/>
      <c r="O404" s="957">
        <v>0.74450449325651435</v>
      </c>
      <c r="P404" s="843"/>
      <c r="Q404" s="843"/>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2992"/>
      <c r="C405" s="3257" t="s">
        <v>330</v>
      </c>
      <c r="D405" s="2960"/>
      <c r="E405" s="955">
        <v>-0.81915794034541323</v>
      </c>
      <c r="F405" s="843"/>
      <c r="G405" s="843"/>
      <c r="H405" s="3252" t="s">
        <v>214</v>
      </c>
      <c r="I405" s="2960"/>
      <c r="J405" s="956">
        <v>0.74561403776868063</v>
      </c>
      <c r="K405" s="843"/>
      <c r="L405" s="843"/>
      <c r="M405" s="3248" t="s">
        <v>328</v>
      </c>
      <c r="N405" s="2960"/>
      <c r="O405" s="957">
        <v>-0.71026552699365908</v>
      </c>
      <c r="P405" s="843"/>
      <c r="Q405" s="843"/>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2992"/>
      <c r="C406" s="3257" t="s">
        <v>218</v>
      </c>
      <c r="D406" s="2960"/>
      <c r="E406" s="955">
        <v>-0.81551984391590171</v>
      </c>
      <c r="F406" s="843"/>
      <c r="G406" s="843"/>
      <c r="H406" s="3252" t="s">
        <v>215</v>
      </c>
      <c r="I406" s="2960"/>
      <c r="J406" s="956">
        <v>0.74323996598917585</v>
      </c>
      <c r="K406" s="843"/>
      <c r="L406" s="843"/>
      <c r="M406" s="3248" t="s">
        <v>211</v>
      </c>
      <c r="N406" s="2960"/>
      <c r="O406" s="957">
        <v>0.69341205067531198</v>
      </c>
      <c r="P406" s="843"/>
      <c r="Q406" s="843"/>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2992"/>
      <c r="C407" s="3257" t="s">
        <v>329</v>
      </c>
      <c r="D407" s="2960"/>
      <c r="E407" s="955">
        <v>0.81551704456271501</v>
      </c>
      <c r="F407" s="843"/>
      <c r="G407" s="843"/>
      <c r="H407" s="3252" t="s">
        <v>327</v>
      </c>
      <c r="I407" s="2960"/>
      <c r="J407" s="956">
        <v>-0.70935065160379041</v>
      </c>
      <c r="K407" s="843"/>
      <c r="L407" s="843"/>
      <c r="M407" s="3248" t="s">
        <v>330</v>
      </c>
      <c r="N407" s="2960"/>
      <c r="O407" s="957">
        <v>-0.67780161504160352</v>
      </c>
      <c r="P407" s="843"/>
      <c r="Q407" s="843"/>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2992"/>
      <c r="C408" s="3257" t="s">
        <v>211</v>
      </c>
      <c r="D408" s="2960"/>
      <c r="E408" s="955">
        <v>0.77670675077856999</v>
      </c>
      <c r="F408" s="843"/>
      <c r="G408" s="843"/>
      <c r="H408" s="3252" t="s">
        <v>331</v>
      </c>
      <c r="I408" s="2960"/>
      <c r="J408" s="956">
        <v>0.63008881567679675</v>
      </c>
      <c r="K408" s="843"/>
      <c r="L408" s="843"/>
      <c r="M408" s="3248" t="s">
        <v>218</v>
      </c>
      <c r="N408" s="2960"/>
      <c r="O408" s="957">
        <v>-0.65951068862998119</v>
      </c>
      <c r="P408" s="843"/>
      <c r="Q408" s="843"/>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2992"/>
      <c r="C409" s="3257" t="s">
        <v>214</v>
      </c>
      <c r="D409" s="2960"/>
      <c r="E409" s="955">
        <v>0.76716917810897856</v>
      </c>
      <c r="F409" s="843"/>
      <c r="G409" s="843"/>
      <c r="H409" s="3252" t="s">
        <v>329</v>
      </c>
      <c r="I409" s="2960"/>
      <c r="J409" s="956">
        <v>0.58458664200407873</v>
      </c>
      <c r="K409" s="843"/>
      <c r="L409" s="843"/>
      <c r="M409" s="3248" t="s">
        <v>214</v>
      </c>
      <c r="N409" s="2960"/>
      <c r="O409" s="957">
        <v>0.65741837193991537</v>
      </c>
      <c r="P409" s="843"/>
      <c r="Q409" s="843"/>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2992"/>
      <c r="C410" s="3257" t="s">
        <v>331</v>
      </c>
      <c r="D410" s="2960"/>
      <c r="E410" s="955">
        <v>0.74596402058427624</v>
      </c>
      <c r="F410" s="843"/>
      <c r="G410" s="843"/>
      <c r="H410" s="3252" t="s">
        <v>328</v>
      </c>
      <c r="I410" s="2960"/>
      <c r="J410" s="956">
        <v>-0.58024786317866206</v>
      </c>
      <c r="K410" s="843"/>
      <c r="L410" s="843"/>
      <c r="M410" s="3248" t="s">
        <v>212</v>
      </c>
      <c r="N410" s="2960"/>
      <c r="O410" s="957">
        <v>0.65584649654164862</v>
      </c>
      <c r="P410" s="843"/>
      <c r="Q410" s="843"/>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2992"/>
      <c r="C411" s="3257" t="s">
        <v>212</v>
      </c>
      <c r="D411" s="2960"/>
      <c r="E411" s="955">
        <v>0.7012294628827429</v>
      </c>
      <c r="F411" s="843"/>
      <c r="G411" s="843"/>
      <c r="H411" s="3252" t="s">
        <v>332</v>
      </c>
      <c r="I411" s="2960"/>
      <c r="J411" s="956">
        <v>0.53833171151579007</v>
      </c>
      <c r="K411" s="843"/>
      <c r="L411" s="843"/>
      <c r="M411" s="3248" t="s">
        <v>331</v>
      </c>
      <c r="N411" s="2960"/>
      <c r="O411" s="957">
        <v>0.64397625674739944</v>
      </c>
      <c r="P411" s="843"/>
      <c r="Q411" s="843"/>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2992"/>
      <c r="C412" s="3257" t="s">
        <v>215</v>
      </c>
      <c r="D412" s="2960"/>
      <c r="E412" s="955">
        <v>0.67342754468381605</v>
      </c>
      <c r="F412" s="843"/>
      <c r="G412" s="843"/>
      <c r="H412" s="3252" t="s">
        <v>217</v>
      </c>
      <c r="I412" s="2960"/>
      <c r="J412" s="956">
        <v>-0.50612598171919165</v>
      </c>
      <c r="K412" s="843"/>
      <c r="L412" s="843"/>
      <c r="M412" s="3248" t="s">
        <v>332</v>
      </c>
      <c r="N412" s="2960"/>
      <c r="O412" s="957">
        <v>0.54323013857438163</v>
      </c>
      <c r="P412" s="843"/>
      <c r="Q412" s="843"/>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2992"/>
      <c r="C413" s="3257" t="s">
        <v>332</v>
      </c>
      <c r="D413" s="2960"/>
      <c r="E413" s="955">
        <v>0.61428760713360153</v>
      </c>
      <c r="F413" s="843"/>
      <c r="G413" s="843"/>
      <c r="H413" s="3252" t="s">
        <v>333</v>
      </c>
      <c r="I413" s="2960"/>
      <c r="J413" s="956">
        <v>-0.42537339992822543</v>
      </c>
      <c r="K413" s="843"/>
      <c r="L413" s="843"/>
      <c r="M413" s="3248" t="s">
        <v>215</v>
      </c>
      <c r="N413" s="2960"/>
      <c r="O413" s="957">
        <v>0.53144101808753519</v>
      </c>
      <c r="P413" s="843"/>
      <c r="Q413" s="843"/>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2992"/>
      <c r="C414" s="3257" t="s">
        <v>334</v>
      </c>
      <c r="D414" s="2960"/>
      <c r="E414" s="955">
        <v>0.48842791434266947</v>
      </c>
      <c r="F414" s="843"/>
      <c r="G414" s="843"/>
      <c r="H414" s="3252" t="s">
        <v>330</v>
      </c>
      <c r="I414" s="2960"/>
      <c r="J414" s="956">
        <v>-0.42257667088207967</v>
      </c>
      <c r="K414" s="843"/>
      <c r="L414" s="843"/>
      <c r="M414" s="3248" t="s">
        <v>335</v>
      </c>
      <c r="N414" s="2960"/>
      <c r="O414" s="957">
        <v>0.49529546669804936</v>
      </c>
      <c r="P414" s="843"/>
      <c r="Q414" s="843"/>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2992"/>
      <c r="C415" s="3257" t="s">
        <v>336</v>
      </c>
      <c r="D415" s="2960"/>
      <c r="E415" s="955">
        <v>0.45330226084951569</v>
      </c>
      <c r="F415" s="843"/>
      <c r="G415" s="843"/>
      <c r="H415" s="3252" t="s">
        <v>219</v>
      </c>
      <c r="I415" s="2960"/>
      <c r="J415" s="956">
        <v>0.40656472259791382</v>
      </c>
      <c r="K415" s="843"/>
      <c r="L415" s="843"/>
      <c r="M415" s="3248" t="s">
        <v>336</v>
      </c>
      <c r="N415" s="2960"/>
      <c r="O415" s="957">
        <v>0.47501035411446108</v>
      </c>
      <c r="P415" s="843"/>
      <c r="Q415" s="843"/>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2992"/>
      <c r="C416" s="3257" t="s">
        <v>335</v>
      </c>
      <c r="D416" s="2960"/>
      <c r="E416" s="955">
        <v>0.40141373494410987</v>
      </c>
      <c r="F416" s="843"/>
      <c r="G416" s="843"/>
      <c r="H416" s="3252" t="s">
        <v>218</v>
      </c>
      <c r="I416" s="2960"/>
      <c r="J416" s="956">
        <v>-0.38821503928518414</v>
      </c>
      <c r="K416" s="843"/>
      <c r="L416" s="843"/>
      <c r="M416" s="3248" t="s">
        <v>334</v>
      </c>
      <c r="N416" s="2960"/>
      <c r="O416" s="957">
        <v>0.45034159253001621</v>
      </c>
      <c r="P416" s="843"/>
      <c r="Q416" s="843"/>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2992"/>
      <c r="C417" s="3257" t="s">
        <v>219</v>
      </c>
      <c r="D417" s="2960"/>
      <c r="E417" s="955">
        <v>0.38564360727861008</v>
      </c>
      <c r="F417" s="843"/>
      <c r="G417" s="843"/>
      <c r="H417" s="3252" t="s">
        <v>337</v>
      </c>
      <c r="I417" s="2960"/>
      <c r="J417" s="956">
        <v>-0.37742410528193454</v>
      </c>
      <c r="K417" s="843"/>
      <c r="L417" s="843"/>
      <c r="M417" s="3248" t="s">
        <v>221</v>
      </c>
      <c r="N417" s="2960"/>
      <c r="O417" s="957">
        <v>0.39876676186350096</v>
      </c>
      <c r="P417" s="843"/>
      <c r="Q417" s="843"/>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2992"/>
      <c r="C418" s="3257" t="s">
        <v>333</v>
      </c>
      <c r="D418" s="2960"/>
      <c r="E418" s="955">
        <v>0.36775473421335247</v>
      </c>
      <c r="F418" s="843"/>
      <c r="G418" s="843"/>
      <c r="H418" s="3252" t="s">
        <v>338</v>
      </c>
      <c r="I418" s="2960"/>
      <c r="J418" s="956">
        <v>-0.35213675048122195</v>
      </c>
      <c r="K418" s="843"/>
      <c r="L418" s="843"/>
      <c r="M418" s="3248" t="s">
        <v>217</v>
      </c>
      <c r="N418" s="2960"/>
      <c r="O418" s="957">
        <v>0.3895324029359819</v>
      </c>
      <c r="P418" s="843"/>
      <c r="Q418" s="843"/>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2992"/>
      <c r="C419" s="3257" t="s">
        <v>217</v>
      </c>
      <c r="D419" s="2960"/>
      <c r="E419" s="955">
        <v>0.35824736937316864</v>
      </c>
      <c r="F419" s="843"/>
      <c r="G419" s="843"/>
      <c r="H419" s="3252" t="s">
        <v>221</v>
      </c>
      <c r="I419" s="2960"/>
      <c r="J419" s="956">
        <v>0.3411883762261621</v>
      </c>
      <c r="K419" s="843"/>
      <c r="L419" s="843"/>
      <c r="M419" s="3248" t="s">
        <v>333</v>
      </c>
      <c r="N419" s="2960"/>
      <c r="O419" s="957">
        <v>0.38950776309916052</v>
      </c>
      <c r="P419" s="843"/>
      <c r="Q419" s="843"/>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2992"/>
      <c r="C420" s="3257" t="s">
        <v>338</v>
      </c>
      <c r="D420" s="2960"/>
      <c r="E420" s="955">
        <v>-0.35681925604323234</v>
      </c>
      <c r="F420" s="843"/>
      <c r="G420" s="843"/>
      <c r="H420" s="3252" t="s">
        <v>336</v>
      </c>
      <c r="I420" s="2960"/>
      <c r="J420" s="956">
        <v>0.33669467790374213</v>
      </c>
      <c r="K420" s="843"/>
      <c r="L420" s="843"/>
      <c r="M420" s="3248" t="s">
        <v>219</v>
      </c>
      <c r="N420" s="2960"/>
      <c r="O420" s="957">
        <v>0.31365461650286275</v>
      </c>
      <c r="P420" s="843"/>
      <c r="Q420" s="843"/>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2992"/>
      <c r="C421" s="3257" t="s">
        <v>221</v>
      </c>
      <c r="D421" s="2960"/>
      <c r="E421" s="955">
        <v>0.32057175842288377</v>
      </c>
      <c r="F421" s="843"/>
      <c r="G421" s="843"/>
      <c r="H421" s="3252" t="s">
        <v>220</v>
      </c>
      <c r="I421" s="2960"/>
      <c r="J421" s="956">
        <v>0.32344361794966175</v>
      </c>
      <c r="K421" s="843"/>
      <c r="L421" s="843"/>
      <c r="M421" s="3248" t="s">
        <v>339</v>
      </c>
      <c r="N421" s="2960"/>
      <c r="O421" s="957">
        <v>-0.26191168906488393</v>
      </c>
      <c r="P421" s="843"/>
      <c r="Q421" s="843"/>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2992"/>
      <c r="C422" s="3257" t="s">
        <v>340</v>
      </c>
      <c r="D422" s="2960"/>
      <c r="E422" s="955">
        <v>0.30618852970838056</v>
      </c>
      <c r="F422" s="843"/>
      <c r="G422" s="843"/>
      <c r="H422" s="3252" t="s">
        <v>334</v>
      </c>
      <c r="I422" s="2960"/>
      <c r="J422" s="956">
        <v>0.31555293744834273</v>
      </c>
      <c r="K422" s="843"/>
      <c r="L422" s="843"/>
      <c r="M422" s="3248" t="s">
        <v>340</v>
      </c>
      <c r="N422" s="2960"/>
      <c r="O422" s="957">
        <v>0.25078582232402591</v>
      </c>
      <c r="P422" s="843"/>
      <c r="Q422" s="843"/>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2992"/>
      <c r="C423" s="3257" t="s">
        <v>220</v>
      </c>
      <c r="D423" s="2960"/>
      <c r="E423" s="955">
        <v>0.29343211219835968</v>
      </c>
      <c r="F423" s="843"/>
      <c r="G423" s="843"/>
      <c r="H423" s="3252" t="s">
        <v>340</v>
      </c>
      <c r="I423" s="2960"/>
      <c r="J423" s="956">
        <v>0.26100682431913896</v>
      </c>
      <c r="K423" s="843"/>
      <c r="L423" s="843"/>
      <c r="M423" s="3248" t="s">
        <v>341</v>
      </c>
      <c r="N423" s="2960"/>
      <c r="O423" s="957">
        <v>0.23854193549949054</v>
      </c>
      <c r="P423" s="843"/>
      <c r="Q423" s="843"/>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2992"/>
      <c r="C424" s="3257" t="s">
        <v>341</v>
      </c>
      <c r="D424" s="2960"/>
      <c r="E424" s="955">
        <v>0.24921870946753921</v>
      </c>
      <c r="F424" s="843"/>
      <c r="G424" s="843"/>
      <c r="H424" s="3252" t="s">
        <v>342</v>
      </c>
      <c r="I424" s="2960"/>
      <c r="J424" s="956">
        <v>-0.17799059260692363</v>
      </c>
      <c r="K424" s="843"/>
      <c r="L424" s="843"/>
      <c r="M424" s="3248" t="s">
        <v>343</v>
      </c>
      <c r="N424" s="2960"/>
      <c r="O424" s="957">
        <v>0.23237593332759549</v>
      </c>
      <c r="P424" s="843"/>
      <c r="Q424" s="843"/>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2992"/>
      <c r="C425" s="3257" t="s">
        <v>344</v>
      </c>
      <c r="D425" s="2960"/>
      <c r="E425" s="955">
        <v>-0.24680277957501151</v>
      </c>
      <c r="F425" s="843"/>
      <c r="G425" s="843"/>
      <c r="H425" s="3252" t="s">
        <v>345</v>
      </c>
      <c r="I425" s="2960"/>
      <c r="J425" s="956">
        <v>0.17195877278306232</v>
      </c>
      <c r="K425" s="843"/>
      <c r="L425" s="843"/>
      <c r="M425" s="3248" t="s">
        <v>220</v>
      </c>
      <c r="N425" s="2960"/>
      <c r="O425" s="957">
        <v>0.22010928273921257</v>
      </c>
      <c r="P425" s="843"/>
      <c r="Q425" s="843"/>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2992"/>
      <c r="C426" s="3257" t="s">
        <v>342</v>
      </c>
      <c r="D426" s="2960"/>
      <c r="E426" s="955">
        <v>-0.23913443892057398</v>
      </c>
      <c r="F426" s="843"/>
      <c r="G426" s="843"/>
      <c r="H426" s="3252" t="s">
        <v>341</v>
      </c>
      <c r="I426" s="2960"/>
      <c r="J426" s="956">
        <v>0.15889102885962006</v>
      </c>
      <c r="K426" s="843"/>
      <c r="L426" s="843"/>
      <c r="M426" s="3248" t="s">
        <v>338</v>
      </c>
      <c r="N426" s="2960"/>
      <c r="O426" s="957">
        <v>-0.21917974233304799</v>
      </c>
      <c r="P426" s="843"/>
      <c r="Q426" s="843"/>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2992"/>
      <c r="C427" s="3257" t="s">
        <v>337</v>
      </c>
      <c r="D427" s="2960"/>
      <c r="E427" s="955">
        <v>-0.19502669097127917</v>
      </c>
      <c r="F427" s="843"/>
      <c r="G427" s="843"/>
      <c r="H427" s="3252" t="s">
        <v>339</v>
      </c>
      <c r="I427" s="2960"/>
      <c r="J427" s="956">
        <v>-0.15601356287116794</v>
      </c>
      <c r="K427" s="843"/>
      <c r="L427" s="843"/>
      <c r="M427" s="3248" t="s">
        <v>344</v>
      </c>
      <c r="N427" s="2960"/>
      <c r="O427" s="957">
        <v>-0.19288825889913896</v>
      </c>
      <c r="P427" s="843"/>
      <c r="Q427" s="843"/>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2992"/>
      <c r="C428" s="3257" t="s">
        <v>345</v>
      </c>
      <c r="D428" s="2960"/>
      <c r="E428" s="955">
        <v>0.16429047695940219</v>
      </c>
      <c r="F428" s="843"/>
      <c r="G428" s="843"/>
      <c r="H428" s="3252" t="s">
        <v>346</v>
      </c>
      <c r="I428" s="2960"/>
      <c r="J428" s="956">
        <v>0.13459919865324863</v>
      </c>
      <c r="K428" s="843"/>
      <c r="L428" s="843"/>
      <c r="M428" s="3248" t="s">
        <v>345</v>
      </c>
      <c r="N428" s="2960"/>
      <c r="O428" s="957">
        <v>0.18532842001605893</v>
      </c>
      <c r="P428" s="843"/>
      <c r="Q428" s="843"/>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2992"/>
      <c r="C429" s="3257" t="s">
        <v>346</v>
      </c>
      <c r="D429" s="2960"/>
      <c r="E429" s="955">
        <v>0.11972189812470491</v>
      </c>
      <c r="F429" s="843"/>
      <c r="G429" s="843"/>
      <c r="H429" s="3252" t="s">
        <v>347</v>
      </c>
      <c r="I429" s="2960"/>
      <c r="J429" s="956">
        <v>0.1256836625440638</v>
      </c>
      <c r="K429" s="843"/>
      <c r="L429" s="843"/>
      <c r="M429" s="3248" t="s">
        <v>342</v>
      </c>
      <c r="N429" s="2960"/>
      <c r="O429" s="957">
        <v>-0.18482841713472881</v>
      </c>
      <c r="P429" s="843"/>
      <c r="Q429" s="843"/>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2992"/>
      <c r="C430" s="3257" t="s">
        <v>348</v>
      </c>
      <c r="D430" s="2960"/>
      <c r="E430" s="955">
        <v>-0.11399341789018462</v>
      </c>
      <c r="F430" s="843"/>
      <c r="G430" s="843"/>
      <c r="H430" s="3252" t="s">
        <v>344</v>
      </c>
      <c r="I430" s="2960"/>
      <c r="J430" s="956">
        <v>-0.12544573305147244</v>
      </c>
      <c r="K430" s="843"/>
      <c r="L430" s="843"/>
      <c r="M430" s="3248" t="s">
        <v>225</v>
      </c>
      <c r="N430" s="2960"/>
      <c r="O430" s="957">
        <v>0.18079996386099242</v>
      </c>
      <c r="P430" s="843"/>
      <c r="Q430" s="843"/>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2992"/>
      <c r="C431" s="3257" t="s">
        <v>347</v>
      </c>
      <c r="D431" s="2960"/>
      <c r="E431" s="955">
        <v>0.11276661062956433</v>
      </c>
      <c r="F431" s="843"/>
      <c r="G431" s="843"/>
      <c r="H431" s="3252" t="s">
        <v>335</v>
      </c>
      <c r="I431" s="2960"/>
      <c r="J431" s="956">
        <v>-0.11194081422953256</v>
      </c>
      <c r="K431" s="843"/>
      <c r="L431" s="843"/>
      <c r="M431" s="3248" t="s">
        <v>347</v>
      </c>
      <c r="N431" s="2960"/>
      <c r="O431" s="957">
        <v>0.15391780059743687</v>
      </c>
      <c r="P431" s="843"/>
      <c r="Q431" s="843"/>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2992"/>
      <c r="C432" s="3257" t="s">
        <v>349</v>
      </c>
      <c r="D432" s="2960"/>
      <c r="E432" s="955">
        <v>9.8075184256776096E-2</v>
      </c>
      <c r="F432" s="843"/>
      <c r="G432" s="843"/>
      <c r="H432" s="3252" t="s">
        <v>224</v>
      </c>
      <c r="I432" s="2960"/>
      <c r="J432" s="956">
        <v>9.9271555022704974E-2</v>
      </c>
      <c r="K432" s="843"/>
      <c r="L432" s="843"/>
      <c r="M432" s="3248" t="s">
        <v>350</v>
      </c>
      <c r="N432" s="2960"/>
      <c r="O432" s="957">
        <v>0.14533672522632449</v>
      </c>
      <c r="P432" s="843"/>
      <c r="Q432" s="843"/>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2992"/>
      <c r="C433" s="3257" t="s">
        <v>224</v>
      </c>
      <c r="D433" s="2960"/>
      <c r="E433" s="955">
        <v>8.5328445731920305E-2</v>
      </c>
      <c r="F433" s="843"/>
      <c r="G433" s="843"/>
      <c r="H433" s="3252" t="s">
        <v>351</v>
      </c>
      <c r="I433" s="2960"/>
      <c r="J433" s="956">
        <v>9.609132453445611E-2</v>
      </c>
      <c r="K433" s="843"/>
      <c r="L433" s="843"/>
      <c r="M433" s="3248" t="s">
        <v>352</v>
      </c>
      <c r="N433" s="2960"/>
      <c r="O433" s="957">
        <v>0.14530811043272596</v>
      </c>
      <c r="P433" s="843"/>
      <c r="Q433" s="843"/>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2992"/>
      <c r="C434" s="3257" t="s">
        <v>353</v>
      </c>
      <c r="D434" s="2960"/>
      <c r="E434" s="955">
        <v>5.9141657985988923E-2</v>
      </c>
      <c r="F434" s="843"/>
      <c r="G434" s="843"/>
      <c r="H434" s="3252" t="s">
        <v>348</v>
      </c>
      <c r="I434" s="2960"/>
      <c r="J434" s="956">
        <v>-9.1847916757596126E-2</v>
      </c>
      <c r="K434" s="843"/>
      <c r="L434" s="843"/>
      <c r="M434" s="3248" t="s">
        <v>224</v>
      </c>
      <c r="N434" s="2960"/>
      <c r="O434" s="957">
        <v>0.1393350068494735</v>
      </c>
      <c r="P434" s="843"/>
      <c r="Q434" s="843"/>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2992"/>
      <c r="C435" s="3257" t="s">
        <v>354</v>
      </c>
      <c r="D435" s="2960"/>
      <c r="E435" s="955">
        <v>-5.3902557511062016E-2</v>
      </c>
      <c r="F435" s="843"/>
      <c r="G435" s="843"/>
      <c r="H435" s="3252" t="s">
        <v>343</v>
      </c>
      <c r="I435" s="2960"/>
      <c r="J435" s="956">
        <v>9.1225500578228508E-2</v>
      </c>
      <c r="K435" s="843"/>
      <c r="L435" s="843"/>
      <c r="M435" s="3248" t="s">
        <v>351</v>
      </c>
      <c r="N435" s="2960"/>
      <c r="O435" s="957">
        <v>0.12961667458498929</v>
      </c>
      <c r="P435" s="843"/>
      <c r="Q435" s="843"/>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2992"/>
      <c r="C436" s="3257" t="s">
        <v>355</v>
      </c>
      <c r="D436" s="2960"/>
      <c r="E436" s="955">
        <v>5.0379463134832665E-2</v>
      </c>
      <c r="F436" s="843"/>
      <c r="G436" s="843"/>
      <c r="H436" s="3252" t="s">
        <v>349</v>
      </c>
      <c r="I436" s="2960"/>
      <c r="J436" s="956">
        <v>8.8691776181104284E-2</v>
      </c>
      <c r="K436" s="843"/>
      <c r="L436" s="843"/>
      <c r="M436" s="3248" t="s">
        <v>356</v>
      </c>
      <c r="N436" s="2960"/>
      <c r="O436" s="957">
        <v>0.12954509635324626</v>
      </c>
      <c r="P436" s="843"/>
      <c r="Q436" s="843"/>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2992"/>
      <c r="C437" s="3257" t="s">
        <v>222</v>
      </c>
      <c r="D437" s="2960"/>
      <c r="E437" s="955">
        <v>4.0276747566017825E-2</v>
      </c>
      <c r="F437" s="843"/>
      <c r="G437" s="843"/>
      <c r="H437" s="3252" t="s">
        <v>355</v>
      </c>
      <c r="I437" s="2960"/>
      <c r="J437" s="956">
        <v>8.5232937814722437E-2</v>
      </c>
      <c r="K437" s="843"/>
      <c r="L437" s="843"/>
      <c r="M437" s="3248" t="s">
        <v>357</v>
      </c>
      <c r="N437" s="2960"/>
      <c r="O437" s="957">
        <v>0.11562826454432248</v>
      </c>
      <c r="P437" s="843"/>
      <c r="Q437" s="843"/>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2992"/>
      <c r="C438" s="3257" t="s">
        <v>232</v>
      </c>
      <c r="D438" s="2960"/>
      <c r="E438" s="955">
        <v>3.9382485683115302E-2</v>
      </c>
      <c r="F438" s="843"/>
      <c r="G438" s="843"/>
      <c r="H438" s="3252" t="s">
        <v>225</v>
      </c>
      <c r="I438" s="2960"/>
      <c r="J438" s="956">
        <v>8.1725376032340563E-2</v>
      </c>
      <c r="K438" s="843"/>
      <c r="L438" s="843"/>
      <c r="M438" s="3248" t="s">
        <v>358</v>
      </c>
      <c r="N438" s="2960"/>
      <c r="O438" s="957">
        <v>0.10858726457791949</v>
      </c>
      <c r="P438" s="843"/>
      <c r="Q438" s="843"/>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2992"/>
      <c r="C439" s="3257" t="s">
        <v>359</v>
      </c>
      <c r="D439" s="2960"/>
      <c r="E439" s="955">
        <v>3.7974055734823257E-2</v>
      </c>
      <c r="F439" s="843"/>
      <c r="G439" s="843"/>
      <c r="H439" s="3252" t="s">
        <v>356</v>
      </c>
      <c r="I439" s="2960"/>
      <c r="J439" s="956">
        <v>8.1116834015093398E-2</v>
      </c>
      <c r="K439" s="843"/>
      <c r="L439" s="843"/>
      <c r="M439" s="3248" t="s">
        <v>360</v>
      </c>
      <c r="N439" s="2960"/>
      <c r="O439" s="957">
        <v>0.10720049125157638</v>
      </c>
      <c r="P439" s="843"/>
      <c r="Q439" s="843"/>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2992"/>
      <c r="C440" s="3257" t="s">
        <v>352</v>
      </c>
      <c r="D440" s="2960"/>
      <c r="E440" s="955">
        <v>-3.6287329629351044E-2</v>
      </c>
      <c r="F440" s="843"/>
      <c r="G440" s="843"/>
      <c r="H440" s="3252" t="s">
        <v>361</v>
      </c>
      <c r="I440" s="2960"/>
      <c r="J440" s="956">
        <v>-7.9942002118440339E-2</v>
      </c>
      <c r="K440" s="843"/>
      <c r="L440" s="843"/>
      <c r="M440" s="3248" t="s">
        <v>362</v>
      </c>
      <c r="N440" s="2960"/>
      <c r="O440" s="957">
        <v>9.8232465009926259E-2</v>
      </c>
      <c r="P440" s="843"/>
      <c r="Q440" s="843"/>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2992"/>
      <c r="C441" s="3257" t="s">
        <v>363</v>
      </c>
      <c r="D441" s="2960"/>
      <c r="E441" s="955">
        <v>-3.254616278621561E-2</v>
      </c>
      <c r="F441" s="843"/>
      <c r="G441" s="843"/>
      <c r="H441" s="3252" t="s">
        <v>353</v>
      </c>
      <c r="I441" s="2960"/>
      <c r="J441" s="956">
        <v>7.6113405361613304E-2</v>
      </c>
      <c r="K441" s="843"/>
      <c r="L441" s="843"/>
      <c r="M441" s="3248" t="s">
        <v>348</v>
      </c>
      <c r="N441" s="2960"/>
      <c r="O441" s="957">
        <v>-8.5341284821771002E-2</v>
      </c>
      <c r="P441" s="843"/>
      <c r="Q441" s="843"/>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2992"/>
      <c r="C442" s="3257" t="s">
        <v>364</v>
      </c>
      <c r="D442" s="2960"/>
      <c r="E442" s="955">
        <v>-3.2429493353098804E-2</v>
      </c>
      <c r="F442" s="843"/>
      <c r="G442" s="843"/>
      <c r="H442" s="3252" t="s">
        <v>365</v>
      </c>
      <c r="I442" s="2960"/>
      <c r="J442" s="956">
        <v>-6.8175431082264829E-2</v>
      </c>
      <c r="K442" s="843"/>
      <c r="L442" s="843"/>
      <c r="M442" s="3248" t="s">
        <v>349</v>
      </c>
      <c r="N442" s="2960"/>
      <c r="O442" s="957">
        <v>6.4476138814564918E-2</v>
      </c>
      <c r="P442" s="843"/>
      <c r="Q442" s="843"/>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2992"/>
      <c r="C443" s="3257" t="s">
        <v>225</v>
      </c>
      <c r="D443" s="2960"/>
      <c r="E443" s="955">
        <v>-2.8993300717283177E-2</v>
      </c>
      <c r="F443" s="843"/>
      <c r="G443" s="843"/>
      <c r="H443" s="3252" t="s">
        <v>362</v>
      </c>
      <c r="I443" s="2960"/>
      <c r="J443" s="956">
        <v>6.6049376501759821E-2</v>
      </c>
      <c r="K443" s="843"/>
      <c r="L443" s="843"/>
      <c r="M443" s="3248" t="s">
        <v>232</v>
      </c>
      <c r="N443" s="2960"/>
      <c r="O443" s="957">
        <v>5.1812871925109395E-2</v>
      </c>
      <c r="P443" s="843"/>
      <c r="Q443" s="843"/>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2992"/>
      <c r="C444" s="3257" t="s">
        <v>228</v>
      </c>
      <c r="D444" s="2960"/>
      <c r="E444" s="955">
        <v>2.8560095837230102E-2</v>
      </c>
      <c r="F444" s="843"/>
      <c r="G444" s="843"/>
      <c r="H444" s="3252" t="s">
        <v>366</v>
      </c>
      <c r="I444" s="2960"/>
      <c r="J444" s="956">
        <v>-5.7795874045262853E-2</v>
      </c>
      <c r="K444" s="843"/>
      <c r="L444" s="843"/>
      <c r="M444" s="3248" t="s">
        <v>367</v>
      </c>
      <c r="N444" s="2960"/>
      <c r="O444" s="957">
        <v>5.0508964484996789E-2</v>
      </c>
      <c r="P444" s="843"/>
      <c r="Q444" s="843"/>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2992"/>
      <c r="C445" s="3257" t="s">
        <v>368</v>
      </c>
      <c r="D445" s="2960"/>
      <c r="E445" s="955">
        <v>2.8018758367817722E-2</v>
      </c>
      <c r="F445" s="843"/>
      <c r="G445" s="843"/>
      <c r="H445" s="3252" t="s">
        <v>357</v>
      </c>
      <c r="I445" s="2960"/>
      <c r="J445" s="956">
        <v>5.6687538303483255E-2</v>
      </c>
      <c r="K445" s="843"/>
      <c r="L445" s="843"/>
      <c r="M445" s="3248" t="s">
        <v>363</v>
      </c>
      <c r="N445" s="2960"/>
      <c r="O445" s="957">
        <v>-4.8314126094865878E-2</v>
      </c>
      <c r="P445" s="843"/>
      <c r="Q445" s="843"/>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257" t="s">
        <v>369</v>
      </c>
      <c r="D446" s="2960"/>
      <c r="E446" s="955">
        <v>2.5772751521245151E-2</v>
      </c>
      <c r="F446" s="843"/>
      <c r="G446" s="843"/>
      <c r="H446" s="3252" t="s">
        <v>350</v>
      </c>
      <c r="I446" s="2960"/>
      <c r="J446" s="956">
        <v>5.5382162329882897E-2</v>
      </c>
      <c r="K446" s="843"/>
      <c r="L446" s="843"/>
      <c r="M446" s="3248" t="s">
        <v>355</v>
      </c>
      <c r="N446" s="2960"/>
      <c r="O446" s="957">
        <v>4.1115213661947883E-2</v>
      </c>
      <c r="P446" s="843"/>
      <c r="Q446" s="843"/>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257" t="s">
        <v>370</v>
      </c>
      <c r="D447" s="2960"/>
      <c r="E447" s="955">
        <v>2.0866486105441617E-2</v>
      </c>
      <c r="F447" s="843"/>
      <c r="G447" s="843"/>
      <c r="H447" s="3252" t="s">
        <v>352</v>
      </c>
      <c r="I447" s="2960"/>
      <c r="J447" s="956">
        <v>5.1946178267582473E-2</v>
      </c>
      <c r="K447" s="843"/>
      <c r="L447" s="843"/>
      <c r="M447" s="3248" t="s">
        <v>365</v>
      </c>
      <c r="N447" s="2960"/>
      <c r="O447" s="957">
        <v>3.6198480663373431E-2</v>
      </c>
      <c r="P447" s="843"/>
      <c r="Q447" s="843"/>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257" t="s">
        <v>371</v>
      </c>
      <c r="D448" s="2960"/>
      <c r="E448" s="955">
        <v>-1.5098453271590538E-2</v>
      </c>
      <c r="F448" s="843"/>
      <c r="G448" s="843"/>
      <c r="H448" s="3252" t="s">
        <v>359</v>
      </c>
      <c r="I448" s="2960"/>
      <c r="J448" s="956">
        <v>5.0702839045263237E-2</v>
      </c>
      <c r="K448" s="843"/>
      <c r="L448" s="843"/>
      <c r="M448" s="3248" t="s">
        <v>372</v>
      </c>
      <c r="N448" s="2960"/>
      <c r="O448" s="957">
        <v>3.3174031562715159E-2</v>
      </c>
      <c r="P448" s="843"/>
      <c r="Q448" s="843"/>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257" t="s">
        <v>367</v>
      </c>
      <c r="D449" s="2960"/>
      <c r="E449" s="955">
        <v>1.357906395681905E-2</v>
      </c>
      <c r="F449" s="843"/>
      <c r="G449" s="843"/>
      <c r="H449" s="3252" t="s">
        <v>358</v>
      </c>
      <c r="I449" s="2960"/>
      <c r="J449" s="956">
        <v>4.795486797212492E-2</v>
      </c>
      <c r="K449" s="843"/>
      <c r="L449" s="843"/>
      <c r="M449" s="3248" t="s">
        <v>373</v>
      </c>
      <c r="N449" s="2960"/>
      <c r="O449" s="957">
        <v>3.2004846606007595E-2</v>
      </c>
      <c r="P449" s="843"/>
      <c r="Q449" s="843"/>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257" t="s">
        <v>374</v>
      </c>
      <c r="D450" s="2960"/>
      <c r="E450" s="955">
        <v>-1.0056082856160036E-2</v>
      </c>
      <c r="F450" s="843"/>
      <c r="G450" s="843"/>
      <c r="H450" s="3252" t="s">
        <v>368</v>
      </c>
      <c r="I450" s="2960"/>
      <c r="J450" s="956">
        <v>3.8522466114857795E-2</v>
      </c>
      <c r="K450" s="843"/>
      <c r="L450" s="843"/>
      <c r="M450" s="3248" t="s">
        <v>337</v>
      </c>
      <c r="N450" s="2960"/>
      <c r="O450" s="957">
        <v>2.2399780243975723E-2</v>
      </c>
      <c r="P450" s="843"/>
      <c r="Q450" s="843"/>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257" t="s">
        <v>375</v>
      </c>
      <c r="D451" s="2960"/>
      <c r="E451" s="955">
        <v>-9.9649548945885819E-3</v>
      </c>
      <c r="F451" s="843"/>
      <c r="G451" s="843"/>
      <c r="H451" s="3252" t="s">
        <v>363</v>
      </c>
      <c r="I451" s="2960"/>
      <c r="J451" s="956">
        <v>-3.684567518640814E-2</v>
      </c>
      <c r="K451" s="843"/>
      <c r="L451" s="843"/>
      <c r="M451" s="3248" t="s">
        <v>354</v>
      </c>
      <c r="N451" s="2960"/>
      <c r="O451" s="957">
        <v>-2.1560274631582263E-2</v>
      </c>
      <c r="P451" s="843"/>
      <c r="Q451" s="843"/>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257" t="s">
        <v>376</v>
      </c>
      <c r="D452" s="2960"/>
      <c r="E452" s="955">
        <v>9.8781547462187414E-3</v>
      </c>
      <c r="F452" s="843"/>
      <c r="G452" s="843"/>
      <c r="H452" s="3252" t="s">
        <v>228</v>
      </c>
      <c r="I452" s="2960"/>
      <c r="J452" s="956">
        <v>3.6830826364170816E-2</v>
      </c>
      <c r="K452" s="843"/>
      <c r="L452" s="843"/>
      <c r="M452" s="3248" t="s">
        <v>346</v>
      </c>
      <c r="N452" s="2960"/>
      <c r="O452" s="957">
        <v>2.0976262269322754E-2</v>
      </c>
      <c r="P452" s="843"/>
      <c r="Q452" s="843"/>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257" t="s">
        <v>377</v>
      </c>
      <c r="D453" s="2960"/>
      <c r="E453" s="955">
        <v>-8.6950779351986363E-3</v>
      </c>
      <c r="F453" s="843"/>
      <c r="G453" s="843"/>
      <c r="H453" s="3252" t="s">
        <v>378</v>
      </c>
      <c r="I453" s="2960"/>
      <c r="J453" s="956">
        <v>-3.31348929688111E-2</v>
      </c>
      <c r="K453" s="843"/>
      <c r="L453" s="843"/>
      <c r="M453" s="3248" t="s">
        <v>376</v>
      </c>
      <c r="N453" s="2960"/>
      <c r="O453" s="957">
        <v>1.7075110572295837E-2</v>
      </c>
      <c r="P453" s="843"/>
      <c r="Q453" s="843"/>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257" t="s">
        <v>361</v>
      </c>
      <c r="D454" s="2960"/>
      <c r="E454" s="955">
        <v>-8.4247169809125895E-3</v>
      </c>
      <c r="F454" s="843"/>
      <c r="G454" s="843"/>
      <c r="H454" s="3252" t="s">
        <v>377</v>
      </c>
      <c r="I454" s="2960"/>
      <c r="J454" s="956">
        <v>-3.0511684147891745E-2</v>
      </c>
      <c r="K454" s="843"/>
      <c r="L454" s="843"/>
      <c r="M454" s="3248" t="s">
        <v>379</v>
      </c>
      <c r="N454" s="2960"/>
      <c r="O454" s="957">
        <v>1.5831555318490485E-2</v>
      </c>
      <c r="P454" s="843"/>
      <c r="Q454" s="843"/>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257" t="s">
        <v>380</v>
      </c>
      <c r="D455" s="2960"/>
      <c r="E455" s="955">
        <v>-7.2134556017051472E-3</v>
      </c>
      <c r="F455" s="843"/>
      <c r="G455" s="843"/>
      <c r="H455" s="3252" t="s">
        <v>222</v>
      </c>
      <c r="I455" s="2960"/>
      <c r="J455" s="956">
        <v>2.9374836251199233E-2</v>
      </c>
      <c r="K455" s="843"/>
      <c r="L455" s="843"/>
      <c r="M455" s="3248" t="s">
        <v>359</v>
      </c>
      <c r="N455" s="2960"/>
      <c r="O455" s="957">
        <v>1.5523231187648001E-2</v>
      </c>
      <c r="P455" s="843"/>
      <c r="Q455" s="843"/>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257" t="s">
        <v>372</v>
      </c>
      <c r="D456" s="2960"/>
      <c r="E456" s="955">
        <v>7.025443709443858E-3</v>
      </c>
      <c r="F456" s="843"/>
      <c r="G456" s="843"/>
      <c r="H456" s="3252" t="s">
        <v>373</v>
      </c>
      <c r="I456" s="2960"/>
      <c r="J456" s="956">
        <v>2.5970180851309602E-2</v>
      </c>
      <c r="K456" s="843"/>
      <c r="L456" s="843"/>
      <c r="M456" s="3248" t="s">
        <v>366</v>
      </c>
      <c r="N456" s="2960"/>
      <c r="O456" s="957">
        <v>-1.3775910841784391E-2</v>
      </c>
      <c r="P456" s="843"/>
      <c r="Q456" s="843"/>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257" t="s">
        <v>381</v>
      </c>
      <c r="D457" s="2960"/>
      <c r="E457" s="955">
        <v>3.7934635816852416E-3</v>
      </c>
      <c r="F457" s="843"/>
      <c r="G457" s="843"/>
      <c r="H457" s="3252" t="s">
        <v>370</v>
      </c>
      <c r="I457" s="2960"/>
      <c r="J457" s="956">
        <v>2.2287518259934656E-2</v>
      </c>
      <c r="K457" s="843"/>
      <c r="L457" s="843"/>
      <c r="M457" s="3248" t="s">
        <v>361</v>
      </c>
      <c r="N457" s="2960"/>
      <c r="O457" s="957">
        <v>1.1495227369820738E-2</v>
      </c>
      <c r="P457" s="843"/>
      <c r="Q457" s="843"/>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257" t="s">
        <v>379</v>
      </c>
      <c r="D458" s="2960"/>
      <c r="E458" s="955">
        <v>-2.6782924146231003E-3</v>
      </c>
      <c r="F458" s="843"/>
      <c r="G458" s="843"/>
      <c r="H458" s="3252" t="s">
        <v>382</v>
      </c>
      <c r="I458" s="2960"/>
      <c r="J458" s="956">
        <v>-2.1212817041463137E-2</v>
      </c>
      <c r="K458" s="843"/>
      <c r="L458" s="843"/>
      <c r="M458" s="3248" t="s">
        <v>371</v>
      </c>
      <c r="N458" s="2960"/>
      <c r="O458" s="957">
        <v>-1.0497001748175387E-2</v>
      </c>
      <c r="P458" s="843"/>
      <c r="Q458" s="843"/>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257" t="s">
        <v>382</v>
      </c>
      <c r="D459" s="2960"/>
      <c r="E459" s="955">
        <v>2.4159341688805504E-3</v>
      </c>
      <c r="F459" s="843"/>
      <c r="G459" s="843"/>
      <c r="H459" s="3252" t="s">
        <v>369</v>
      </c>
      <c r="I459" s="2960"/>
      <c r="J459" s="956">
        <v>2.0174444469709181E-2</v>
      </c>
      <c r="K459" s="843"/>
      <c r="L459" s="843"/>
      <c r="M459" s="3248" t="s">
        <v>368</v>
      </c>
      <c r="N459" s="2960"/>
      <c r="O459" s="957">
        <v>-7.9467936328536954E-3</v>
      </c>
      <c r="P459" s="843"/>
      <c r="Q459" s="843"/>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257" t="s">
        <v>378</v>
      </c>
      <c r="D460" s="2960"/>
      <c r="E460" s="955">
        <v>-2.2964513566495299E-3</v>
      </c>
      <c r="F460" s="843"/>
      <c r="G460" s="843"/>
      <c r="H460" s="3252" t="s">
        <v>364</v>
      </c>
      <c r="I460" s="2960"/>
      <c r="J460" s="956">
        <v>1.7985750439951535E-2</v>
      </c>
      <c r="K460" s="843"/>
      <c r="L460" s="843"/>
      <c r="M460" s="3248" t="s">
        <v>374</v>
      </c>
      <c r="N460" s="2960"/>
      <c r="O460" s="957">
        <v>6.3123595663842E-3</v>
      </c>
      <c r="P460" s="843"/>
      <c r="Q460" s="843"/>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256" t="s">
        <v>365</v>
      </c>
      <c r="D461" s="2960"/>
      <c r="E461" s="958">
        <v>1.4083982215652986E-3</v>
      </c>
      <c r="F461" s="843"/>
      <c r="G461" s="843"/>
      <c r="H461" s="3252" t="s">
        <v>381</v>
      </c>
      <c r="I461" s="2960"/>
      <c r="J461" s="956">
        <v>-1.6325875068154243E-2</v>
      </c>
      <c r="K461" s="843"/>
      <c r="L461" s="843"/>
      <c r="M461" s="3248" t="s">
        <v>381</v>
      </c>
      <c r="N461" s="2960"/>
      <c r="O461" s="957">
        <v>-5.9354120468475963E-3</v>
      </c>
      <c r="P461" s="843"/>
      <c r="Q461" s="843"/>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2959"/>
      <c r="D462" s="2960"/>
      <c r="E462" s="859"/>
      <c r="F462" s="843"/>
      <c r="G462" s="843"/>
      <c r="H462" s="3252" t="s">
        <v>360</v>
      </c>
      <c r="I462" s="2960"/>
      <c r="J462" s="956">
        <v>1.4323498530494588E-2</v>
      </c>
      <c r="K462" s="843"/>
      <c r="L462" s="843"/>
      <c r="M462" s="3248" t="s">
        <v>383</v>
      </c>
      <c r="N462" s="2960"/>
      <c r="O462" s="957">
        <v>3.7401627403804449E-3</v>
      </c>
      <c r="P462" s="843"/>
      <c r="Q462" s="843"/>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2959"/>
      <c r="D463" s="2960"/>
      <c r="E463" s="859"/>
      <c r="F463" s="843"/>
      <c r="G463" s="843"/>
      <c r="H463" s="3252" t="s">
        <v>367</v>
      </c>
      <c r="I463" s="2960"/>
      <c r="J463" s="956">
        <v>-1.0184788670967126E-2</v>
      </c>
      <c r="K463" s="843"/>
      <c r="L463" s="843"/>
      <c r="M463" s="3248" t="s">
        <v>375</v>
      </c>
      <c r="N463" s="2960"/>
      <c r="O463" s="957">
        <v>-2.6452406668881156E-3</v>
      </c>
      <c r="P463" s="843"/>
      <c r="Q463" s="843"/>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2959"/>
      <c r="D464" s="2960"/>
      <c r="E464" s="843"/>
      <c r="F464" s="843"/>
      <c r="G464" s="843"/>
      <c r="H464" s="3252" t="s">
        <v>232</v>
      </c>
      <c r="I464" s="2960"/>
      <c r="J464" s="956">
        <v>6.5357581699133664E-3</v>
      </c>
      <c r="K464" s="843"/>
      <c r="L464" s="843"/>
      <c r="M464" s="3248" t="s">
        <v>364</v>
      </c>
      <c r="N464" s="2960"/>
      <c r="O464" s="957">
        <v>2.5265088353712542E-3</v>
      </c>
      <c r="P464" s="843"/>
      <c r="Q464" s="843"/>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255" t="s">
        <v>234</v>
      </c>
      <c r="D465" s="2960"/>
      <c r="E465" s="2960"/>
      <c r="F465" s="843"/>
      <c r="G465" s="843"/>
      <c r="H465" s="3251" t="s">
        <v>376</v>
      </c>
      <c r="I465" s="2960"/>
      <c r="J465" s="959">
        <v>-2.3109325334130914E-3</v>
      </c>
      <c r="K465" s="843"/>
      <c r="L465" s="843"/>
      <c r="M465" s="3248" t="s">
        <v>382</v>
      </c>
      <c r="N465" s="2960"/>
      <c r="O465" s="957">
        <v>-2.2427456590087356E-3</v>
      </c>
      <c r="P465" s="843"/>
      <c r="Q465" s="843"/>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2959"/>
      <c r="D466" s="2960"/>
      <c r="E466" s="937" t="s">
        <v>235</v>
      </c>
      <c r="F466" s="843"/>
      <c r="G466" s="843"/>
      <c r="H466" s="2959"/>
      <c r="I466" s="2960"/>
      <c r="J466" s="859"/>
      <c r="K466" s="843"/>
      <c r="L466" s="843"/>
      <c r="M466" s="3250" t="s">
        <v>380</v>
      </c>
      <c r="N466" s="2960"/>
      <c r="O466" s="960">
        <v>-1.9582731026468654E-3</v>
      </c>
      <c r="P466" s="843"/>
      <c r="Q466" s="843"/>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264" t="s">
        <v>211</v>
      </c>
      <c r="D467" s="2960"/>
      <c r="E467" s="952">
        <v>0.60327337670500358</v>
      </c>
      <c r="F467" s="843"/>
      <c r="G467" s="843"/>
      <c r="H467" s="2959"/>
      <c r="I467" s="2960"/>
      <c r="J467" s="859"/>
      <c r="K467" s="843"/>
      <c r="L467" s="843"/>
      <c r="M467" s="2959"/>
      <c r="N467" s="2960"/>
      <c r="O467" s="859"/>
      <c r="P467" s="843"/>
      <c r="Q467" s="843"/>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257" t="s">
        <v>219</v>
      </c>
      <c r="D468" s="2960"/>
      <c r="E468" s="955">
        <v>0.14872099183485885</v>
      </c>
      <c r="F468" s="843"/>
      <c r="G468" s="843"/>
      <c r="H468" s="2959"/>
      <c r="I468" s="2960"/>
      <c r="J468" s="843"/>
      <c r="K468" s="843"/>
      <c r="L468" s="843"/>
      <c r="M468" s="2959"/>
      <c r="N468" s="2960"/>
      <c r="O468" s="859"/>
      <c r="P468" s="843"/>
      <c r="Q468" s="843"/>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257" t="s">
        <v>214</v>
      </c>
      <c r="D469" s="2960"/>
      <c r="E469" s="955">
        <v>0.58854854784040567</v>
      </c>
      <c r="F469" s="843"/>
      <c r="G469" s="843"/>
      <c r="H469" s="3249" t="s">
        <v>234</v>
      </c>
      <c r="I469" s="2960"/>
      <c r="J469" s="2960"/>
      <c r="K469" s="843"/>
      <c r="L469" s="843"/>
      <c r="M469" s="2959"/>
      <c r="N469" s="2960"/>
      <c r="O469" s="843"/>
      <c r="P469" s="843"/>
      <c r="Q469" s="843"/>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257" t="s">
        <v>215</v>
      </c>
      <c r="D470" s="2960"/>
      <c r="E470" s="955">
        <v>0.45350465793887307</v>
      </c>
      <c r="F470" s="843"/>
      <c r="G470" s="843"/>
      <c r="H470" s="2959"/>
      <c r="I470" s="2960"/>
      <c r="J470" s="938" t="s">
        <v>235</v>
      </c>
      <c r="K470" s="843"/>
      <c r="L470" s="843"/>
      <c r="M470" s="3244" t="s">
        <v>234</v>
      </c>
      <c r="N470" s="2960"/>
      <c r="O470" s="2960"/>
      <c r="P470" s="843"/>
      <c r="Q470" s="843"/>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257" t="s">
        <v>225</v>
      </c>
      <c r="D471" s="2960"/>
      <c r="E471" s="955">
        <v>8.4061148648281313E-4</v>
      </c>
      <c r="F471" s="843"/>
      <c r="G471" s="843"/>
      <c r="H471" s="3259" t="s">
        <v>211</v>
      </c>
      <c r="I471" s="2960"/>
      <c r="J471" s="953">
        <v>0.7100210965942767</v>
      </c>
      <c r="K471" s="843"/>
      <c r="L471" s="843"/>
      <c r="M471" s="2959"/>
      <c r="N471" s="2960"/>
      <c r="O471" s="939" t="s">
        <v>235</v>
      </c>
      <c r="P471" s="843"/>
      <c r="Q471" s="843"/>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257" t="s">
        <v>224</v>
      </c>
      <c r="D472" s="2960"/>
      <c r="E472" s="955">
        <v>7.2809436510252682E-3</v>
      </c>
      <c r="F472" s="843"/>
      <c r="G472" s="843"/>
      <c r="H472" s="3252" t="s">
        <v>219</v>
      </c>
      <c r="I472" s="2960"/>
      <c r="J472" s="956">
        <v>0.16529487366111861</v>
      </c>
      <c r="K472" s="843"/>
      <c r="L472" s="843"/>
      <c r="M472" s="3258" t="s">
        <v>211</v>
      </c>
      <c r="N472" s="2960"/>
      <c r="O472" s="954">
        <v>0.48082027202174143</v>
      </c>
      <c r="P472" s="843"/>
      <c r="Q472" s="843"/>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257" t="s">
        <v>221</v>
      </c>
      <c r="D473" s="2960"/>
      <c r="E473" s="955">
        <v>0.10276625229833974</v>
      </c>
      <c r="F473" s="843"/>
      <c r="G473" s="843"/>
      <c r="H473" s="3252" t="s">
        <v>214</v>
      </c>
      <c r="I473" s="2960"/>
      <c r="J473" s="956">
        <v>0.55594029331771555</v>
      </c>
      <c r="K473" s="843"/>
      <c r="L473" s="843"/>
      <c r="M473" s="3248" t="s">
        <v>219</v>
      </c>
      <c r="N473" s="2960"/>
      <c r="O473" s="957">
        <v>9.8379218453557904E-2</v>
      </c>
      <c r="P473" s="843"/>
      <c r="Q473" s="843"/>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257" t="s">
        <v>220</v>
      </c>
      <c r="D474" s="2960"/>
      <c r="E474" s="955">
        <v>8.6102404469190749E-2</v>
      </c>
      <c r="F474" s="843"/>
      <c r="G474" s="843"/>
      <c r="H474" s="3252" t="s">
        <v>215</v>
      </c>
      <c r="I474" s="2960"/>
      <c r="J474" s="956">
        <v>0.5524056470435913</v>
      </c>
      <c r="K474" s="843"/>
      <c r="L474" s="843"/>
      <c r="M474" s="3248" t="s">
        <v>214</v>
      </c>
      <c r="N474" s="2960"/>
      <c r="O474" s="957">
        <v>0.43219891576412889</v>
      </c>
      <c r="P474" s="843"/>
      <c r="Q474" s="843"/>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257" t="s">
        <v>331</v>
      </c>
      <c r="D475" s="2960"/>
      <c r="E475" s="955">
        <v>0.5564623200062585</v>
      </c>
      <c r="F475" s="843"/>
      <c r="G475" s="843"/>
      <c r="H475" s="3252" t="s">
        <v>225</v>
      </c>
      <c r="I475" s="2960"/>
      <c r="J475" s="956">
        <v>6.6790370876274657E-3</v>
      </c>
      <c r="K475" s="843"/>
      <c r="L475" s="843"/>
      <c r="M475" s="3248" t="s">
        <v>215</v>
      </c>
      <c r="N475" s="2960"/>
      <c r="O475" s="957">
        <v>0.28242955570591588</v>
      </c>
      <c r="P475" s="843"/>
      <c r="Q475" s="843"/>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257" t="s">
        <v>340</v>
      </c>
      <c r="D476" s="2960"/>
      <c r="E476" s="955">
        <v>9.3751415724979845E-2</v>
      </c>
      <c r="F476" s="843"/>
      <c r="G476" s="843"/>
      <c r="H476" s="3252" t="s">
        <v>224</v>
      </c>
      <c r="I476" s="2960"/>
      <c r="J476" s="956">
        <v>9.8548416366259408E-3</v>
      </c>
      <c r="K476" s="843"/>
      <c r="L476" s="843"/>
      <c r="M476" s="3248" t="s">
        <v>225</v>
      </c>
      <c r="N476" s="2960"/>
      <c r="O476" s="957">
        <v>3.2688626932136165E-2</v>
      </c>
      <c r="P476" s="843"/>
      <c r="Q476" s="843"/>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257" t="s">
        <v>352</v>
      </c>
      <c r="D477" s="2960"/>
      <c r="E477" s="955">
        <v>1.3167702916291781E-3</v>
      </c>
      <c r="F477" s="843"/>
      <c r="G477" s="843"/>
      <c r="H477" s="3252" t="s">
        <v>221</v>
      </c>
      <c r="I477" s="2960"/>
      <c r="J477" s="956">
        <v>0.11640950807184514</v>
      </c>
      <c r="K477" s="843"/>
      <c r="L477" s="843"/>
      <c r="M477" s="3248" t="s">
        <v>224</v>
      </c>
      <c r="N477" s="2960"/>
      <c r="O477" s="957">
        <v>1.9414244133742826E-2</v>
      </c>
      <c r="P477" s="843"/>
      <c r="Q477" s="843"/>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257" t="s">
        <v>355</v>
      </c>
      <c r="D478" s="2960"/>
      <c r="E478" s="955">
        <v>2.5380903057539636E-3</v>
      </c>
      <c r="F478" s="843"/>
      <c r="G478" s="843"/>
      <c r="H478" s="3252" t="s">
        <v>220</v>
      </c>
      <c r="I478" s="2960"/>
      <c r="J478" s="956">
        <v>0.10461577399236675</v>
      </c>
      <c r="K478" s="843"/>
      <c r="L478" s="843"/>
      <c r="M478" s="3248" t="s">
        <v>221</v>
      </c>
      <c r="N478" s="2960"/>
      <c r="O478" s="957">
        <v>0.1590149303671021</v>
      </c>
      <c r="P478" s="843"/>
      <c r="Q478" s="843"/>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257" t="s">
        <v>344</v>
      </c>
      <c r="D479" s="2960"/>
      <c r="E479" s="955">
        <v>6.0911612005951722E-2</v>
      </c>
      <c r="F479" s="843"/>
      <c r="G479" s="843"/>
      <c r="H479" s="3252" t="s">
        <v>331</v>
      </c>
      <c r="I479" s="2960"/>
      <c r="J479" s="956">
        <v>0.39701191564098837</v>
      </c>
      <c r="K479" s="843"/>
      <c r="L479" s="843"/>
      <c r="M479" s="3248" t="s">
        <v>220</v>
      </c>
      <c r="N479" s="2960"/>
      <c r="O479" s="957">
        <v>4.8448096347970621E-2</v>
      </c>
      <c r="P479" s="843"/>
      <c r="Q479" s="843"/>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257" t="s">
        <v>327</v>
      </c>
      <c r="D480" s="2960"/>
      <c r="E480" s="955">
        <v>0.74726911077938807</v>
      </c>
      <c r="F480" s="843"/>
      <c r="G480" s="843"/>
      <c r="H480" s="3252" t="s">
        <v>340</v>
      </c>
      <c r="I480" s="2960"/>
      <c r="J480" s="956">
        <v>6.8124562341161876E-2</v>
      </c>
      <c r="K480" s="843"/>
      <c r="L480" s="843"/>
      <c r="M480" s="3248" t="s">
        <v>331</v>
      </c>
      <c r="N480" s="2960"/>
      <c r="O480" s="957">
        <v>0.41470541925439253</v>
      </c>
      <c r="P480" s="843"/>
      <c r="Q480" s="843"/>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257" t="s">
        <v>375</v>
      </c>
      <c r="D481" s="2960"/>
      <c r="E481" s="961">
        <v>9.930032605118494E-5</v>
      </c>
      <c r="F481" s="843"/>
      <c r="G481" s="843"/>
      <c r="H481" s="3252" t="s">
        <v>352</v>
      </c>
      <c r="I481" s="2960"/>
      <c r="J481" s="956">
        <v>2.6984054366074577E-3</v>
      </c>
      <c r="K481" s="843"/>
      <c r="L481" s="843"/>
      <c r="M481" s="3248" t="s">
        <v>340</v>
      </c>
      <c r="N481" s="2960"/>
      <c r="O481" s="957">
        <v>6.2893528678737889E-2</v>
      </c>
      <c r="P481" s="843"/>
      <c r="Q481" s="843"/>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257" t="s">
        <v>353</v>
      </c>
      <c r="D482" s="2960"/>
      <c r="E482" s="955">
        <v>3.4977357093316872E-3</v>
      </c>
      <c r="F482" s="843"/>
      <c r="G482" s="843"/>
      <c r="H482" s="3252" t="s">
        <v>355</v>
      </c>
      <c r="I482" s="2960"/>
      <c r="J482" s="956">
        <v>7.2646536885283422E-3</v>
      </c>
      <c r="K482" s="843"/>
      <c r="L482" s="843"/>
      <c r="M482" s="3248" t="s">
        <v>352</v>
      </c>
      <c r="N482" s="2960"/>
      <c r="O482" s="957">
        <v>2.1114446957529284E-2</v>
      </c>
      <c r="P482" s="843"/>
      <c r="Q482" s="843"/>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257" t="s">
        <v>347</v>
      </c>
      <c r="D483" s="2960"/>
      <c r="E483" s="955">
        <v>1.2716308472879773E-2</v>
      </c>
      <c r="F483" s="843"/>
      <c r="G483" s="843"/>
      <c r="H483" s="3252" t="s">
        <v>339</v>
      </c>
      <c r="I483" s="2960"/>
      <c r="J483" s="956">
        <v>2.434023179975587E-2</v>
      </c>
      <c r="K483" s="843"/>
      <c r="L483" s="843"/>
      <c r="M483" s="3248" t="s">
        <v>355</v>
      </c>
      <c r="N483" s="2960"/>
      <c r="O483" s="957">
        <v>1.6904607944676258E-3</v>
      </c>
      <c r="P483" s="843"/>
      <c r="Q483" s="843"/>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257" t="s">
        <v>345</v>
      </c>
      <c r="D484" s="2960"/>
      <c r="E484" s="955">
        <v>2.6991360819547863E-2</v>
      </c>
      <c r="F484" s="843"/>
      <c r="G484" s="843"/>
      <c r="H484" s="3252" t="s">
        <v>366</v>
      </c>
      <c r="I484" s="2960"/>
      <c r="J484" s="956">
        <v>3.3403630566558882E-3</v>
      </c>
      <c r="K484" s="843"/>
      <c r="L484" s="843"/>
      <c r="M484" s="3248" t="s">
        <v>339</v>
      </c>
      <c r="N484" s="2960"/>
      <c r="O484" s="957">
        <v>6.8597732868820441E-2</v>
      </c>
      <c r="P484" s="843"/>
      <c r="Q484" s="843"/>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257" t="s">
        <v>329</v>
      </c>
      <c r="D485" s="2960"/>
      <c r="E485" s="955">
        <v>0.66506804997230529</v>
      </c>
      <c r="F485" s="843"/>
      <c r="G485" s="843"/>
      <c r="H485" s="3252" t="s">
        <v>344</v>
      </c>
      <c r="I485" s="2960"/>
      <c r="J485" s="956">
        <v>1.5736631940821286E-2</v>
      </c>
      <c r="K485" s="843"/>
      <c r="L485" s="843"/>
      <c r="M485" s="3248" t="s">
        <v>366</v>
      </c>
      <c r="N485" s="2960"/>
      <c r="O485" s="957">
        <v>1.8977571952079274E-4</v>
      </c>
      <c r="P485" s="843"/>
      <c r="Q485" s="843"/>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3257" t="s">
        <v>349</v>
      </c>
      <c r="D486" s="2960"/>
      <c r="E486" s="955">
        <v>9.6187417670005812E-3</v>
      </c>
      <c r="F486" s="843"/>
      <c r="G486" s="843"/>
      <c r="H486" s="3252" t="s">
        <v>327</v>
      </c>
      <c r="I486" s="2960"/>
      <c r="J486" s="956">
        <v>0.50317834693072205</v>
      </c>
      <c r="K486" s="843"/>
      <c r="L486" s="843"/>
      <c r="M486" s="3248" t="s">
        <v>344</v>
      </c>
      <c r="N486" s="2960"/>
      <c r="O486" s="957">
        <v>3.7205880421141264E-2</v>
      </c>
      <c r="P486" s="843"/>
      <c r="Q486" s="843"/>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3257" t="s">
        <v>222</v>
      </c>
      <c r="D487" s="2960"/>
      <c r="E487" s="955">
        <v>1.6222163944967227E-3</v>
      </c>
      <c r="F487" s="843"/>
      <c r="G487" s="843"/>
      <c r="H487" s="3252" t="s">
        <v>353</v>
      </c>
      <c r="I487" s="2960"/>
      <c r="J487" s="956">
        <v>5.7932504757412647E-3</v>
      </c>
      <c r="K487" s="843"/>
      <c r="L487" s="843"/>
      <c r="M487" s="3248" t="s">
        <v>327</v>
      </c>
      <c r="N487" s="2960"/>
      <c r="O487" s="957">
        <v>0.59435266652598273</v>
      </c>
      <c r="P487" s="843"/>
      <c r="Q487" s="843"/>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3257" t="s">
        <v>354</v>
      </c>
      <c r="D488" s="2960"/>
      <c r="E488" s="955">
        <v>2.905485706233348E-3</v>
      </c>
      <c r="F488" s="843"/>
      <c r="G488" s="843"/>
      <c r="H488" s="3252" t="s">
        <v>347</v>
      </c>
      <c r="I488" s="2960"/>
      <c r="J488" s="956">
        <v>1.5796383030490104E-2</v>
      </c>
      <c r="K488" s="843"/>
      <c r="L488" s="843"/>
      <c r="M488" s="3248" t="s">
        <v>375</v>
      </c>
      <c r="N488" s="2960"/>
      <c r="O488" s="962">
        <v>6.9972981857586827E-6</v>
      </c>
      <c r="P488" s="843"/>
      <c r="Q488" s="843"/>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257" t="s">
        <v>348</v>
      </c>
      <c r="D489" s="2960"/>
      <c r="E489" s="955">
        <v>1.2994499322286263E-2</v>
      </c>
      <c r="F489" s="843"/>
      <c r="G489" s="843"/>
      <c r="H489" s="3252" t="s">
        <v>345</v>
      </c>
      <c r="I489" s="2960"/>
      <c r="J489" s="956">
        <v>2.9569819537056855E-2</v>
      </c>
      <c r="K489" s="843"/>
      <c r="L489" s="843"/>
      <c r="M489" s="3248" t="s">
        <v>347</v>
      </c>
      <c r="N489" s="2960"/>
      <c r="O489" s="957">
        <v>2.3690689340752337E-2</v>
      </c>
      <c r="P489" s="843"/>
      <c r="Q489" s="843"/>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3257" t="s">
        <v>338</v>
      </c>
      <c r="D490" s="2960"/>
      <c r="E490" s="955">
        <v>0.1273199814832458</v>
      </c>
      <c r="F490" s="843"/>
      <c r="G490" s="843"/>
      <c r="H490" s="3252" t="s">
        <v>329</v>
      </c>
      <c r="I490" s="2960"/>
      <c r="J490" s="956">
        <v>0.34174154200960488</v>
      </c>
      <c r="K490" s="843"/>
      <c r="L490" s="843"/>
      <c r="M490" s="3248" t="s">
        <v>345</v>
      </c>
      <c r="N490" s="2960"/>
      <c r="O490" s="957">
        <v>3.4346623265648753E-2</v>
      </c>
      <c r="P490" s="843"/>
      <c r="Q490" s="843"/>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257" t="s">
        <v>342</v>
      </c>
      <c r="D491" s="2960"/>
      <c r="E491" s="955">
        <v>5.718527987785773E-2</v>
      </c>
      <c r="F491" s="843"/>
      <c r="G491" s="843"/>
      <c r="H491" s="3252" t="s">
        <v>349</v>
      </c>
      <c r="I491" s="2960"/>
      <c r="J491" s="956">
        <v>7.8662311621590965E-3</v>
      </c>
      <c r="K491" s="843"/>
      <c r="L491" s="843"/>
      <c r="M491" s="3248" t="s">
        <v>329</v>
      </c>
      <c r="N491" s="2960"/>
      <c r="O491" s="957">
        <v>0.55428694047913918</v>
      </c>
      <c r="P491" s="843"/>
      <c r="Q491" s="843"/>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257" t="s">
        <v>361</v>
      </c>
      <c r="D492" s="2960"/>
      <c r="E492" s="961">
        <v>7.0975856208476938E-5</v>
      </c>
      <c r="F492" s="843"/>
      <c r="G492" s="843"/>
      <c r="H492" s="3252" t="s">
        <v>222</v>
      </c>
      <c r="I492" s="2960"/>
      <c r="J492" s="956">
        <v>8.6288100478476863E-4</v>
      </c>
      <c r="K492" s="843"/>
      <c r="L492" s="843"/>
      <c r="M492" s="3248" t="s">
        <v>349</v>
      </c>
      <c r="N492" s="2960"/>
      <c r="O492" s="957">
        <v>4.1571724764350448E-3</v>
      </c>
      <c r="P492" s="843"/>
      <c r="Q492" s="843"/>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257" t="s">
        <v>368</v>
      </c>
      <c r="D493" s="2960"/>
      <c r="E493" s="955">
        <v>7.8505082047415566E-4</v>
      </c>
      <c r="F493" s="843"/>
      <c r="G493" s="843"/>
      <c r="H493" s="3252" t="s">
        <v>348</v>
      </c>
      <c r="I493" s="2960"/>
      <c r="J493" s="956">
        <v>8.4360398127103081E-3</v>
      </c>
      <c r="K493" s="843"/>
      <c r="L493" s="843"/>
      <c r="M493" s="3248" t="s">
        <v>354</v>
      </c>
      <c r="N493" s="2960"/>
      <c r="O493" s="957">
        <v>4.6484544218924971E-4</v>
      </c>
      <c r="P493" s="843"/>
      <c r="Q493" s="843"/>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257" t="s">
        <v>369</v>
      </c>
      <c r="D494" s="2960"/>
      <c r="E494" s="955">
        <v>6.6423472097584422E-4</v>
      </c>
      <c r="F494" s="843"/>
      <c r="G494" s="843"/>
      <c r="H494" s="3252" t="s">
        <v>338</v>
      </c>
      <c r="I494" s="2960"/>
      <c r="J494" s="956">
        <v>0.12400029103947437</v>
      </c>
      <c r="K494" s="843"/>
      <c r="L494" s="843"/>
      <c r="M494" s="3248" t="s">
        <v>348</v>
      </c>
      <c r="N494" s="2960"/>
      <c r="O494" s="957">
        <v>7.2831348950306418E-3</v>
      </c>
      <c r="P494" s="843"/>
      <c r="Q494" s="843"/>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257" t="s">
        <v>371</v>
      </c>
      <c r="D495" s="2960"/>
      <c r="E495" s="955">
        <v>2.2796329119440301E-4</v>
      </c>
      <c r="F495" s="843"/>
      <c r="G495" s="843"/>
      <c r="H495" s="3252" t="s">
        <v>342</v>
      </c>
      <c r="I495" s="2960"/>
      <c r="J495" s="956">
        <v>3.1680651056563855E-2</v>
      </c>
      <c r="K495" s="843"/>
      <c r="L495" s="843"/>
      <c r="M495" s="3248" t="s">
        <v>338</v>
      </c>
      <c r="N495" s="2960"/>
      <c r="O495" s="957">
        <v>4.8039759449181312E-2</v>
      </c>
      <c r="P495" s="843"/>
      <c r="Q495" s="843"/>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257" t="s">
        <v>336</v>
      </c>
      <c r="D496" s="2960"/>
      <c r="E496" s="955">
        <v>0.20548293969128237</v>
      </c>
      <c r="F496" s="843"/>
      <c r="G496" s="843"/>
      <c r="H496" s="3252" t="s">
        <v>361</v>
      </c>
      <c r="I496" s="2960"/>
      <c r="J496" s="956">
        <v>6.39072370270472E-3</v>
      </c>
      <c r="K496" s="843"/>
      <c r="L496" s="843"/>
      <c r="M496" s="3248" t="s">
        <v>342</v>
      </c>
      <c r="N496" s="2960"/>
      <c r="O496" s="957">
        <v>3.416154378052931E-2</v>
      </c>
      <c r="P496" s="843"/>
      <c r="Q496" s="843"/>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257" t="s">
        <v>341</v>
      </c>
      <c r="D497" s="2960"/>
      <c r="E497" s="955">
        <v>6.2109965148665722E-2</v>
      </c>
      <c r="F497" s="843"/>
      <c r="G497" s="843"/>
      <c r="H497" s="3252" t="s">
        <v>368</v>
      </c>
      <c r="I497" s="2960"/>
      <c r="J497" s="956">
        <v>1.483980395570367E-3</v>
      </c>
      <c r="K497" s="843"/>
      <c r="L497" s="843"/>
      <c r="M497" s="3248" t="s">
        <v>361</v>
      </c>
      <c r="N497" s="2960"/>
      <c r="O497" s="957">
        <v>1.321402522838758E-4</v>
      </c>
      <c r="P497" s="843"/>
      <c r="Q497" s="843"/>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257" t="s">
        <v>337</v>
      </c>
      <c r="D498" s="2960"/>
      <c r="E498" s="955">
        <v>3.8035410191206827E-2</v>
      </c>
      <c r="F498" s="843"/>
      <c r="G498" s="843"/>
      <c r="H498" s="3252" t="s">
        <v>369</v>
      </c>
      <c r="I498" s="2960"/>
      <c r="J498" s="956">
        <v>4.0700820966137934E-4</v>
      </c>
      <c r="K498" s="843"/>
      <c r="L498" s="843"/>
      <c r="M498" s="3248" t="s">
        <v>368</v>
      </c>
      <c r="N498" s="2960"/>
      <c r="O498" s="962">
        <v>6.3151529043164033E-5</v>
      </c>
      <c r="P498" s="843"/>
      <c r="Q498" s="843"/>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257" t="s">
        <v>334</v>
      </c>
      <c r="D499" s="2960"/>
      <c r="E499" s="955">
        <v>0.23856182750913008</v>
      </c>
      <c r="F499" s="843"/>
      <c r="G499" s="843"/>
      <c r="H499" s="3252" t="s">
        <v>336</v>
      </c>
      <c r="I499" s="2960"/>
      <c r="J499" s="956">
        <v>0.11336330612870466</v>
      </c>
      <c r="K499" s="843"/>
      <c r="L499" s="843"/>
      <c r="M499" s="3248" t="s">
        <v>371</v>
      </c>
      <c r="N499" s="2960"/>
      <c r="O499" s="957">
        <v>1.1018704570119713E-4</v>
      </c>
      <c r="P499" s="843"/>
      <c r="Q499" s="843"/>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257" t="s">
        <v>379</v>
      </c>
      <c r="D500" s="2960"/>
      <c r="E500" s="961">
        <v>7.1732502582276369E-6</v>
      </c>
      <c r="F500" s="843"/>
      <c r="G500" s="843"/>
      <c r="H500" s="3252" t="s">
        <v>341</v>
      </c>
      <c r="I500" s="2960"/>
      <c r="J500" s="956">
        <v>2.5246359052068616E-2</v>
      </c>
      <c r="K500" s="843"/>
      <c r="L500" s="843"/>
      <c r="M500" s="3248" t="s">
        <v>336</v>
      </c>
      <c r="N500" s="2960"/>
      <c r="O500" s="957">
        <v>0.22563483651594571</v>
      </c>
      <c r="P500" s="843"/>
      <c r="Q500" s="843"/>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257" t="s">
        <v>363</v>
      </c>
      <c r="D501" s="2960"/>
      <c r="E501" s="955">
        <v>1.0592527121068458E-3</v>
      </c>
      <c r="F501" s="843"/>
      <c r="G501" s="843"/>
      <c r="H501" s="3252" t="s">
        <v>337</v>
      </c>
      <c r="I501" s="2960"/>
      <c r="J501" s="956">
        <v>0.1424489552478688</v>
      </c>
      <c r="K501" s="843"/>
      <c r="L501" s="843"/>
      <c r="M501" s="3248" t="s">
        <v>341</v>
      </c>
      <c r="N501" s="2960"/>
      <c r="O501" s="957">
        <v>5.6902254991843107E-2</v>
      </c>
      <c r="P501" s="843"/>
      <c r="Q501" s="843"/>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257" t="s">
        <v>364</v>
      </c>
      <c r="D502" s="2960"/>
      <c r="E502" s="955">
        <v>1.0516720391386795E-3</v>
      </c>
      <c r="F502" s="843"/>
      <c r="G502" s="843"/>
      <c r="H502" s="3252" t="s">
        <v>334</v>
      </c>
      <c r="I502" s="2960"/>
      <c r="J502" s="956">
        <v>9.9573656332277702E-2</v>
      </c>
      <c r="K502" s="843"/>
      <c r="L502" s="843"/>
      <c r="M502" s="3248" t="s">
        <v>337</v>
      </c>
      <c r="N502" s="2960"/>
      <c r="O502" s="957">
        <v>5.0175015497840513E-4</v>
      </c>
      <c r="P502" s="843"/>
      <c r="Q502" s="843"/>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257" t="s">
        <v>328</v>
      </c>
      <c r="D503" s="2960"/>
      <c r="E503" s="955">
        <v>0.67729969619577479</v>
      </c>
      <c r="F503" s="843"/>
      <c r="G503" s="843"/>
      <c r="H503" s="3252" t="s">
        <v>363</v>
      </c>
      <c r="I503" s="2960"/>
      <c r="J503" s="956">
        <v>1.3576037799422926E-3</v>
      </c>
      <c r="K503" s="843"/>
      <c r="L503" s="843"/>
      <c r="M503" s="3248" t="s">
        <v>334</v>
      </c>
      <c r="N503" s="2960"/>
      <c r="O503" s="957">
        <v>0.20280754996247116</v>
      </c>
      <c r="P503" s="843"/>
      <c r="Q503" s="843"/>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257" t="s">
        <v>380</v>
      </c>
      <c r="D504" s="2960"/>
      <c r="E504" s="961">
        <v>5.2033941717771365E-5</v>
      </c>
      <c r="F504" s="843"/>
      <c r="G504" s="843"/>
      <c r="H504" s="3252" t="s">
        <v>364</v>
      </c>
      <c r="I504" s="2960"/>
      <c r="J504" s="956">
        <v>3.2348721888821687E-4</v>
      </c>
      <c r="K504" s="843"/>
      <c r="L504" s="843"/>
      <c r="M504" s="3248" t="s">
        <v>379</v>
      </c>
      <c r="N504" s="2960"/>
      <c r="O504" s="957">
        <v>2.5063814380242436E-4</v>
      </c>
      <c r="P504" s="843"/>
      <c r="Q504" s="843"/>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257" t="s">
        <v>378</v>
      </c>
      <c r="D505" s="2960"/>
      <c r="E505" s="961">
        <v>5.2736888334574669E-6</v>
      </c>
      <c r="F505" s="843"/>
      <c r="G505" s="843"/>
      <c r="H505" s="3252" t="s">
        <v>328</v>
      </c>
      <c r="I505" s="2960"/>
      <c r="J505" s="956">
        <v>0.33668758272340332</v>
      </c>
      <c r="K505" s="843"/>
      <c r="L505" s="843"/>
      <c r="M505" s="3248" t="s">
        <v>363</v>
      </c>
      <c r="N505" s="2960"/>
      <c r="O505" s="957">
        <v>2.3342547803106E-3</v>
      </c>
      <c r="P505" s="843"/>
      <c r="Q505" s="843"/>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257" t="s">
        <v>335</v>
      </c>
      <c r="D506" s="2960"/>
      <c r="E506" s="955">
        <v>0.1611329866017801</v>
      </c>
      <c r="F506" s="843"/>
      <c r="G506" s="843"/>
      <c r="H506" s="3252" t="s">
        <v>378</v>
      </c>
      <c r="I506" s="2960"/>
      <c r="J506" s="956">
        <v>1.0979211320545673E-3</v>
      </c>
      <c r="K506" s="843"/>
      <c r="L506" s="843"/>
      <c r="M506" s="3248" t="s">
        <v>364</v>
      </c>
      <c r="N506" s="2960"/>
      <c r="O506" s="962">
        <v>6.383246895209011E-6</v>
      </c>
      <c r="P506" s="843"/>
      <c r="Q506" s="843"/>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257" t="s">
        <v>376</v>
      </c>
      <c r="D507" s="2960"/>
      <c r="E507" s="961">
        <v>9.7577941190243842E-5</v>
      </c>
      <c r="F507" s="843"/>
      <c r="G507" s="843"/>
      <c r="H507" s="3252" t="s">
        <v>335</v>
      </c>
      <c r="I507" s="2960"/>
      <c r="J507" s="956">
        <v>1.2530745890370719E-2</v>
      </c>
      <c r="K507" s="843"/>
      <c r="L507" s="843"/>
      <c r="M507" s="3248" t="s">
        <v>328</v>
      </c>
      <c r="N507" s="2960"/>
      <c r="O507" s="957">
        <v>0.50447711883558022</v>
      </c>
      <c r="P507" s="843"/>
      <c r="Q507" s="843"/>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257" t="s">
        <v>332</v>
      </c>
      <c r="D508" s="2960"/>
      <c r="E508" s="955">
        <v>0.37734926427792598</v>
      </c>
      <c r="F508" s="843"/>
      <c r="G508" s="843"/>
      <c r="H508" s="3252" t="s">
        <v>376</v>
      </c>
      <c r="I508" s="2960"/>
      <c r="J508" s="963">
        <v>5.340409173987049E-6</v>
      </c>
      <c r="K508" s="843"/>
      <c r="L508" s="843"/>
      <c r="M508" s="3248" t="s">
        <v>380</v>
      </c>
      <c r="N508" s="2960"/>
      <c r="O508" s="962">
        <v>3.8348335445501808E-6</v>
      </c>
      <c r="P508" s="843"/>
      <c r="Q508" s="843"/>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257" t="s">
        <v>359</v>
      </c>
      <c r="D509" s="2960"/>
      <c r="E509" s="955">
        <v>1.4420289089514631E-3</v>
      </c>
      <c r="F509" s="843"/>
      <c r="G509" s="843"/>
      <c r="H509" s="3252" t="s">
        <v>332</v>
      </c>
      <c r="I509" s="2960"/>
      <c r="J509" s="956">
        <v>0.28980103162351983</v>
      </c>
      <c r="K509" s="843"/>
      <c r="L509" s="843"/>
      <c r="M509" s="3248" t="s">
        <v>335</v>
      </c>
      <c r="N509" s="2960"/>
      <c r="O509" s="957">
        <v>0.24531759933163852</v>
      </c>
      <c r="P509" s="843"/>
      <c r="Q509" s="843"/>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257" t="s">
        <v>346</v>
      </c>
      <c r="D510" s="2960"/>
      <c r="E510" s="955">
        <v>1.433333289058222E-2</v>
      </c>
      <c r="F510" s="843"/>
      <c r="G510" s="843"/>
      <c r="H510" s="3252" t="s">
        <v>359</v>
      </c>
      <c r="I510" s="2960"/>
      <c r="J510" s="956">
        <v>2.5707778872498701E-3</v>
      </c>
      <c r="K510" s="843"/>
      <c r="L510" s="843"/>
      <c r="M510" s="3248" t="s">
        <v>376</v>
      </c>
      <c r="N510" s="2960"/>
      <c r="O510" s="957">
        <v>2.9155940105612905E-4</v>
      </c>
      <c r="P510" s="843"/>
      <c r="Q510" s="843"/>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257" t="s">
        <v>370</v>
      </c>
      <c r="D511" s="2960"/>
      <c r="E511" s="955">
        <v>4.3541024238858805E-4</v>
      </c>
      <c r="F511" s="843"/>
      <c r="G511" s="843"/>
      <c r="H511" s="3252" t="s">
        <v>346</v>
      </c>
      <c r="I511" s="2960"/>
      <c r="J511" s="956">
        <v>1.8116944278096687E-2</v>
      </c>
      <c r="K511" s="843"/>
      <c r="L511" s="843"/>
      <c r="M511" s="3248" t="s">
        <v>332</v>
      </c>
      <c r="N511" s="2960"/>
      <c r="O511" s="957">
        <v>0.29509898345554186</v>
      </c>
      <c r="P511" s="843"/>
      <c r="Q511" s="843"/>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257" t="s">
        <v>365</v>
      </c>
      <c r="D512" s="2960"/>
      <c r="E512" s="961">
        <v>1.9835855505082958E-6</v>
      </c>
      <c r="F512" s="843"/>
      <c r="G512" s="843"/>
      <c r="H512" s="3252" t="s">
        <v>370</v>
      </c>
      <c r="I512" s="2960"/>
      <c r="J512" s="956">
        <v>4.9673347018692072E-4</v>
      </c>
      <c r="K512" s="843"/>
      <c r="L512" s="843"/>
      <c r="M512" s="3248" t="s">
        <v>359</v>
      </c>
      <c r="N512" s="2960"/>
      <c r="O512" s="957">
        <v>2.4097070650516759E-4</v>
      </c>
      <c r="P512" s="843"/>
      <c r="Q512" s="843"/>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257" t="s">
        <v>212</v>
      </c>
      <c r="D513" s="2960"/>
      <c r="E513" s="955">
        <v>0.49172275961482009</v>
      </c>
      <c r="F513" s="843"/>
      <c r="G513" s="843"/>
      <c r="H513" s="3252" t="s">
        <v>365</v>
      </c>
      <c r="I513" s="2960"/>
      <c r="J513" s="956">
        <v>4.647889403252641E-3</v>
      </c>
      <c r="K513" s="843"/>
      <c r="L513" s="843"/>
      <c r="M513" s="3248" t="s">
        <v>346</v>
      </c>
      <c r="N513" s="2960"/>
      <c r="O513" s="957">
        <v>4.4000357879141335E-4</v>
      </c>
      <c r="P513" s="843"/>
      <c r="Q513" s="843"/>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257" t="s">
        <v>228</v>
      </c>
      <c r="D514" s="2960"/>
      <c r="E514" s="955">
        <v>8.1567907423176823E-4</v>
      </c>
      <c r="F514" s="843"/>
      <c r="G514" s="843"/>
      <c r="H514" s="3252" t="s">
        <v>212</v>
      </c>
      <c r="I514" s="2960"/>
      <c r="J514" s="956">
        <v>0.66837116914085204</v>
      </c>
      <c r="K514" s="843"/>
      <c r="L514" s="843"/>
      <c r="M514" s="3248" t="s">
        <v>365</v>
      </c>
      <c r="N514" s="2960"/>
      <c r="O514" s="957">
        <v>1.3103300023366202E-3</v>
      </c>
      <c r="P514" s="843"/>
      <c r="Q514" s="843"/>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257" t="s">
        <v>381</v>
      </c>
      <c r="D515" s="2960"/>
      <c r="E515" s="961">
        <v>1.4390365945572222E-5</v>
      </c>
      <c r="F515" s="843"/>
      <c r="G515" s="843"/>
      <c r="H515" s="3252" t="s">
        <v>228</v>
      </c>
      <c r="I515" s="2960"/>
      <c r="J515" s="956">
        <v>1.3565097706677001E-3</v>
      </c>
      <c r="K515" s="843"/>
      <c r="L515" s="843"/>
      <c r="M515" s="3248" t="s">
        <v>212</v>
      </c>
      <c r="N515" s="2960"/>
      <c r="O515" s="957">
        <v>0.43013462702595473</v>
      </c>
      <c r="P515" s="843"/>
      <c r="Q515" s="843"/>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257" t="s">
        <v>232</v>
      </c>
      <c r="D516" s="2960"/>
      <c r="E516" s="955">
        <v>1.5509801785807817E-3</v>
      </c>
      <c r="F516" s="843"/>
      <c r="G516" s="843"/>
      <c r="H516" s="3252" t="s">
        <v>381</v>
      </c>
      <c r="I516" s="2960"/>
      <c r="J516" s="956">
        <v>2.665341967409803E-4</v>
      </c>
      <c r="K516" s="843"/>
      <c r="L516" s="843"/>
      <c r="M516" s="3248" t="s">
        <v>381</v>
      </c>
      <c r="N516" s="2960"/>
      <c r="O516" s="962">
        <v>3.5229116165863574E-5</v>
      </c>
      <c r="P516" s="843"/>
      <c r="Q516" s="843"/>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257" t="s">
        <v>217</v>
      </c>
      <c r="D517" s="2960"/>
      <c r="E517" s="955">
        <v>0.12834117766279554</v>
      </c>
      <c r="F517" s="843"/>
      <c r="G517" s="843"/>
      <c r="H517" s="3252" t="s">
        <v>232</v>
      </c>
      <c r="I517" s="2960"/>
      <c r="J517" s="963">
        <v>4.2716134855589317E-5</v>
      </c>
      <c r="K517" s="843"/>
      <c r="L517" s="843"/>
      <c r="M517" s="3248" t="s">
        <v>232</v>
      </c>
      <c r="N517" s="2960"/>
      <c r="O517" s="957">
        <v>2.6845736971277895E-3</v>
      </c>
      <c r="P517" s="843"/>
      <c r="Q517" s="843"/>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257" t="s">
        <v>218</v>
      </c>
      <c r="D518" s="2960"/>
      <c r="E518" s="955">
        <v>0.66507261582061672</v>
      </c>
      <c r="F518" s="843"/>
      <c r="G518" s="843"/>
      <c r="H518" s="3252" t="s">
        <v>217</v>
      </c>
      <c r="I518" s="2960"/>
      <c r="J518" s="956">
        <v>0.25616350937121551</v>
      </c>
      <c r="K518" s="843"/>
      <c r="L518" s="843"/>
      <c r="M518" s="3248" t="s">
        <v>217</v>
      </c>
      <c r="N518" s="2960"/>
      <c r="O518" s="957">
        <v>0.15173549293708016</v>
      </c>
      <c r="P518" s="843"/>
      <c r="Q518" s="843"/>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257" t="s">
        <v>374</v>
      </c>
      <c r="D519" s="2960"/>
      <c r="E519" s="955">
        <v>1.0112480240995578E-4</v>
      </c>
      <c r="F519" s="843"/>
      <c r="G519" s="843"/>
      <c r="H519" s="3252" t="s">
        <v>218</v>
      </c>
      <c r="I519" s="2960"/>
      <c r="J519" s="956">
        <v>0.15071091672719705</v>
      </c>
      <c r="K519" s="843"/>
      <c r="L519" s="843"/>
      <c r="M519" s="3248" t="s">
        <v>218</v>
      </c>
      <c r="N519" s="2960"/>
      <c r="O519" s="957">
        <v>0.43495434841719199</v>
      </c>
      <c r="P519" s="843"/>
      <c r="Q519" s="843"/>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257" t="s">
        <v>372</v>
      </c>
      <c r="D520" s="2960"/>
      <c r="E520" s="961">
        <v>4.9356859314564275E-5</v>
      </c>
      <c r="F520" s="843"/>
      <c r="G520" s="843"/>
      <c r="H520" s="3252" t="s">
        <v>367</v>
      </c>
      <c r="I520" s="2960"/>
      <c r="J520" s="956">
        <v>1.0372992027226032E-4</v>
      </c>
      <c r="K520" s="843"/>
      <c r="L520" s="843"/>
      <c r="M520" s="3248" t="s">
        <v>374</v>
      </c>
      <c r="N520" s="2960"/>
      <c r="O520" s="962">
        <v>3.9845883295322128E-5</v>
      </c>
      <c r="P520" s="843"/>
      <c r="Q520" s="843"/>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257" t="s">
        <v>367</v>
      </c>
      <c r="D521" s="2960"/>
      <c r="E521" s="955">
        <v>1.8439097794338224E-4</v>
      </c>
      <c r="F521" s="843"/>
      <c r="G521" s="843"/>
      <c r="H521" s="3252" t="s">
        <v>330</v>
      </c>
      <c r="I521" s="2960"/>
      <c r="J521" s="956">
        <v>0.1785710427737815</v>
      </c>
      <c r="K521" s="843"/>
      <c r="L521" s="843"/>
      <c r="M521" s="3248" t="s">
        <v>372</v>
      </c>
      <c r="N521" s="2960"/>
      <c r="O521" s="957">
        <v>1.1005163701240217E-3</v>
      </c>
      <c r="P521" s="843"/>
      <c r="Q521" s="843"/>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257" t="s">
        <v>330</v>
      </c>
      <c r="D522" s="2960"/>
      <c r="E522" s="955">
        <v>0.67101973123093961</v>
      </c>
      <c r="F522" s="843"/>
      <c r="G522" s="843"/>
      <c r="H522" s="3252" t="s">
        <v>333</v>
      </c>
      <c r="I522" s="2960"/>
      <c r="J522" s="956">
        <v>0.18094252936649802</v>
      </c>
      <c r="K522" s="843"/>
      <c r="L522" s="843"/>
      <c r="M522" s="3248" t="s">
        <v>367</v>
      </c>
      <c r="N522" s="2960"/>
      <c r="O522" s="957">
        <v>2.5511554933466672E-3</v>
      </c>
      <c r="P522" s="843"/>
      <c r="Q522" s="843"/>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257" t="s">
        <v>333</v>
      </c>
      <c r="D523" s="2960"/>
      <c r="E523" s="955">
        <v>0.13524354453633353</v>
      </c>
      <c r="F523" s="843"/>
      <c r="G523" s="843"/>
      <c r="H523" s="3252" t="s">
        <v>382</v>
      </c>
      <c r="I523" s="2960"/>
      <c r="J523" s="956">
        <v>4.4998360683458886E-4</v>
      </c>
      <c r="K523" s="843"/>
      <c r="L523" s="843"/>
      <c r="M523" s="3248" t="s">
        <v>330</v>
      </c>
      <c r="N523" s="2960"/>
      <c r="O523" s="957">
        <v>0.4594150293530061</v>
      </c>
      <c r="P523" s="843"/>
      <c r="Q523" s="843"/>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257" t="s">
        <v>382</v>
      </c>
      <c r="D524" s="2960"/>
      <c r="E524" s="961">
        <v>5.8367379083645556E-6</v>
      </c>
      <c r="F524" s="843"/>
      <c r="G524" s="843"/>
      <c r="H524" s="3252" t="s">
        <v>377</v>
      </c>
      <c r="I524" s="2960"/>
      <c r="J524" s="956">
        <v>9.3096286954070834E-4</v>
      </c>
      <c r="K524" s="843"/>
      <c r="L524" s="843"/>
      <c r="M524" s="3248" t="s">
        <v>333</v>
      </c>
      <c r="N524" s="2960"/>
      <c r="O524" s="957">
        <v>0.15171629751451177</v>
      </c>
      <c r="P524" s="843"/>
      <c r="Q524" s="843"/>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256" t="s">
        <v>377</v>
      </c>
      <c r="D525" s="2960"/>
      <c r="E525" s="964">
        <v>7.5604380299178179E-5</v>
      </c>
      <c r="F525" s="843"/>
      <c r="G525" s="843"/>
      <c r="H525" s="3252" t="s">
        <v>362</v>
      </c>
      <c r="I525" s="2960"/>
      <c r="J525" s="956">
        <v>4.3625201362712225E-3</v>
      </c>
      <c r="K525" s="843"/>
      <c r="L525" s="843"/>
      <c r="M525" s="3248" t="s">
        <v>382</v>
      </c>
      <c r="N525" s="2960"/>
      <c r="O525" s="962">
        <v>5.0299080910025273E-6</v>
      </c>
      <c r="P525" s="843"/>
      <c r="Q525" s="843"/>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2959"/>
      <c r="D526" s="2960"/>
      <c r="E526" s="859"/>
      <c r="F526" s="843"/>
      <c r="G526" s="843"/>
      <c r="H526" s="3252" t="s">
        <v>351</v>
      </c>
      <c r="I526" s="2960"/>
      <c r="J526" s="956">
        <v>9.2335426507861671E-3</v>
      </c>
      <c r="K526" s="843"/>
      <c r="L526" s="843"/>
      <c r="M526" s="3248" t="s">
        <v>362</v>
      </c>
      <c r="N526" s="2960"/>
      <c r="O526" s="957">
        <v>9.6496171819263864E-3</v>
      </c>
      <c r="P526" s="843"/>
      <c r="Q526" s="843"/>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2959"/>
      <c r="D527" s="2960"/>
      <c r="E527" s="843"/>
      <c r="F527" s="843"/>
      <c r="G527" s="843"/>
      <c r="H527" s="3252" t="s">
        <v>360</v>
      </c>
      <c r="I527" s="2960"/>
      <c r="J527" s="956">
        <v>2.0516261015308062E-4</v>
      </c>
      <c r="K527" s="843"/>
      <c r="L527" s="843"/>
      <c r="M527" s="3248" t="s">
        <v>383</v>
      </c>
      <c r="N527" s="2960"/>
      <c r="O527" s="962">
        <v>1.3988817324530159E-5</v>
      </c>
      <c r="P527" s="843"/>
      <c r="Q527" s="843"/>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255" t="s">
        <v>236</v>
      </c>
      <c r="D528" s="2960"/>
      <c r="E528" s="2960"/>
      <c r="F528" s="2960"/>
      <c r="G528" s="2960"/>
      <c r="H528" s="3252" t="s">
        <v>343</v>
      </c>
      <c r="I528" s="2960"/>
      <c r="J528" s="956">
        <v>8.3220919557483695E-3</v>
      </c>
      <c r="K528" s="843"/>
      <c r="L528" s="843"/>
      <c r="M528" s="3248" t="s">
        <v>351</v>
      </c>
      <c r="N528" s="2960"/>
      <c r="O528" s="957">
        <v>1.680048233047101E-2</v>
      </c>
      <c r="P528" s="843"/>
      <c r="Q528" s="843"/>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269" t="s">
        <v>209</v>
      </c>
      <c r="D529" s="2960"/>
      <c r="E529" s="3270" t="s">
        <v>237</v>
      </c>
      <c r="F529" s="3271"/>
      <c r="G529" s="3272"/>
      <c r="H529" s="3252" t="s">
        <v>350</v>
      </c>
      <c r="I529" s="2960"/>
      <c r="J529" s="956">
        <v>3.0671839043335002E-3</v>
      </c>
      <c r="K529" s="843"/>
      <c r="L529" s="843"/>
      <c r="M529" s="3248" t="s">
        <v>360</v>
      </c>
      <c r="N529" s="2960"/>
      <c r="O529" s="957">
        <v>1.1491945324579304E-2</v>
      </c>
      <c r="P529" s="843"/>
      <c r="Q529" s="843"/>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2960"/>
      <c r="D530" s="2960"/>
      <c r="E530" s="940" t="s">
        <v>192</v>
      </c>
      <c r="F530" s="941" t="s">
        <v>238</v>
      </c>
      <c r="G530" s="942" t="s">
        <v>239</v>
      </c>
      <c r="H530" s="3252" t="s">
        <v>356</v>
      </c>
      <c r="I530" s="2960"/>
      <c r="J530" s="956">
        <v>6.5799407606322129E-3</v>
      </c>
      <c r="K530" s="843"/>
      <c r="L530" s="843"/>
      <c r="M530" s="3248" t="s">
        <v>343</v>
      </c>
      <c r="N530" s="2960"/>
      <c r="O530" s="957">
        <v>5.3998574389871101E-2</v>
      </c>
      <c r="P530" s="843"/>
      <c r="Q530" s="843"/>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254" t="s">
        <v>210</v>
      </c>
      <c r="D531" s="2960"/>
      <c r="E531" s="965">
        <v>8.2477093109368536</v>
      </c>
      <c r="F531" s="966">
        <v>13.979168323621785</v>
      </c>
      <c r="G531" s="967">
        <v>13.979168323621785</v>
      </c>
      <c r="H531" s="3252" t="s">
        <v>357</v>
      </c>
      <c r="I531" s="2960"/>
      <c r="J531" s="956">
        <v>3.2134769989088812E-3</v>
      </c>
      <c r="K531" s="843"/>
      <c r="L531" s="843"/>
      <c r="M531" s="3248" t="s">
        <v>350</v>
      </c>
      <c r="N531" s="2960"/>
      <c r="O531" s="957">
        <v>2.1122763699512145E-2</v>
      </c>
      <c r="P531" s="843"/>
      <c r="Q531" s="843"/>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2959"/>
      <c r="D532" s="2960"/>
      <c r="E532" s="859"/>
      <c r="F532" s="859"/>
      <c r="G532" s="859"/>
      <c r="H532" s="3252" t="s">
        <v>358</v>
      </c>
      <c r="I532" s="2960"/>
      <c r="J532" s="956">
        <v>2.2996693622239326E-3</v>
      </c>
      <c r="K532" s="843"/>
      <c r="L532" s="843"/>
      <c r="M532" s="3248" t="s">
        <v>356</v>
      </c>
      <c r="N532" s="2960"/>
      <c r="O532" s="957">
        <v>1.6781931989171859E-2</v>
      </c>
      <c r="P532" s="843"/>
      <c r="Q532" s="843"/>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2959"/>
      <c r="D533" s="2960"/>
      <c r="E533" s="843"/>
      <c r="F533" s="843"/>
      <c r="G533" s="843"/>
      <c r="H533" s="3251" t="s">
        <v>373</v>
      </c>
      <c r="I533" s="2960"/>
      <c r="J533" s="959">
        <v>6.7445029344972789E-4</v>
      </c>
      <c r="K533" s="843"/>
      <c r="L533" s="843"/>
      <c r="M533" s="3248" t="s">
        <v>357</v>
      </c>
      <c r="N533" s="2960"/>
      <c r="O533" s="957">
        <v>1.3369895561531824E-2</v>
      </c>
      <c r="P533" s="843"/>
      <c r="Q533" s="843"/>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255" t="s">
        <v>240</v>
      </c>
      <c r="D534" s="2960"/>
      <c r="E534" s="2960"/>
      <c r="F534" s="843"/>
      <c r="G534" s="843"/>
      <c r="H534" s="2959"/>
      <c r="I534" s="2960"/>
      <c r="J534" s="859"/>
      <c r="K534" s="843"/>
      <c r="L534" s="843"/>
      <c r="M534" s="3248" t="s">
        <v>358</v>
      </c>
      <c r="N534" s="2960"/>
      <c r="O534" s="957">
        <v>1.1791194028515089E-2</v>
      </c>
      <c r="P534" s="843"/>
      <c r="Q534" s="843"/>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2959"/>
      <c r="D535" s="2960"/>
      <c r="E535" s="943" t="s">
        <v>209</v>
      </c>
      <c r="F535" s="843"/>
      <c r="G535" s="843"/>
      <c r="H535" s="2959"/>
      <c r="I535" s="2960"/>
      <c r="J535" s="843"/>
      <c r="K535" s="843"/>
      <c r="L535" s="843"/>
      <c r="M535" s="3250" t="s">
        <v>373</v>
      </c>
      <c r="N535" s="2960"/>
      <c r="O535" s="960">
        <v>1.0243102062740758E-3</v>
      </c>
      <c r="P535" s="843"/>
      <c r="Q535" s="843"/>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2960"/>
      <c r="D536" s="2960"/>
      <c r="E536" s="968" t="s">
        <v>210</v>
      </c>
      <c r="F536" s="843"/>
      <c r="G536" s="843"/>
      <c r="H536" s="3249" t="s">
        <v>236</v>
      </c>
      <c r="I536" s="2960"/>
      <c r="J536" s="2960"/>
      <c r="K536" s="2960"/>
      <c r="L536" s="2960"/>
      <c r="M536" s="2959"/>
      <c r="N536" s="2960"/>
      <c r="O536" s="859"/>
      <c r="P536" s="843"/>
      <c r="Q536" s="843"/>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264" t="s">
        <v>211</v>
      </c>
      <c r="D537" s="2960"/>
      <c r="E537" s="952">
        <v>9.4172420668199336E-2</v>
      </c>
      <c r="F537" s="843"/>
      <c r="G537" s="843"/>
      <c r="H537" s="3265" t="s">
        <v>209</v>
      </c>
      <c r="I537" s="2960"/>
      <c r="J537" s="3266" t="s">
        <v>237</v>
      </c>
      <c r="K537" s="3267"/>
      <c r="L537" s="3268"/>
      <c r="M537" s="2959"/>
      <c r="N537" s="2960"/>
      <c r="O537" s="843"/>
      <c r="P537" s="843"/>
      <c r="Q537" s="843"/>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257" t="s">
        <v>219</v>
      </c>
      <c r="D538" s="2960"/>
      <c r="E538" s="955">
        <v>4.6757662369020243E-2</v>
      </c>
      <c r="F538" s="843"/>
      <c r="G538" s="843"/>
      <c r="H538" s="2960"/>
      <c r="I538" s="2960"/>
      <c r="J538" s="944" t="s">
        <v>192</v>
      </c>
      <c r="K538" s="945" t="s">
        <v>238</v>
      </c>
      <c r="L538" s="946" t="s">
        <v>239</v>
      </c>
      <c r="M538" s="3244" t="s">
        <v>236</v>
      </c>
      <c r="N538" s="2960"/>
      <c r="O538" s="2960"/>
      <c r="P538" s="2960"/>
      <c r="Q538" s="2960"/>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257" t="s">
        <v>214</v>
      </c>
      <c r="D539" s="2960"/>
      <c r="E539" s="955">
        <v>9.3016030171150163E-2</v>
      </c>
      <c r="F539" s="843"/>
      <c r="G539" s="843"/>
      <c r="H539" s="3247" t="s">
        <v>210</v>
      </c>
      <c r="I539" s="2960"/>
      <c r="J539" s="969">
        <v>6.3410809608049519</v>
      </c>
      <c r="K539" s="970">
        <v>10.065207874293575</v>
      </c>
      <c r="L539" s="971">
        <v>10.065207874293575</v>
      </c>
      <c r="M539" s="3260" t="s">
        <v>209</v>
      </c>
      <c r="N539" s="2960"/>
      <c r="O539" s="3261" t="s">
        <v>237</v>
      </c>
      <c r="P539" s="3262"/>
      <c r="Q539" s="3263"/>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257" t="s">
        <v>215</v>
      </c>
      <c r="D540" s="2960"/>
      <c r="E540" s="955">
        <v>8.1650252124043587E-2</v>
      </c>
      <c r="F540" s="843"/>
      <c r="G540" s="843"/>
      <c r="H540" s="2959"/>
      <c r="I540" s="2960"/>
      <c r="J540" s="859"/>
      <c r="K540" s="859"/>
      <c r="L540" s="859"/>
      <c r="M540" s="2960"/>
      <c r="N540" s="2960"/>
      <c r="O540" s="947" t="s">
        <v>192</v>
      </c>
      <c r="P540" s="948" t="s">
        <v>238</v>
      </c>
      <c r="Q540" s="949" t="s">
        <v>239</v>
      </c>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257" t="s">
        <v>225</v>
      </c>
      <c r="D541" s="2960"/>
      <c r="E541" s="955">
        <v>-3.5153155408661992E-3</v>
      </c>
      <c r="F541" s="843"/>
      <c r="G541" s="843"/>
      <c r="H541" s="2959"/>
      <c r="I541" s="2960"/>
      <c r="J541" s="843"/>
      <c r="K541" s="843"/>
      <c r="L541" s="843"/>
      <c r="M541" s="3243" t="s">
        <v>210</v>
      </c>
      <c r="N541" s="2960"/>
      <c r="O541" s="972">
        <v>6.7869218733873211</v>
      </c>
      <c r="P541" s="973">
        <v>10.604565427167689</v>
      </c>
      <c r="Q541" s="974">
        <v>10.604565427167689</v>
      </c>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257" t="s">
        <v>224</v>
      </c>
      <c r="D542" s="2960"/>
      <c r="E542" s="955">
        <v>1.0345714490539904E-2</v>
      </c>
      <c r="F542" s="843"/>
      <c r="G542" s="843"/>
      <c r="H542" s="3249" t="s">
        <v>240</v>
      </c>
      <c r="I542" s="2960"/>
      <c r="J542" s="2960"/>
      <c r="K542" s="843"/>
      <c r="L542" s="843"/>
      <c r="M542" s="2959"/>
      <c r="N542" s="2960"/>
      <c r="O542" s="859"/>
      <c r="P542" s="859"/>
      <c r="Q542" s="859"/>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257" t="s">
        <v>221</v>
      </c>
      <c r="D543" s="2960"/>
      <c r="E543" s="955">
        <v>3.8867974893076113E-2</v>
      </c>
      <c r="F543" s="843"/>
      <c r="G543" s="843"/>
      <c r="H543" s="2959"/>
      <c r="I543" s="2960"/>
      <c r="J543" s="950" t="s">
        <v>209</v>
      </c>
      <c r="K543" s="843"/>
      <c r="L543" s="843"/>
      <c r="M543" s="2959"/>
      <c r="N543" s="2960"/>
      <c r="O543" s="843"/>
      <c r="P543" s="843"/>
      <c r="Q543" s="843"/>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257" t="s">
        <v>220</v>
      </c>
      <c r="D544" s="2960"/>
      <c r="E544" s="955">
        <v>3.5577407148583033E-2</v>
      </c>
      <c r="F544" s="843"/>
      <c r="G544" s="843"/>
      <c r="H544" s="2960"/>
      <c r="I544" s="2960"/>
      <c r="J544" s="975" t="s">
        <v>210</v>
      </c>
      <c r="K544" s="843"/>
      <c r="L544" s="843"/>
      <c r="M544" s="3244" t="s">
        <v>240</v>
      </c>
      <c r="N544" s="2960"/>
      <c r="O544" s="2960"/>
      <c r="P544" s="843"/>
      <c r="Q544" s="843"/>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257" t="s">
        <v>331</v>
      </c>
      <c r="D545" s="2960"/>
      <c r="E545" s="955">
        <v>9.0444994174939272E-2</v>
      </c>
      <c r="F545" s="843"/>
      <c r="G545" s="843"/>
      <c r="H545" s="3259" t="s">
        <v>211</v>
      </c>
      <c r="I545" s="2960"/>
      <c r="J545" s="953">
        <v>0.1328838885607366</v>
      </c>
      <c r="K545" s="843"/>
      <c r="L545" s="843"/>
      <c r="M545" s="2959"/>
      <c r="N545" s="2960"/>
      <c r="O545" s="951" t="s">
        <v>209</v>
      </c>
      <c r="P545" s="843"/>
      <c r="Q545" s="843"/>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257" t="s">
        <v>340</v>
      </c>
      <c r="D546" s="2960"/>
      <c r="E546" s="955">
        <v>3.712406901906206E-2</v>
      </c>
      <c r="F546" s="843"/>
      <c r="G546" s="843"/>
      <c r="H546" s="3252" t="s">
        <v>219</v>
      </c>
      <c r="I546" s="2960"/>
      <c r="J546" s="956">
        <v>6.4115996170202416E-2</v>
      </c>
      <c r="K546" s="843"/>
      <c r="L546" s="843"/>
      <c r="M546" s="2960"/>
      <c r="N546" s="2960"/>
      <c r="O546" s="976" t="s">
        <v>210</v>
      </c>
      <c r="P546" s="843"/>
      <c r="Q546" s="843"/>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257" t="s">
        <v>352</v>
      </c>
      <c r="D547" s="2960"/>
      <c r="E547" s="955">
        <v>-4.3996858110933084E-3</v>
      </c>
      <c r="F547" s="843"/>
      <c r="G547" s="843"/>
      <c r="H547" s="3252" t="s">
        <v>214</v>
      </c>
      <c r="I547" s="2960"/>
      <c r="J547" s="956">
        <v>0.11758468979932887</v>
      </c>
      <c r="K547" s="843"/>
      <c r="L547" s="843"/>
      <c r="M547" s="3258" t="s">
        <v>211</v>
      </c>
      <c r="N547" s="2960"/>
      <c r="O547" s="954">
        <v>0.10216885704759605</v>
      </c>
      <c r="P547" s="843"/>
      <c r="Q547" s="843"/>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257" t="s">
        <v>355</v>
      </c>
      <c r="D548" s="2960"/>
      <c r="E548" s="955">
        <v>6.1082976176217926E-3</v>
      </c>
      <c r="F548" s="843"/>
      <c r="G548" s="843"/>
      <c r="H548" s="3252" t="s">
        <v>215</v>
      </c>
      <c r="I548" s="2960"/>
      <c r="J548" s="956">
        <v>0.11721029436199268</v>
      </c>
      <c r="K548" s="843"/>
      <c r="L548" s="843"/>
      <c r="M548" s="3248" t="s">
        <v>219</v>
      </c>
      <c r="N548" s="2960"/>
      <c r="O548" s="957">
        <v>4.6214561233238305E-2</v>
      </c>
      <c r="P548" s="843"/>
      <c r="Q548" s="843"/>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257" t="s">
        <v>344</v>
      </c>
      <c r="D549" s="2960"/>
      <c r="E549" s="955">
        <v>-2.9923797053290818E-2</v>
      </c>
      <c r="F549" s="843"/>
      <c r="G549" s="843"/>
      <c r="H549" s="3252" t="s">
        <v>225</v>
      </c>
      <c r="I549" s="2960"/>
      <c r="J549" s="956">
        <v>1.2888240433688792E-2</v>
      </c>
      <c r="K549" s="843"/>
      <c r="L549" s="843"/>
      <c r="M549" s="3248" t="s">
        <v>214</v>
      </c>
      <c r="N549" s="2960"/>
      <c r="O549" s="957">
        <v>9.686546923691064E-2</v>
      </c>
      <c r="P549" s="843"/>
      <c r="Q549" s="843"/>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257" t="s">
        <v>327</v>
      </c>
      <c r="D550" s="2960"/>
      <c r="E550" s="955">
        <v>-0.10481059088088061</v>
      </c>
      <c r="F550" s="843"/>
      <c r="G550" s="843"/>
      <c r="H550" s="3252" t="s">
        <v>224</v>
      </c>
      <c r="I550" s="2960"/>
      <c r="J550" s="956">
        <v>1.5655304771586324E-2</v>
      </c>
      <c r="K550" s="843"/>
      <c r="L550" s="843"/>
      <c r="M550" s="3248" t="s">
        <v>215</v>
      </c>
      <c r="N550" s="2960"/>
      <c r="O550" s="957">
        <v>7.8303688771106411E-2</v>
      </c>
      <c r="P550" s="843"/>
      <c r="Q550" s="843"/>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257" t="s">
        <v>375</v>
      </c>
      <c r="D551" s="2960"/>
      <c r="E551" s="955">
        <v>-1.2082087909396344E-3</v>
      </c>
      <c r="F551" s="843"/>
      <c r="G551" s="843"/>
      <c r="H551" s="3252" t="s">
        <v>221</v>
      </c>
      <c r="I551" s="2960"/>
      <c r="J551" s="956">
        <v>5.3806027447858167E-2</v>
      </c>
      <c r="K551" s="843"/>
      <c r="L551" s="843"/>
      <c r="M551" s="3248" t="s">
        <v>225</v>
      </c>
      <c r="N551" s="2960"/>
      <c r="O551" s="957">
        <v>2.663946443378698E-2</v>
      </c>
      <c r="P551" s="843"/>
      <c r="Q551" s="843"/>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257" t="s">
        <v>353</v>
      </c>
      <c r="D552" s="2960"/>
      <c r="E552" s="955">
        <v>7.1706768214495958E-3</v>
      </c>
      <c r="F552" s="843"/>
      <c r="G552" s="843"/>
      <c r="H552" s="3252" t="s">
        <v>220</v>
      </c>
      <c r="I552" s="2960"/>
      <c r="J552" s="956">
        <v>5.1007646795382187E-2</v>
      </c>
      <c r="K552" s="843"/>
      <c r="L552" s="843"/>
      <c r="M552" s="3248" t="s">
        <v>224</v>
      </c>
      <c r="N552" s="2960"/>
      <c r="O552" s="957">
        <v>2.0529926445128219E-2</v>
      </c>
      <c r="P552" s="843"/>
      <c r="Q552" s="843"/>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257" t="s">
        <v>347</v>
      </c>
      <c r="D553" s="2960"/>
      <c r="E553" s="955">
        <v>1.3672476366259713E-2</v>
      </c>
      <c r="F553" s="843"/>
      <c r="G553" s="843"/>
      <c r="H553" s="3252" t="s">
        <v>331</v>
      </c>
      <c r="I553" s="2960"/>
      <c r="J553" s="956">
        <v>9.9366152170498656E-2</v>
      </c>
      <c r="K553" s="843"/>
      <c r="L553" s="843"/>
      <c r="M553" s="3248" t="s">
        <v>221</v>
      </c>
      <c r="N553" s="2960"/>
      <c r="O553" s="957">
        <v>5.8755171976729768E-2</v>
      </c>
      <c r="P553" s="843"/>
      <c r="Q553" s="843"/>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257" t="s">
        <v>345</v>
      </c>
      <c r="D554" s="2960"/>
      <c r="E554" s="955">
        <v>1.9919528049023891E-2</v>
      </c>
      <c r="F554" s="843"/>
      <c r="G554" s="843"/>
      <c r="H554" s="3252" t="s">
        <v>340</v>
      </c>
      <c r="I554" s="2960"/>
      <c r="J554" s="956">
        <v>4.1161250886474425E-2</v>
      </c>
      <c r="K554" s="843"/>
      <c r="L554" s="843"/>
      <c r="M554" s="3248" t="s">
        <v>220</v>
      </c>
      <c r="N554" s="2960"/>
      <c r="O554" s="957">
        <v>3.2431385957498442E-2</v>
      </c>
      <c r="P554" s="843"/>
      <c r="Q554" s="843"/>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257" t="s">
        <v>329</v>
      </c>
      <c r="D555" s="2960"/>
      <c r="E555" s="955">
        <v>9.8878005251870432E-2</v>
      </c>
      <c r="F555" s="843"/>
      <c r="G555" s="843"/>
      <c r="H555" s="3252" t="s">
        <v>352</v>
      </c>
      <c r="I555" s="2960"/>
      <c r="J555" s="956">
        <v>8.192006786960861E-3</v>
      </c>
      <c r="K555" s="843"/>
      <c r="L555" s="843"/>
      <c r="M555" s="3248" t="s">
        <v>331</v>
      </c>
      <c r="N555" s="2960"/>
      <c r="O555" s="957">
        <v>9.4884878411896911E-2</v>
      </c>
      <c r="P555" s="843"/>
      <c r="Q555" s="843"/>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257" t="s">
        <v>349</v>
      </c>
      <c r="D556" s="2960"/>
      <c r="E556" s="955">
        <v>1.1891202824852683E-2</v>
      </c>
      <c r="F556" s="843"/>
      <c r="G556" s="843"/>
      <c r="H556" s="3252" t="s">
        <v>355</v>
      </c>
      <c r="I556" s="2960"/>
      <c r="J556" s="956">
        <v>1.3441389305949306E-2</v>
      </c>
      <c r="K556" s="843"/>
      <c r="L556" s="843"/>
      <c r="M556" s="3248" t="s">
        <v>340</v>
      </c>
      <c r="N556" s="2960"/>
      <c r="O556" s="957">
        <v>3.6951334788072332E-2</v>
      </c>
      <c r="P556" s="843"/>
      <c r="Q556" s="843"/>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257" t="s">
        <v>222</v>
      </c>
      <c r="D557" s="2960"/>
      <c r="E557" s="955">
        <v>4.8833859254240374E-3</v>
      </c>
      <c r="F557" s="843"/>
      <c r="G557" s="843"/>
      <c r="H557" s="3252" t="s">
        <v>339</v>
      </c>
      <c r="I557" s="2960"/>
      <c r="J557" s="956">
        <v>-2.4603622605594865E-2</v>
      </c>
      <c r="K557" s="843"/>
      <c r="L557" s="843"/>
      <c r="M557" s="3248" t="s">
        <v>352</v>
      </c>
      <c r="N557" s="2960"/>
      <c r="O557" s="957">
        <v>2.1410016667865867E-2</v>
      </c>
      <c r="P557" s="843"/>
      <c r="Q557" s="843"/>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257" t="s">
        <v>354</v>
      </c>
      <c r="D558" s="2960"/>
      <c r="E558" s="955">
        <v>-6.5354579652297717E-3</v>
      </c>
      <c r="F558" s="843"/>
      <c r="G558" s="843"/>
      <c r="H558" s="3252" t="s">
        <v>366</v>
      </c>
      <c r="I558" s="2960"/>
      <c r="J558" s="956">
        <v>-9.1145144499032073E-3</v>
      </c>
      <c r="K558" s="843"/>
      <c r="L558" s="843"/>
      <c r="M558" s="3248" t="s">
        <v>355</v>
      </c>
      <c r="N558" s="2960"/>
      <c r="O558" s="957">
        <v>6.0580060341003271E-3</v>
      </c>
      <c r="P558" s="843"/>
      <c r="Q558" s="843"/>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257" t="s">
        <v>348</v>
      </c>
      <c r="D559" s="2960"/>
      <c r="E559" s="955">
        <v>-1.382122157712614E-2</v>
      </c>
      <c r="F559" s="843"/>
      <c r="G559" s="843"/>
      <c r="H559" s="3252" t="s">
        <v>344</v>
      </c>
      <c r="I559" s="2960"/>
      <c r="J559" s="956">
        <v>-1.9783020249523522E-2</v>
      </c>
      <c r="K559" s="843"/>
      <c r="L559" s="843"/>
      <c r="M559" s="3248" t="s">
        <v>339</v>
      </c>
      <c r="N559" s="2960"/>
      <c r="O559" s="957">
        <v>-3.8590644470490279E-2</v>
      </c>
      <c r="P559" s="843"/>
      <c r="Q559" s="843"/>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257" t="s">
        <v>338</v>
      </c>
      <c r="D560" s="2960"/>
      <c r="E560" s="955">
        <v>-4.3262831240920799E-2</v>
      </c>
      <c r="F560" s="843"/>
      <c r="G560" s="843"/>
      <c r="H560" s="3252" t="s">
        <v>327</v>
      </c>
      <c r="I560" s="2960"/>
      <c r="J560" s="956">
        <v>-0.11186588784915051</v>
      </c>
      <c r="K560" s="843"/>
      <c r="L560" s="843"/>
      <c r="M560" s="3248" t="s">
        <v>366</v>
      </c>
      <c r="N560" s="2960"/>
      <c r="O560" s="957">
        <v>-2.0297730103247674E-3</v>
      </c>
      <c r="P560" s="843"/>
      <c r="Q560" s="843"/>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257" t="s">
        <v>342</v>
      </c>
      <c r="D561" s="2960"/>
      <c r="E561" s="955">
        <v>-2.8994043061565028E-2</v>
      </c>
      <c r="F561" s="843"/>
      <c r="G561" s="843"/>
      <c r="H561" s="3252" t="s">
        <v>353</v>
      </c>
      <c r="I561" s="2960"/>
      <c r="J561" s="956">
        <v>1.2003222452461998E-2</v>
      </c>
      <c r="K561" s="843"/>
      <c r="L561" s="843"/>
      <c r="M561" s="3248" t="s">
        <v>344</v>
      </c>
      <c r="N561" s="2960"/>
      <c r="O561" s="957">
        <v>-2.8420580418862161E-2</v>
      </c>
      <c r="P561" s="843"/>
      <c r="Q561" s="843"/>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257" t="s">
        <v>361</v>
      </c>
      <c r="D562" s="2960"/>
      <c r="E562" s="955">
        <v>-1.0214614341149263E-3</v>
      </c>
      <c r="F562" s="843"/>
      <c r="G562" s="843"/>
      <c r="H562" s="3252" t="s">
        <v>347</v>
      </c>
      <c r="I562" s="2960"/>
      <c r="J562" s="956">
        <v>1.9820542163225936E-2</v>
      </c>
      <c r="K562" s="843"/>
      <c r="L562" s="843"/>
      <c r="M562" s="3248" t="s">
        <v>327</v>
      </c>
      <c r="N562" s="2960"/>
      <c r="O562" s="957">
        <v>-0.11359239538208152</v>
      </c>
      <c r="P562" s="843"/>
      <c r="Q562" s="843"/>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257" t="s">
        <v>368</v>
      </c>
      <c r="D563" s="2960"/>
      <c r="E563" s="955">
        <v>3.3971563874909505E-3</v>
      </c>
      <c r="F563" s="843"/>
      <c r="G563" s="843"/>
      <c r="H563" s="3252" t="s">
        <v>345</v>
      </c>
      <c r="I563" s="2960"/>
      <c r="J563" s="956">
        <v>2.7118211208146038E-2</v>
      </c>
      <c r="K563" s="843"/>
      <c r="L563" s="843"/>
      <c r="M563" s="3248" t="s">
        <v>375</v>
      </c>
      <c r="N563" s="2960"/>
      <c r="O563" s="957">
        <v>-3.8975557936810144E-4</v>
      </c>
      <c r="P563" s="843"/>
      <c r="Q563" s="843"/>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257" t="s">
        <v>369</v>
      </c>
      <c r="D564" s="2960"/>
      <c r="E564" s="955">
        <v>3.1248375215005768E-3</v>
      </c>
      <c r="F564" s="843"/>
      <c r="G564" s="843"/>
      <c r="H564" s="3252" t="s">
        <v>329</v>
      </c>
      <c r="I564" s="2960"/>
      <c r="J564" s="956">
        <v>9.2190376627815498E-2</v>
      </c>
      <c r="K564" s="843"/>
      <c r="L564" s="843"/>
      <c r="M564" s="3248" t="s">
        <v>347</v>
      </c>
      <c r="N564" s="2960"/>
      <c r="O564" s="957">
        <v>2.2678587357985489E-2</v>
      </c>
      <c r="P564" s="843"/>
      <c r="Q564" s="843"/>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257" t="s">
        <v>371</v>
      </c>
      <c r="D565" s="2960"/>
      <c r="E565" s="955">
        <v>-1.830623837769024E-3</v>
      </c>
      <c r="F565" s="843"/>
      <c r="G565" s="843"/>
      <c r="H565" s="3252" t="s">
        <v>349</v>
      </c>
      <c r="I565" s="2960"/>
      <c r="J565" s="956">
        <v>1.3986854406893668E-2</v>
      </c>
      <c r="K565" s="843"/>
      <c r="L565" s="843"/>
      <c r="M565" s="3248" t="s">
        <v>345</v>
      </c>
      <c r="N565" s="2960"/>
      <c r="O565" s="957">
        <v>2.730669712624265E-2</v>
      </c>
      <c r="P565" s="843"/>
      <c r="Q565" s="843"/>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257" t="s">
        <v>336</v>
      </c>
      <c r="D566" s="2960"/>
      <c r="E566" s="955">
        <v>5.4960989016479445E-2</v>
      </c>
      <c r="F566" s="843"/>
      <c r="G566" s="843"/>
      <c r="H566" s="3252" t="s">
        <v>222</v>
      </c>
      <c r="I566" s="2960"/>
      <c r="J566" s="956">
        <v>4.632465100630148E-3</v>
      </c>
      <c r="K566" s="843"/>
      <c r="L566" s="843"/>
      <c r="M566" s="3248" t="s">
        <v>329</v>
      </c>
      <c r="N566" s="2960"/>
      <c r="O566" s="957">
        <v>0.10969692994048504</v>
      </c>
      <c r="P566" s="843"/>
      <c r="Q566" s="843"/>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257" t="s">
        <v>341</v>
      </c>
      <c r="D567" s="2960"/>
      <c r="E567" s="955">
        <v>3.0216718372586597E-2</v>
      </c>
      <c r="F567" s="843"/>
      <c r="G567" s="843"/>
      <c r="H567" s="3252" t="s">
        <v>348</v>
      </c>
      <c r="I567" s="2960"/>
      <c r="J567" s="956">
        <v>-1.4484583515857952E-2</v>
      </c>
      <c r="K567" s="843"/>
      <c r="L567" s="843"/>
      <c r="M567" s="3248" t="s">
        <v>349</v>
      </c>
      <c r="N567" s="2960"/>
      <c r="O567" s="957">
        <v>9.5000561399397956E-3</v>
      </c>
      <c r="P567" s="843"/>
      <c r="Q567" s="843"/>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257" t="s">
        <v>337</v>
      </c>
      <c r="D568" s="2960"/>
      <c r="E568" s="955">
        <v>-2.3646164482623619E-2</v>
      </c>
      <c r="F568" s="843"/>
      <c r="G568" s="843"/>
      <c r="H568" s="3252" t="s">
        <v>338</v>
      </c>
      <c r="I568" s="2960"/>
      <c r="J568" s="956">
        <v>-5.5532605979615318E-2</v>
      </c>
      <c r="K568" s="843"/>
      <c r="L568" s="843"/>
      <c r="M568" s="3248" t="s">
        <v>354</v>
      </c>
      <c r="N568" s="2960"/>
      <c r="O568" s="957">
        <v>-3.1767382966531236E-3</v>
      </c>
      <c r="P568" s="843"/>
      <c r="Q568" s="843"/>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257" t="s">
        <v>334</v>
      </c>
      <c r="D569" s="2960"/>
      <c r="E569" s="955">
        <v>5.9219826491095029E-2</v>
      </c>
      <c r="F569" s="843"/>
      <c r="G569" s="843"/>
      <c r="H569" s="3252" t="s">
        <v>342</v>
      </c>
      <c r="I569" s="2960"/>
      <c r="J569" s="956">
        <v>-2.8069440164398888E-2</v>
      </c>
      <c r="K569" s="843"/>
      <c r="L569" s="843"/>
      <c r="M569" s="3248" t="s">
        <v>348</v>
      </c>
      <c r="N569" s="2960"/>
      <c r="O569" s="957">
        <v>-1.257437265579979E-2</v>
      </c>
      <c r="P569" s="843"/>
      <c r="Q569" s="843"/>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257" t="s">
        <v>379</v>
      </c>
      <c r="D570" s="2960"/>
      <c r="E570" s="955">
        <v>-3.247316695644883E-4</v>
      </c>
      <c r="F570" s="843"/>
      <c r="G570" s="843"/>
      <c r="H570" s="3252" t="s">
        <v>361</v>
      </c>
      <c r="I570" s="2960"/>
      <c r="J570" s="956">
        <v>-1.2606999124056649E-2</v>
      </c>
      <c r="K570" s="843"/>
      <c r="L570" s="843"/>
      <c r="M570" s="3248" t="s">
        <v>338</v>
      </c>
      <c r="N570" s="2960"/>
      <c r="O570" s="957">
        <v>-3.2294425429072522E-2</v>
      </c>
      <c r="P570" s="843"/>
      <c r="Q570" s="843"/>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257" t="s">
        <v>363</v>
      </c>
      <c r="D571" s="2960"/>
      <c r="E571" s="955">
        <v>-3.946085095780213E-3</v>
      </c>
      <c r="F571" s="843"/>
      <c r="G571" s="843"/>
      <c r="H571" s="3252" t="s">
        <v>368</v>
      </c>
      <c r="I571" s="2960"/>
      <c r="J571" s="956">
        <v>6.0750629668616715E-3</v>
      </c>
      <c r="K571" s="843"/>
      <c r="L571" s="843"/>
      <c r="M571" s="3248" t="s">
        <v>342</v>
      </c>
      <c r="N571" s="2960"/>
      <c r="O571" s="957">
        <v>-2.7233025601705037E-2</v>
      </c>
      <c r="P571" s="843"/>
      <c r="Q571" s="843"/>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257" t="s">
        <v>364</v>
      </c>
      <c r="D572" s="2960"/>
      <c r="E572" s="955">
        <v>-3.9319394186329718E-3</v>
      </c>
      <c r="F572" s="843"/>
      <c r="G572" s="843"/>
      <c r="H572" s="3252" t="s">
        <v>369</v>
      </c>
      <c r="I572" s="2960"/>
      <c r="J572" s="956">
        <v>3.1815465839988562E-3</v>
      </c>
      <c r="K572" s="843"/>
      <c r="L572" s="843"/>
      <c r="M572" s="3248" t="s">
        <v>361</v>
      </c>
      <c r="N572" s="2960"/>
      <c r="O572" s="957">
        <v>1.6937320900798178E-3</v>
      </c>
      <c r="P572" s="843"/>
      <c r="Q572" s="843"/>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257" t="s">
        <v>328</v>
      </c>
      <c r="D573" s="2960"/>
      <c r="E573" s="955">
        <v>-9.9783123500229526E-2</v>
      </c>
      <c r="F573" s="843"/>
      <c r="G573" s="843"/>
      <c r="H573" s="3252" t="s">
        <v>336</v>
      </c>
      <c r="I573" s="2960"/>
      <c r="J573" s="956">
        <v>5.3097363049753786E-2</v>
      </c>
      <c r="K573" s="843"/>
      <c r="L573" s="843"/>
      <c r="M573" s="3248" t="s">
        <v>368</v>
      </c>
      <c r="N573" s="2960"/>
      <c r="O573" s="957">
        <v>-1.1708980567485875E-3</v>
      </c>
      <c r="P573" s="843"/>
      <c r="Q573" s="843"/>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3257" t="s">
        <v>380</v>
      </c>
      <c r="D574" s="2960"/>
      <c r="E574" s="955">
        <v>-8.7460109586303704E-4</v>
      </c>
      <c r="F574" s="843"/>
      <c r="G574" s="843"/>
      <c r="H574" s="3252" t="s">
        <v>341</v>
      </c>
      <c r="I574" s="2960"/>
      <c r="J574" s="956">
        <v>2.5057404225201696E-2</v>
      </c>
      <c r="K574" s="843"/>
      <c r="L574" s="843"/>
      <c r="M574" s="3248" t="s">
        <v>371</v>
      </c>
      <c r="N574" s="2960"/>
      <c r="O574" s="957">
        <v>-1.5466513308980206E-3</v>
      </c>
      <c r="P574" s="843"/>
      <c r="Q574" s="843"/>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3257" t="s">
        <v>378</v>
      </c>
      <c r="D575" s="2960"/>
      <c r="E575" s="955">
        <v>-2.7843505027563549E-4</v>
      </c>
      <c r="F575" s="843"/>
      <c r="G575" s="843"/>
      <c r="H575" s="3252" t="s">
        <v>337</v>
      </c>
      <c r="I575" s="2960"/>
      <c r="J575" s="956">
        <v>-5.9520467821628849E-2</v>
      </c>
      <c r="K575" s="843"/>
      <c r="L575" s="843"/>
      <c r="M575" s="3248" t="s">
        <v>336</v>
      </c>
      <c r="N575" s="2960"/>
      <c r="O575" s="957">
        <v>6.9989070594293684E-2</v>
      </c>
      <c r="P575" s="843"/>
      <c r="Q575" s="843"/>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257" t="s">
        <v>335</v>
      </c>
      <c r="D576" s="2960"/>
      <c r="E576" s="955">
        <v>4.8669723896769275E-2</v>
      </c>
      <c r="F576" s="843"/>
      <c r="G576" s="843"/>
      <c r="H576" s="3252" t="s">
        <v>334</v>
      </c>
      <c r="I576" s="2960"/>
      <c r="J576" s="956">
        <v>4.9763272129596914E-2</v>
      </c>
      <c r="K576" s="843"/>
      <c r="L576" s="843"/>
      <c r="M576" s="3248" t="s">
        <v>341</v>
      </c>
      <c r="N576" s="2960"/>
      <c r="O576" s="957">
        <v>3.5147293566889906E-2</v>
      </c>
      <c r="P576" s="843"/>
      <c r="Q576" s="843"/>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257" t="s">
        <v>376</v>
      </c>
      <c r="D577" s="2960"/>
      <c r="E577" s="955">
        <v>1.1976846387056633E-3</v>
      </c>
      <c r="F577" s="843"/>
      <c r="G577" s="843"/>
      <c r="H577" s="3252" t="s">
        <v>363</v>
      </c>
      <c r="I577" s="2960"/>
      <c r="J577" s="956">
        <v>-5.8106299878768397E-3</v>
      </c>
      <c r="K577" s="843"/>
      <c r="L577" s="843"/>
      <c r="M577" s="3248" t="s">
        <v>337</v>
      </c>
      <c r="N577" s="2960"/>
      <c r="O577" s="957">
        <v>3.3004329004889662E-3</v>
      </c>
      <c r="P577" s="843"/>
      <c r="Q577" s="843"/>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3257" t="s">
        <v>332</v>
      </c>
      <c r="D578" s="2960"/>
      <c r="E578" s="955">
        <v>7.447978389818212E-2</v>
      </c>
      <c r="F578" s="843"/>
      <c r="G578" s="843"/>
      <c r="H578" s="3252" t="s">
        <v>364</v>
      </c>
      <c r="I578" s="2960"/>
      <c r="J578" s="956">
        <v>2.8363855549430454E-3</v>
      </c>
      <c r="K578" s="843"/>
      <c r="L578" s="843"/>
      <c r="M578" s="3248" t="s">
        <v>334</v>
      </c>
      <c r="N578" s="2960"/>
      <c r="O578" s="957">
        <v>6.6354320991358767E-2</v>
      </c>
      <c r="P578" s="843"/>
      <c r="Q578" s="843"/>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257" t="s">
        <v>359</v>
      </c>
      <c r="D579" s="2960"/>
      <c r="E579" s="955">
        <v>4.6041942439057418E-3</v>
      </c>
      <c r="F579" s="843"/>
      <c r="G579" s="843"/>
      <c r="H579" s="3252" t="s">
        <v>328</v>
      </c>
      <c r="I579" s="2960"/>
      <c r="J579" s="956">
        <v>-9.1506143316139585E-2</v>
      </c>
      <c r="K579" s="843"/>
      <c r="L579" s="843"/>
      <c r="M579" s="3248" t="s">
        <v>379</v>
      </c>
      <c r="N579" s="2960"/>
      <c r="O579" s="957">
        <v>2.3326561899244362E-3</v>
      </c>
      <c r="P579" s="843"/>
      <c r="Q579" s="843"/>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3257" t="s">
        <v>346</v>
      </c>
      <c r="D580" s="2960"/>
      <c r="E580" s="955">
        <v>1.4515775667062851E-2</v>
      </c>
      <c r="F580" s="843"/>
      <c r="G580" s="843"/>
      <c r="H580" s="3252" t="s">
        <v>378</v>
      </c>
      <c r="I580" s="2960"/>
      <c r="J580" s="956">
        <v>-5.225432883387263E-3</v>
      </c>
      <c r="K580" s="843"/>
      <c r="L580" s="843"/>
      <c r="M580" s="3248" t="s">
        <v>363</v>
      </c>
      <c r="N580" s="2960"/>
      <c r="O580" s="957">
        <v>-7.1187096295175899E-3</v>
      </c>
      <c r="P580" s="843"/>
      <c r="Q580" s="843"/>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3257" t="s">
        <v>370</v>
      </c>
      <c r="D581" s="2960"/>
      <c r="E581" s="955">
        <v>2.5299735137090324E-3</v>
      </c>
      <c r="F581" s="843"/>
      <c r="G581" s="843"/>
      <c r="H581" s="3252" t="s">
        <v>335</v>
      </c>
      <c r="I581" s="2960"/>
      <c r="J581" s="956">
        <v>-1.7653269989999072E-2</v>
      </c>
      <c r="K581" s="843"/>
      <c r="L581" s="843"/>
      <c r="M581" s="3248" t="s">
        <v>364</v>
      </c>
      <c r="N581" s="2960"/>
      <c r="O581" s="957">
        <v>3.7226137010330513E-4</v>
      </c>
      <c r="P581" s="843"/>
      <c r="Q581" s="843"/>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257" t="s">
        <v>365</v>
      </c>
      <c r="D582" s="2960"/>
      <c r="E582" s="955">
        <v>1.7076234969844241E-4</v>
      </c>
      <c r="F582" s="843"/>
      <c r="G582" s="843"/>
      <c r="H582" s="3252" t="s">
        <v>376</v>
      </c>
      <c r="I582" s="2960"/>
      <c r="J582" s="956">
        <v>-3.6443826339661428E-4</v>
      </c>
      <c r="K582" s="843"/>
      <c r="L582" s="843"/>
      <c r="M582" s="3248" t="s">
        <v>328</v>
      </c>
      <c r="N582" s="2960"/>
      <c r="O582" s="957">
        <v>-0.10465208532585758</v>
      </c>
      <c r="P582" s="843"/>
      <c r="Q582" s="843"/>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3257" t="s">
        <v>212</v>
      </c>
      <c r="D583" s="2960"/>
      <c r="E583" s="955">
        <v>8.5021117554771153E-2</v>
      </c>
      <c r="F583" s="843"/>
      <c r="G583" s="843"/>
      <c r="H583" s="3252" t="s">
        <v>332</v>
      </c>
      <c r="I583" s="2960"/>
      <c r="J583" s="956">
        <v>8.4895889966283111E-2</v>
      </c>
      <c r="K583" s="843"/>
      <c r="L583" s="843"/>
      <c r="M583" s="3248" t="s">
        <v>380</v>
      </c>
      <c r="N583" s="2960"/>
      <c r="O583" s="957">
        <v>-2.8853626712951988E-4</v>
      </c>
      <c r="P583" s="843"/>
      <c r="Q583" s="843"/>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3257" t="s">
        <v>228</v>
      </c>
      <c r="D584" s="2960"/>
      <c r="E584" s="955">
        <v>3.4627912745855455E-3</v>
      </c>
      <c r="F584" s="843"/>
      <c r="G584" s="843"/>
      <c r="H584" s="3252" t="s">
        <v>359</v>
      </c>
      <c r="I584" s="2960"/>
      <c r="J584" s="956">
        <v>7.9959299303484829E-3</v>
      </c>
      <c r="K584" s="843"/>
      <c r="L584" s="843"/>
      <c r="M584" s="3248" t="s">
        <v>335</v>
      </c>
      <c r="N584" s="2960"/>
      <c r="O584" s="957">
        <v>7.2977923709448819E-2</v>
      </c>
      <c r="P584" s="843"/>
      <c r="Q584" s="843"/>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257" t="s">
        <v>381</v>
      </c>
      <c r="D585" s="2960"/>
      <c r="E585" s="955">
        <v>4.5994147449582496E-4</v>
      </c>
      <c r="F585" s="843"/>
      <c r="G585" s="843"/>
      <c r="H585" s="3252" t="s">
        <v>346</v>
      </c>
      <c r="I585" s="2960"/>
      <c r="J585" s="956">
        <v>2.1226538422269611E-2</v>
      </c>
      <c r="K585" s="843"/>
      <c r="L585" s="843"/>
      <c r="M585" s="3248" t="s">
        <v>376</v>
      </c>
      <c r="N585" s="2960"/>
      <c r="O585" s="957">
        <v>2.5158843568319628E-3</v>
      </c>
      <c r="P585" s="843"/>
      <c r="Q585" s="843"/>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257" t="s">
        <v>232</v>
      </c>
      <c r="D586" s="2960"/>
      <c r="E586" s="955">
        <v>4.774960440336113E-3</v>
      </c>
      <c r="F586" s="843"/>
      <c r="G586" s="843"/>
      <c r="H586" s="3252" t="s">
        <v>370</v>
      </c>
      <c r="I586" s="2960"/>
      <c r="J586" s="956">
        <v>3.5147821637504253E-3</v>
      </c>
      <c r="K586" s="843"/>
      <c r="L586" s="843"/>
      <c r="M586" s="3248" t="s">
        <v>332</v>
      </c>
      <c r="N586" s="2960"/>
      <c r="O586" s="957">
        <v>8.0040723719611351E-2</v>
      </c>
      <c r="P586" s="843"/>
      <c r="Q586" s="843"/>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257" t="s">
        <v>217</v>
      </c>
      <c r="D587" s="2960"/>
      <c r="E587" s="955">
        <v>4.3435983964434294E-2</v>
      </c>
      <c r="F587" s="843"/>
      <c r="G587" s="843"/>
      <c r="H587" s="3252" t="s">
        <v>365</v>
      </c>
      <c r="I587" s="2960"/>
      <c r="J587" s="956">
        <v>-1.0751389471868605E-2</v>
      </c>
      <c r="K587" s="843"/>
      <c r="L587" s="843"/>
      <c r="M587" s="3248" t="s">
        <v>359</v>
      </c>
      <c r="N587" s="2960"/>
      <c r="O587" s="957">
        <v>2.2872270341754253E-3</v>
      </c>
      <c r="P587" s="843"/>
      <c r="Q587" s="843"/>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257" t="s">
        <v>218</v>
      </c>
      <c r="D588" s="2960"/>
      <c r="E588" s="955">
        <v>-9.8878344661648493E-2</v>
      </c>
      <c r="F588" s="843"/>
      <c r="G588" s="843"/>
      <c r="H588" s="3252" t="s">
        <v>212</v>
      </c>
      <c r="I588" s="2960"/>
      <c r="J588" s="956">
        <v>0.12892749832176187</v>
      </c>
      <c r="K588" s="843"/>
      <c r="L588" s="843"/>
      <c r="M588" s="3248" t="s">
        <v>346</v>
      </c>
      <c r="N588" s="2960"/>
      <c r="O588" s="957">
        <v>3.0906886303751721E-3</v>
      </c>
      <c r="P588" s="843"/>
      <c r="Q588" s="843"/>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257" t="s">
        <v>374</v>
      </c>
      <c r="D589" s="2960"/>
      <c r="E589" s="955">
        <v>-1.2192576722878912E-3</v>
      </c>
      <c r="F589" s="843"/>
      <c r="G589" s="843"/>
      <c r="H589" s="3252" t="s">
        <v>228</v>
      </c>
      <c r="I589" s="2960"/>
      <c r="J589" s="956">
        <v>5.8082883016045608E-3</v>
      </c>
      <c r="K589" s="843"/>
      <c r="L589" s="843"/>
      <c r="M589" s="3248" t="s">
        <v>365</v>
      </c>
      <c r="N589" s="2960"/>
      <c r="O589" s="957">
        <v>5.3335637773161727E-3</v>
      </c>
      <c r="P589" s="843"/>
      <c r="Q589" s="843"/>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257" t="s">
        <v>372</v>
      </c>
      <c r="D590" s="2960"/>
      <c r="E590" s="955">
        <v>8.5180544616525044E-4</v>
      </c>
      <c r="F590" s="843"/>
      <c r="G590" s="843"/>
      <c r="H590" s="3252" t="s">
        <v>381</v>
      </c>
      <c r="I590" s="2960"/>
      <c r="J590" s="956">
        <v>-2.5746201900064994E-3</v>
      </c>
      <c r="K590" s="843"/>
      <c r="L590" s="843"/>
      <c r="M590" s="3248" t="s">
        <v>212</v>
      </c>
      <c r="N590" s="2960"/>
      <c r="O590" s="957">
        <v>9.6633865657616419E-2</v>
      </c>
      <c r="P590" s="843"/>
      <c r="Q590" s="843"/>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257" t="s">
        <v>367</v>
      </c>
      <c r="D591" s="2960"/>
      <c r="E591" s="955">
        <v>1.646404285710284E-3</v>
      </c>
      <c r="F591" s="843"/>
      <c r="G591" s="843"/>
      <c r="H591" s="3252" t="s">
        <v>232</v>
      </c>
      <c r="I591" s="2960"/>
      <c r="J591" s="956">
        <v>1.0307009499345204E-3</v>
      </c>
      <c r="K591" s="843"/>
      <c r="L591" s="843"/>
      <c r="M591" s="3248" t="s">
        <v>381</v>
      </c>
      <c r="N591" s="2960"/>
      <c r="O591" s="957">
        <v>-8.7453666884266938E-4</v>
      </c>
      <c r="P591" s="843"/>
      <c r="Q591" s="843"/>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257" t="s">
        <v>330</v>
      </c>
      <c r="D592" s="2960"/>
      <c r="E592" s="955">
        <v>-9.9319448523624718E-2</v>
      </c>
      <c r="F592" s="843"/>
      <c r="G592" s="843"/>
      <c r="H592" s="3252" t="s">
        <v>217</v>
      </c>
      <c r="I592" s="2960"/>
      <c r="J592" s="956">
        <v>-7.9816987805016573E-2</v>
      </c>
      <c r="K592" s="843"/>
      <c r="L592" s="843"/>
      <c r="M592" s="3248" t="s">
        <v>232</v>
      </c>
      <c r="N592" s="2960"/>
      <c r="O592" s="957">
        <v>7.6342225373591697E-3</v>
      </c>
      <c r="P592" s="843"/>
      <c r="Q592" s="843"/>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257" t="s">
        <v>333</v>
      </c>
      <c r="D593" s="2960"/>
      <c r="E593" s="955">
        <v>4.458871188945665E-2</v>
      </c>
      <c r="F593" s="843"/>
      <c r="G593" s="843"/>
      <c r="H593" s="3252" t="s">
        <v>218</v>
      </c>
      <c r="I593" s="2960"/>
      <c r="J593" s="956">
        <v>-6.1222217739340008E-2</v>
      </c>
      <c r="K593" s="843"/>
      <c r="L593" s="843"/>
      <c r="M593" s="3248" t="s">
        <v>217</v>
      </c>
      <c r="N593" s="2960"/>
      <c r="O593" s="957">
        <v>5.7394561216831591E-2</v>
      </c>
      <c r="P593" s="843"/>
      <c r="Q593" s="843"/>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257" t="s">
        <v>382</v>
      </c>
      <c r="D594" s="2960"/>
      <c r="E594" s="955">
        <v>2.9292183778554208E-4</v>
      </c>
      <c r="F594" s="843"/>
      <c r="G594" s="843"/>
      <c r="H594" s="3252" t="s">
        <v>367</v>
      </c>
      <c r="I594" s="2960"/>
      <c r="J594" s="956">
        <v>-1.6061596964177924E-3</v>
      </c>
      <c r="K594" s="843"/>
      <c r="L594" s="843"/>
      <c r="M594" s="3248" t="s">
        <v>218</v>
      </c>
      <c r="N594" s="2960"/>
      <c r="O594" s="957">
        <v>-9.7173755781105306E-2</v>
      </c>
      <c r="P594" s="843"/>
      <c r="Q594" s="843"/>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256" t="s">
        <v>377</v>
      </c>
      <c r="D595" s="2960"/>
      <c r="E595" s="958">
        <v>-1.0542415605831973E-3</v>
      </c>
      <c r="F595" s="843"/>
      <c r="G595" s="843"/>
      <c r="H595" s="3252" t="s">
        <v>330</v>
      </c>
      <c r="I595" s="2960"/>
      <c r="J595" s="956">
        <v>-6.6641109535437434E-2</v>
      </c>
      <c r="K595" s="843"/>
      <c r="L595" s="843"/>
      <c r="M595" s="3248" t="s">
        <v>374</v>
      </c>
      <c r="N595" s="2960"/>
      <c r="O595" s="957">
        <v>9.3007694565279137E-4</v>
      </c>
      <c r="P595" s="843"/>
      <c r="Q595" s="843"/>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2959"/>
      <c r="D596" s="2960"/>
      <c r="E596" s="859"/>
      <c r="F596" s="843"/>
      <c r="G596" s="843"/>
      <c r="H596" s="3252" t="s">
        <v>333</v>
      </c>
      <c r="I596" s="2960"/>
      <c r="J596" s="956">
        <v>-6.7082158792406824E-2</v>
      </c>
      <c r="K596" s="843"/>
      <c r="L596" s="843"/>
      <c r="M596" s="3248" t="s">
        <v>372</v>
      </c>
      <c r="N596" s="2960"/>
      <c r="O596" s="957">
        <v>4.8879347930607837E-3</v>
      </c>
      <c r="P596" s="843"/>
      <c r="Q596" s="843"/>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2959"/>
      <c r="D597" s="2960"/>
      <c r="E597" s="843"/>
      <c r="F597" s="843"/>
      <c r="G597" s="843"/>
      <c r="H597" s="3252" t="s">
        <v>382</v>
      </c>
      <c r="I597" s="2960"/>
      <c r="J597" s="956">
        <v>-3.3452998270456285E-3</v>
      </c>
      <c r="K597" s="843"/>
      <c r="L597" s="843"/>
      <c r="M597" s="3248" t="s">
        <v>367</v>
      </c>
      <c r="N597" s="2960"/>
      <c r="O597" s="957">
        <v>7.4421019465467936E-3</v>
      </c>
      <c r="P597" s="843"/>
      <c r="Q597" s="843"/>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255" t="s">
        <v>241</v>
      </c>
      <c r="D598" s="2960"/>
      <c r="E598" s="2960"/>
      <c r="F598" s="843"/>
      <c r="G598" s="843"/>
      <c r="H598" s="3252" t="s">
        <v>377</v>
      </c>
      <c r="I598" s="2960"/>
      <c r="J598" s="956">
        <v>-4.8117480815161387E-3</v>
      </c>
      <c r="K598" s="843"/>
      <c r="L598" s="843"/>
      <c r="M598" s="3248" t="s">
        <v>330</v>
      </c>
      <c r="N598" s="2960"/>
      <c r="O598" s="957">
        <v>-9.9868781118488986E-2</v>
      </c>
      <c r="P598" s="843"/>
      <c r="Q598" s="843"/>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253" t="s">
        <v>209</v>
      </c>
      <c r="D599" s="2960"/>
      <c r="E599" s="977" t="s">
        <v>210</v>
      </c>
      <c r="F599" s="843"/>
      <c r="G599" s="843"/>
      <c r="H599" s="3252" t="s">
        <v>362</v>
      </c>
      <c r="I599" s="2960"/>
      <c r="J599" s="956">
        <v>1.0416106797881878E-2</v>
      </c>
      <c r="K599" s="843"/>
      <c r="L599" s="843"/>
      <c r="M599" s="3248" t="s">
        <v>333</v>
      </c>
      <c r="N599" s="2960"/>
      <c r="O599" s="957">
        <v>5.7390930729066883E-2</v>
      </c>
      <c r="P599" s="843"/>
      <c r="Q599" s="843"/>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254" t="s">
        <v>210</v>
      </c>
      <c r="D600" s="2960"/>
      <c r="E600" s="978">
        <v>0.99999999999999967</v>
      </c>
      <c r="F600" s="843"/>
      <c r="G600" s="843"/>
      <c r="H600" s="3252" t="s">
        <v>351</v>
      </c>
      <c r="I600" s="2960"/>
      <c r="J600" s="956">
        <v>1.5153776639725797E-2</v>
      </c>
      <c r="K600" s="843"/>
      <c r="L600" s="843"/>
      <c r="M600" s="3248" t="s">
        <v>382</v>
      </c>
      <c r="N600" s="2960"/>
      <c r="O600" s="957">
        <v>-3.3045107942127999E-4</v>
      </c>
      <c r="P600" s="843"/>
      <c r="Q600" s="843"/>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2959"/>
      <c r="D601" s="2960"/>
      <c r="E601" s="859"/>
      <c r="F601" s="843"/>
      <c r="G601" s="843"/>
      <c r="H601" s="3252" t="s">
        <v>360</v>
      </c>
      <c r="I601" s="2960"/>
      <c r="J601" s="956">
        <v>2.2588417683089049E-3</v>
      </c>
      <c r="K601" s="843"/>
      <c r="L601" s="843"/>
      <c r="M601" s="3248" t="s">
        <v>362</v>
      </c>
      <c r="N601" s="2960"/>
      <c r="O601" s="957">
        <v>1.4473787505218313E-2</v>
      </c>
      <c r="P601" s="843"/>
      <c r="Q601" s="843"/>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2959"/>
      <c r="D602" s="2960"/>
      <c r="E602" s="843"/>
      <c r="F602" s="843"/>
      <c r="G602" s="843"/>
      <c r="H602" s="3252" t="s">
        <v>343</v>
      </c>
      <c r="I602" s="2960"/>
      <c r="J602" s="956">
        <v>1.4386427352387583E-2</v>
      </c>
      <c r="K602" s="843"/>
      <c r="L602" s="843"/>
      <c r="M602" s="3248" t="s">
        <v>383</v>
      </c>
      <c r="N602" s="2960"/>
      <c r="O602" s="957">
        <v>5.5108380649647102E-4</v>
      </c>
      <c r="P602" s="843"/>
      <c r="Q602" s="843"/>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2959"/>
      <c r="D603" s="2960"/>
      <c r="E603" s="843"/>
      <c r="F603" s="843"/>
      <c r="G603" s="843"/>
      <c r="H603" s="3252" t="s">
        <v>350</v>
      </c>
      <c r="I603" s="2960"/>
      <c r="J603" s="956">
        <v>8.7338677225866149E-3</v>
      </c>
      <c r="K603" s="843"/>
      <c r="L603" s="843"/>
      <c r="M603" s="3248" t="s">
        <v>351</v>
      </c>
      <c r="N603" s="2960"/>
      <c r="O603" s="957">
        <v>1.9098005989024038E-2</v>
      </c>
      <c r="P603" s="843"/>
      <c r="Q603" s="843"/>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2959"/>
      <c r="D604" s="2960"/>
      <c r="E604" s="843"/>
      <c r="F604" s="843"/>
      <c r="G604" s="843"/>
      <c r="H604" s="3252" t="s">
        <v>356</v>
      </c>
      <c r="I604" s="2960"/>
      <c r="J604" s="956">
        <v>1.2792272250817662E-2</v>
      </c>
      <c r="K604" s="843"/>
      <c r="L604" s="843"/>
      <c r="M604" s="3248" t="s">
        <v>360</v>
      </c>
      <c r="N604" s="2960"/>
      <c r="O604" s="957">
        <v>1.5795156221250727E-2</v>
      </c>
      <c r="P604" s="843"/>
      <c r="Q604" s="843"/>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2959"/>
      <c r="D605" s="2960"/>
      <c r="E605" s="843"/>
      <c r="F605" s="843"/>
      <c r="G605" s="843"/>
      <c r="H605" s="3252" t="s">
        <v>357</v>
      </c>
      <c r="I605" s="2960"/>
      <c r="J605" s="956">
        <v>8.9397278877018458E-3</v>
      </c>
      <c r="K605" s="843"/>
      <c r="L605" s="843"/>
      <c r="M605" s="3248" t="s">
        <v>343</v>
      </c>
      <c r="N605" s="2960"/>
      <c r="O605" s="957">
        <v>3.4238781241726267E-2</v>
      </c>
      <c r="P605" s="843"/>
      <c r="Q605" s="843"/>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2959"/>
      <c r="D606" s="2960"/>
      <c r="E606" s="843"/>
      <c r="F606" s="843"/>
      <c r="G606" s="843"/>
      <c r="H606" s="3252" t="s">
        <v>358</v>
      </c>
      <c r="I606" s="2960"/>
      <c r="J606" s="956">
        <v>7.5625698943981639E-3</v>
      </c>
      <c r="K606" s="843"/>
      <c r="L606" s="843"/>
      <c r="M606" s="3248" t="s">
        <v>350</v>
      </c>
      <c r="N606" s="2960"/>
      <c r="O606" s="957">
        <v>2.1414232834506997E-2</v>
      </c>
      <c r="P606" s="843"/>
      <c r="Q606" s="843"/>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2959"/>
      <c r="D607" s="2960"/>
      <c r="E607" s="843"/>
      <c r="F607" s="843"/>
      <c r="G607" s="843"/>
      <c r="H607" s="3251" t="s">
        <v>373</v>
      </c>
      <c r="I607" s="2960"/>
      <c r="J607" s="959">
        <v>4.0955447520438035E-3</v>
      </c>
      <c r="K607" s="843"/>
      <c r="L607" s="843"/>
      <c r="M607" s="3248" t="s">
        <v>356</v>
      </c>
      <c r="N607" s="2960"/>
      <c r="O607" s="957">
        <v>1.9087459494887469E-2</v>
      </c>
      <c r="P607" s="843"/>
      <c r="Q607" s="843"/>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2959"/>
      <c r="D608" s="2960"/>
      <c r="E608" s="843"/>
      <c r="F608" s="843"/>
      <c r="G608" s="843"/>
      <c r="H608" s="2959"/>
      <c r="I608" s="2960"/>
      <c r="J608" s="859"/>
      <c r="K608" s="843"/>
      <c r="L608" s="843"/>
      <c r="M608" s="3248" t="s">
        <v>357</v>
      </c>
      <c r="N608" s="2960"/>
      <c r="O608" s="957">
        <v>1.7036922879239358E-2</v>
      </c>
      <c r="P608" s="843"/>
      <c r="Q608" s="843"/>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2959"/>
      <c r="D609" s="2960"/>
      <c r="E609" s="843"/>
      <c r="F609" s="843"/>
      <c r="G609" s="843"/>
      <c r="H609" s="2959"/>
      <c r="I609" s="2960"/>
      <c r="J609" s="843"/>
      <c r="K609" s="843"/>
      <c r="L609" s="843"/>
      <c r="M609" s="3248" t="s">
        <v>358</v>
      </c>
      <c r="N609" s="2960"/>
      <c r="O609" s="957">
        <v>1.5999486454044608E-2</v>
      </c>
      <c r="P609" s="843"/>
      <c r="Q609" s="843"/>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2959"/>
      <c r="D610" s="2960"/>
      <c r="E610" s="843"/>
      <c r="F610" s="843"/>
      <c r="G610" s="843"/>
      <c r="H610" s="3249" t="s">
        <v>241</v>
      </c>
      <c r="I610" s="2960"/>
      <c r="J610" s="2960"/>
      <c r="K610" s="843"/>
      <c r="L610" s="843"/>
      <c r="M610" s="3250" t="s">
        <v>373</v>
      </c>
      <c r="N610" s="2960"/>
      <c r="O610" s="960">
        <v>4.7156645093417186E-3</v>
      </c>
      <c r="P610" s="843"/>
      <c r="Q610" s="843"/>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2959"/>
      <c r="D611" s="2960"/>
      <c r="E611" s="843"/>
      <c r="F611" s="843"/>
      <c r="G611" s="843"/>
      <c r="H611" s="3246" t="s">
        <v>209</v>
      </c>
      <c r="I611" s="2960"/>
      <c r="J611" s="979" t="s">
        <v>210</v>
      </c>
      <c r="K611" s="843"/>
      <c r="L611" s="843"/>
      <c r="M611" s="2959"/>
      <c r="N611" s="2960"/>
      <c r="O611" s="859"/>
      <c r="P611" s="843"/>
      <c r="Q611" s="843"/>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2959"/>
      <c r="D612" s="2960"/>
      <c r="E612" s="843"/>
      <c r="F612" s="843"/>
      <c r="G612" s="843"/>
      <c r="H612" s="3247" t="s">
        <v>210</v>
      </c>
      <c r="I612" s="2960"/>
      <c r="J612" s="980">
        <v>0.99999999999999978</v>
      </c>
      <c r="K612" s="843"/>
      <c r="L612" s="843"/>
      <c r="M612" s="2959"/>
      <c r="N612" s="2960"/>
      <c r="O612" s="843"/>
      <c r="P612" s="843"/>
      <c r="Q612" s="843"/>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2959"/>
      <c r="D613" s="2960"/>
      <c r="E613" s="843"/>
      <c r="F613" s="843"/>
      <c r="G613" s="843"/>
      <c r="H613" s="2959"/>
      <c r="I613" s="2960"/>
      <c r="J613" s="859"/>
      <c r="K613" s="843"/>
      <c r="L613" s="843"/>
      <c r="M613" s="3244" t="s">
        <v>241</v>
      </c>
      <c r="N613" s="2960"/>
      <c r="O613" s="2960"/>
      <c r="P613" s="843"/>
      <c r="Q613" s="843"/>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2959"/>
      <c r="D614" s="2960"/>
      <c r="E614" s="843"/>
      <c r="F614" s="843"/>
      <c r="G614" s="843"/>
      <c r="H614" s="2959"/>
      <c r="I614" s="2960"/>
      <c r="J614" s="843"/>
      <c r="K614" s="843"/>
      <c r="L614" s="843"/>
      <c r="M614" s="3245" t="s">
        <v>209</v>
      </c>
      <c r="N614" s="2960"/>
      <c r="O614" s="981" t="s">
        <v>210</v>
      </c>
      <c r="P614" s="843"/>
      <c r="Q614" s="843"/>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2959"/>
      <c r="D615" s="2960"/>
      <c r="E615" s="843"/>
      <c r="F615" s="843"/>
      <c r="G615" s="843"/>
      <c r="H615" s="2959"/>
      <c r="I615" s="2960"/>
      <c r="J615" s="843"/>
      <c r="K615" s="843"/>
      <c r="L615" s="843"/>
      <c r="M615" s="3243" t="s">
        <v>210</v>
      </c>
      <c r="N615" s="2960"/>
      <c r="O615" s="982">
        <v>1.0000000000000002</v>
      </c>
      <c r="P615" s="843"/>
      <c r="Q615" s="843"/>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2959"/>
      <c r="D616" s="2960"/>
      <c r="E616" s="843"/>
      <c r="F616" s="843"/>
      <c r="G616" s="843"/>
      <c r="H616" s="2959"/>
      <c r="I616" s="2960"/>
      <c r="J616" s="843"/>
      <c r="K616" s="843"/>
      <c r="L616" s="843"/>
      <c r="M616" s="2959"/>
      <c r="N616" s="2960"/>
      <c r="O616" s="859"/>
      <c r="P616" s="843"/>
      <c r="Q616" s="843"/>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2959"/>
      <c r="D617" s="2960"/>
      <c r="E617" s="843"/>
      <c r="F617" s="843"/>
      <c r="G617" s="843"/>
      <c r="H617" s="2959"/>
      <c r="I617" s="2960"/>
      <c r="J617" s="843"/>
      <c r="K617" s="843"/>
      <c r="L617" s="843"/>
      <c r="M617" s="2959"/>
      <c r="N617" s="2960"/>
      <c r="O617" s="843"/>
      <c r="P617" s="843"/>
      <c r="Q617" s="843"/>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2959"/>
      <c r="D618" s="2960"/>
      <c r="E618" s="843"/>
      <c r="F618" s="843"/>
      <c r="G618" s="843"/>
      <c r="H618" s="2959"/>
      <c r="I618" s="2960"/>
      <c r="J618" s="843"/>
      <c r="K618" s="843"/>
      <c r="L618" s="843"/>
      <c r="M618" s="2959"/>
      <c r="N618" s="2960"/>
      <c r="O618" s="843"/>
      <c r="P618" s="843"/>
      <c r="Q618" s="843"/>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2959"/>
      <c r="D619" s="2960"/>
      <c r="E619" s="843"/>
      <c r="F619" s="843"/>
      <c r="G619" s="843"/>
      <c r="H619" s="2959"/>
      <c r="I619" s="2960"/>
      <c r="J619" s="843"/>
      <c r="K619" s="843"/>
      <c r="L619" s="843"/>
      <c r="M619" s="2959"/>
      <c r="N619" s="2960"/>
      <c r="O619" s="843"/>
      <c r="P619" s="843"/>
      <c r="Q619" s="843"/>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2959"/>
      <c r="D620" s="2960"/>
      <c r="E620" s="843"/>
      <c r="F620" s="843"/>
      <c r="G620" s="843"/>
      <c r="H620" s="2959"/>
      <c r="I620" s="2960"/>
      <c r="J620" s="843"/>
      <c r="K620" s="843"/>
      <c r="L620" s="843"/>
      <c r="M620" s="2959"/>
      <c r="N620" s="2960"/>
      <c r="O620" s="843"/>
      <c r="P620" s="843"/>
      <c r="Q620" s="843"/>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2959"/>
      <c r="D621" s="2960"/>
      <c r="E621" s="843"/>
      <c r="F621" s="843"/>
      <c r="G621" s="843"/>
      <c r="H621" s="2959"/>
      <c r="I621" s="2960"/>
      <c r="J621" s="843"/>
      <c r="K621" s="843"/>
      <c r="L621" s="843"/>
      <c r="M621" s="2959"/>
      <c r="N621" s="2960"/>
      <c r="O621" s="843"/>
      <c r="P621" s="843"/>
      <c r="Q621" s="843"/>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2959"/>
      <c r="D622" s="2960"/>
      <c r="E622" s="843"/>
      <c r="F622" s="843"/>
      <c r="G622" s="843"/>
      <c r="H622" s="2959"/>
      <c r="I622" s="2960"/>
      <c r="J622" s="843"/>
      <c r="K622" s="843"/>
      <c r="L622" s="843"/>
      <c r="M622" s="2959"/>
      <c r="N622" s="2960"/>
      <c r="O622" s="843"/>
      <c r="P622" s="843"/>
      <c r="Q622" s="843"/>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2959"/>
      <c r="D623" s="2960"/>
      <c r="E623" s="843"/>
      <c r="F623" s="843"/>
      <c r="G623" s="843"/>
      <c r="H623" s="2959"/>
      <c r="I623" s="2960"/>
      <c r="J623" s="843"/>
      <c r="K623" s="843"/>
      <c r="L623" s="843"/>
      <c r="M623" s="2959"/>
      <c r="N623" s="2960"/>
      <c r="O623" s="843"/>
      <c r="P623" s="843"/>
      <c r="Q623" s="843"/>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2959"/>
      <c r="D624" s="2960"/>
      <c r="E624" s="843"/>
      <c r="F624" s="843"/>
      <c r="G624" s="843"/>
      <c r="H624" s="2959"/>
      <c r="I624" s="2960"/>
      <c r="J624" s="843"/>
      <c r="K624" s="843"/>
      <c r="L624" s="843"/>
      <c r="M624" s="2959"/>
      <c r="N624" s="2960"/>
      <c r="O624" s="843"/>
      <c r="P624" s="843"/>
      <c r="Q624" s="843"/>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2959"/>
      <c r="D625" s="2960"/>
      <c r="E625" s="843"/>
      <c r="F625" s="843"/>
      <c r="G625" s="843"/>
      <c r="H625" s="2959"/>
      <c r="I625" s="2960"/>
      <c r="J625" s="843"/>
      <c r="K625" s="843"/>
      <c r="L625" s="843"/>
      <c r="M625" s="2959"/>
      <c r="N625" s="2960"/>
      <c r="O625" s="843"/>
      <c r="P625" s="843"/>
      <c r="Q625" s="843"/>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2959"/>
      <c r="D626" s="2960"/>
      <c r="E626" s="843"/>
      <c r="F626" s="843"/>
      <c r="G626" s="843"/>
      <c r="H626" s="2959"/>
      <c r="I626" s="2960"/>
      <c r="J626" s="843"/>
      <c r="K626" s="843"/>
      <c r="L626" s="843"/>
      <c r="M626" s="2959"/>
      <c r="N626" s="2960"/>
      <c r="O626" s="843"/>
      <c r="P626" s="843"/>
      <c r="Q626" s="843"/>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2959"/>
      <c r="D627" s="2960"/>
      <c r="E627" s="843"/>
      <c r="F627" s="843"/>
      <c r="G627" s="843"/>
      <c r="H627" s="2959"/>
      <c r="I627" s="2960"/>
      <c r="J627" s="843"/>
      <c r="K627" s="843"/>
      <c r="L627" s="843"/>
      <c r="M627" s="2959"/>
      <c r="N627" s="2960"/>
      <c r="O627" s="843"/>
      <c r="P627" s="843"/>
      <c r="Q627" s="843"/>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2959"/>
      <c r="D628" s="2960"/>
      <c r="E628" s="843"/>
      <c r="F628" s="843"/>
      <c r="G628" s="843"/>
      <c r="H628" s="2959"/>
      <c r="I628" s="2960"/>
      <c r="J628" s="843"/>
      <c r="K628" s="843"/>
      <c r="L628" s="843"/>
      <c r="M628" s="2959"/>
      <c r="N628" s="2960"/>
      <c r="O628" s="843"/>
      <c r="P628" s="843"/>
      <c r="Q628" s="843"/>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2959"/>
      <c r="D629" s="2960"/>
      <c r="E629" s="843"/>
      <c r="F629" s="843"/>
      <c r="G629" s="843"/>
      <c r="H629" s="2959"/>
      <c r="I629" s="2960"/>
      <c r="J629" s="843"/>
      <c r="K629" s="843"/>
      <c r="L629" s="843"/>
      <c r="M629" s="2959"/>
      <c r="N629" s="2960"/>
      <c r="O629" s="843"/>
      <c r="P629" s="843"/>
      <c r="Q629" s="843"/>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2959"/>
      <c r="D630" s="2960"/>
      <c r="E630" s="843"/>
      <c r="F630" s="843"/>
      <c r="G630" s="843"/>
      <c r="H630" s="2959"/>
      <c r="I630" s="2960"/>
      <c r="J630" s="843"/>
      <c r="K630" s="843"/>
      <c r="L630" s="843"/>
      <c r="M630" s="2959"/>
      <c r="N630" s="2960"/>
      <c r="O630" s="843"/>
      <c r="P630" s="843"/>
      <c r="Q630" s="843"/>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2959"/>
      <c r="D631" s="2960"/>
      <c r="E631" s="843"/>
      <c r="F631" s="843"/>
      <c r="G631" s="843"/>
      <c r="H631" s="2959"/>
      <c r="I631" s="2960"/>
      <c r="J631" s="843"/>
      <c r="K631" s="843"/>
      <c r="L631" s="843"/>
      <c r="M631" s="2959"/>
      <c r="N631" s="2960"/>
      <c r="O631" s="843"/>
      <c r="P631" s="843"/>
      <c r="Q631" s="843"/>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2959"/>
      <c r="D632" s="2960"/>
      <c r="E632" s="843"/>
      <c r="F632" s="843"/>
      <c r="G632" s="843"/>
      <c r="H632" s="2959"/>
      <c r="I632" s="2960"/>
      <c r="J632" s="843"/>
      <c r="K632" s="843"/>
      <c r="L632" s="843"/>
      <c r="M632" s="2959"/>
      <c r="N632" s="2960"/>
      <c r="O632" s="843"/>
      <c r="P632" s="843"/>
      <c r="Q632" s="843"/>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2959"/>
      <c r="D633" s="2960"/>
      <c r="E633" s="843"/>
      <c r="F633" s="843"/>
      <c r="G633" s="843"/>
      <c r="H633" s="2959"/>
      <c r="I633" s="2960"/>
      <c r="J633" s="843"/>
      <c r="K633" s="843"/>
      <c r="L633" s="843"/>
      <c r="M633" s="2959"/>
      <c r="N633" s="2960"/>
      <c r="O633" s="843"/>
      <c r="P633" s="843"/>
      <c r="Q633" s="843"/>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2959"/>
      <c r="D634" s="2960"/>
      <c r="E634" s="843"/>
      <c r="F634" s="843"/>
      <c r="G634" s="843"/>
      <c r="H634" s="2959"/>
      <c r="I634" s="2960"/>
      <c r="J634" s="843"/>
      <c r="K634" s="843"/>
      <c r="L634" s="843"/>
      <c r="M634" s="2959"/>
      <c r="N634" s="2960"/>
      <c r="O634" s="843"/>
      <c r="P634" s="843"/>
      <c r="Q634" s="843"/>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2959"/>
      <c r="D635" s="2960"/>
      <c r="E635" s="843"/>
      <c r="F635" s="843"/>
      <c r="G635" s="843"/>
      <c r="H635" s="2959"/>
      <c r="I635" s="2960"/>
      <c r="J635" s="843"/>
      <c r="K635" s="843"/>
      <c r="L635" s="843"/>
      <c r="M635" s="2959"/>
      <c r="N635" s="2960"/>
      <c r="O635" s="843"/>
      <c r="P635" s="843"/>
      <c r="Q635" s="843"/>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2959"/>
      <c r="D636" s="2960"/>
      <c r="E636" s="843"/>
      <c r="F636" s="843"/>
      <c r="G636" s="843"/>
      <c r="H636" s="2959"/>
      <c r="I636" s="2960"/>
      <c r="J636" s="843"/>
      <c r="K636" s="843"/>
      <c r="L636" s="843"/>
      <c r="M636" s="2959"/>
      <c r="N636" s="2960"/>
      <c r="O636" s="843"/>
      <c r="P636" s="843"/>
      <c r="Q636" s="843"/>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2959"/>
      <c r="D637" s="2960"/>
      <c r="E637" s="843"/>
      <c r="F637" s="843"/>
      <c r="G637" s="843"/>
      <c r="H637" s="2959"/>
      <c r="I637" s="2960"/>
      <c r="J637" s="843"/>
      <c r="K637" s="843"/>
      <c r="L637" s="843"/>
      <c r="M637" s="2959"/>
      <c r="N637" s="2960"/>
      <c r="O637" s="843"/>
      <c r="P637" s="843"/>
      <c r="Q637" s="843"/>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2959"/>
      <c r="D638" s="2960"/>
      <c r="E638" s="843"/>
      <c r="F638" s="843"/>
      <c r="G638" s="843"/>
      <c r="H638" s="2959"/>
      <c r="I638" s="2960"/>
      <c r="J638" s="843"/>
      <c r="K638" s="843"/>
      <c r="L638" s="843"/>
      <c r="M638" s="2959"/>
      <c r="N638" s="2960"/>
      <c r="O638" s="843"/>
      <c r="P638" s="843"/>
      <c r="Q638" s="843"/>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2959"/>
      <c r="D639" s="2960"/>
      <c r="E639" s="843"/>
      <c r="F639" s="843"/>
      <c r="G639" s="843"/>
      <c r="H639" s="2959"/>
      <c r="I639" s="2960"/>
      <c r="J639" s="843"/>
      <c r="K639" s="843"/>
      <c r="L639" s="843"/>
      <c r="M639" s="2959"/>
      <c r="N639" s="2960"/>
      <c r="O639" s="843"/>
      <c r="P639" s="843"/>
      <c r="Q639" s="843"/>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2959"/>
      <c r="D640" s="2960"/>
      <c r="E640" s="843"/>
      <c r="F640" s="843"/>
      <c r="G640" s="843"/>
      <c r="H640" s="2959"/>
      <c r="I640" s="2960"/>
      <c r="J640" s="843"/>
      <c r="K640" s="843"/>
      <c r="L640" s="843"/>
      <c r="M640" s="2959"/>
      <c r="N640" s="2960"/>
      <c r="O640" s="843"/>
      <c r="P640" s="843"/>
      <c r="Q640" s="843"/>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2959"/>
      <c r="D641" s="2960"/>
      <c r="E641" s="843"/>
      <c r="F641" s="843"/>
      <c r="G641" s="843"/>
      <c r="H641" s="2959"/>
      <c r="I641" s="2960"/>
      <c r="J641" s="843"/>
      <c r="K641" s="843"/>
      <c r="L641" s="843"/>
      <c r="M641" s="2959"/>
      <c r="N641" s="2960"/>
      <c r="O641" s="843"/>
      <c r="P641" s="843"/>
      <c r="Q641" s="843"/>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2959"/>
      <c r="D642" s="2960"/>
      <c r="E642" s="843"/>
      <c r="F642" s="843"/>
      <c r="G642" s="843"/>
      <c r="H642" s="2959"/>
      <c r="I642" s="2960"/>
      <c r="J642" s="843"/>
      <c r="K642" s="843"/>
      <c r="L642" s="843"/>
      <c r="M642" s="2959"/>
      <c r="N642" s="2960"/>
      <c r="O642" s="843"/>
      <c r="P642" s="843"/>
      <c r="Q642" s="843"/>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2959"/>
      <c r="D643" s="2960"/>
      <c r="E643" s="843"/>
      <c r="F643" s="843"/>
      <c r="G643" s="843"/>
      <c r="H643" s="2959"/>
      <c r="I643" s="2960"/>
      <c r="J643" s="843"/>
      <c r="K643" s="843"/>
      <c r="L643" s="843"/>
      <c r="M643" s="2959"/>
      <c r="N643" s="2960"/>
      <c r="O643" s="843"/>
      <c r="P643" s="843"/>
      <c r="Q643" s="843"/>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2959"/>
      <c r="D644" s="2960"/>
      <c r="E644" s="843"/>
      <c r="F644" s="843"/>
      <c r="G644" s="843"/>
      <c r="H644" s="2959"/>
      <c r="I644" s="2960"/>
      <c r="J644" s="843"/>
      <c r="K644" s="843"/>
      <c r="L644" s="843"/>
      <c r="M644" s="2959"/>
      <c r="N644" s="2960"/>
      <c r="O644" s="843"/>
      <c r="P644" s="843"/>
      <c r="Q644" s="843"/>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2959"/>
      <c r="D645" s="2960"/>
      <c r="E645" s="843"/>
      <c r="F645" s="843"/>
      <c r="G645" s="843"/>
      <c r="H645" s="2959"/>
      <c r="I645" s="2960"/>
      <c r="J645" s="843"/>
      <c r="K645" s="843"/>
      <c r="L645" s="843"/>
      <c r="M645" s="2959"/>
      <c r="N645" s="2960"/>
      <c r="O645" s="843"/>
      <c r="P645" s="843"/>
      <c r="Q645" s="843"/>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2959"/>
      <c r="D646" s="2960"/>
      <c r="E646" s="843"/>
      <c r="F646" s="843"/>
      <c r="G646" s="843"/>
      <c r="H646" s="2959"/>
      <c r="I646" s="2960"/>
      <c r="J646" s="843"/>
      <c r="K646" s="843"/>
      <c r="L646" s="843"/>
      <c r="M646" s="2959"/>
      <c r="N646" s="2960"/>
      <c r="O646" s="843"/>
      <c r="P646" s="843"/>
      <c r="Q646" s="843"/>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2959"/>
      <c r="D647" s="2960"/>
      <c r="E647" s="843"/>
      <c r="F647" s="843"/>
      <c r="G647" s="843"/>
      <c r="H647" s="2959"/>
      <c r="I647" s="2960"/>
      <c r="J647" s="843"/>
      <c r="K647" s="843"/>
      <c r="L647" s="843"/>
      <c r="M647" s="2959"/>
      <c r="N647" s="2960"/>
      <c r="O647" s="843"/>
      <c r="P647" s="843"/>
      <c r="Q647" s="843"/>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2959"/>
      <c r="D648" s="2960"/>
      <c r="E648" s="843"/>
      <c r="F648" s="843"/>
      <c r="G648" s="843"/>
      <c r="H648" s="2959"/>
      <c r="I648" s="2960"/>
      <c r="J648" s="843"/>
      <c r="K648" s="843"/>
      <c r="L648" s="843"/>
      <c r="M648" s="2959"/>
      <c r="N648" s="2960"/>
      <c r="O648" s="843"/>
      <c r="P648" s="843"/>
      <c r="Q648" s="843"/>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2959"/>
      <c r="D649" s="2960"/>
      <c r="E649" s="843"/>
      <c r="F649" s="843"/>
      <c r="G649" s="843"/>
      <c r="H649" s="2959"/>
      <c r="I649" s="2960"/>
      <c r="J649" s="843"/>
      <c r="K649" s="843"/>
      <c r="L649" s="843"/>
      <c r="M649" s="2959"/>
      <c r="N649" s="2960"/>
      <c r="O649" s="843"/>
      <c r="P649" s="843"/>
      <c r="Q649" s="843"/>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2959"/>
      <c r="D650" s="2960"/>
      <c r="E650" s="843"/>
      <c r="F650" s="843"/>
      <c r="G650" s="843"/>
      <c r="H650" s="2959"/>
      <c r="I650" s="2960"/>
      <c r="J650" s="843"/>
      <c r="K650" s="843"/>
      <c r="L650" s="843"/>
      <c r="M650" s="2959"/>
      <c r="N650" s="2960"/>
      <c r="O650" s="843"/>
      <c r="P650" s="843"/>
      <c r="Q650" s="843"/>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2959"/>
      <c r="D651" s="2960"/>
      <c r="E651" s="843"/>
      <c r="F651" s="843"/>
      <c r="G651" s="843"/>
      <c r="H651" s="2959"/>
      <c r="I651" s="2960"/>
      <c r="J651" s="843"/>
      <c r="K651" s="843"/>
      <c r="L651" s="843"/>
      <c r="M651" s="2959"/>
      <c r="N651" s="2960"/>
      <c r="O651" s="843"/>
      <c r="P651" s="843"/>
      <c r="Q651" s="843"/>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2959"/>
      <c r="D652" s="2960"/>
      <c r="E652" s="843"/>
      <c r="F652" s="843"/>
      <c r="G652" s="843"/>
      <c r="H652" s="2959"/>
      <c r="I652" s="2960"/>
      <c r="J652" s="843"/>
      <c r="K652" s="843"/>
      <c r="L652" s="843"/>
      <c r="M652" s="2959"/>
      <c r="N652" s="2960"/>
      <c r="O652" s="843"/>
      <c r="P652" s="843"/>
      <c r="Q652" s="843"/>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2959"/>
      <c r="D653" s="2960"/>
      <c r="E653" s="843"/>
      <c r="F653" s="843"/>
      <c r="G653" s="843"/>
      <c r="H653" s="2959"/>
      <c r="I653" s="2960"/>
      <c r="J653" s="843"/>
      <c r="K653" s="843"/>
      <c r="L653" s="843"/>
      <c r="M653" s="2959"/>
      <c r="N653" s="2960"/>
      <c r="O653" s="843"/>
      <c r="P653" s="843"/>
      <c r="Q653" s="843"/>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2959"/>
      <c r="D654" s="2960"/>
      <c r="E654" s="843"/>
      <c r="F654" s="843"/>
      <c r="G654" s="843"/>
      <c r="H654" s="2959"/>
      <c r="I654" s="2960"/>
      <c r="J654" s="843"/>
      <c r="K654" s="843"/>
      <c r="L654" s="843"/>
      <c r="M654" s="2959"/>
      <c r="N654" s="2960"/>
      <c r="O654" s="843"/>
      <c r="P654" s="843"/>
      <c r="Q654" s="843"/>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2959"/>
      <c r="D655" s="2960"/>
      <c r="E655" s="843"/>
      <c r="F655" s="843"/>
      <c r="G655" s="843"/>
      <c r="H655" s="2959"/>
      <c r="I655" s="2960"/>
      <c r="J655" s="843"/>
      <c r="K655" s="843"/>
      <c r="L655" s="843"/>
      <c r="M655" s="2959"/>
      <c r="N655" s="2960"/>
      <c r="O655" s="843"/>
      <c r="P655" s="843"/>
      <c r="Q655" s="843"/>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2959"/>
      <c r="D656" s="2960"/>
      <c r="E656" s="843"/>
      <c r="F656" s="843"/>
      <c r="G656" s="843"/>
      <c r="H656" s="2959"/>
      <c r="I656" s="2960"/>
      <c r="J656" s="843"/>
      <c r="K656" s="843"/>
      <c r="L656" s="843"/>
      <c r="M656" s="2959"/>
      <c r="N656" s="2960"/>
      <c r="O656" s="843"/>
      <c r="P656" s="843"/>
      <c r="Q656" s="843"/>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2959"/>
      <c r="D657" s="2960"/>
      <c r="E657" s="843"/>
      <c r="F657" s="843"/>
      <c r="G657" s="843"/>
      <c r="H657" s="2959"/>
      <c r="I657" s="2960"/>
      <c r="J657" s="843"/>
      <c r="K657" s="843"/>
      <c r="L657" s="843"/>
      <c r="M657" s="2959"/>
      <c r="N657" s="2960"/>
      <c r="O657" s="843"/>
      <c r="P657" s="843"/>
      <c r="Q657" s="843"/>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2959"/>
      <c r="D658" s="2960"/>
      <c r="E658" s="843"/>
      <c r="F658" s="843"/>
      <c r="G658" s="843"/>
      <c r="H658" s="2959"/>
      <c r="I658" s="2960"/>
      <c r="J658" s="843"/>
      <c r="K658" s="843"/>
      <c r="L658" s="843"/>
      <c r="M658" s="2959"/>
      <c r="N658" s="2960"/>
      <c r="O658" s="843"/>
      <c r="P658" s="843"/>
      <c r="Q658" s="843"/>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2959"/>
      <c r="D659" s="2960"/>
      <c r="E659" s="843"/>
      <c r="F659" s="843"/>
      <c r="G659" s="843"/>
      <c r="H659" s="2959"/>
      <c r="I659" s="2960"/>
      <c r="J659" s="843"/>
      <c r="K659" s="843"/>
      <c r="L659" s="843"/>
      <c r="M659" s="2959"/>
      <c r="N659" s="2960"/>
      <c r="O659" s="843"/>
      <c r="P659" s="843"/>
      <c r="Q659" s="843"/>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2959"/>
      <c r="D660" s="2960"/>
      <c r="E660" s="843"/>
      <c r="F660" s="843"/>
      <c r="G660" s="843"/>
      <c r="H660" s="2959"/>
      <c r="I660" s="2960"/>
      <c r="J660" s="843"/>
      <c r="K660" s="843"/>
      <c r="L660" s="843"/>
      <c r="M660" s="2959"/>
      <c r="N660" s="2960"/>
      <c r="O660" s="843"/>
      <c r="P660" s="843"/>
      <c r="Q660" s="843"/>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2959"/>
      <c r="D661" s="2960"/>
      <c r="E661" s="843"/>
      <c r="F661" s="843"/>
      <c r="G661" s="843"/>
      <c r="H661" s="2959"/>
      <c r="I661" s="2960"/>
      <c r="J661" s="843"/>
      <c r="K661" s="843"/>
      <c r="L661" s="843"/>
      <c r="M661" s="2959"/>
      <c r="N661" s="2960"/>
      <c r="O661" s="843"/>
      <c r="P661" s="843"/>
      <c r="Q661" s="843"/>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2959"/>
      <c r="D662" s="2960"/>
      <c r="E662" s="843"/>
      <c r="F662" s="843"/>
      <c r="G662" s="843"/>
      <c r="H662" s="2959"/>
      <c r="I662" s="2960"/>
      <c r="J662" s="843"/>
      <c r="K662" s="843"/>
      <c r="L662" s="843"/>
      <c r="M662" s="2959"/>
      <c r="N662" s="2960"/>
      <c r="O662" s="843"/>
      <c r="P662" s="843"/>
      <c r="Q662" s="843"/>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2959"/>
      <c r="D663" s="2960"/>
      <c r="E663" s="843"/>
      <c r="F663" s="843"/>
      <c r="G663" s="843"/>
      <c r="H663" s="2959"/>
      <c r="I663" s="2960"/>
      <c r="J663" s="843"/>
      <c r="K663" s="843"/>
      <c r="L663" s="843"/>
      <c r="M663" s="2959"/>
      <c r="N663" s="2960"/>
      <c r="O663" s="843"/>
      <c r="P663" s="843"/>
      <c r="Q663" s="843"/>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2959"/>
      <c r="D664" s="2960"/>
      <c r="E664" s="843"/>
      <c r="F664" s="843"/>
      <c r="G664" s="843"/>
      <c r="H664" s="2959"/>
      <c r="I664" s="2960"/>
      <c r="J664" s="843"/>
      <c r="K664" s="843"/>
      <c r="L664" s="843"/>
      <c r="M664" s="2959"/>
      <c r="N664" s="2960"/>
      <c r="O664" s="843"/>
      <c r="P664" s="843"/>
      <c r="Q664" s="843"/>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2959"/>
      <c r="D665" s="2960"/>
      <c r="E665" s="843"/>
      <c r="F665" s="843"/>
      <c r="G665" s="843"/>
      <c r="H665" s="2959"/>
      <c r="I665" s="2960"/>
      <c r="J665" s="843"/>
      <c r="K665" s="843"/>
      <c r="L665" s="843"/>
      <c r="M665" s="2959"/>
      <c r="N665" s="2960"/>
      <c r="O665" s="843"/>
      <c r="P665" s="843"/>
      <c r="Q665" s="843"/>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2959"/>
      <c r="D666" s="2960"/>
      <c r="E666" s="843"/>
      <c r="F666" s="843"/>
      <c r="G666" s="843"/>
      <c r="H666" s="2959"/>
      <c r="I666" s="2960"/>
      <c r="J666" s="843"/>
      <c r="K666" s="843"/>
      <c r="L666" s="843"/>
      <c r="M666" s="2959"/>
      <c r="N666" s="2960"/>
      <c r="O666" s="843"/>
      <c r="P666" s="843"/>
      <c r="Q666" s="843"/>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2959"/>
      <c r="D667" s="2960"/>
      <c r="E667" s="843"/>
      <c r="F667" s="843"/>
      <c r="G667" s="843"/>
      <c r="H667" s="2959"/>
      <c r="I667" s="2960"/>
      <c r="J667" s="843"/>
      <c r="K667" s="843"/>
      <c r="L667" s="843"/>
      <c r="M667" s="2959"/>
      <c r="N667" s="2960"/>
      <c r="O667" s="843"/>
      <c r="P667" s="843"/>
      <c r="Q667" s="843"/>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2959"/>
      <c r="D668" s="2960"/>
      <c r="E668" s="843"/>
      <c r="F668" s="843"/>
      <c r="G668" s="843"/>
      <c r="H668" s="2959"/>
      <c r="I668" s="2960"/>
      <c r="J668" s="843"/>
      <c r="K668" s="843"/>
      <c r="L668" s="843"/>
      <c r="M668" s="2959"/>
      <c r="N668" s="2960"/>
      <c r="O668" s="843"/>
      <c r="P668" s="843"/>
      <c r="Q668" s="843"/>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2959"/>
      <c r="D669" s="2960"/>
      <c r="E669" s="843"/>
      <c r="F669" s="843"/>
      <c r="G669" s="843"/>
      <c r="H669" s="2959"/>
      <c r="I669" s="2960"/>
      <c r="J669" s="843"/>
      <c r="K669" s="843"/>
      <c r="L669" s="843"/>
      <c r="M669" s="2959"/>
      <c r="N669" s="2960"/>
      <c r="O669" s="843"/>
      <c r="P669" s="843"/>
      <c r="Q669" s="843"/>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2959"/>
      <c r="D670" s="2960"/>
      <c r="E670" s="843"/>
      <c r="F670" s="843"/>
      <c r="G670" s="843"/>
      <c r="H670" s="2959"/>
      <c r="I670" s="2960"/>
      <c r="J670" s="843"/>
      <c r="K670" s="843"/>
      <c r="L670" s="843"/>
      <c r="M670" s="2959"/>
      <c r="N670" s="2960"/>
      <c r="O670" s="843"/>
      <c r="P670" s="843"/>
      <c r="Q670" s="843"/>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2959"/>
      <c r="D671" s="2960"/>
      <c r="E671" s="843"/>
      <c r="F671" s="843"/>
      <c r="G671" s="843"/>
      <c r="H671" s="2959"/>
      <c r="I671" s="2960"/>
      <c r="J671" s="843"/>
      <c r="K671" s="843"/>
      <c r="L671" s="843"/>
      <c r="M671" s="2959"/>
      <c r="N671" s="2960"/>
      <c r="O671" s="843"/>
      <c r="P671" s="843"/>
      <c r="Q671" s="843"/>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2959"/>
      <c r="D672" s="2960"/>
      <c r="E672" s="843"/>
      <c r="F672" s="843"/>
      <c r="G672" s="843"/>
      <c r="H672" s="2959"/>
      <c r="I672" s="2960"/>
      <c r="J672" s="843"/>
      <c r="K672" s="843"/>
      <c r="L672" s="843"/>
      <c r="M672" s="2959"/>
      <c r="N672" s="2960"/>
      <c r="O672" s="843"/>
      <c r="P672" s="843"/>
      <c r="Q672" s="843"/>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2959"/>
      <c r="D673" s="2960"/>
      <c r="E673" s="843"/>
      <c r="F673" s="843"/>
      <c r="G673" s="843"/>
      <c r="H673" s="2959"/>
      <c r="I673" s="2960"/>
      <c r="J673" s="843"/>
      <c r="K673" s="843"/>
      <c r="L673" s="843"/>
      <c r="M673" s="2959"/>
      <c r="N673" s="2960"/>
      <c r="O673" s="843"/>
      <c r="P673" s="843"/>
      <c r="Q673" s="843"/>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2959"/>
      <c r="D674" s="2960"/>
      <c r="E674" s="843"/>
      <c r="F674" s="843"/>
      <c r="G674" s="843"/>
      <c r="H674" s="2959"/>
      <c r="I674" s="2960"/>
      <c r="J674" s="843"/>
      <c r="K674" s="843"/>
      <c r="L674" s="843"/>
      <c r="M674" s="2959"/>
      <c r="N674" s="2960"/>
      <c r="O674" s="843"/>
      <c r="P674" s="843"/>
      <c r="Q674" s="843"/>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2959"/>
      <c r="D675" s="2960"/>
      <c r="E675" s="843"/>
      <c r="F675" s="843"/>
      <c r="G675" s="843"/>
      <c r="H675" s="2959"/>
      <c r="I675" s="2960"/>
      <c r="J675" s="843"/>
      <c r="K675" s="843"/>
      <c r="L675" s="843"/>
      <c r="M675" s="2959"/>
      <c r="N675" s="2960"/>
      <c r="O675" s="843"/>
      <c r="P675" s="843"/>
      <c r="Q675" s="843"/>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2959"/>
      <c r="D676" s="2960"/>
      <c r="E676" s="843"/>
      <c r="F676" s="843"/>
      <c r="G676" s="843"/>
      <c r="H676" s="2959"/>
      <c r="I676" s="2960"/>
      <c r="J676" s="843"/>
      <c r="K676" s="843"/>
      <c r="L676" s="843"/>
      <c r="M676" s="2959"/>
      <c r="N676" s="2960"/>
      <c r="O676" s="843"/>
      <c r="P676" s="843"/>
      <c r="Q676" s="843"/>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2959"/>
      <c r="D677" s="2960"/>
      <c r="E677" s="843"/>
      <c r="F677" s="843"/>
      <c r="G677" s="843"/>
      <c r="H677" s="2959"/>
      <c r="I677" s="2960"/>
      <c r="J677" s="843"/>
      <c r="K677" s="843"/>
      <c r="L677" s="843"/>
      <c r="M677" s="2959"/>
      <c r="N677" s="2960"/>
      <c r="O677" s="843"/>
      <c r="P677" s="843"/>
      <c r="Q677" s="843"/>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2959"/>
      <c r="D678" s="2960"/>
      <c r="E678" s="843"/>
      <c r="F678" s="843"/>
      <c r="G678" s="843"/>
      <c r="H678" s="2959"/>
      <c r="I678" s="2960"/>
      <c r="J678" s="843"/>
      <c r="K678" s="843"/>
      <c r="L678" s="843"/>
      <c r="M678" s="2959"/>
      <c r="N678" s="2960"/>
      <c r="O678" s="843"/>
      <c r="P678" s="843"/>
      <c r="Q678" s="843"/>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2959"/>
      <c r="D679" s="2960"/>
      <c r="E679" s="843"/>
      <c r="F679" s="843"/>
      <c r="G679" s="843"/>
      <c r="H679" s="2959"/>
      <c r="I679" s="2960"/>
      <c r="J679" s="843"/>
      <c r="K679" s="843"/>
      <c r="L679" s="843"/>
      <c r="M679" s="2959"/>
      <c r="N679" s="2960"/>
      <c r="O679" s="843"/>
      <c r="P679" s="843"/>
      <c r="Q679" s="843"/>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2959"/>
      <c r="D680" s="2960"/>
      <c r="E680" s="843"/>
      <c r="F680" s="843"/>
      <c r="G680" s="843"/>
      <c r="H680" s="2959"/>
      <c r="I680" s="2960"/>
      <c r="J680" s="843"/>
      <c r="K680" s="843"/>
      <c r="L680" s="843"/>
      <c r="M680" s="2959"/>
      <c r="N680" s="2960"/>
      <c r="O680" s="843"/>
      <c r="P680" s="843"/>
      <c r="Q680" s="843"/>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2959"/>
      <c r="D681" s="2960"/>
      <c r="E681" s="843"/>
      <c r="F681" s="843"/>
      <c r="G681" s="843"/>
      <c r="H681" s="2959"/>
      <c r="I681" s="2960"/>
      <c r="J681" s="843"/>
      <c r="K681" s="843"/>
      <c r="L681" s="843"/>
      <c r="M681" s="2959"/>
      <c r="N681" s="2960"/>
      <c r="O681" s="843"/>
      <c r="P681" s="843"/>
      <c r="Q681" s="843"/>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2959"/>
      <c r="D682" s="2960"/>
      <c r="E682" s="843"/>
      <c r="F682" s="843"/>
      <c r="G682" s="843"/>
      <c r="H682" s="2959"/>
      <c r="I682" s="2960"/>
      <c r="J682" s="843"/>
      <c r="K682" s="843"/>
      <c r="L682" s="843"/>
      <c r="M682" s="2959"/>
      <c r="N682" s="2960"/>
      <c r="O682" s="843"/>
      <c r="P682" s="843"/>
      <c r="Q682" s="843"/>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2959"/>
      <c r="D683" s="2960"/>
      <c r="E683" s="843"/>
      <c r="F683" s="843"/>
      <c r="G683" s="843"/>
      <c r="H683" s="2959"/>
      <c r="I683" s="2960"/>
      <c r="J683" s="843"/>
      <c r="K683" s="843"/>
      <c r="L683" s="843"/>
      <c r="M683" s="2959"/>
      <c r="N683" s="2960"/>
      <c r="O683" s="843"/>
      <c r="P683" s="843"/>
      <c r="Q683" s="843"/>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2959"/>
      <c r="D684" s="2960"/>
      <c r="E684" s="843"/>
      <c r="F684" s="843"/>
      <c r="G684" s="843"/>
      <c r="H684" s="2959"/>
      <c r="I684" s="2960"/>
      <c r="J684" s="843"/>
      <c r="K684" s="843"/>
      <c r="L684" s="843"/>
      <c r="M684" s="2959"/>
      <c r="N684" s="2960"/>
      <c r="O684" s="843"/>
      <c r="P684" s="843"/>
      <c r="Q684" s="843"/>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2959"/>
      <c r="D685" s="2960"/>
      <c r="E685" s="843"/>
      <c r="F685" s="843"/>
      <c r="G685" s="843"/>
      <c r="H685" s="2959"/>
      <c r="I685" s="2960"/>
      <c r="J685" s="843"/>
      <c r="K685" s="843"/>
      <c r="L685" s="843"/>
      <c r="M685" s="2959"/>
      <c r="N685" s="2960"/>
      <c r="O685" s="843"/>
      <c r="P685" s="843"/>
      <c r="Q685" s="843"/>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2959"/>
      <c r="D686" s="2960"/>
      <c r="E686" s="843"/>
      <c r="F686" s="843"/>
      <c r="G686" s="843"/>
      <c r="H686" s="2959"/>
      <c r="I686" s="2960"/>
      <c r="J686" s="843"/>
      <c r="K686" s="843"/>
      <c r="L686" s="843"/>
      <c r="M686" s="2959"/>
      <c r="N686" s="2960"/>
      <c r="O686" s="843"/>
      <c r="P686" s="843"/>
      <c r="Q686" s="843"/>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2959"/>
      <c r="D687" s="2960"/>
      <c r="E687" s="843"/>
      <c r="F687" s="843"/>
      <c r="G687" s="843"/>
      <c r="H687" s="2959"/>
      <c r="I687" s="2960"/>
      <c r="J687" s="843"/>
      <c r="K687" s="843"/>
      <c r="L687" s="843"/>
      <c r="M687" s="2959"/>
      <c r="N687" s="2960"/>
      <c r="O687" s="843"/>
      <c r="P687" s="843"/>
      <c r="Q687" s="843"/>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2959"/>
      <c r="D688" s="2960"/>
      <c r="E688" s="843"/>
      <c r="F688" s="843"/>
      <c r="G688" s="843"/>
      <c r="H688" s="2959"/>
      <c r="I688" s="2960"/>
      <c r="J688" s="843"/>
      <c r="K688" s="843"/>
      <c r="L688" s="843"/>
      <c r="M688" s="2959"/>
      <c r="N688" s="2960"/>
      <c r="O688" s="843"/>
      <c r="P688" s="843"/>
      <c r="Q688" s="843"/>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2959"/>
      <c r="D689" s="2960"/>
      <c r="E689" s="843"/>
      <c r="F689" s="843"/>
      <c r="G689" s="843"/>
      <c r="H689" s="2959"/>
      <c r="I689" s="2960"/>
      <c r="J689" s="843"/>
      <c r="K689" s="843"/>
      <c r="L689" s="843"/>
      <c r="M689" s="2959"/>
      <c r="N689" s="2960"/>
      <c r="O689" s="843"/>
      <c r="P689" s="843"/>
      <c r="Q689" s="843"/>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2959"/>
      <c r="D690" s="2960"/>
      <c r="E690" s="843"/>
      <c r="F690" s="843"/>
      <c r="G690" s="843"/>
      <c r="H690" s="2959"/>
      <c r="I690" s="2960"/>
      <c r="J690" s="843"/>
      <c r="K690" s="843"/>
      <c r="L690" s="843"/>
      <c r="M690" s="2959"/>
      <c r="N690" s="2960"/>
      <c r="O690" s="843"/>
      <c r="P690" s="843"/>
      <c r="Q690" s="843"/>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2959"/>
      <c r="D691" s="2960"/>
      <c r="E691" s="843"/>
      <c r="F691" s="843"/>
      <c r="G691" s="843"/>
      <c r="H691" s="2959"/>
      <c r="I691" s="2960"/>
      <c r="J691" s="843"/>
      <c r="K691" s="843"/>
      <c r="L691" s="843"/>
      <c r="M691" s="2959"/>
      <c r="N691" s="2960"/>
      <c r="O691" s="843"/>
      <c r="P691" s="843"/>
      <c r="Q691" s="843"/>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2959"/>
      <c r="D692" s="2960"/>
      <c r="E692" s="843"/>
      <c r="F692" s="843"/>
      <c r="G692" s="843"/>
      <c r="H692" s="2959"/>
      <c r="I692" s="2960"/>
      <c r="J692" s="843"/>
      <c r="K692" s="843"/>
      <c r="L692" s="843"/>
      <c r="M692" s="2959"/>
      <c r="N692" s="2960"/>
      <c r="O692" s="843"/>
      <c r="P692" s="843"/>
      <c r="Q692" s="843"/>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843"/>
      <c r="D693" s="843"/>
      <c r="E693" s="843"/>
      <c r="F693" s="843"/>
      <c r="G693" s="843"/>
      <c r="H693" s="843"/>
      <c r="I693" s="843"/>
      <c r="J693" s="843"/>
      <c r="K693" s="843"/>
      <c r="L693" s="843"/>
      <c r="M693" s="843"/>
      <c r="N693" s="843"/>
      <c r="O693" s="843"/>
      <c r="P693" s="843"/>
      <c r="Q693" s="843"/>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843"/>
      <c r="D694" s="843"/>
      <c r="E694" s="843"/>
      <c r="F694" s="843"/>
      <c r="G694" s="843"/>
      <c r="H694" s="843"/>
      <c r="I694" s="843"/>
      <c r="J694" s="843"/>
      <c r="K694" s="843"/>
      <c r="L694" s="843"/>
      <c r="M694" s="843"/>
      <c r="N694" s="843"/>
      <c r="O694" s="843"/>
      <c r="P694" s="843"/>
      <c r="Q694" s="843"/>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843"/>
      <c r="D695" s="843"/>
      <c r="E695" s="843"/>
      <c r="F695" s="843"/>
      <c r="G695" s="843"/>
      <c r="H695" s="843"/>
      <c r="I695" s="843"/>
      <c r="J695" s="843"/>
      <c r="K695" s="843"/>
      <c r="L695" s="843"/>
      <c r="M695" s="843"/>
      <c r="N695" s="843"/>
      <c r="O695" s="843"/>
      <c r="P695" s="843"/>
      <c r="Q695" s="843"/>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843"/>
      <c r="D696" s="843"/>
      <c r="E696" s="843"/>
      <c r="F696" s="843"/>
      <c r="G696" s="843"/>
      <c r="H696" s="843"/>
      <c r="I696" s="843"/>
      <c r="J696" s="843"/>
      <c r="K696" s="843"/>
      <c r="L696" s="843"/>
      <c r="M696" s="843"/>
      <c r="N696" s="843"/>
      <c r="O696" s="843"/>
      <c r="P696" s="843"/>
      <c r="Q696" s="843"/>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843"/>
      <c r="D697" s="843"/>
      <c r="E697" s="843"/>
      <c r="F697" s="843"/>
      <c r="G697" s="843"/>
      <c r="H697" s="843"/>
      <c r="I697" s="843"/>
      <c r="J697" s="843"/>
      <c r="K697" s="843"/>
      <c r="L697" s="843"/>
      <c r="M697" s="843"/>
      <c r="N697" s="843"/>
      <c r="O697" s="843"/>
      <c r="P697" s="843"/>
      <c r="Q697" s="843"/>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843"/>
      <c r="D698" s="843"/>
      <c r="E698" s="843"/>
      <c r="F698" s="843"/>
      <c r="G698" s="843"/>
      <c r="H698" s="843"/>
      <c r="I698" s="843"/>
      <c r="J698" s="843"/>
      <c r="K698" s="843"/>
      <c r="L698" s="843"/>
      <c r="M698" s="843"/>
      <c r="N698" s="843"/>
      <c r="O698" s="843"/>
      <c r="P698" s="843"/>
      <c r="Q698" s="843"/>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843"/>
      <c r="D699" s="843"/>
      <c r="E699" s="843"/>
      <c r="F699" s="843"/>
      <c r="G699" s="843"/>
      <c r="H699" s="843"/>
      <c r="I699" s="843"/>
      <c r="J699" s="843"/>
      <c r="K699" s="843"/>
      <c r="L699" s="843"/>
      <c r="M699" s="843"/>
      <c r="N699" s="843"/>
      <c r="O699" s="843"/>
      <c r="P699" s="843"/>
      <c r="Q699" s="843"/>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843"/>
      <c r="D700" s="843"/>
      <c r="E700" s="843"/>
      <c r="F700" s="843"/>
      <c r="G700" s="843"/>
      <c r="H700" s="843"/>
      <c r="I700" s="843"/>
      <c r="J700" s="843"/>
      <c r="K700" s="843"/>
      <c r="L700" s="843"/>
      <c r="M700" s="843"/>
      <c r="N700" s="843"/>
      <c r="O700" s="843"/>
      <c r="P700" s="843"/>
      <c r="Q700" s="843"/>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859"/>
      <c r="D701" s="859"/>
      <c r="E701" s="859"/>
      <c r="F701" s="859"/>
      <c r="G701" s="859"/>
      <c r="H701" s="859"/>
      <c r="I701" s="859"/>
      <c r="J701" s="859"/>
      <c r="K701" s="859"/>
      <c r="L701" s="859"/>
      <c r="M701" s="859"/>
      <c r="N701" s="859"/>
      <c r="O701" s="859"/>
      <c r="P701" s="859"/>
      <c r="Q701" s="859"/>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59"/>
      <c r="D702" s="859"/>
      <c r="E702" s="859"/>
      <c r="F702" s="859"/>
      <c r="G702" s="859"/>
      <c r="H702" s="859"/>
      <c r="I702" s="859"/>
      <c r="J702" s="859"/>
      <c r="K702" s="859"/>
      <c r="L702" s="859"/>
      <c r="M702" s="859"/>
      <c r="N702" s="859"/>
      <c r="O702" s="859"/>
      <c r="P702" s="859"/>
      <c r="Q702" s="859"/>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59"/>
      <c r="D703" s="859"/>
      <c r="E703" s="859"/>
      <c r="F703" s="859"/>
      <c r="G703" s="859"/>
      <c r="H703" s="859"/>
      <c r="I703" s="859"/>
      <c r="J703" s="859"/>
      <c r="K703" s="859"/>
      <c r="L703" s="859"/>
      <c r="M703" s="859"/>
      <c r="N703" s="859"/>
      <c r="O703" s="859"/>
      <c r="P703" s="859"/>
      <c r="Q703" s="859"/>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59"/>
      <c r="D704" s="859"/>
      <c r="E704" s="859"/>
      <c r="F704" s="859"/>
      <c r="G704" s="859"/>
      <c r="H704" s="859"/>
      <c r="I704" s="859"/>
      <c r="J704" s="859"/>
      <c r="K704" s="859"/>
      <c r="L704" s="859"/>
      <c r="M704" s="859"/>
      <c r="N704" s="859"/>
      <c r="O704" s="859"/>
      <c r="P704" s="859"/>
      <c r="Q704" s="859"/>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59"/>
      <c r="D705" s="859"/>
      <c r="E705" s="859"/>
      <c r="F705" s="859"/>
      <c r="G705" s="859"/>
      <c r="H705" s="859"/>
      <c r="I705" s="859"/>
      <c r="J705" s="859"/>
      <c r="K705" s="859"/>
      <c r="L705" s="859"/>
      <c r="M705" s="859"/>
      <c r="N705" s="859"/>
      <c r="O705" s="859"/>
      <c r="P705" s="859"/>
      <c r="Q705" s="859"/>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59"/>
      <c r="D706" s="859"/>
      <c r="E706" s="859"/>
      <c r="F706" s="859"/>
      <c r="G706" s="859"/>
      <c r="H706" s="859"/>
      <c r="I706" s="859"/>
      <c r="J706" s="859"/>
      <c r="K706" s="859"/>
      <c r="L706" s="859"/>
      <c r="M706" s="859"/>
      <c r="N706" s="859"/>
      <c r="O706" s="859"/>
      <c r="P706" s="859"/>
      <c r="Q706" s="859"/>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59"/>
      <c r="D707" s="859"/>
      <c r="E707" s="859"/>
      <c r="F707" s="859"/>
      <c r="G707" s="859"/>
      <c r="H707" s="859"/>
      <c r="I707" s="859"/>
      <c r="J707" s="859"/>
      <c r="K707" s="859"/>
      <c r="L707" s="859"/>
      <c r="M707" s="859"/>
      <c r="N707" s="859"/>
      <c r="O707" s="859"/>
      <c r="P707" s="859"/>
      <c r="Q707" s="859"/>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59"/>
      <c r="D708" s="859"/>
      <c r="E708" s="859"/>
      <c r="F708" s="859"/>
      <c r="G708" s="859"/>
      <c r="H708" s="859"/>
      <c r="I708" s="859"/>
      <c r="J708" s="859"/>
      <c r="K708" s="859"/>
      <c r="L708" s="859"/>
      <c r="M708" s="859"/>
      <c r="N708" s="859"/>
      <c r="O708" s="859"/>
      <c r="P708" s="859"/>
      <c r="Q708" s="859"/>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59"/>
      <c r="D709" s="859"/>
      <c r="E709" s="859"/>
      <c r="F709" s="859"/>
      <c r="G709" s="859"/>
      <c r="H709" s="859"/>
      <c r="I709" s="859"/>
      <c r="J709" s="859"/>
      <c r="K709" s="859"/>
      <c r="L709" s="859"/>
      <c r="M709" s="859"/>
      <c r="N709" s="859"/>
      <c r="O709" s="859"/>
      <c r="P709" s="859"/>
      <c r="Q709" s="859"/>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59"/>
      <c r="D710" s="859"/>
      <c r="E710" s="859"/>
      <c r="F710" s="859"/>
      <c r="G710" s="859"/>
      <c r="H710" s="859"/>
      <c r="I710" s="859"/>
      <c r="J710" s="859"/>
      <c r="K710" s="859"/>
      <c r="L710" s="859"/>
      <c r="M710" s="859"/>
      <c r="N710" s="859"/>
      <c r="O710" s="859"/>
      <c r="P710" s="859"/>
      <c r="Q710" s="859"/>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59"/>
      <c r="D711" s="859"/>
      <c r="E711" s="859"/>
      <c r="F711" s="859"/>
      <c r="G711" s="859"/>
      <c r="H711" s="859"/>
      <c r="I711" s="859"/>
      <c r="J711" s="859"/>
      <c r="K711" s="859"/>
      <c r="L711" s="859"/>
      <c r="M711" s="859"/>
      <c r="N711" s="859"/>
      <c r="O711" s="859"/>
      <c r="P711" s="859"/>
      <c r="Q711" s="859"/>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59"/>
      <c r="D712" s="859"/>
      <c r="E712" s="859"/>
      <c r="F712" s="859"/>
      <c r="G712" s="859"/>
      <c r="H712" s="859"/>
      <c r="I712" s="859"/>
      <c r="J712" s="859"/>
      <c r="K712" s="859"/>
      <c r="L712" s="859"/>
      <c r="M712" s="859"/>
      <c r="N712" s="859"/>
      <c r="O712" s="859"/>
      <c r="P712" s="859"/>
      <c r="Q712" s="859"/>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59"/>
      <c r="D713" s="859"/>
      <c r="E713" s="859"/>
      <c r="F713" s="859"/>
      <c r="G713" s="859"/>
      <c r="H713" s="859"/>
      <c r="I713" s="859"/>
      <c r="J713" s="859"/>
      <c r="K713" s="859"/>
      <c r="L713" s="859"/>
      <c r="M713" s="859"/>
      <c r="N713" s="859"/>
      <c r="O713" s="859"/>
      <c r="P713" s="859"/>
      <c r="Q713" s="859"/>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59"/>
      <c r="D714" s="859"/>
      <c r="E714" s="859"/>
      <c r="F714" s="859"/>
      <c r="G714" s="859"/>
      <c r="H714" s="859"/>
      <c r="I714" s="859"/>
      <c r="J714" s="859"/>
      <c r="K714" s="859"/>
      <c r="L714" s="859"/>
      <c r="M714" s="859"/>
      <c r="N714" s="859"/>
      <c r="O714" s="859"/>
      <c r="P714" s="859"/>
      <c r="Q714" s="859"/>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59"/>
      <c r="D715" s="859"/>
      <c r="E715" s="859"/>
      <c r="F715" s="859"/>
      <c r="G715" s="859"/>
      <c r="H715" s="859"/>
      <c r="I715" s="859"/>
      <c r="J715" s="859"/>
      <c r="K715" s="859"/>
      <c r="L715" s="859"/>
      <c r="M715" s="859"/>
      <c r="N715" s="859"/>
      <c r="O715" s="859"/>
      <c r="P715" s="859"/>
      <c r="Q715" s="859"/>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59"/>
      <c r="D716" s="859"/>
      <c r="E716" s="859"/>
      <c r="F716" s="859"/>
      <c r="G716" s="859"/>
      <c r="H716" s="859"/>
      <c r="I716" s="859"/>
      <c r="J716" s="859"/>
      <c r="K716" s="859"/>
      <c r="L716" s="859"/>
      <c r="M716" s="859"/>
      <c r="N716" s="859"/>
      <c r="O716" s="859"/>
      <c r="P716" s="859"/>
      <c r="Q716" s="859"/>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59"/>
      <c r="D717" s="859"/>
      <c r="E717" s="859"/>
      <c r="F717" s="859"/>
      <c r="G717" s="859"/>
      <c r="H717" s="859"/>
      <c r="I717" s="859"/>
      <c r="J717" s="859"/>
      <c r="K717" s="859"/>
      <c r="L717" s="859"/>
      <c r="M717" s="859"/>
      <c r="N717" s="859"/>
      <c r="O717" s="859"/>
      <c r="P717" s="859"/>
      <c r="Q717" s="859"/>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59"/>
      <c r="D718" s="859"/>
      <c r="E718" s="859"/>
      <c r="F718" s="859"/>
      <c r="G718" s="859"/>
      <c r="H718" s="859"/>
      <c r="I718" s="859"/>
      <c r="J718" s="859"/>
      <c r="K718" s="859"/>
      <c r="L718" s="859"/>
      <c r="M718" s="859"/>
      <c r="N718" s="859"/>
      <c r="O718" s="859"/>
      <c r="P718" s="859"/>
      <c r="Q718" s="859"/>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59"/>
      <c r="D719" s="859"/>
      <c r="E719" s="859"/>
      <c r="F719" s="859"/>
      <c r="G719" s="859"/>
      <c r="H719" s="859"/>
      <c r="I719" s="859"/>
      <c r="J719" s="859"/>
      <c r="K719" s="859"/>
      <c r="L719" s="859"/>
      <c r="M719" s="859"/>
      <c r="N719" s="859"/>
      <c r="O719" s="859"/>
      <c r="P719" s="859"/>
      <c r="Q719" s="859"/>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59"/>
      <c r="D720" s="859"/>
      <c r="E720" s="859"/>
      <c r="F720" s="859"/>
      <c r="G720" s="859"/>
      <c r="H720" s="859"/>
      <c r="I720" s="859"/>
      <c r="J720" s="859"/>
      <c r="K720" s="859"/>
      <c r="L720" s="859"/>
      <c r="M720" s="859"/>
      <c r="N720" s="859"/>
      <c r="O720" s="859"/>
      <c r="P720" s="859"/>
      <c r="Q720" s="859"/>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59"/>
      <c r="D721" s="859"/>
      <c r="E721" s="859"/>
      <c r="F721" s="859"/>
      <c r="G721" s="859"/>
      <c r="H721" s="859"/>
      <c r="I721" s="859"/>
      <c r="J721" s="859"/>
      <c r="K721" s="859"/>
      <c r="L721" s="859"/>
      <c r="M721" s="859"/>
      <c r="N721" s="859"/>
      <c r="O721" s="859"/>
      <c r="P721" s="859"/>
      <c r="Q721" s="859"/>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59"/>
      <c r="D722" s="859"/>
      <c r="E722" s="859"/>
      <c r="F722" s="859"/>
      <c r="G722" s="859"/>
      <c r="H722" s="859"/>
      <c r="I722" s="859"/>
      <c r="J722" s="859"/>
      <c r="K722" s="859"/>
      <c r="L722" s="859"/>
      <c r="M722" s="859"/>
      <c r="N722" s="859"/>
      <c r="O722" s="859"/>
      <c r="P722" s="859"/>
      <c r="Q722" s="859"/>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59"/>
      <c r="D723" s="859"/>
      <c r="E723" s="859"/>
      <c r="F723" s="859"/>
      <c r="G723" s="859"/>
      <c r="H723" s="859"/>
      <c r="I723" s="859"/>
      <c r="J723" s="859"/>
      <c r="K723" s="859"/>
      <c r="L723" s="859"/>
      <c r="M723" s="859"/>
      <c r="N723" s="859"/>
      <c r="O723" s="859"/>
      <c r="P723" s="859"/>
      <c r="Q723" s="859"/>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59"/>
      <c r="D724" s="859"/>
      <c r="E724" s="859"/>
      <c r="F724" s="859"/>
      <c r="G724" s="859"/>
      <c r="H724" s="859"/>
      <c r="I724" s="859"/>
      <c r="J724" s="859"/>
      <c r="K724" s="859"/>
      <c r="L724" s="859"/>
      <c r="M724" s="859"/>
      <c r="N724" s="859"/>
      <c r="O724" s="859"/>
      <c r="P724" s="859"/>
      <c r="Q724" s="859"/>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59"/>
      <c r="D725" s="859"/>
      <c r="E725" s="859"/>
      <c r="F725" s="859"/>
      <c r="G725" s="859"/>
      <c r="H725" s="859"/>
      <c r="I725" s="859"/>
      <c r="J725" s="859"/>
      <c r="K725" s="859"/>
      <c r="L725" s="859"/>
      <c r="M725" s="859"/>
      <c r="N725" s="859"/>
      <c r="O725" s="859"/>
      <c r="P725" s="859"/>
      <c r="Q725" s="859"/>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59"/>
      <c r="D726" s="859"/>
      <c r="E726" s="859"/>
      <c r="F726" s="859"/>
      <c r="G726" s="859"/>
      <c r="H726" s="859"/>
      <c r="I726" s="859"/>
      <c r="J726" s="859"/>
      <c r="K726" s="859"/>
      <c r="L726" s="859"/>
      <c r="M726" s="859"/>
      <c r="N726" s="859"/>
      <c r="O726" s="859"/>
      <c r="P726" s="859"/>
      <c r="Q726" s="859"/>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59"/>
      <c r="D727" s="859"/>
      <c r="E727" s="859"/>
      <c r="F727" s="859"/>
      <c r="G727" s="859"/>
      <c r="H727" s="859"/>
      <c r="I727" s="859"/>
      <c r="J727" s="859"/>
      <c r="K727" s="859"/>
      <c r="L727" s="859"/>
      <c r="M727" s="859"/>
      <c r="N727" s="859"/>
      <c r="O727" s="859"/>
      <c r="P727" s="859"/>
      <c r="Q727" s="859"/>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59"/>
      <c r="D728" s="859"/>
      <c r="E728" s="859"/>
      <c r="F728" s="859"/>
      <c r="G728" s="859"/>
      <c r="H728" s="859"/>
      <c r="I728" s="859"/>
      <c r="J728" s="859"/>
      <c r="K728" s="859"/>
      <c r="L728" s="859"/>
      <c r="M728" s="859"/>
      <c r="N728" s="859"/>
      <c r="O728" s="859"/>
      <c r="P728" s="859"/>
      <c r="Q728" s="859"/>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59"/>
      <c r="D729" s="859"/>
      <c r="E729" s="859"/>
      <c r="F729" s="859"/>
      <c r="G729" s="859"/>
      <c r="H729" s="859"/>
      <c r="I729" s="859"/>
      <c r="J729" s="859"/>
      <c r="K729" s="859"/>
      <c r="L729" s="859"/>
      <c r="M729" s="859"/>
      <c r="N729" s="859"/>
      <c r="O729" s="859"/>
      <c r="P729" s="859"/>
      <c r="Q729" s="859"/>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59"/>
      <c r="D730" s="859"/>
      <c r="E730" s="859"/>
      <c r="F730" s="859"/>
      <c r="G730" s="859"/>
      <c r="H730" s="859"/>
      <c r="I730" s="859"/>
      <c r="J730" s="859"/>
      <c r="K730" s="859"/>
      <c r="L730" s="859"/>
      <c r="M730" s="859"/>
      <c r="N730" s="859"/>
      <c r="O730" s="859"/>
      <c r="P730" s="859"/>
      <c r="Q730" s="859"/>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59"/>
      <c r="D731" s="859"/>
      <c r="E731" s="859"/>
      <c r="F731" s="859"/>
      <c r="G731" s="859"/>
      <c r="H731" s="859"/>
      <c r="I731" s="859"/>
      <c r="J731" s="859"/>
      <c r="K731" s="859"/>
      <c r="L731" s="859"/>
      <c r="M731" s="859"/>
      <c r="N731" s="859"/>
      <c r="O731" s="859"/>
      <c r="P731" s="859"/>
      <c r="Q731" s="859"/>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59"/>
      <c r="D732" s="859"/>
      <c r="E732" s="859"/>
      <c r="F732" s="859"/>
      <c r="G732" s="859"/>
      <c r="H732" s="859"/>
      <c r="I732" s="859"/>
      <c r="J732" s="859"/>
      <c r="K732" s="859"/>
      <c r="L732" s="859"/>
      <c r="M732" s="859"/>
      <c r="N732" s="859"/>
      <c r="O732" s="859"/>
      <c r="P732" s="859"/>
      <c r="Q732" s="859"/>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59"/>
      <c r="D733" s="859"/>
      <c r="E733" s="859"/>
      <c r="F733" s="859"/>
      <c r="G733" s="859"/>
      <c r="H733" s="859"/>
      <c r="I733" s="859"/>
      <c r="J733" s="859"/>
      <c r="K733" s="859"/>
      <c r="L733" s="859"/>
      <c r="M733" s="859"/>
      <c r="N733" s="859"/>
      <c r="O733" s="859"/>
      <c r="P733" s="859"/>
      <c r="Q733" s="859"/>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59"/>
      <c r="D734" s="859"/>
      <c r="E734" s="859"/>
      <c r="F734" s="859"/>
      <c r="G734" s="859"/>
      <c r="H734" s="859"/>
      <c r="I734" s="859"/>
      <c r="J734" s="859"/>
      <c r="K734" s="859"/>
      <c r="L734" s="859"/>
      <c r="M734" s="859"/>
      <c r="N734" s="859"/>
      <c r="O734" s="859"/>
      <c r="P734" s="859"/>
      <c r="Q734" s="859"/>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59"/>
      <c r="D735" s="859"/>
      <c r="E735" s="859"/>
      <c r="F735" s="859"/>
      <c r="G735" s="859"/>
      <c r="H735" s="859"/>
      <c r="I735" s="859"/>
      <c r="J735" s="859"/>
      <c r="K735" s="859"/>
      <c r="L735" s="859"/>
      <c r="M735" s="859"/>
      <c r="N735" s="859"/>
      <c r="O735" s="859"/>
      <c r="P735" s="859"/>
      <c r="Q735" s="859"/>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59"/>
      <c r="D736" s="859"/>
      <c r="E736" s="859"/>
      <c r="F736" s="859"/>
      <c r="G736" s="859"/>
      <c r="H736" s="859"/>
      <c r="I736" s="859"/>
      <c r="J736" s="859"/>
      <c r="K736" s="859"/>
      <c r="L736" s="859"/>
      <c r="M736" s="859"/>
      <c r="N736" s="859"/>
      <c r="O736" s="859"/>
      <c r="P736" s="859"/>
      <c r="Q736" s="859"/>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59"/>
      <c r="D737" s="859"/>
      <c r="E737" s="859"/>
      <c r="F737" s="859"/>
      <c r="G737" s="859"/>
      <c r="H737" s="859"/>
      <c r="I737" s="859"/>
      <c r="J737" s="859"/>
      <c r="K737" s="859"/>
      <c r="L737" s="859"/>
      <c r="M737" s="859"/>
      <c r="N737" s="859"/>
      <c r="O737" s="859"/>
      <c r="P737" s="859"/>
      <c r="Q737" s="859"/>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59"/>
      <c r="D738" s="859"/>
      <c r="E738" s="859"/>
      <c r="F738" s="859"/>
      <c r="G738" s="859"/>
      <c r="H738" s="859"/>
      <c r="I738" s="859"/>
      <c r="J738" s="859"/>
      <c r="K738" s="859"/>
      <c r="L738" s="859"/>
      <c r="M738" s="859"/>
      <c r="N738" s="859"/>
      <c r="O738" s="859"/>
      <c r="P738" s="859"/>
      <c r="Q738" s="859"/>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59"/>
      <c r="D739" s="859"/>
      <c r="E739" s="859"/>
      <c r="F739" s="859"/>
      <c r="G739" s="859"/>
      <c r="H739" s="859"/>
      <c r="I739" s="859"/>
      <c r="J739" s="859"/>
      <c r="K739" s="859"/>
      <c r="L739" s="859"/>
      <c r="M739" s="859"/>
      <c r="N739" s="859"/>
      <c r="O739" s="859"/>
      <c r="P739" s="859"/>
      <c r="Q739" s="859"/>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59"/>
      <c r="D740" s="859"/>
      <c r="E740" s="859"/>
      <c r="F740" s="859"/>
      <c r="G740" s="859"/>
      <c r="H740" s="859"/>
      <c r="I740" s="859"/>
      <c r="J740" s="859"/>
      <c r="K740" s="859"/>
      <c r="L740" s="859"/>
      <c r="M740" s="859"/>
      <c r="N740" s="859"/>
      <c r="O740" s="859"/>
      <c r="P740" s="859"/>
      <c r="Q740" s="859"/>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59"/>
      <c r="D741" s="859"/>
      <c r="E741" s="859"/>
      <c r="F741" s="859"/>
      <c r="G741" s="859"/>
      <c r="H741" s="859"/>
      <c r="I741" s="859"/>
      <c r="J741" s="859"/>
      <c r="K741" s="859"/>
      <c r="L741" s="859"/>
      <c r="M741" s="859"/>
      <c r="N741" s="859"/>
      <c r="O741" s="859"/>
      <c r="P741" s="859"/>
      <c r="Q741" s="859"/>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59"/>
      <c r="D742" s="859"/>
      <c r="E742" s="859"/>
      <c r="F742" s="859"/>
      <c r="G742" s="859"/>
      <c r="H742" s="859"/>
      <c r="I742" s="859"/>
      <c r="J742" s="859"/>
      <c r="K742" s="859"/>
      <c r="L742" s="859"/>
      <c r="M742" s="859"/>
      <c r="N742" s="859"/>
      <c r="O742" s="859"/>
      <c r="P742" s="859"/>
      <c r="Q742" s="859"/>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59"/>
      <c r="D743" s="859"/>
      <c r="E743" s="859"/>
      <c r="F743" s="859"/>
      <c r="G743" s="859"/>
      <c r="H743" s="859"/>
      <c r="I743" s="859"/>
      <c r="J743" s="859"/>
      <c r="K743" s="859"/>
      <c r="L743" s="859"/>
      <c r="M743" s="859"/>
      <c r="N743" s="859"/>
      <c r="O743" s="859"/>
      <c r="P743" s="859"/>
      <c r="Q743" s="859"/>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59"/>
      <c r="D744" s="859"/>
      <c r="E744" s="859"/>
      <c r="F744" s="859"/>
      <c r="G744" s="859"/>
      <c r="H744" s="859"/>
      <c r="I744" s="859"/>
      <c r="J744" s="859"/>
      <c r="K744" s="859"/>
      <c r="L744" s="859"/>
      <c r="M744" s="859"/>
      <c r="N744" s="859"/>
      <c r="O744" s="859"/>
      <c r="P744" s="859"/>
      <c r="Q744" s="859"/>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59"/>
      <c r="D745" s="859"/>
      <c r="E745" s="859"/>
      <c r="F745" s="859"/>
      <c r="G745" s="859"/>
      <c r="H745" s="859"/>
      <c r="I745" s="859"/>
      <c r="J745" s="859"/>
      <c r="K745" s="859"/>
      <c r="L745" s="859"/>
      <c r="M745" s="859"/>
      <c r="N745" s="859"/>
      <c r="O745" s="859"/>
      <c r="P745" s="859"/>
      <c r="Q745" s="859"/>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59"/>
      <c r="D746" s="859"/>
      <c r="E746" s="859"/>
      <c r="F746" s="859"/>
      <c r="G746" s="859"/>
      <c r="H746" s="859"/>
      <c r="I746" s="859"/>
      <c r="J746" s="859"/>
      <c r="K746" s="859"/>
      <c r="L746" s="859"/>
      <c r="M746" s="859"/>
      <c r="N746" s="859"/>
      <c r="O746" s="859"/>
      <c r="P746" s="859"/>
      <c r="Q746" s="859"/>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59"/>
      <c r="D747" s="859"/>
      <c r="E747" s="859"/>
      <c r="F747" s="859"/>
      <c r="G747" s="859"/>
      <c r="H747" s="859"/>
      <c r="I747" s="859"/>
      <c r="J747" s="859"/>
      <c r="K747" s="859"/>
      <c r="L747" s="859"/>
      <c r="M747" s="859"/>
      <c r="N747" s="859"/>
      <c r="O747" s="859"/>
      <c r="P747" s="859"/>
      <c r="Q747" s="859"/>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59"/>
      <c r="D748" s="859"/>
      <c r="E748" s="859"/>
      <c r="F748" s="859"/>
      <c r="G748" s="859"/>
      <c r="H748" s="859"/>
      <c r="I748" s="859"/>
      <c r="J748" s="859"/>
      <c r="K748" s="859"/>
      <c r="L748" s="859"/>
      <c r="M748" s="859"/>
      <c r="N748" s="859"/>
      <c r="O748" s="859"/>
      <c r="P748" s="859"/>
      <c r="Q748" s="859"/>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59"/>
      <c r="D749" s="859"/>
      <c r="E749" s="859"/>
      <c r="F749" s="859"/>
      <c r="G749" s="859"/>
      <c r="H749" s="859"/>
      <c r="I749" s="859"/>
      <c r="J749" s="859"/>
      <c r="K749" s="859"/>
      <c r="L749" s="859"/>
      <c r="M749" s="859"/>
      <c r="N749" s="859"/>
      <c r="O749" s="859"/>
      <c r="P749" s="859"/>
      <c r="Q749" s="859"/>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59"/>
      <c r="D750" s="859"/>
      <c r="E750" s="859"/>
      <c r="F750" s="859"/>
      <c r="G750" s="859"/>
      <c r="H750" s="859"/>
      <c r="I750" s="859"/>
      <c r="J750" s="859"/>
      <c r="K750" s="859"/>
      <c r="L750" s="859"/>
      <c r="M750" s="859"/>
      <c r="N750" s="859"/>
      <c r="O750" s="859"/>
      <c r="P750" s="859"/>
      <c r="Q750" s="859"/>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59"/>
      <c r="D751" s="859"/>
      <c r="E751" s="859"/>
      <c r="F751" s="859"/>
      <c r="G751" s="859"/>
      <c r="H751" s="859"/>
      <c r="I751" s="859"/>
      <c r="J751" s="859"/>
      <c r="K751" s="859"/>
      <c r="L751" s="859"/>
      <c r="M751" s="859"/>
      <c r="N751" s="859"/>
      <c r="O751" s="859"/>
      <c r="P751" s="859"/>
      <c r="Q751" s="859"/>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59"/>
      <c r="D752" s="859"/>
      <c r="E752" s="859"/>
      <c r="F752" s="859"/>
      <c r="G752" s="859"/>
      <c r="H752" s="859"/>
      <c r="I752" s="859"/>
      <c r="J752" s="859"/>
      <c r="K752" s="859"/>
      <c r="L752" s="859"/>
      <c r="M752" s="859"/>
      <c r="N752" s="859"/>
      <c r="O752" s="859"/>
      <c r="P752" s="859"/>
      <c r="Q752" s="859"/>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59"/>
      <c r="D753" s="859"/>
      <c r="E753" s="859"/>
      <c r="F753" s="859"/>
      <c r="G753" s="859"/>
      <c r="H753" s="859"/>
      <c r="I753" s="859"/>
      <c r="J753" s="859"/>
      <c r="K753" s="859"/>
      <c r="L753" s="859"/>
      <c r="M753" s="859"/>
      <c r="N753" s="859"/>
      <c r="O753" s="859"/>
      <c r="P753" s="859"/>
      <c r="Q753" s="859"/>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59"/>
      <c r="D754" s="859"/>
      <c r="E754" s="859"/>
      <c r="F754" s="859"/>
      <c r="G754" s="859"/>
      <c r="H754" s="859"/>
      <c r="I754" s="859"/>
      <c r="J754" s="859"/>
      <c r="K754" s="859"/>
      <c r="L754" s="859"/>
      <c r="M754" s="859"/>
      <c r="N754" s="859"/>
      <c r="O754" s="859"/>
      <c r="P754" s="859"/>
      <c r="Q754" s="859"/>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59"/>
      <c r="D755" s="859"/>
      <c r="E755" s="859"/>
      <c r="F755" s="859"/>
      <c r="G755" s="859"/>
      <c r="H755" s="859"/>
      <c r="I755" s="859"/>
      <c r="J755" s="859"/>
      <c r="K755" s="859"/>
      <c r="L755" s="859"/>
      <c r="M755" s="859"/>
      <c r="N755" s="859"/>
      <c r="O755" s="859"/>
      <c r="P755" s="859"/>
      <c r="Q755" s="859"/>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59"/>
      <c r="D756" s="859"/>
      <c r="E756" s="859"/>
      <c r="F756" s="859"/>
      <c r="G756" s="859"/>
      <c r="H756" s="859"/>
      <c r="I756" s="859"/>
      <c r="J756" s="859"/>
      <c r="K756" s="859"/>
      <c r="L756" s="859"/>
      <c r="M756" s="859"/>
      <c r="N756" s="859"/>
      <c r="O756" s="859"/>
      <c r="P756" s="859"/>
      <c r="Q756" s="859"/>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59"/>
      <c r="D757" s="859"/>
      <c r="E757" s="859"/>
      <c r="F757" s="859"/>
      <c r="G757" s="859"/>
      <c r="H757" s="859"/>
      <c r="I757" s="859"/>
      <c r="J757" s="859"/>
      <c r="K757" s="859"/>
      <c r="L757" s="859"/>
      <c r="M757" s="859"/>
      <c r="N757" s="859"/>
      <c r="O757" s="859"/>
      <c r="P757" s="859"/>
      <c r="Q757" s="859"/>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59"/>
      <c r="D758" s="859"/>
      <c r="E758" s="859"/>
      <c r="F758" s="859"/>
      <c r="G758" s="859"/>
      <c r="H758" s="859"/>
      <c r="I758" s="859"/>
      <c r="J758" s="859"/>
      <c r="K758" s="859"/>
      <c r="L758" s="859"/>
      <c r="M758" s="859"/>
      <c r="N758" s="859"/>
      <c r="O758" s="859"/>
      <c r="P758" s="859"/>
      <c r="Q758" s="859"/>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59"/>
      <c r="D759" s="859"/>
      <c r="E759" s="859"/>
      <c r="F759" s="859"/>
      <c r="G759" s="859"/>
      <c r="H759" s="859"/>
      <c r="I759" s="859"/>
      <c r="J759" s="859"/>
      <c r="K759" s="859"/>
      <c r="L759" s="859"/>
      <c r="M759" s="859"/>
      <c r="N759" s="859"/>
      <c r="O759" s="859"/>
      <c r="P759" s="859"/>
      <c r="Q759" s="859"/>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59"/>
      <c r="D760" s="859"/>
      <c r="E760" s="859"/>
      <c r="F760" s="859"/>
      <c r="G760" s="859"/>
      <c r="H760" s="859"/>
      <c r="I760" s="859"/>
      <c r="J760" s="859"/>
      <c r="K760" s="859"/>
      <c r="L760" s="859"/>
      <c r="M760" s="859"/>
      <c r="N760" s="859"/>
      <c r="O760" s="859"/>
      <c r="P760" s="859"/>
      <c r="Q760" s="859"/>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59"/>
      <c r="D761" s="859"/>
      <c r="E761" s="859"/>
      <c r="F761" s="859"/>
      <c r="G761" s="859"/>
      <c r="H761" s="859"/>
      <c r="I761" s="859"/>
      <c r="J761" s="859"/>
      <c r="K761" s="859"/>
      <c r="L761" s="859"/>
      <c r="M761" s="859"/>
      <c r="N761" s="859"/>
      <c r="O761" s="859"/>
      <c r="P761" s="859"/>
      <c r="Q761" s="859"/>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59"/>
      <c r="D762" s="859"/>
      <c r="E762" s="859"/>
      <c r="F762" s="859"/>
      <c r="G762" s="859"/>
      <c r="H762" s="859"/>
      <c r="I762" s="859"/>
      <c r="J762" s="859"/>
      <c r="K762" s="859"/>
      <c r="L762" s="859"/>
      <c r="M762" s="859"/>
      <c r="N762" s="859"/>
      <c r="O762" s="859"/>
      <c r="P762" s="859"/>
      <c r="Q762" s="859"/>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59"/>
      <c r="D763" s="859"/>
      <c r="E763" s="859"/>
      <c r="F763" s="859"/>
      <c r="G763" s="859"/>
      <c r="H763" s="859"/>
      <c r="I763" s="859"/>
      <c r="J763" s="859"/>
      <c r="K763" s="859"/>
      <c r="L763" s="859"/>
      <c r="M763" s="859"/>
      <c r="N763" s="859"/>
      <c r="O763" s="859"/>
      <c r="P763" s="859"/>
      <c r="Q763" s="859"/>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59"/>
      <c r="D764" s="859"/>
      <c r="E764" s="859"/>
      <c r="F764" s="859"/>
      <c r="G764" s="859"/>
      <c r="H764" s="859"/>
      <c r="I764" s="859"/>
      <c r="J764" s="859"/>
      <c r="K764" s="859"/>
      <c r="L764" s="859"/>
      <c r="M764" s="859"/>
      <c r="N764" s="859"/>
      <c r="O764" s="859"/>
      <c r="P764" s="859"/>
      <c r="Q764" s="859"/>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59"/>
      <c r="D765" s="859"/>
      <c r="E765" s="859"/>
      <c r="F765" s="859"/>
      <c r="G765" s="859"/>
      <c r="H765" s="859"/>
      <c r="I765" s="859"/>
      <c r="J765" s="859"/>
      <c r="K765" s="859"/>
      <c r="L765" s="859"/>
      <c r="M765" s="859"/>
      <c r="N765" s="859"/>
      <c r="O765" s="859"/>
      <c r="P765" s="859"/>
      <c r="Q765" s="859"/>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59"/>
      <c r="D766" s="859"/>
      <c r="E766" s="859"/>
      <c r="F766" s="859"/>
      <c r="G766" s="859"/>
      <c r="H766" s="859"/>
      <c r="I766" s="859"/>
      <c r="J766" s="859"/>
      <c r="K766" s="859"/>
      <c r="L766" s="859"/>
      <c r="M766" s="859"/>
      <c r="N766" s="859"/>
      <c r="O766" s="859"/>
      <c r="P766" s="859"/>
      <c r="Q766" s="859"/>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59"/>
      <c r="D767" s="859"/>
      <c r="E767" s="859"/>
      <c r="F767" s="859"/>
      <c r="G767" s="859"/>
      <c r="H767" s="859"/>
      <c r="I767" s="859"/>
      <c r="J767" s="859"/>
      <c r="K767" s="859"/>
      <c r="L767" s="859"/>
      <c r="M767" s="859"/>
      <c r="N767" s="859"/>
      <c r="O767" s="859"/>
      <c r="P767" s="859"/>
      <c r="Q767" s="859"/>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59"/>
      <c r="D768" s="859"/>
      <c r="E768" s="859"/>
      <c r="F768" s="859"/>
      <c r="G768" s="859"/>
      <c r="H768" s="859"/>
      <c r="I768" s="859"/>
      <c r="J768" s="859"/>
      <c r="K768" s="859"/>
      <c r="L768" s="859"/>
      <c r="M768" s="859"/>
      <c r="N768" s="859"/>
      <c r="O768" s="859"/>
      <c r="P768" s="859"/>
      <c r="Q768" s="859"/>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59"/>
      <c r="D769" s="859"/>
      <c r="E769" s="859"/>
      <c r="F769" s="859"/>
      <c r="G769" s="859"/>
      <c r="H769" s="859"/>
      <c r="I769" s="859"/>
      <c r="J769" s="859"/>
      <c r="K769" s="859"/>
      <c r="L769" s="859"/>
      <c r="M769" s="859"/>
      <c r="N769" s="859"/>
      <c r="O769" s="859"/>
      <c r="P769" s="859"/>
      <c r="Q769" s="859"/>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59"/>
      <c r="D770" s="859"/>
      <c r="E770" s="859"/>
      <c r="F770" s="859"/>
      <c r="G770" s="859"/>
      <c r="H770" s="859"/>
      <c r="I770" s="859"/>
      <c r="J770" s="859"/>
      <c r="K770" s="859"/>
      <c r="L770" s="859"/>
      <c r="M770" s="859"/>
      <c r="N770" s="859"/>
      <c r="O770" s="859"/>
      <c r="P770" s="859"/>
      <c r="Q770" s="859"/>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59"/>
      <c r="D771" s="859"/>
      <c r="E771" s="859"/>
      <c r="F771" s="859"/>
      <c r="G771" s="859"/>
      <c r="H771" s="859"/>
      <c r="I771" s="859"/>
      <c r="J771" s="859"/>
      <c r="K771" s="859"/>
      <c r="L771" s="859"/>
      <c r="M771" s="859"/>
      <c r="N771" s="859"/>
      <c r="O771" s="859"/>
      <c r="P771" s="859"/>
      <c r="Q771" s="859"/>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59"/>
      <c r="D772" s="859"/>
      <c r="E772" s="859"/>
      <c r="F772" s="859"/>
      <c r="G772" s="859"/>
      <c r="H772" s="859"/>
      <c r="I772" s="859"/>
      <c r="J772" s="859"/>
      <c r="K772" s="859"/>
      <c r="L772" s="859"/>
      <c r="M772" s="859"/>
      <c r="N772" s="859"/>
      <c r="O772" s="859"/>
      <c r="P772" s="859"/>
      <c r="Q772" s="859"/>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59"/>
      <c r="D773" s="859"/>
      <c r="E773" s="859"/>
      <c r="F773" s="859"/>
      <c r="G773" s="859"/>
      <c r="H773" s="859"/>
      <c r="I773" s="859"/>
      <c r="J773" s="859"/>
      <c r="K773" s="859"/>
      <c r="L773" s="859"/>
      <c r="M773" s="859"/>
      <c r="N773" s="859"/>
      <c r="O773" s="859"/>
      <c r="P773" s="859"/>
      <c r="Q773" s="859"/>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59"/>
      <c r="D774" s="859"/>
      <c r="E774" s="859"/>
      <c r="F774" s="859"/>
      <c r="G774" s="859"/>
      <c r="H774" s="859"/>
      <c r="I774" s="859"/>
      <c r="J774" s="859"/>
      <c r="K774" s="859"/>
      <c r="L774" s="859"/>
      <c r="M774" s="859"/>
      <c r="N774" s="859"/>
      <c r="O774" s="859"/>
      <c r="P774" s="859"/>
      <c r="Q774" s="859"/>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59"/>
      <c r="D775" s="859"/>
      <c r="E775" s="859"/>
      <c r="F775" s="859"/>
      <c r="G775" s="859"/>
      <c r="H775" s="859"/>
      <c r="I775" s="859"/>
      <c r="J775" s="859"/>
      <c r="K775" s="859"/>
      <c r="L775" s="859"/>
      <c r="M775" s="859"/>
      <c r="N775" s="859"/>
      <c r="O775" s="859"/>
      <c r="P775" s="859"/>
      <c r="Q775" s="859"/>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59"/>
      <c r="D776" s="859"/>
      <c r="E776" s="859"/>
      <c r="F776" s="859"/>
      <c r="G776" s="859"/>
      <c r="H776" s="859"/>
      <c r="I776" s="859"/>
      <c r="J776" s="859"/>
      <c r="K776" s="859"/>
      <c r="L776" s="859"/>
      <c r="M776" s="859"/>
      <c r="N776" s="859"/>
      <c r="O776" s="859"/>
      <c r="P776" s="859"/>
      <c r="Q776" s="859"/>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59"/>
      <c r="D777" s="859"/>
      <c r="E777" s="859"/>
      <c r="F777" s="859"/>
      <c r="G777" s="859"/>
      <c r="H777" s="859"/>
      <c r="I777" s="859"/>
      <c r="J777" s="859"/>
      <c r="K777" s="859"/>
      <c r="L777" s="859"/>
      <c r="M777" s="859"/>
      <c r="N777" s="859"/>
      <c r="O777" s="859"/>
      <c r="P777" s="859"/>
      <c r="Q777" s="859"/>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59"/>
      <c r="D778" s="859"/>
      <c r="E778" s="859"/>
      <c r="F778" s="859"/>
      <c r="G778" s="859"/>
      <c r="H778" s="859"/>
      <c r="I778" s="859"/>
      <c r="J778" s="859"/>
      <c r="K778" s="859"/>
      <c r="L778" s="859"/>
      <c r="M778" s="859"/>
      <c r="N778" s="859"/>
      <c r="O778" s="859"/>
      <c r="P778" s="859"/>
      <c r="Q778" s="859"/>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59"/>
      <c r="D779" s="859"/>
      <c r="E779" s="859"/>
      <c r="F779" s="859"/>
      <c r="G779" s="859"/>
      <c r="H779" s="859"/>
      <c r="I779" s="859"/>
      <c r="J779" s="859"/>
      <c r="K779" s="859"/>
      <c r="L779" s="859"/>
      <c r="M779" s="859"/>
      <c r="N779" s="859"/>
      <c r="O779" s="859"/>
      <c r="P779" s="859"/>
      <c r="Q779" s="859"/>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59"/>
      <c r="D780" s="859"/>
      <c r="E780" s="859"/>
      <c r="F780" s="859"/>
      <c r="G780" s="859"/>
      <c r="H780" s="859"/>
      <c r="I780" s="859"/>
      <c r="J780" s="859"/>
      <c r="K780" s="859"/>
      <c r="L780" s="859"/>
      <c r="M780" s="859"/>
      <c r="N780" s="859"/>
      <c r="O780" s="859"/>
      <c r="P780" s="859"/>
      <c r="Q780" s="859"/>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59"/>
      <c r="D781" s="859"/>
      <c r="E781" s="859"/>
      <c r="F781" s="859"/>
      <c r="G781" s="859"/>
      <c r="H781" s="859"/>
      <c r="I781" s="859"/>
      <c r="J781" s="859"/>
      <c r="K781" s="859"/>
      <c r="L781" s="859"/>
      <c r="M781" s="859"/>
      <c r="N781" s="859"/>
      <c r="O781" s="859"/>
      <c r="P781" s="859"/>
      <c r="Q781" s="859"/>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59"/>
      <c r="D782" s="859"/>
      <c r="E782" s="859"/>
      <c r="F782" s="859"/>
      <c r="G782" s="859"/>
      <c r="H782" s="859"/>
      <c r="I782" s="859"/>
      <c r="J782" s="859"/>
      <c r="K782" s="859"/>
      <c r="L782" s="859"/>
      <c r="M782" s="859"/>
      <c r="N782" s="859"/>
      <c r="O782" s="859"/>
      <c r="P782" s="859"/>
      <c r="Q782" s="859"/>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59"/>
      <c r="D783" s="859"/>
      <c r="E783" s="859"/>
      <c r="F783" s="859"/>
      <c r="G783" s="859"/>
      <c r="H783" s="859"/>
      <c r="I783" s="859"/>
      <c r="J783" s="859"/>
      <c r="K783" s="859"/>
      <c r="L783" s="859"/>
      <c r="M783" s="859"/>
      <c r="N783" s="859"/>
      <c r="O783" s="859"/>
      <c r="P783" s="859"/>
      <c r="Q783" s="859"/>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59"/>
      <c r="D784" s="859"/>
      <c r="E784" s="859"/>
      <c r="F784" s="859"/>
      <c r="G784" s="859"/>
      <c r="H784" s="859"/>
      <c r="I784" s="859"/>
      <c r="J784" s="859"/>
      <c r="K784" s="859"/>
      <c r="L784" s="859"/>
      <c r="M784" s="859"/>
      <c r="N784" s="859"/>
      <c r="O784" s="859"/>
      <c r="P784" s="859"/>
      <c r="Q784" s="859"/>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59"/>
      <c r="D785" s="859"/>
      <c r="E785" s="859"/>
      <c r="F785" s="859"/>
      <c r="G785" s="859"/>
      <c r="H785" s="859"/>
      <c r="I785" s="859"/>
      <c r="J785" s="859"/>
      <c r="K785" s="859"/>
      <c r="L785" s="859"/>
      <c r="M785" s="859"/>
      <c r="N785" s="859"/>
      <c r="O785" s="859"/>
      <c r="P785" s="859"/>
      <c r="Q785" s="859"/>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59"/>
      <c r="D786" s="859"/>
      <c r="E786" s="859"/>
      <c r="F786" s="859"/>
      <c r="G786" s="859"/>
      <c r="H786" s="859"/>
      <c r="I786" s="859"/>
      <c r="J786" s="859"/>
      <c r="K786" s="859"/>
      <c r="L786" s="859"/>
      <c r="M786" s="859"/>
      <c r="N786" s="859"/>
      <c r="O786" s="859"/>
      <c r="P786" s="859"/>
      <c r="Q786" s="859"/>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59"/>
      <c r="D787" s="859"/>
      <c r="E787" s="859"/>
      <c r="F787" s="859"/>
      <c r="G787" s="859"/>
      <c r="H787" s="859"/>
      <c r="I787" s="859"/>
      <c r="J787" s="859"/>
      <c r="K787" s="859"/>
      <c r="L787" s="859"/>
      <c r="M787" s="859"/>
      <c r="N787" s="859"/>
      <c r="O787" s="859"/>
      <c r="P787" s="859"/>
      <c r="Q787" s="859"/>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59"/>
      <c r="D788" s="859"/>
      <c r="E788" s="859"/>
      <c r="F788" s="859"/>
      <c r="G788" s="859"/>
      <c r="H788" s="859"/>
      <c r="I788" s="859"/>
      <c r="J788" s="859"/>
      <c r="K788" s="859"/>
      <c r="L788" s="859"/>
      <c r="M788" s="859"/>
      <c r="N788" s="859"/>
      <c r="O788" s="859"/>
      <c r="P788" s="859"/>
      <c r="Q788" s="859"/>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59"/>
      <c r="D789" s="859"/>
      <c r="E789" s="859"/>
      <c r="F789" s="859"/>
      <c r="G789" s="859"/>
      <c r="H789" s="859"/>
      <c r="I789" s="859"/>
      <c r="J789" s="859"/>
      <c r="K789" s="859"/>
      <c r="L789" s="859"/>
      <c r="M789" s="859"/>
      <c r="N789" s="859"/>
      <c r="O789" s="859"/>
      <c r="P789" s="859"/>
      <c r="Q789" s="859"/>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59"/>
      <c r="D790" s="859"/>
      <c r="E790" s="859"/>
      <c r="F790" s="859"/>
      <c r="G790" s="859"/>
      <c r="H790" s="859"/>
      <c r="I790" s="859"/>
      <c r="J790" s="859"/>
      <c r="K790" s="859"/>
      <c r="L790" s="859"/>
      <c r="M790" s="859"/>
      <c r="N790" s="859"/>
      <c r="O790" s="859"/>
      <c r="P790" s="859"/>
      <c r="Q790" s="859"/>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59"/>
      <c r="D791" s="859"/>
      <c r="E791" s="859"/>
      <c r="F791" s="859"/>
      <c r="G791" s="859"/>
      <c r="H791" s="859"/>
      <c r="I791" s="859"/>
      <c r="J791" s="859"/>
      <c r="K791" s="859"/>
      <c r="L791" s="859"/>
      <c r="M791" s="859"/>
      <c r="N791" s="859"/>
      <c r="O791" s="859"/>
      <c r="P791" s="859"/>
      <c r="Q791" s="859"/>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59"/>
      <c r="D792" s="859"/>
      <c r="E792" s="859"/>
      <c r="F792" s="859"/>
      <c r="G792" s="859"/>
      <c r="H792" s="859"/>
      <c r="I792" s="859"/>
      <c r="J792" s="859"/>
      <c r="K792" s="859"/>
      <c r="L792" s="859"/>
      <c r="M792" s="859"/>
      <c r="N792" s="859"/>
      <c r="O792" s="859"/>
      <c r="P792" s="859"/>
      <c r="Q792" s="859"/>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59"/>
      <c r="D793" s="859"/>
      <c r="E793" s="859"/>
      <c r="F793" s="859"/>
      <c r="G793" s="859"/>
      <c r="H793" s="859"/>
      <c r="I793" s="859"/>
      <c r="J793" s="859"/>
      <c r="K793" s="859"/>
      <c r="L793" s="859"/>
      <c r="M793" s="859"/>
      <c r="N793" s="859"/>
      <c r="O793" s="859"/>
      <c r="P793" s="859"/>
      <c r="Q793" s="859"/>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59"/>
      <c r="D794" s="859"/>
      <c r="E794" s="859"/>
      <c r="F794" s="859"/>
      <c r="G794" s="859"/>
      <c r="H794" s="859"/>
      <c r="I794" s="859"/>
      <c r="J794" s="859"/>
      <c r="K794" s="859"/>
      <c r="L794" s="859"/>
      <c r="M794" s="859"/>
      <c r="N794" s="859"/>
      <c r="O794" s="859"/>
      <c r="P794" s="859"/>
      <c r="Q794" s="859"/>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59"/>
      <c r="D795" s="859"/>
      <c r="E795" s="859"/>
      <c r="F795" s="859"/>
      <c r="G795" s="859"/>
      <c r="H795" s="859"/>
      <c r="I795" s="859"/>
      <c r="J795" s="859"/>
      <c r="K795" s="859"/>
      <c r="L795" s="859"/>
      <c r="M795" s="859"/>
      <c r="N795" s="859"/>
      <c r="O795" s="859"/>
      <c r="P795" s="859"/>
      <c r="Q795" s="859"/>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59"/>
      <c r="D796" s="859"/>
      <c r="E796" s="859"/>
      <c r="F796" s="859"/>
      <c r="G796" s="859"/>
      <c r="H796" s="859"/>
      <c r="I796" s="859"/>
      <c r="J796" s="859"/>
      <c r="K796" s="859"/>
      <c r="L796" s="859"/>
      <c r="M796" s="859"/>
      <c r="N796" s="859"/>
      <c r="O796" s="859"/>
      <c r="P796" s="859"/>
      <c r="Q796" s="859"/>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59"/>
      <c r="D797" s="859"/>
      <c r="E797" s="859"/>
      <c r="F797" s="859"/>
      <c r="G797" s="859"/>
      <c r="H797" s="859"/>
      <c r="I797" s="859"/>
      <c r="J797" s="859"/>
      <c r="K797" s="859"/>
      <c r="L797" s="859"/>
      <c r="M797" s="859"/>
      <c r="N797" s="859"/>
      <c r="O797" s="859"/>
      <c r="P797" s="859"/>
      <c r="Q797" s="859"/>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59"/>
      <c r="D798" s="859"/>
      <c r="E798" s="859"/>
      <c r="F798" s="859"/>
      <c r="G798" s="859"/>
      <c r="H798" s="859"/>
      <c r="I798" s="859"/>
      <c r="J798" s="859"/>
      <c r="K798" s="859"/>
      <c r="L798" s="859"/>
      <c r="M798" s="859"/>
      <c r="N798" s="859"/>
      <c r="O798" s="859"/>
      <c r="P798" s="859"/>
      <c r="Q798" s="859"/>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59"/>
      <c r="D799" s="859"/>
      <c r="E799" s="859"/>
      <c r="F799" s="859"/>
      <c r="G799" s="859"/>
      <c r="H799" s="859"/>
      <c r="I799" s="859"/>
      <c r="J799" s="859"/>
      <c r="K799" s="859"/>
      <c r="L799" s="859"/>
      <c r="M799" s="859"/>
      <c r="N799" s="859"/>
      <c r="O799" s="859"/>
      <c r="P799" s="859"/>
      <c r="Q799" s="859"/>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59"/>
      <c r="D800" s="859"/>
      <c r="E800" s="859"/>
      <c r="F800" s="859"/>
      <c r="G800" s="859"/>
      <c r="H800" s="859"/>
      <c r="I800" s="859"/>
      <c r="J800" s="859"/>
      <c r="K800" s="859"/>
      <c r="L800" s="859"/>
      <c r="M800" s="859"/>
      <c r="N800" s="859"/>
      <c r="O800" s="859"/>
      <c r="P800" s="859"/>
      <c r="Q800" s="859"/>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59"/>
      <c r="D801" s="859"/>
      <c r="E801" s="859"/>
      <c r="F801" s="859"/>
      <c r="G801" s="859"/>
      <c r="H801" s="859"/>
      <c r="I801" s="859"/>
      <c r="J801" s="859"/>
      <c r="K801" s="859"/>
      <c r="L801" s="859"/>
      <c r="M801" s="859"/>
      <c r="N801" s="859"/>
      <c r="O801" s="859"/>
      <c r="P801" s="859"/>
      <c r="Q801" s="859"/>
    </row>
    <row r="802" ht="25.15" customHeight="true" x14ac:dyDescent="0.2">
      <c r="C802" s="859"/>
      <c r="D802" s="859"/>
      <c r="E802" s="859"/>
      <c r="F802" s="859"/>
      <c r="G802" s="859"/>
      <c r="H802" s="859"/>
      <c r="I802" s="859"/>
      <c r="J802" s="859"/>
      <c r="K802" s="859"/>
      <c r="L802" s="859"/>
      <c r="M802" s="859"/>
      <c r="N802" s="859"/>
      <c r="O802" s="859"/>
      <c r="P802" s="859"/>
      <c r="Q802" s="859"/>
    </row>
    <row r="803" ht="25.15" customHeight="true" x14ac:dyDescent="0.2">
      <c r="C803" s="859"/>
      <c r="D803" s="859"/>
      <c r="E803" s="859"/>
      <c r="F803" s="859"/>
      <c r="G803" s="859"/>
      <c r="H803" s="859"/>
      <c r="I803" s="859"/>
      <c r="J803" s="859"/>
      <c r="K803" s="859"/>
      <c r="L803" s="859"/>
      <c r="M803" s="859"/>
      <c r="N803" s="859"/>
      <c r="O803" s="859"/>
      <c r="P803" s="859"/>
      <c r="Q803" s="859"/>
    </row>
    <row r="804" ht="25.15" customHeight="true" x14ac:dyDescent="0.2">
      <c r="C804" s="859"/>
      <c r="D804" s="859"/>
      <c r="E804" s="859"/>
      <c r="F804" s="859"/>
      <c r="G804" s="859"/>
      <c r="H804" s="859"/>
      <c r="I804" s="859"/>
      <c r="J804" s="859"/>
      <c r="K804" s="859"/>
      <c r="L804" s="859"/>
      <c r="M804" s="859"/>
      <c r="N804" s="859"/>
      <c r="O804" s="859"/>
      <c r="P804" s="859"/>
      <c r="Q804" s="859"/>
    </row>
    <row r="805" ht="25.15" customHeight="true" x14ac:dyDescent="0.2">
      <c r="C805" s="859"/>
      <c r="D805" s="859"/>
      <c r="E805" s="859"/>
      <c r="F805" s="859"/>
      <c r="G805" s="859"/>
      <c r="H805" s="859"/>
      <c r="I805" s="859"/>
      <c r="J805" s="859"/>
      <c r="K805" s="859"/>
      <c r="L805" s="859"/>
      <c r="M805" s="859"/>
      <c r="N805" s="859"/>
      <c r="O805" s="859"/>
      <c r="P805" s="859"/>
      <c r="Q805" s="859"/>
    </row>
    <row r="806" ht="25.15" customHeight="true" x14ac:dyDescent="0.2">
      <c r="C806" s="859"/>
      <c r="D806" s="859"/>
      <c r="E806" s="859"/>
      <c r="F806" s="859"/>
      <c r="G806" s="859"/>
      <c r="H806" s="859"/>
      <c r="I806" s="859"/>
      <c r="J806" s="859"/>
      <c r="K806" s="859"/>
      <c r="L806" s="859"/>
      <c r="M806" s="859"/>
      <c r="N806" s="859"/>
      <c r="O806" s="859"/>
      <c r="P806" s="859"/>
      <c r="Q806" s="859"/>
    </row>
    <row r="807" ht="25.15" customHeight="true" x14ac:dyDescent="0.2">
      <c r="C807" s="859"/>
      <c r="D807" s="859"/>
      <c r="E807" s="859"/>
      <c r="F807" s="859"/>
      <c r="G807" s="859"/>
      <c r="H807" s="859"/>
      <c r="I807" s="859"/>
      <c r="J807" s="859"/>
      <c r="K807" s="859"/>
      <c r="L807" s="859"/>
      <c r="M807" s="859"/>
      <c r="N807" s="859"/>
      <c r="O807" s="859"/>
      <c r="P807" s="859"/>
      <c r="Q807" s="859"/>
    </row>
    <row r="808" ht="25.15" customHeight="true" x14ac:dyDescent="0.2">
      <c r="C808" s="859"/>
      <c r="D808" s="859"/>
      <c r="E808" s="859"/>
      <c r="F808" s="859"/>
      <c r="G808" s="859"/>
      <c r="H808" s="859"/>
      <c r="I808" s="859"/>
      <c r="J808" s="859"/>
      <c r="K808" s="859"/>
      <c r="L808" s="859"/>
      <c r="M808" s="859"/>
      <c r="N808" s="859"/>
      <c r="O808" s="859"/>
      <c r="P808" s="859"/>
      <c r="Q808" s="859"/>
    </row>
    <row r="809" ht="25.15" customHeight="true" x14ac:dyDescent="0.2">
      <c r="C809" s="859"/>
      <c r="D809" s="859"/>
      <c r="E809" s="859"/>
      <c r="F809" s="859"/>
      <c r="G809" s="859"/>
      <c r="H809" s="859"/>
      <c r="I809" s="859"/>
      <c r="J809" s="859"/>
      <c r="K809" s="859"/>
      <c r="L809" s="859"/>
      <c r="M809" s="859"/>
      <c r="N809" s="859"/>
      <c r="O809" s="859"/>
      <c r="P809" s="859"/>
      <c r="Q809" s="859"/>
    </row>
    <row r="810" ht="25.15" customHeight="true" x14ac:dyDescent="0.2">
      <c r="C810" s="859"/>
      <c r="D810" s="859"/>
      <c r="E810" s="859"/>
      <c r="F810" s="859"/>
      <c r="G810" s="859"/>
      <c r="H810" s="859"/>
      <c r="I810" s="859"/>
      <c r="J810" s="859"/>
      <c r="K810" s="859"/>
      <c r="L810" s="859"/>
      <c r="M810" s="859"/>
      <c r="N810" s="859"/>
      <c r="O810" s="859"/>
      <c r="P810" s="859"/>
      <c r="Q810" s="859"/>
    </row>
    <row r="811" ht="25.15" customHeight="true" x14ac:dyDescent="0.2">
      <c r="C811" s="859"/>
      <c r="D811" s="859"/>
      <c r="E811" s="859"/>
      <c r="F811" s="859"/>
      <c r="G811" s="859"/>
      <c r="H811" s="859"/>
      <c r="I811" s="859"/>
      <c r="J811" s="859"/>
      <c r="K811" s="859"/>
      <c r="L811" s="859"/>
      <c r="M811" s="859"/>
      <c r="N811" s="859"/>
      <c r="O811" s="859"/>
      <c r="P811" s="859"/>
      <c r="Q811" s="859"/>
    </row>
    <row r="812" ht="25.15" customHeight="true" x14ac:dyDescent="0.2">
      <c r="C812" s="859"/>
      <c r="D812" s="859"/>
      <c r="E812" s="859"/>
      <c r="F812" s="859"/>
      <c r="G812" s="859"/>
      <c r="H812" s="859"/>
      <c r="I812" s="859"/>
      <c r="J812" s="859"/>
      <c r="K812" s="859"/>
      <c r="L812" s="859"/>
      <c r="M812" s="859"/>
      <c r="N812" s="859"/>
      <c r="O812" s="859"/>
      <c r="P812" s="859"/>
      <c r="Q812" s="859"/>
    </row>
    <row r="813" ht="25.15" customHeight="true" x14ac:dyDescent="0.2">
      <c r="C813" s="859"/>
      <c r="D813" s="859"/>
      <c r="E813" s="859"/>
      <c r="F813" s="859"/>
      <c r="G813" s="859"/>
      <c r="H813" s="859"/>
      <c r="I813" s="859"/>
      <c r="J813" s="859"/>
      <c r="K813" s="859"/>
      <c r="L813" s="859"/>
      <c r="M813" s="859"/>
      <c r="N813" s="859"/>
      <c r="O813" s="859"/>
      <c r="P813" s="859"/>
      <c r="Q813" s="859"/>
    </row>
    <row r="814" ht="25.15" customHeight="true" x14ac:dyDescent="0.2">
      <c r="C814" s="859"/>
      <c r="D814" s="859"/>
      <c r="E814" s="859"/>
      <c r="F814" s="859"/>
      <c r="G814" s="859"/>
      <c r="H814" s="859"/>
      <c r="I814" s="859"/>
      <c r="J814" s="859"/>
      <c r="K814" s="859"/>
      <c r="L814" s="859"/>
      <c r="M814" s="859"/>
      <c r="N814" s="859"/>
      <c r="O814" s="859"/>
      <c r="P814" s="859"/>
      <c r="Q814" s="859"/>
    </row>
    <row r="815" ht="25.15" customHeight="true" x14ac:dyDescent="0.2">
      <c r="C815" s="859"/>
      <c r="D815" s="859"/>
      <c r="E815" s="859"/>
      <c r="F815" s="859"/>
      <c r="G815" s="859"/>
      <c r="H815" s="859"/>
      <c r="I815" s="859"/>
      <c r="J815" s="859"/>
      <c r="K815" s="859"/>
      <c r="L815" s="859"/>
      <c r="M815" s="859"/>
      <c r="N815" s="859"/>
      <c r="O815" s="859"/>
      <c r="P815" s="859"/>
      <c r="Q815" s="859"/>
    </row>
    <row r="816" ht="25.15" customHeight="true" x14ac:dyDescent="0.2">
      <c r="C816" s="859"/>
      <c r="D816" s="859"/>
      <c r="E816" s="859"/>
      <c r="F816" s="859"/>
      <c r="G816" s="859"/>
      <c r="H816" s="859"/>
      <c r="I816" s="859"/>
      <c r="J816" s="859"/>
      <c r="K816" s="859"/>
      <c r="L816" s="859"/>
      <c r="M816" s="859"/>
      <c r="N816" s="859"/>
      <c r="O816" s="859"/>
      <c r="P816" s="859"/>
      <c r="Q816" s="859"/>
    </row>
    <row r="817" ht="25.15" customHeight="true" x14ac:dyDescent="0.2">
      <c r="C817" s="859"/>
      <c r="D817" s="859"/>
      <c r="E817" s="859"/>
      <c r="F817" s="859"/>
      <c r="G817" s="859"/>
      <c r="H817" s="859"/>
      <c r="I817" s="859"/>
      <c r="J817" s="859"/>
      <c r="K817" s="859"/>
      <c r="L817" s="859"/>
      <c r="M817" s="859"/>
      <c r="N817" s="859"/>
      <c r="O817" s="859"/>
      <c r="P817" s="859"/>
      <c r="Q817" s="859"/>
    </row>
    <row r="818" ht="25.15" customHeight="true" x14ac:dyDescent="0.2">
      <c r="C818" s="859"/>
      <c r="D818" s="859"/>
      <c r="E818" s="859"/>
      <c r="F818" s="859"/>
      <c r="G818" s="859"/>
      <c r="H818" s="859"/>
      <c r="I818" s="859"/>
      <c r="J818" s="859"/>
      <c r="K818" s="859"/>
      <c r="L818" s="859"/>
      <c r="M818" s="859"/>
      <c r="N818" s="859"/>
      <c r="O818" s="859"/>
      <c r="P818" s="859"/>
      <c r="Q818" s="859"/>
    </row>
    <row r="819" ht="25.15" customHeight="true" x14ac:dyDescent="0.2">
      <c r="C819" s="859"/>
      <c r="D819" s="859"/>
      <c r="E819" s="859"/>
      <c r="F819" s="859"/>
      <c r="G819" s="859"/>
      <c r="H819" s="859"/>
      <c r="I819" s="859"/>
      <c r="J819" s="859"/>
      <c r="K819" s="859"/>
      <c r="L819" s="859"/>
      <c r="M819" s="859"/>
      <c r="N819" s="859"/>
      <c r="O819" s="859"/>
      <c r="P819" s="859"/>
      <c r="Q819" s="859"/>
    </row>
    <row r="820" ht="25.15" customHeight="true" x14ac:dyDescent="0.2">
      <c r="C820" s="859"/>
      <c r="D820" s="859"/>
      <c r="E820" s="859"/>
      <c r="F820" s="859"/>
      <c r="G820" s="859"/>
      <c r="H820" s="859"/>
      <c r="I820" s="859"/>
      <c r="J820" s="859"/>
      <c r="K820" s="859"/>
      <c r="L820" s="859"/>
      <c r="M820" s="859"/>
      <c r="N820" s="859"/>
      <c r="O820" s="859"/>
      <c r="P820" s="859"/>
      <c r="Q820" s="859"/>
    </row>
    <row r="821" ht="25.15" customHeight="true" x14ac:dyDescent="0.2">
      <c r="C821" s="859"/>
      <c r="D821" s="859"/>
      <c r="E821" s="859"/>
      <c r="F821" s="859"/>
      <c r="G821" s="859"/>
      <c r="H821" s="859"/>
      <c r="I821" s="859"/>
      <c r="J821" s="859"/>
      <c r="K821" s="859"/>
      <c r="L821" s="859"/>
      <c r="M821" s="859"/>
      <c r="N821" s="859"/>
      <c r="O821" s="859"/>
      <c r="P821" s="859"/>
      <c r="Q821" s="859"/>
    </row>
    <row r="822" ht="25.15" customHeight="true" x14ac:dyDescent="0.2">
      <c r="C822" s="859"/>
      <c r="D822" s="859"/>
      <c r="E822" s="859"/>
      <c r="F822" s="859"/>
      <c r="G822" s="859"/>
      <c r="H822" s="859"/>
      <c r="I822" s="859"/>
      <c r="J822" s="859"/>
      <c r="K822" s="859"/>
      <c r="L822" s="859"/>
      <c r="M822" s="859"/>
      <c r="N822" s="859"/>
      <c r="O822" s="859"/>
      <c r="P822" s="859"/>
      <c r="Q822" s="859"/>
    </row>
    <row r="823" ht="25.15" customHeight="true" x14ac:dyDescent="0.2">
      <c r="C823" s="859"/>
      <c r="D823" s="859"/>
      <c r="E823" s="859"/>
      <c r="F823" s="859"/>
      <c r="G823" s="859"/>
      <c r="H823" s="859"/>
      <c r="I823" s="859"/>
      <c r="J823" s="859"/>
      <c r="K823" s="859"/>
      <c r="L823" s="859"/>
      <c r="M823" s="859"/>
      <c r="N823" s="859"/>
      <c r="O823" s="859"/>
      <c r="P823" s="859"/>
      <c r="Q823" s="859"/>
    </row>
    <row r="824" ht="25.15" customHeight="true" x14ac:dyDescent="0.2">
      <c r="C824" s="859"/>
      <c r="D824" s="859"/>
      <c r="E824" s="859"/>
      <c r="F824" s="859"/>
      <c r="G824" s="859"/>
      <c r="H824" s="859"/>
      <c r="I824" s="859"/>
      <c r="J824" s="859"/>
      <c r="K824" s="859"/>
      <c r="L824" s="859"/>
      <c r="M824" s="859"/>
      <c r="N824" s="859"/>
      <c r="O824" s="859"/>
      <c r="P824" s="859"/>
      <c r="Q824" s="859"/>
    </row>
    <row r="825" ht="25.15" customHeight="true" x14ac:dyDescent="0.2">
      <c r="C825" s="859"/>
      <c r="D825" s="859"/>
      <c r="E825" s="859"/>
      <c r="F825" s="859"/>
      <c r="G825" s="859"/>
      <c r="H825" s="859"/>
      <c r="I825" s="859"/>
      <c r="J825" s="859"/>
      <c r="K825" s="859"/>
      <c r="L825" s="859"/>
      <c r="M825" s="859"/>
      <c r="N825" s="859"/>
      <c r="O825" s="859"/>
      <c r="P825" s="859"/>
      <c r="Q825" s="859"/>
    </row>
    <row r="826" ht="25.15" customHeight="true" x14ac:dyDescent="0.2">
      <c r="C826" s="859"/>
      <c r="D826" s="859"/>
      <c r="E826" s="859"/>
      <c r="F826" s="859"/>
      <c r="G826" s="859"/>
      <c r="H826" s="859"/>
      <c r="I826" s="859"/>
      <c r="J826" s="859"/>
      <c r="K826" s="859"/>
      <c r="L826" s="859"/>
      <c r="M826" s="859"/>
      <c r="N826" s="859"/>
      <c r="O826" s="859"/>
      <c r="P826" s="859"/>
      <c r="Q826" s="859"/>
    </row>
    <row r="827" ht="25.15" customHeight="true" x14ac:dyDescent="0.2">
      <c r="C827" s="859"/>
      <c r="D827" s="859"/>
      <c r="E827" s="859"/>
      <c r="F827" s="859"/>
      <c r="G827" s="859"/>
      <c r="H827" s="859"/>
      <c r="I827" s="859"/>
      <c r="J827" s="859"/>
      <c r="K827" s="859"/>
      <c r="L827" s="859"/>
      <c r="M827" s="859"/>
      <c r="N827" s="859"/>
      <c r="O827" s="859"/>
      <c r="P827" s="859"/>
      <c r="Q827" s="859"/>
    </row>
    <row r="828" ht="25.15" customHeight="true" x14ac:dyDescent="0.2">
      <c r="C828" s="859"/>
      <c r="D828" s="859"/>
      <c r="E828" s="859"/>
      <c r="F828" s="859"/>
      <c r="G828" s="859"/>
      <c r="H828" s="859"/>
      <c r="I828" s="859"/>
      <c r="J828" s="859"/>
      <c r="K828" s="859"/>
      <c r="L828" s="859"/>
      <c r="M828" s="859"/>
      <c r="N828" s="859"/>
      <c r="O828" s="859"/>
      <c r="P828" s="859"/>
      <c r="Q828" s="859"/>
    </row>
    <row r="829" ht="25.15" customHeight="true" x14ac:dyDescent="0.2">
      <c r="C829" s="859"/>
      <c r="D829" s="859"/>
      <c r="E829" s="859"/>
      <c r="F829" s="859"/>
      <c r="G829" s="859"/>
      <c r="H829" s="859"/>
      <c r="I829" s="859"/>
      <c r="J829" s="859"/>
      <c r="K829" s="859"/>
      <c r="L829" s="859"/>
      <c r="M829" s="859"/>
      <c r="N829" s="859"/>
      <c r="O829" s="859"/>
      <c r="P829" s="859"/>
      <c r="Q829" s="859"/>
    </row>
    <row r="830" ht="25.15" customHeight="true" x14ac:dyDescent="0.2">
      <c r="C830" s="859"/>
      <c r="D830" s="859"/>
      <c r="E830" s="859"/>
      <c r="F830" s="859"/>
      <c r="G830" s="859"/>
      <c r="H830" s="859"/>
      <c r="I830" s="859"/>
      <c r="J830" s="859"/>
      <c r="K830" s="859"/>
      <c r="L830" s="859"/>
      <c r="M830" s="859"/>
      <c r="N830" s="859"/>
      <c r="O830" s="859"/>
      <c r="P830" s="859"/>
      <c r="Q830" s="859"/>
    </row>
    <row r="831" ht="25.15" customHeight="true" x14ac:dyDescent="0.2">
      <c r="C831" s="859"/>
      <c r="D831" s="859"/>
      <c r="E831" s="859"/>
      <c r="F831" s="859"/>
      <c r="G831" s="859"/>
      <c r="H831" s="859"/>
      <c r="I831" s="859"/>
      <c r="J831" s="859"/>
      <c r="K831" s="859"/>
      <c r="L831" s="859"/>
      <c r="M831" s="859"/>
      <c r="N831" s="859"/>
      <c r="O831" s="859"/>
      <c r="P831" s="859"/>
      <c r="Q831" s="859"/>
    </row>
    <row r="832" ht="25.15" customHeight="true" x14ac:dyDescent="0.2">
      <c r="C832" s="859"/>
      <c r="D832" s="859"/>
      <c r="E832" s="859"/>
      <c r="F832" s="859"/>
      <c r="G832" s="859"/>
      <c r="H832" s="859"/>
      <c r="I832" s="859"/>
      <c r="J832" s="859"/>
      <c r="K832" s="859"/>
      <c r="L832" s="859"/>
      <c r="M832" s="859"/>
      <c r="N832" s="859"/>
      <c r="O832" s="859"/>
      <c r="P832" s="859"/>
      <c r="Q832" s="859"/>
    </row>
    <row r="833" ht="25.15" customHeight="true" x14ac:dyDescent="0.2">
      <c r="C833" s="859"/>
      <c r="D833" s="859"/>
      <c r="E833" s="859"/>
      <c r="F833" s="859"/>
      <c r="G833" s="859"/>
      <c r="H833" s="859"/>
      <c r="I833" s="859"/>
      <c r="J833" s="859"/>
      <c r="K833" s="859"/>
      <c r="L833" s="859"/>
      <c r="M833" s="859"/>
      <c r="N833" s="859"/>
      <c r="O833" s="859"/>
      <c r="P833" s="859"/>
      <c r="Q833" s="859"/>
    </row>
    <row r="834" ht="25.15" customHeight="true" x14ac:dyDescent="0.2">
      <c r="C834" s="859"/>
      <c r="D834" s="859"/>
      <c r="E834" s="859"/>
      <c r="F834" s="859"/>
      <c r="G834" s="859"/>
      <c r="H834" s="859"/>
      <c r="I834" s="859"/>
      <c r="J834" s="859"/>
      <c r="K834" s="859"/>
      <c r="L834" s="859"/>
      <c r="M834" s="859"/>
      <c r="N834" s="859"/>
      <c r="O834" s="859"/>
      <c r="P834" s="859"/>
      <c r="Q834" s="859"/>
    </row>
    <row r="835" ht="25.15" customHeight="true" x14ac:dyDescent="0.2">
      <c r="C835" s="859"/>
      <c r="D835" s="859"/>
      <c r="E835" s="859"/>
      <c r="F835" s="859"/>
      <c r="G835" s="859"/>
      <c r="H835" s="859"/>
      <c r="I835" s="859"/>
      <c r="J835" s="859"/>
      <c r="K835" s="859"/>
      <c r="L835" s="859"/>
      <c r="M835" s="859"/>
      <c r="N835" s="859"/>
      <c r="O835" s="859"/>
      <c r="P835" s="859"/>
      <c r="Q835" s="859"/>
    </row>
    <row r="836" ht="25.15" customHeight="true" x14ac:dyDescent="0.2">
      <c r="C836" s="859"/>
      <c r="D836" s="859"/>
      <c r="E836" s="859"/>
      <c r="F836" s="859"/>
      <c r="G836" s="859"/>
      <c r="H836" s="859"/>
      <c r="I836" s="859"/>
      <c r="J836" s="859"/>
      <c r="K836" s="859"/>
      <c r="L836" s="859"/>
      <c r="M836" s="859"/>
      <c r="N836" s="859"/>
      <c r="O836" s="859"/>
      <c r="P836" s="859"/>
      <c r="Q836" s="859"/>
    </row>
    <row r="837" ht="25.15" customHeight="true" x14ac:dyDescent="0.2">
      <c r="C837" s="859"/>
      <c r="D837" s="859"/>
      <c r="E837" s="859"/>
      <c r="F837" s="859"/>
      <c r="G837" s="859"/>
      <c r="H837" s="859"/>
      <c r="I837" s="859"/>
      <c r="J837" s="859"/>
      <c r="K837" s="859"/>
      <c r="L837" s="859"/>
      <c r="M837" s="859"/>
      <c r="N837" s="859"/>
      <c r="O837" s="859"/>
      <c r="P837" s="859"/>
      <c r="Q837" s="859"/>
    </row>
    <row r="838" ht="25.15" customHeight="true" x14ac:dyDescent="0.2">
      <c r="C838" s="859"/>
      <c r="D838" s="859"/>
      <c r="E838" s="859"/>
      <c r="F838" s="859"/>
      <c r="G838" s="859"/>
      <c r="H838" s="859"/>
      <c r="I838" s="859"/>
      <c r="J838" s="859"/>
      <c r="K838" s="859"/>
      <c r="L838" s="859"/>
      <c r="M838" s="859"/>
      <c r="N838" s="859"/>
      <c r="O838" s="859"/>
      <c r="P838" s="859"/>
      <c r="Q838" s="859"/>
    </row>
    <row r="839" ht="25.15" customHeight="true" x14ac:dyDescent="0.2">
      <c r="C839" s="859"/>
      <c r="D839" s="859"/>
      <c r="E839" s="859"/>
      <c r="F839" s="859"/>
      <c r="G839" s="859"/>
      <c r="H839" s="859"/>
      <c r="I839" s="859"/>
      <c r="J839" s="859"/>
      <c r="K839" s="859"/>
      <c r="L839" s="859"/>
      <c r="M839" s="859"/>
      <c r="N839" s="859"/>
      <c r="O839" s="859"/>
      <c r="P839" s="859"/>
      <c r="Q839" s="859"/>
    </row>
    <row r="840" ht="25.15" customHeight="true" x14ac:dyDescent="0.2">
      <c r="C840" s="859"/>
      <c r="D840" s="859"/>
      <c r="E840" s="859"/>
      <c r="F840" s="859"/>
      <c r="G840" s="859"/>
      <c r="H840" s="859"/>
      <c r="I840" s="859"/>
      <c r="J840" s="859"/>
      <c r="K840" s="859"/>
      <c r="L840" s="859"/>
      <c r="M840" s="859"/>
      <c r="N840" s="859"/>
      <c r="O840" s="859"/>
      <c r="P840" s="859"/>
      <c r="Q840" s="859"/>
    </row>
    <row r="841" ht="25.15" customHeight="true" x14ac:dyDescent="0.2">
      <c r="C841" s="859"/>
      <c r="D841" s="859"/>
      <c r="E841" s="859"/>
      <c r="F841" s="859"/>
      <c r="G841" s="859"/>
      <c r="H841" s="859"/>
      <c r="I841" s="859"/>
      <c r="J841" s="859"/>
      <c r="K841" s="859"/>
      <c r="L841" s="859"/>
      <c r="M841" s="859"/>
      <c r="N841" s="859"/>
      <c r="O841" s="859"/>
      <c r="P841" s="859"/>
      <c r="Q841" s="859"/>
    </row>
    <row r="842" ht="25.15" customHeight="true" x14ac:dyDescent="0.2">
      <c r="C842" s="859"/>
      <c r="D842" s="859"/>
      <c r="E842" s="859"/>
      <c r="F842" s="859"/>
      <c r="G842" s="859"/>
      <c r="H842" s="859"/>
      <c r="I842" s="859"/>
      <c r="J842" s="859"/>
      <c r="K842" s="859"/>
      <c r="L842" s="859"/>
      <c r="M842" s="859"/>
      <c r="N842" s="859"/>
      <c r="O842" s="859"/>
      <c r="P842" s="859"/>
      <c r="Q842" s="859"/>
    </row>
    <row r="843" ht="25.15" customHeight="true" x14ac:dyDescent="0.2">
      <c r="C843" s="859"/>
      <c r="D843" s="859"/>
      <c r="E843" s="859"/>
      <c r="F843" s="859"/>
      <c r="G843" s="859"/>
      <c r="H843" s="859"/>
      <c r="I843" s="859"/>
      <c r="J843" s="859"/>
      <c r="K843" s="859"/>
      <c r="L843" s="859"/>
      <c r="M843" s="859"/>
      <c r="N843" s="859"/>
      <c r="O843" s="859"/>
      <c r="P843" s="859"/>
      <c r="Q843" s="859"/>
    </row>
    <row r="844" ht="25.15" customHeight="true" x14ac:dyDescent="0.2">
      <c r="C844" s="859"/>
      <c r="D844" s="859"/>
      <c r="E844" s="859"/>
      <c r="F844" s="859"/>
      <c r="G844" s="859"/>
      <c r="H844" s="859"/>
      <c r="I844" s="859"/>
      <c r="J844" s="859"/>
      <c r="K844" s="859"/>
      <c r="L844" s="859"/>
      <c r="M844" s="859"/>
      <c r="N844" s="859"/>
      <c r="O844" s="859"/>
      <c r="P844" s="859"/>
      <c r="Q844" s="859"/>
    </row>
    <row r="845" ht="25.15" customHeight="true" x14ac:dyDescent="0.2">
      <c r="C845" s="859"/>
      <c r="D845" s="859"/>
      <c r="E845" s="859"/>
      <c r="F845" s="859"/>
      <c r="G845" s="859"/>
      <c r="H845" s="859"/>
      <c r="I845" s="859"/>
      <c r="J845" s="859"/>
      <c r="K845" s="859"/>
      <c r="L845" s="859"/>
      <c r="M845" s="859"/>
      <c r="N845" s="859"/>
      <c r="O845" s="859"/>
      <c r="P845" s="859"/>
      <c r="Q845" s="859"/>
    </row>
    <row r="846" ht="25.15" customHeight="true" x14ac:dyDescent="0.2">
      <c r="C846" s="859"/>
      <c r="D846" s="859"/>
      <c r="E846" s="859"/>
      <c r="F846" s="859"/>
      <c r="G846" s="859"/>
      <c r="H846" s="859"/>
      <c r="I846" s="859"/>
      <c r="J846" s="859"/>
      <c r="K846" s="859"/>
      <c r="L846" s="859"/>
      <c r="M846" s="859"/>
      <c r="N846" s="859"/>
      <c r="O846" s="859"/>
      <c r="P846" s="859"/>
      <c r="Q846" s="859"/>
    </row>
    <row r="847" ht="25.15" customHeight="true" x14ac:dyDescent="0.2">
      <c r="C847" s="859"/>
      <c r="D847" s="859"/>
      <c r="E847" s="859"/>
      <c r="F847" s="859"/>
      <c r="G847" s="859"/>
      <c r="H847" s="859"/>
      <c r="I847" s="859"/>
      <c r="J847" s="859"/>
      <c r="K847" s="859"/>
      <c r="L847" s="859"/>
      <c r="M847" s="859"/>
      <c r="N847" s="859"/>
      <c r="O847" s="859"/>
      <c r="P847" s="859"/>
      <c r="Q847" s="859"/>
    </row>
    <row r="848" ht="25.15" customHeight="true" x14ac:dyDescent="0.2">
      <c r="C848" s="859"/>
      <c r="D848" s="859"/>
      <c r="E848" s="859"/>
      <c r="F848" s="859"/>
      <c r="G848" s="859"/>
      <c r="H848" s="859"/>
      <c r="I848" s="859"/>
      <c r="J848" s="859"/>
      <c r="K848" s="859"/>
      <c r="L848" s="859"/>
      <c r="M848" s="859"/>
      <c r="N848" s="859"/>
      <c r="O848" s="859"/>
      <c r="P848" s="859"/>
      <c r="Q848" s="859"/>
    </row>
    <row r="849" ht="25.15" customHeight="true" x14ac:dyDescent="0.2">
      <c r="C849" s="859"/>
      <c r="D849" s="859"/>
      <c r="E849" s="859"/>
      <c r="F849" s="859"/>
      <c r="G849" s="859"/>
      <c r="H849" s="859"/>
      <c r="I849" s="859"/>
      <c r="J849" s="859"/>
      <c r="K849" s="859"/>
      <c r="L849" s="859"/>
      <c r="M849" s="859"/>
      <c r="N849" s="859"/>
      <c r="O849" s="859"/>
      <c r="P849" s="859"/>
      <c r="Q849" s="859"/>
    </row>
    <row r="850" ht="25.15" customHeight="true" x14ac:dyDescent="0.2">
      <c r="C850" s="859"/>
      <c r="D850" s="859"/>
      <c r="E850" s="859"/>
      <c r="F850" s="859"/>
      <c r="G850" s="859"/>
      <c r="H850" s="859"/>
      <c r="I850" s="859"/>
      <c r="J850" s="859"/>
      <c r="K850" s="859"/>
      <c r="L850" s="859"/>
      <c r="M850" s="859"/>
      <c r="N850" s="859"/>
      <c r="O850" s="859"/>
      <c r="P850" s="859"/>
      <c r="Q850" s="859"/>
    </row>
    <row r="851" ht="25.15" customHeight="true" x14ac:dyDescent="0.2">
      <c r="C851" s="859"/>
      <c r="D851" s="859"/>
      <c r="E851" s="859"/>
      <c r="F851" s="859"/>
      <c r="G851" s="859"/>
      <c r="H851" s="859"/>
      <c r="I851" s="859"/>
      <c r="J851" s="859"/>
      <c r="K851" s="859"/>
      <c r="L851" s="859"/>
      <c r="M851" s="859"/>
      <c r="N851" s="859"/>
      <c r="O851" s="859"/>
      <c r="P851" s="859"/>
      <c r="Q851" s="859"/>
    </row>
    <row r="852" ht="25.15" customHeight="true" x14ac:dyDescent="0.2">
      <c r="C852" s="859"/>
      <c r="D852" s="859"/>
      <c r="E852" s="859"/>
      <c r="F852" s="859"/>
      <c r="G852" s="859"/>
      <c r="H852" s="859"/>
      <c r="I852" s="859"/>
      <c r="J852" s="859"/>
      <c r="K852" s="859"/>
      <c r="L852" s="859"/>
      <c r="M852" s="859"/>
      <c r="N852" s="859"/>
      <c r="O852" s="859"/>
      <c r="P852" s="859"/>
      <c r="Q852" s="859"/>
    </row>
    <row r="853" ht="25.15" customHeight="true" x14ac:dyDescent="0.2">
      <c r="C853" s="859"/>
      <c r="D853" s="859"/>
      <c r="E853" s="859"/>
      <c r="F853" s="859"/>
      <c r="G853" s="859"/>
      <c r="H853" s="859"/>
      <c r="I853" s="859"/>
      <c r="J853" s="859"/>
      <c r="K853" s="859"/>
      <c r="L853" s="859"/>
      <c r="M853" s="859"/>
      <c r="N853" s="859"/>
      <c r="O853" s="859"/>
      <c r="P853" s="859"/>
      <c r="Q853" s="859"/>
    </row>
    <row r="854" ht="25.15" customHeight="true" x14ac:dyDescent="0.2">
      <c r="C854" s="859"/>
      <c r="D854" s="859"/>
      <c r="E854" s="859"/>
      <c r="F854" s="859"/>
      <c r="G854" s="859"/>
      <c r="H854" s="859"/>
      <c r="I854" s="859"/>
      <c r="J854" s="859"/>
      <c r="K854" s="859"/>
      <c r="L854" s="859"/>
      <c r="M854" s="859"/>
      <c r="N854" s="859"/>
      <c r="O854" s="859"/>
      <c r="P854" s="859"/>
      <c r="Q854" s="859"/>
    </row>
    <row r="855" ht="25.15" customHeight="true" x14ac:dyDescent="0.2">
      <c r="C855" s="859"/>
      <c r="D855" s="859"/>
      <c r="E855" s="859"/>
      <c r="F855" s="859"/>
      <c r="G855" s="859"/>
      <c r="H855" s="859"/>
      <c r="I855" s="859"/>
      <c r="J855" s="859"/>
      <c r="K855" s="859"/>
      <c r="L855" s="859"/>
      <c r="M855" s="859"/>
      <c r="N855" s="859"/>
      <c r="O855" s="859"/>
      <c r="P855" s="859"/>
      <c r="Q855" s="859"/>
    </row>
    <row r="856" ht="25.15" customHeight="true" x14ac:dyDescent="0.2">
      <c r="C856" s="859"/>
      <c r="D856" s="859"/>
      <c r="E856" s="859"/>
      <c r="F856" s="859"/>
      <c r="G856" s="859"/>
      <c r="H856" s="859"/>
      <c r="I856" s="859"/>
      <c r="J856" s="859"/>
      <c r="K856" s="859"/>
      <c r="L856" s="859"/>
      <c r="M856" s="859"/>
      <c r="N856" s="859"/>
      <c r="O856" s="859"/>
      <c r="P856" s="859"/>
      <c r="Q856" s="859"/>
    </row>
    <row r="857" ht="25.15" customHeight="true" x14ac:dyDescent="0.2">
      <c r="C857" s="859"/>
      <c r="D857" s="859"/>
      <c r="E857" s="859"/>
      <c r="F857" s="859"/>
      <c r="G857" s="859"/>
      <c r="H857" s="859"/>
      <c r="I857" s="859"/>
      <c r="J857" s="859"/>
      <c r="K857" s="859"/>
      <c r="L857" s="859"/>
      <c r="M857" s="859"/>
      <c r="N857" s="859"/>
      <c r="O857" s="859"/>
      <c r="P857" s="859"/>
      <c r="Q857" s="859"/>
    </row>
    <row r="858" ht="25.15" customHeight="true" x14ac:dyDescent="0.2">
      <c r="C858" s="859"/>
      <c r="D858" s="859"/>
      <c r="E858" s="859"/>
      <c r="F858" s="859"/>
      <c r="G858" s="859"/>
      <c r="H858" s="859"/>
      <c r="I858" s="859"/>
      <c r="J858" s="859"/>
      <c r="K858" s="859"/>
      <c r="L858" s="859"/>
      <c r="M858" s="859"/>
      <c r="N858" s="859"/>
      <c r="O858" s="859"/>
      <c r="P858" s="859"/>
      <c r="Q858" s="859"/>
    </row>
    <row r="859" ht="25.15" customHeight="true" x14ac:dyDescent="0.2">
      <c r="C859" s="859"/>
      <c r="D859" s="859"/>
      <c r="E859" s="859"/>
      <c r="F859" s="859"/>
      <c r="G859" s="859"/>
      <c r="H859" s="859"/>
      <c r="I859" s="859"/>
      <c r="J859" s="859"/>
      <c r="K859" s="859"/>
      <c r="L859" s="859"/>
      <c r="M859" s="859"/>
      <c r="N859" s="859"/>
      <c r="O859" s="859"/>
      <c r="P859" s="859"/>
      <c r="Q859" s="859"/>
    </row>
    <row r="860" ht="25.15" customHeight="true" x14ac:dyDescent="0.2">
      <c r="C860" s="859"/>
      <c r="D860" s="859"/>
      <c r="E860" s="859"/>
      <c r="F860" s="859"/>
      <c r="G860" s="859"/>
      <c r="H860" s="859"/>
      <c r="I860" s="859"/>
      <c r="J860" s="859"/>
      <c r="K860" s="859"/>
      <c r="L860" s="859"/>
      <c r="M860" s="859"/>
      <c r="N860" s="859"/>
      <c r="O860" s="859"/>
      <c r="P860" s="859"/>
      <c r="Q860" s="859"/>
    </row>
    <row r="861" ht="25.15" customHeight="true" x14ac:dyDescent="0.2">
      <c r="C861" s="859"/>
      <c r="D861" s="859"/>
      <c r="E861" s="859"/>
      <c r="F861" s="859"/>
      <c r="G861" s="859"/>
      <c r="H861" s="859"/>
      <c r="I861" s="859"/>
      <c r="J861" s="859"/>
      <c r="K861" s="859"/>
      <c r="L861" s="859"/>
      <c r="M861" s="859"/>
      <c r="N861" s="859"/>
      <c r="O861" s="859"/>
      <c r="P861" s="859"/>
      <c r="Q861" s="859"/>
    </row>
    <row r="862" ht="25.15" customHeight="true" x14ac:dyDescent="0.2">
      <c r="C862" s="859"/>
      <c r="D862" s="859"/>
      <c r="E862" s="859"/>
      <c r="F862" s="859"/>
      <c r="G862" s="859"/>
      <c r="H862" s="859"/>
      <c r="I862" s="859"/>
      <c r="J862" s="859"/>
      <c r="K862" s="859"/>
      <c r="L862" s="859"/>
      <c r="M862" s="859"/>
      <c r="N862" s="859"/>
      <c r="O862" s="859"/>
      <c r="P862" s="859"/>
      <c r="Q862" s="859"/>
    </row>
    <row r="863" ht="25.15" customHeight="true" x14ac:dyDescent="0.2">
      <c r="C863" s="859"/>
      <c r="D863" s="859"/>
      <c r="E863" s="859"/>
      <c r="F863" s="859"/>
      <c r="G863" s="859"/>
      <c r="H863" s="859"/>
      <c r="I863" s="859"/>
      <c r="J863" s="859"/>
      <c r="K863" s="859"/>
      <c r="L863" s="859"/>
      <c r="M863" s="859"/>
      <c r="N863" s="859"/>
      <c r="O863" s="859"/>
      <c r="P863" s="859"/>
      <c r="Q863" s="859"/>
    </row>
    <row r="864" ht="25.15" customHeight="true" x14ac:dyDescent="0.2">
      <c r="C864" s="859"/>
      <c r="D864" s="859"/>
      <c r="E864" s="859"/>
      <c r="F864" s="859"/>
      <c r="G864" s="859"/>
      <c r="H864" s="859"/>
      <c r="I864" s="859"/>
      <c r="J864" s="859"/>
      <c r="K864" s="859"/>
      <c r="L864" s="859"/>
      <c r="M864" s="859"/>
      <c r="N864" s="859"/>
      <c r="O864" s="859"/>
      <c r="P864" s="859"/>
      <c r="Q864" s="859"/>
    </row>
    <row r="865" ht="25.15" customHeight="true" x14ac:dyDescent="0.2">
      <c r="C865" s="859"/>
      <c r="D865" s="859"/>
      <c r="E865" s="859"/>
      <c r="F865" s="859"/>
      <c r="G865" s="859"/>
      <c r="H865" s="859"/>
      <c r="I865" s="859"/>
      <c r="J865" s="859"/>
      <c r="K865" s="859"/>
      <c r="L865" s="859"/>
      <c r="M865" s="859"/>
      <c r="N865" s="859"/>
      <c r="O865" s="859"/>
      <c r="P865" s="859"/>
      <c r="Q865" s="859"/>
    </row>
    <row r="866" ht="25.15" customHeight="true" x14ac:dyDescent="0.2">
      <c r="C866" s="859"/>
      <c r="D866" s="859"/>
      <c r="E866" s="859"/>
      <c r="F866" s="859"/>
      <c r="G866" s="859"/>
      <c r="H866" s="859"/>
      <c r="I866" s="859"/>
      <c r="J866" s="859"/>
      <c r="K866" s="859"/>
      <c r="L866" s="859"/>
      <c r="M866" s="859"/>
      <c r="N866" s="859"/>
      <c r="O866" s="859"/>
      <c r="P866" s="859"/>
      <c r="Q866" s="859"/>
    </row>
    <row r="867" ht="25.15" customHeight="true" x14ac:dyDescent="0.2">
      <c r="C867" s="859"/>
      <c r="D867" s="859"/>
      <c r="E867" s="859"/>
      <c r="F867" s="859"/>
      <c r="G867" s="859"/>
      <c r="H867" s="859"/>
      <c r="I867" s="859"/>
      <c r="J867" s="859"/>
      <c r="K867" s="859"/>
      <c r="L867" s="859"/>
      <c r="M867" s="859"/>
      <c r="N867" s="859"/>
      <c r="O867" s="859"/>
      <c r="P867" s="859"/>
      <c r="Q867" s="859"/>
    </row>
    <row r="868" ht="25.15" customHeight="true" x14ac:dyDescent="0.2">
      <c r="C868" s="859"/>
      <c r="D868" s="859"/>
      <c r="E868" s="859"/>
      <c r="F868" s="859"/>
      <c r="G868" s="859"/>
      <c r="H868" s="859"/>
      <c r="I868" s="859"/>
      <c r="J868" s="859"/>
      <c r="K868" s="859"/>
      <c r="L868" s="859"/>
      <c r="M868" s="859"/>
      <c r="N868" s="859"/>
      <c r="O868" s="859"/>
      <c r="P868" s="859"/>
      <c r="Q868" s="859"/>
    </row>
    <row r="869" ht="25.15" customHeight="true" x14ac:dyDescent="0.2">
      <c r="C869" s="859"/>
      <c r="D869" s="859"/>
      <c r="E869" s="859"/>
      <c r="F869" s="859"/>
      <c r="G869" s="859"/>
      <c r="H869" s="859"/>
      <c r="I869" s="859"/>
      <c r="J869" s="859"/>
      <c r="K869" s="859"/>
      <c r="L869" s="859"/>
      <c r="M869" s="859"/>
      <c r="N869" s="859"/>
      <c r="O869" s="859"/>
      <c r="P869" s="859"/>
      <c r="Q869" s="859"/>
    </row>
    <row r="870" ht="25.15" customHeight="true" x14ac:dyDescent="0.2">
      <c r="C870" s="859"/>
      <c r="D870" s="859"/>
      <c r="E870" s="859"/>
      <c r="F870" s="859"/>
      <c r="G870" s="859"/>
      <c r="H870" s="859"/>
      <c r="I870" s="859"/>
      <c r="J870" s="859"/>
      <c r="K870" s="859"/>
      <c r="L870" s="859"/>
      <c r="M870" s="859"/>
      <c r="N870" s="859"/>
      <c r="O870" s="859"/>
      <c r="P870" s="859"/>
      <c r="Q870" s="859"/>
    </row>
    <row r="871" ht="25.15" customHeight="true" x14ac:dyDescent="0.2">
      <c r="C871" s="859"/>
      <c r="D871" s="859"/>
      <c r="E871" s="859"/>
      <c r="F871" s="859"/>
      <c r="G871" s="859"/>
      <c r="H871" s="859"/>
      <c r="I871" s="859"/>
      <c r="J871" s="859"/>
      <c r="K871" s="859"/>
      <c r="L871" s="859"/>
      <c r="M871" s="859"/>
      <c r="N871" s="859"/>
      <c r="O871" s="859"/>
      <c r="P871" s="859"/>
      <c r="Q871" s="859"/>
    </row>
    <row r="872" ht="25.15" customHeight="true" x14ac:dyDescent="0.2">
      <c r="C872" s="859"/>
      <c r="D872" s="859"/>
      <c r="E872" s="859"/>
      <c r="F872" s="859"/>
      <c r="G872" s="859"/>
      <c r="H872" s="859"/>
      <c r="I872" s="859"/>
      <c r="J872" s="859"/>
      <c r="K872" s="859"/>
      <c r="L872" s="859"/>
      <c r="M872" s="859"/>
      <c r="N872" s="859"/>
      <c r="O872" s="859"/>
      <c r="P872" s="859"/>
      <c r="Q872" s="859"/>
    </row>
    <row r="873" ht="25.15" customHeight="true" x14ac:dyDescent="0.2">
      <c r="C873" s="859"/>
      <c r="D873" s="859"/>
      <c r="E873" s="859"/>
      <c r="F873" s="859"/>
      <c r="G873" s="859"/>
      <c r="H873" s="859"/>
      <c r="I873" s="859"/>
      <c r="J873" s="859"/>
      <c r="K873" s="859"/>
      <c r="L873" s="859"/>
      <c r="M873" s="859"/>
      <c r="N873" s="859"/>
      <c r="O873" s="859"/>
      <c r="P873" s="859"/>
      <c r="Q873" s="859"/>
    </row>
    <row r="874" ht="25.15" customHeight="true" x14ac:dyDescent="0.2">
      <c r="C874" s="859"/>
      <c r="D874" s="859"/>
      <c r="E874" s="859"/>
      <c r="F874" s="859"/>
      <c r="G874" s="859"/>
      <c r="H874" s="859"/>
      <c r="I874" s="859"/>
      <c r="J874" s="859"/>
      <c r="K874" s="859"/>
      <c r="L874" s="859"/>
      <c r="M874" s="859"/>
      <c r="N874" s="859"/>
      <c r="O874" s="859"/>
      <c r="P874" s="859"/>
      <c r="Q874" s="859"/>
    </row>
    <row r="875" ht="25.15" customHeight="true" x14ac:dyDescent="0.2">
      <c r="C875" s="859"/>
      <c r="D875" s="859"/>
      <c r="E875" s="859"/>
      <c r="F875" s="859"/>
      <c r="G875" s="859"/>
      <c r="H875" s="859"/>
      <c r="I875" s="859"/>
      <c r="J875" s="859"/>
      <c r="K875" s="859"/>
      <c r="L875" s="859"/>
      <c r="M875" s="859"/>
      <c r="N875" s="859"/>
      <c r="O875" s="859"/>
      <c r="P875" s="859"/>
      <c r="Q875" s="859"/>
    </row>
    <row r="876" ht="25.15" customHeight="true" x14ac:dyDescent="0.2">
      <c r="C876" s="859"/>
      <c r="D876" s="859"/>
      <c r="E876" s="859"/>
      <c r="F876" s="859"/>
      <c r="G876" s="859"/>
      <c r="H876" s="859"/>
      <c r="I876" s="859"/>
      <c r="J876" s="859"/>
      <c r="K876" s="859"/>
      <c r="L876" s="859"/>
      <c r="M876" s="859"/>
      <c r="N876" s="859"/>
      <c r="O876" s="859"/>
      <c r="P876" s="859"/>
      <c r="Q876" s="859"/>
    </row>
    <row r="877" ht="25.15" customHeight="true" x14ac:dyDescent="0.2">
      <c r="C877" s="859"/>
      <c r="D877" s="859"/>
      <c r="E877" s="859"/>
      <c r="F877" s="859"/>
      <c r="G877" s="859"/>
      <c r="H877" s="859"/>
      <c r="I877" s="859"/>
      <c r="J877" s="859"/>
      <c r="K877" s="859"/>
      <c r="L877" s="859"/>
      <c r="M877" s="859"/>
      <c r="N877" s="859"/>
      <c r="O877" s="859"/>
      <c r="P877" s="859"/>
      <c r="Q877" s="859"/>
    </row>
    <row r="878" ht="25.15" customHeight="true" x14ac:dyDescent="0.2">
      <c r="C878" s="859"/>
      <c r="D878" s="859"/>
      <c r="E878" s="859"/>
      <c r="F878" s="859"/>
      <c r="G878" s="859"/>
      <c r="H878" s="859"/>
      <c r="I878" s="859"/>
      <c r="J878" s="859"/>
      <c r="K878" s="859"/>
      <c r="L878" s="859"/>
      <c r="M878" s="859"/>
      <c r="N878" s="859"/>
      <c r="O878" s="859"/>
      <c r="P878" s="859"/>
      <c r="Q878" s="859"/>
    </row>
    <row r="879" ht="25.15" customHeight="true" x14ac:dyDescent="0.2">
      <c r="C879" s="859"/>
      <c r="D879" s="859"/>
      <c r="E879" s="859"/>
      <c r="F879" s="859"/>
      <c r="G879" s="859"/>
      <c r="H879" s="859"/>
      <c r="I879" s="859"/>
      <c r="J879" s="859"/>
      <c r="K879" s="859"/>
      <c r="L879" s="859"/>
      <c r="M879" s="859"/>
      <c r="N879" s="859"/>
      <c r="O879" s="859"/>
      <c r="P879" s="859"/>
      <c r="Q879" s="859"/>
    </row>
    <row r="880" ht="25.15" customHeight="true" x14ac:dyDescent="0.2">
      <c r="C880" s="859"/>
      <c r="D880" s="859"/>
      <c r="E880" s="859"/>
      <c r="F880" s="859"/>
      <c r="G880" s="859"/>
      <c r="H880" s="859"/>
      <c r="I880" s="859"/>
      <c r="J880" s="859"/>
      <c r="K880" s="859"/>
      <c r="L880" s="859"/>
      <c r="M880" s="859"/>
      <c r="N880" s="859"/>
      <c r="O880" s="859"/>
      <c r="P880" s="859"/>
      <c r="Q880" s="859"/>
    </row>
    <row r="881" ht="25.15" customHeight="true" x14ac:dyDescent="0.2">
      <c r="C881" s="859"/>
      <c r="D881" s="859"/>
      <c r="E881" s="859"/>
      <c r="F881" s="859"/>
      <c r="G881" s="859"/>
      <c r="H881" s="859"/>
      <c r="I881" s="859"/>
      <c r="J881" s="859"/>
      <c r="K881" s="859"/>
      <c r="L881" s="859"/>
      <c r="M881" s="859"/>
      <c r="N881" s="859"/>
      <c r="O881" s="859"/>
      <c r="P881" s="859"/>
      <c r="Q881" s="859"/>
    </row>
    <row r="882" ht="25.15" customHeight="true" x14ac:dyDescent="0.2">
      <c r="C882" s="859"/>
      <c r="D882" s="859"/>
      <c r="E882" s="859"/>
      <c r="F882" s="859"/>
      <c r="G882" s="859"/>
      <c r="H882" s="859"/>
      <c r="I882" s="859"/>
      <c r="J882" s="859"/>
      <c r="K882" s="859"/>
      <c r="L882" s="859"/>
      <c r="M882" s="859"/>
      <c r="N882" s="859"/>
      <c r="O882" s="859"/>
      <c r="P882" s="859"/>
      <c r="Q882" s="859"/>
    </row>
    <row r="883" ht="25.15" customHeight="true" x14ac:dyDescent="0.2">
      <c r="C883" s="859"/>
      <c r="D883" s="859"/>
      <c r="E883" s="859"/>
      <c r="F883" s="859"/>
      <c r="G883" s="859"/>
      <c r="H883" s="859"/>
      <c r="I883" s="859"/>
      <c r="J883" s="859"/>
      <c r="K883" s="859"/>
      <c r="L883" s="859"/>
      <c r="M883" s="859"/>
      <c r="N883" s="859"/>
      <c r="O883" s="859"/>
      <c r="P883" s="859"/>
      <c r="Q883" s="859"/>
    </row>
    <row r="884" ht="25.15" customHeight="true" x14ac:dyDescent="0.2">
      <c r="C884" s="859"/>
      <c r="D884" s="859"/>
      <c r="E884" s="859"/>
      <c r="F884" s="859"/>
      <c r="G884" s="859"/>
      <c r="H884" s="859"/>
      <c r="I884" s="859"/>
      <c r="J884" s="859"/>
      <c r="K884" s="859"/>
      <c r="L884" s="859"/>
      <c r="M884" s="859"/>
      <c r="N884" s="859"/>
      <c r="O884" s="859"/>
      <c r="P884" s="859"/>
      <c r="Q884" s="859"/>
    </row>
    <row r="885" ht="25.15" customHeight="true" x14ac:dyDescent="0.2">
      <c r="C885" s="859"/>
      <c r="D885" s="859"/>
      <c r="E885" s="859"/>
      <c r="F885" s="859"/>
      <c r="G885" s="859"/>
      <c r="H885" s="859"/>
      <c r="I885" s="859"/>
      <c r="J885" s="859"/>
      <c r="K885" s="859"/>
      <c r="L885" s="859"/>
      <c r="M885" s="859"/>
      <c r="N885" s="859"/>
      <c r="O885" s="859"/>
      <c r="P885" s="859"/>
      <c r="Q885" s="859"/>
    </row>
    <row r="886" ht="25.15" customHeight="true" x14ac:dyDescent="0.2">
      <c r="C886" s="859"/>
      <c r="D886" s="859"/>
      <c r="E886" s="859"/>
      <c r="F886" s="859"/>
      <c r="G886" s="859"/>
      <c r="H886" s="859"/>
      <c r="I886" s="859"/>
      <c r="J886" s="859"/>
      <c r="K886" s="859"/>
      <c r="L886" s="859"/>
      <c r="M886" s="859"/>
      <c r="N886" s="859"/>
      <c r="O886" s="859"/>
      <c r="P886" s="859"/>
      <c r="Q886" s="859"/>
    </row>
    <row r="887" ht="25.15" customHeight="true" x14ac:dyDescent="0.2">
      <c r="C887" s="859"/>
      <c r="D887" s="859"/>
      <c r="E887" s="859"/>
      <c r="F887" s="859"/>
      <c r="G887" s="859"/>
      <c r="H887" s="859"/>
      <c r="I887" s="859"/>
      <c r="J887" s="859"/>
      <c r="K887" s="859"/>
      <c r="L887" s="859"/>
      <c r="M887" s="859"/>
      <c r="N887" s="859"/>
      <c r="O887" s="859"/>
      <c r="P887" s="859"/>
      <c r="Q887" s="859"/>
    </row>
    <row r="888" ht="25.15" customHeight="true" x14ac:dyDescent="0.2">
      <c r="C888" s="859"/>
      <c r="D888" s="859"/>
      <c r="E888" s="859"/>
      <c r="F888" s="859"/>
      <c r="G888" s="859"/>
      <c r="H888" s="859"/>
      <c r="I888" s="859"/>
      <c r="J888" s="859"/>
      <c r="K888" s="859"/>
      <c r="L888" s="859"/>
      <c r="M888" s="859"/>
      <c r="N888" s="859"/>
      <c r="O888" s="859"/>
      <c r="P888" s="859"/>
      <c r="Q888" s="859"/>
    </row>
    <row r="889" ht="25.15" customHeight="true" x14ac:dyDescent="0.2">
      <c r="C889" s="859"/>
      <c r="D889" s="859"/>
      <c r="E889" s="859"/>
      <c r="F889" s="859"/>
      <c r="G889" s="859"/>
      <c r="H889" s="859"/>
      <c r="I889" s="859"/>
      <c r="J889" s="859"/>
      <c r="K889" s="859"/>
      <c r="L889" s="859"/>
      <c r="M889" s="859"/>
      <c r="N889" s="859"/>
      <c r="O889" s="859"/>
      <c r="P889" s="859"/>
      <c r="Q889" s="859"/>
    </row>
    <row r="890" ht="25.15" customHeight="true" x14ac:dyDescent="0.2">
      <c r="C890" s="859"/>
      <c r="D890" s="859"/>
      <c r="E890" s="859"/>
      <c r="F890" s="859"/>
      <c r="G890" s="859"/>
      <c r="H890" s="859"/>
      <c r="I890" s="859"/>
      <c r="J890" s="859"/>
      <c r="K890" s="859"/>
      <c r="L890" s="859"/>
      <c r="M890" s="859"/>
      <c r="N890" s="859"/>
      <c r="O890" s="859"/>
      <c r="P890" s="859"/>
      <c r="Q890" s="859"/>
    </row>
    <row r="891" ht="25.15" customHeight="true" x14ac:dyDescent="0.2">
      <c r="C891" s="859"/>
      <c r="D891" s="859"/>
      <c r="E891" s="859"/>
      <c r="F891" s="859"/>
      <c r="G891" s="859"/>
      <c r="H891" s="859"/>
      <c r="I891" s="859"/>
      <c r="J891" s="859"/>
      <c r="K891" s="859"/>
      <c r="L891" s="859"/>
      <c r="M891" s="859"/>
      <c r="N891" s="859"/>
      <c r="O891" s="859"/>
      <c r="P891" s="859"/>
      <c r="Q891" s="859"/>
    </row>
    <row r="892" ht="25.15" customHeight="true" x14ac:dyDescent="0.2">
      <c r="C892" s="859"/>
      <c r="D892" s="859"/>
      <c r="E892" s="859"/>
      <c r="F892" s="859"/>
      <c r="G892" s="859"/>
      <c r="H892" s="859"/>
      <c r="I892" s="859"/>
      <c r="J892" s="859"/>
      <c r="K892" s="859"/>
      <c r="L892" s="859"/>
      <c r="M892" s="859"/>
      <c r="N892" s="859"/>
      <c r="O892" s="859"/>
      <c r="P892" s="859"/>
      <c r="Q892" s="859"/>
    </row>
    <row r="893" ht="25.15" customHeight="true" x14ac:dyDescent="0.2">
      <c r="C893" s="859"/>
      <c r="D893" s="859"/>
      <c r="E893" s="859"/>
      <c r="F893" s="859"/>
      <c r="G893" s="859"/>
      <c r="H893" s="859"/>
      <c r="I893" s="859"/>
      <c r="J893" s="859"/>
      <c r="K893" s="859"/>
      <c r="L893" s="859"/>
      <c r="M893" s="859"/>
      <c r="N893" s="859"/>
      <c r="O893" s="859"/>
      <c r="P893" s="859"/>
      <c r="Q893" s="859"/>
    </row>
    <row r="894" ht="25.15" customHeight="true" x14ac:dyDescent="0.2">
      <c r="C894" s="859"/>
      <c r="D894" s="859"/>
      <c r="E894" s="859"/>
      <c r="F894" s="859"/>
      <c r="G894" s="859"/>
      <c r="H894" s="859"/>
      <c r="I894" s="859"/>
      <c r="J894" s="859"/>
      <c r="K894" s="859"/>
      <c r="L894" s="859"/>
      <c r="M894" s="859"/>
      <c r="N894" s="859"/>
      <c r="O894" s="859"/>
      <c r="P894" s="859"/>
      <c r="Q894" s="859"/>
    </row>
    <row r="895" ht="25.15" customHeight="true" x14ac:dyDescent="0.2">
      <c r="C895" s="859"/>
      <c r="D895" s="859"/>
      <c r="E895" s="859"/>
      <c r="F895" s="859"/>
      <c r="G895" s="859"/>
      <c r="H895" s="859"/>
      <c r="I895" s="859"/>
      <c r="J895" s="859"/>
      <c r="K895" s="859"/>
      <c r="L895" s="859"/>
      <c r="M895" s="859"/>
      <c r="N895" s="859"/>
      <c r="O895" s="859"/>
      <c r="P895" s="859"/>
      <c r="Q895" s="859"/>
    </row>
    <row r="896" ht="25.15" customHeight="true" x14ac:dyDescent="0.2">
      <c r="C896" s="859"/>
      <c r="D896" s="859"/>
      <c r="E896" s="859"/>
      <c r="F896" s="859"/>
      <c r="G896" s="859"/>
      <c r="H896" s="859"/>
      <c r="I896" s="859"/>
      <c r="J896" s="859"/>
      <c r="K896" s="859"/>
      <c r="L896" s="859"/>
      <c r="M896" s="859"/>
      <c r="N896" s="859"/>
      <c r="O896" s="859"/>
      <c r="P896" s="859"/>
      <c r="Q896" s="859"/>
    </row>
    <row r="897" ht="25.15" customHeight="true" x14ac:dyDescent="0.2">
      <c r="C897" s="859"/>
      <c r="D897" s="859"/>
      <c r="E897" s="859"/>
      <c r="F897" s="859"/>
      <c r="G897" s="859"/>
      <c r="H897" s="859"/>
      <c r="I897" s="859"/>
      <c r="J897" s="859"/>
      <c r="K897" s="859"/>
      <c r="L897" s="859"/>
      <c r="M897" s="859"/>
      <c r="N897" s="859"/>
      <c r="O897" s="859"/>
      <c r="P897" s="859"/>
      <c r="Q897" s="859"/>
    </row>
    <row r="898" ht="25.15" customHeight="true" x14ac:dyDescent="0.2">
      <c r="C898" s="859"/>
      <c r="D898" s="859"/>
      <c r="E898" s="859"/>
      <c r="F898" s="859"/>
      <c r="G898" s="859"/>
      <c r="H898" s="859"/>
      <c r="I898" s="859"/>
      <c r="J898" s="859"/>
      <c r="K898" s="859"/>
      <c r="L898" s="859"/>
      <c r="M898" s="859"/>
      <c r="N898" s="859"/>
      <c r="O898" s="859"/>
      <c r="P898" s="859"/>
      <c r="Q898" s="859"/>
    </row>
    <row r="899" ht="25.15" customHeight="true" x14ac:dyDescent="0.2">
      <c r="C899" s="859"/>
      <c r="D899" s="859"/>
      <c r="E899" s="859"/>
      <c r="F899" s="859"/>
      <c r="G899" s="859"/>
      <c r="H899" s="859"/>
      <c r="I899" s="859"/>
      <c r="J899" s="859"/>
      <c r="K899" s="859"/>
      <c r="L899" s="859"/>
      <c r="M899" s="859"/>
      <c r="N899" s="859"/>
      <c r="O899" s="859"/>
      <c r="P899" s="859"/>
      <c r="Q899" s="859"/>
    </row>
    <row r="900" ht="25.15" customHeight="true" x14ac:dyDescent="0.2">
      <c r="C900" s="859"/>
      <c r="D900" s="859"/>
      <c r="E900" s="859"/>
      <c r="F900" s="859"/>
      <c r="G900" s="859"/>
      <c r="H900" s="859"/>
      <c r="I900" s="859"/>
      <c r="J900" s="859"/>
      <c r="K900" s="859"/>
      <c r="L900" s="859"/>
      <c r="M900" s="859"/>
      <c r="N900" s="859"/>
      <c r="O900" s="859"/>
      <c r="P900" s="859"/>
      <c r="Q900" s="859"/>
    </row>
    <row r="901" ht="25.15" customHeight="true" x14ac:dyDescent="0.2">
      <c r="C901" s="859"/>
      <c r="D901" s="859"/>
      <c r="E901" s="859"/>
      <c r="F901" s="859"/>
      <c r="G901" s="859"/>
      <c r="H901" s="859"/>
      <c r="I901" s="859"/>
      <c r="J901" s="859"/>
      <c r="K901" s="859"/>
      <c r="L901" s="859"/>
      <c r="M901" s="859"/>
      <c r="N901" s="859"/>
      <c r="O901" s="859"/>
      <c r="P901" s="859"/>
      <c r="Q901" s="859"/>
    </row>
    <row r="902" ht="25.15" customHeight="true" x14ac:dyDescent="0.2">
      <c r="C902" s="859"/>
      <c r="D902" s="859"/>
      <c r="E902" s="859"/>
      <c r="F902" s="859"/>
      <c r="G902" s="859"/>
      <c r="H902" s="859"/>
      <c r="I902" s="859"/>
      <c r="J902" s="859"/>
      <c r="K902" s="859"/>
      <c r="L902" s="859"/>
      <c r="M902" s="859"/>
      <c r="N902" s="859"/>
      <c r="O902" s="859"/>
      <c r="P902" s="859"/>
      <c r="Q902" s="859"/>
    </row>
    <row r="903" ht="25.15" customHeight="true" x14ac:dyDescent="0.2">
      <c r="C903" s="859"/>
      <c r="D903" s="859"/>
      <c r="E903" s="859"/>
      <c r="F903" s="859"/>
      <c r="G903" s="859"/>
      <c r="H903" s="859"/>
      <c r="I903" s="859"/>
      <c r="J903" s="859"/>
      <c r="K903" s="859"/>
      <c r="L903" s="859"/>
      <c r="M903" s="859"/>
      <c r="N903" s="859"/>
      <c r="O903" s="859"/>
      <c r="P903" s="859"/>
      <c r="Q903" s="859"/>
    </row>
    <row r="904" ht="25.15" customHeight="true" x14ac:dyDescent="0.2">
      <c r="C904" s="859"/>
      <c r="D904" s="859"/>
      <c r="E904" s="859"/>
      <c r="F904" s="859"/>
      <c r="G904" s="859"/>
      <c r="H904" s="859"/>
      <c r="I904" s="859"/>
      <c r="J904" s="859"/>
      <c r="K904" s="859"/>
      <c r="L904" s="859"/>
      <c r="M904" s="859"/>
      <c r="N904" s="859"/>
      <c r="O904" s="859"/>
      <c r="P904" s="859"/>
      <c r="Q904" s="859"/>
    </row>
    <row r="905" ht="25.15" customHeight="true" x14ac:dyDescent="0.2">
      <c r="C905" s="859"/>
      <c r="D905" s="859"/>
      <c r="E905" s="859"/>
      <c r="F905" s="859"/>
      <c r="G905" s="859"/>
      <c r="H905" s="859"/>
      <c r="I905" s="859"/>
      <c r="J905" s="859"/>
      <c r="K905" s="859"/>
      <c r="L905" s="859"/>
      <c r="M905" s="859"/>
      <c r="N905" s="859"/>
      <c r="O905" s="859"/>
      <c r="P905" s="859"/>
      <c r="Q905" s="859"/>
    </row>
    <row r="906" ht="25.15" customHeight="true" x14ac:dyDescent="0.2">
      <c r="C906" s="859"/>
      <c r="D906" s="859"/>
      <c r="E906" s="859"/>
      <c r="F906" s="859"/>
      <c r="G906" s="859"/>
      <c r="H906" s="859"/>
      <c r="I906" s="859"/>
      <c r="J906" s="859"/>
      <c r="K906" s="859"/>
      <c r="L906" s="859"/>
      <c r="M906" s="859"/>
      <c r="N906" s="859"/>
      <c r="O906" s="859"/>
      <c r="P906" s="859"/>
      <c r="Q906" s="859"/>
    </row>
    <row r="907" ht="25.15" customHeight="true" x14ac:dyDescent="0.2">
      <c r="C907" s="859"/>
      <c r="D907" s="859"/>
      <c r="E907" s="859"/>
      <c r="F907" s="859"/>
      <c r="G907" s="859"/>
      <c r="H907" s="859"/>
      <c r="I907" s="859"/>
      <c r="J907" s="859"/>
      <c r="K907" s="859"/>
      <c r="L907" s="859"/>
      <c r="M907" s="859"/>
      <c r="N907" s="859"/>
      <c r="O907" s="859"/>
      <c r="P907" s="859"/>
      <c r="Q907" s="859"/>
    </row>
    <row r="908" ht="25.15" customHeight="true" x14ac:dyDescent="0.2">
      <c r="C908" s="859"/>
      <c r="D908" s="859"/>
      <c r="E908" s="859"/>
      <c r="F908" s="859"/>
      <c r="G908" s="859"/>
      <c r="H908" s="859"/>
      <c r="I908" s="859"/>
      <c r="J908" s="859"/>
      <c r="K908" s="859"/>
      <c r="L908" s="859"/>
      <c r="M908" s="859"/>
      <c r="N908" s="859"/>
      <c r="O908" s="859"/>
      <c r="P908" s="859"/>
      <c r="Q908" s="859"/>
    </row>
    <row r="909" ht="25.15" customHeight="true" x14ac:dyDescent="0.2">
      <c r="C909" s="859"/>
      <c r="D909" s="859"/>
      <c r="E909" s="859"/>
      <c r="F909" s="859"/>
      <c r="G909" s="859"/>
      <c r="H909" s="859"/>
      <c r="I909" s="859"/>
      <c r="J909" s="859"/>
      <c r="K909" s="859"/>
      <c r="L909" s="859"/>
      <c r="M909" s="859"/>
      <c r="N909" s="859"/>
      <c r="O909" s="859"/>
      <c r="P909" s="859"/>
      <c r="Q909" s="859"/>
    </row>
    <row r="910" ht="25.15" customHeight="true" x14ac:dyDescent="0.2">
      <c r="C910" s="859"/>
      <c r="D910" s="859"/>
      <c r="E910" s="859"/>
      <c r="F910" s="859"/>
      <c r="G910" s="859"/>
      <c r="H910" s="859"/>
      <c r="I910" s="859"/>
      <c r="J910" s="859"/>
      <c r="K910" s="859"/>
      <c r="L910" s="859"/>
      <c r="M910" s="859"/>
      <c r="N910" s="859"/>
      <c r="O910" s="859"/>
      <c r="P910" s="859"/>
      <c r="Q910" s="859"/>
    </row>
    <row r="911" ht="25.15" customHeight="true" x14ac:dyDescent="0.2">
      <c r="C911" s="859"/>
      <c r="D911" s="859"/>
      <c r="E911" s="859"/>
      <c r="F911" s="859"/>
      <c r="G911" s="859"/>
      <c r="H911" s="859"/>
      <c r="I911" s="859"/>
      <c r="J911" s="859"/>
      <c r="K911" s="859"/>
      <c r="L911" s="859"/>
      <c r="M911" s="859"/>
      <c r="N911" s="859"/>
      <c r="O911" s="859"/>
      <c r="P911" s="859"/>
      <c r="Q911" s="859"/>
    </row>
    <row r="912" ht="25.15" customHeight="true" x14ac:dyDescent="0.2">
      <c r="C912" s="859"/>
      <c r="D912" s="859"/>
      <c r="E912" s="859"/>
      <c r="F912" s="859"/>
      <c r="G912" s="859"/>
      <c r="H912" s="859"/>
      <c r="I912" s="859"/>
      <c r="J912" s="859"/>
      <c r="K912" s="859"/>
      <c r="L912" s="859"/>
      <c r="M912" s="859"/>
      <c r="N912" s="859"/>
      <c r="O912" s="859"/>
      <c r="P912" s="859"/>
      <c r="Q912" s="859"/>
    </row>
    <row r="913" ht="25.15" customHeight="true" x14ac:dyDescent="0.2">
      <c r="C913" s="859"/>
      <c r="D913" s="859"/>
      <c r="E913" s="859"/>
      <c r="F913" s="859"/>
      <c r="G913" s="859"/>
      <c r="H913" s="859"/>
      <c r="I913" s="859"/>
      <c r="J913" s="859"/>
      <c r="K913" s="859"/>
      <c r="L913" s="859"/>
      <c r="M913" s="859"/>
      <c r="N913" s="859"/>
      <c r="O913" s="859"/>
      <c r="P913" s="859"/>
      <c r="Q913" s="859"/>
    </row>
    <row r="914" ht="25.15" customHeight="true" x14ac:dyDescent="0.2">
      <c r="C914" s="859"/>
      <c r="D914" s="859"/>
      <c r="E914" s="859"/>
      <c r="F914" s="859"/>
      <c r="G914" s="859"/>
      <c r="H914" s="859"/>
      <c r="I914" s="859"/>
      <c r="J914" s="859"/>
      <c r="K914" s="859"/>
      <c r="L914" s="859"/>
      <c r="M914" s="859"/>
      <c r="N914" s="859"/>
      <c r="O914" s="859"/>
      <c r="P914" s="859"/>
      <c r="Q914" s="859"/>
    </row>
    <row r="915" ht="25.15" customHeight="true" x14ac:dyDescent="0.2">
      <c r="C915" s="859"/>
      <c r="D915" s="859"/>
      <c r="E915" s="859"/>
      <c r="F915" s="859"/>
      <c r="G915" s="859"/>
      <c r="H915" s="859"/>
      <c r="I915" s="859"/>
      <c r="J915" s="859"/>
      <c r="K915" s="859"/>
      <c r="L915" s="859"/>
      <c r="M915" s="859"/>
      <c r="N915" s="859"/>
      <c r="O915" s="859"/>
      <c r="P915" s="859"/>
      <c r="Q915" s="859"/>
    </row>
    <row r="916" ht="25.15" customHeight="true" x14ac:dyDescent="0.2">
      <c r="C916" s="859"/>
      <c r="D916" s="859"/>
      <c r="E916" s="859"/>
      <c r="F916" s="859"/>
      <c r="G916" s="859"/>
      <c r="H916" s="859"/>
      <c r="I916" s="859"/>
      <c r="J916" s="859"/>
      <c r="K916" s="859"/>
      <c r="L916" s="859"/>
      <c r="M916" s="859"/>
      <c r="N916" s="859"/>
      <c r="O916" s="859"/>
      <c r="P916" s="859"/>
      <c r="Q916" s="859"/>
    </row>
    <row r="917" ht="25.15" customHeight="true" x14ac:dyDescent="0.2">
      <c r="C917" s="859"/>
      <c r="D917" s="859"/>
      <c r="E917" s="859"/>
      <c r="F917" s="859"/>
      <c r="G917" s="859"/>
      <c r="H917" s="859"/>
      <c r="I917" s="859"/>
      <c r="J917" s="859"/>
      <c r="K917" s="859"/>
      <c r="L917" s="859"/>
      <c r="M917" s="859"/>
      <c r="N917" s="859"/>
      <c r="O917" s="859"/>
      <c r="P917" s="859"/>
      <c r="Q917" s="859"/>
    </row>
    <row r="918" ht="25.15" customHeight="true" x14ac:dyDescent="0.2">
      <c r="C918" s="859"/>
      <c r="D918" s="859"/>
      <c r="E918" s="859"/>
      <c r="F918" s="859"/>
      <c r="G918" s="859"/>
      <c r="H918" s="859"/>
      <c r="I918" s="859"/>
      <c r="J918" s="859"/>
      <c r="K918" s="859"/>
      <c r="L918" s="859"/>
      <c r="M918" s="859"/>
      <c r="N918" s="859"/>
      <c r="O918" s="859"/>
      <c r="P918" s="859"/>
      <c r="Q918" s="859"/>
    </row>
    <row r="919" ht="25.15" customHeight="true" x14ac:dyDescent="0.2">
      <c r="C919" s="859"/>
      <c r="D919" s="859"/>
      <c r="E919" s="859"/>
      <c r="F919" s="859"/>
      <c r="G919" s="859"/>
      <c r="H919" s="859"/>
      <c r="I919" s="859"/>
      <c r="J919" s="859"/>
      <c r="K919" s="859"/>
      <c r="L919" s="859"/>
      <c r="M919" s="859"/>
      <c r="N919" s="859"/>
      <c r="O919" s="859"/>
      <c r="P919" s="859"/>
      <c r="Q919" s="859"/>
    </row>
    <row r="920" ht="25.15" customHeight="true" x14ac:dyDescent="0.2">
      <c r="C920" s="859"/>
      <c r="D920" s="859"/>
      <c r="E920" s="859"/>
      <c r="F920" s="859"/>
      <c r="G920" s="859"/>
      <c r="H920" s="859"/>
      <c r="I920" s="859"/>
      <c r="J920" s="859"/>
      <c r="K920" s="859"/>
      <c r="L920" s="859"/>
      <c r="M920" s="859"/>
      <c r="N920" s="859"/>
      <c r="O920" s="859"/>
      <c r="P920" s="859"/>
      <c r="Q920" s="859"/>
    </row>
    <row r="921" ht="25.15" customHeight="true" x14ac:dyDescent="0.2">
      <c r="C921" s="859"/>
      <c r="D921" s="859"/>
      <c r="E921" s="859"/>
      <c r="F921" s="859"/>
      <c r="G921" s="859"/>
      <c r="H921" s="859"/>
      <c r="I921" s="859"/>
      <c r="J921" s="859"/>
      <c r="K921" s="859"/>
      <c r="L921" s="859"/>
      <c r="M921" s="859"/>
      <c r="N921" s="859"/>
      <c r="O921" s="859"/>
      <c r="P921" s="859"/>
      <c r="Q921" s="859"/>
    </row>
    <row r="922" ht="25.15" customHeight="true" x14ac:dyDescent="0.2">
      <c r="C922" s="859"/>
      <c r="D922" s="859"/>
      <c r="E922" s="859"/>
      <c r="F922" s="859"/>
      <c r="G922" s="859"/>
      <c r="H922" s="859"/>
      <c r="I922" s="859"/>
      <c r="J922" s="859"/>
      <c r="K922" s="859"/>
      <c r="L922" s="859"/>
      <c r="M922" s="859"/>
      <c r="N922" s="859"/>
      <c r="O922" s="859"/>
      <c r="P922" s="859"/>
      <c r="Q922" s="859"/>
    </row>
    <row r="923" ht="25.15" customHeight="true" x14ac:dyDescent="0.2">
      <c r="C923" s="859"/>
      <c r="D923" s="859"/>
      <c r="E923" s="859"/>
      <c r="F923" s="859"/>
      <c r="G923" s="859"/>
      <c r="H923" s="859"/>
      <c r="I923" s="859"/>
      <c r="J923" s="859"/>
      <c r="K923" s="859"/>
      <c r="L923" s="859"/>
      <c r="M923" s="859"/>
      <c r="N923" s="859"/>
      <c r="O923" s="859"/>
      <c r="P923" s="859"/>
      <c r="Q923" s="859"/>
    </row>
    <row r="924" ht="25.15" customHeight="true" x14ac:dyDescent="0.2">
      <c r="C924" s="859"/>
      <c r="D924" s="859"/>
      <c r="E924" s="859"/>
      <c r="F924" s="859"/>
      <c r="G924" s="859"/>
      <c r="H924" s="859"/>
      <c r="I924" s="859"/>
      <c r="J924" s="859"/>
      <c r="K924" s="859"/>
      <c r="L924" s="859"/>
      <c r="M924" s="859"/>
      <c r="N924" s="859"/>
      <c r="O924" s="859"/>
      <c r="P924" s="859"/>
      <c r="Q924" s="859"/>
    </row>
    <row r="925" ht="25.15" customHeight="true" x14ac:dyDescent="0.2">
      <c r="C925" s="859"/>
      <c r="D925" s="859"/>
      <c r="E925" s="859"/>
      <c r="F925" s="859"/>
      <c r="G925" s="859"/>
      <c r="H925" s="859"/>
      <c r="I925" s="859"/>
      <c r="J925" s="859"/>
      <c r="K925" s="859"/>
      <c r="L925" s="859"/>
      <c r="M925" s="859"/>
      <c r="N925" s="859"/>
      <c r="O925" s="859"/>
      <c r="P925" s="859"/>
      <c r="Q925" s="859"/>
    </row>
    <row r="926" ht="25.15" customHeight="true" x14ac:dyDescent="0.2">
      <c r="C926" s="859"/>
      <c r="D926" s="859"/>
      <c r="E926" s="859"/>
      <c r="F926" s="859"/>
      <c r="G926" s="859"/>
      <c r="H926" s="859"/>
      <c r="I926" s="859"/>
      <c r="J926" s="859"/>
      <c r="K926" s="859"/>
      <c r="L926" s="859"/>
      <c r="M926" s="859"/>
      <c r="N926" s="859"/>
      <c r="O926" s="859"/>
      <c r="P926" s="859"/>
      <c r="Q926" s="859"/>
    </row>
    <row r="927" ht="25.15" customHeight="true" x14ac:dyDescent="0.2">
      <c r="C927" s="859"/>
      <c r="D927" s="859"/>
      <c r="E927" s="859"/>
      <c r="F927" s="859"/>
      <c r="G927" s="859"/>
      <c r="H927" s="859"/>
      <c r="I927" s="859"/>
      <c r="J927" s="859"/>
      <c r="K927" s="859"/>
      <c r="L927" s="859"/>
      <c r="M927" s="859"/>
      <c r="N927" s="859"/>
      <c r="O927" s="859"/>
      <c r="P927" s="859"/>
      <c r="Q927" s="859"/>
    </row>
    <row r="928" ht="25.15" customHeight="true" x14ac:dyDescent="0.2">
      <c r="C928" s="859"/>
      <c r="D928" s="859"/>
      <c r="E928" s="859"/>
      <c r="F928" s="859"/>
      <c r="G928" s="859"/>
      <c r="H928" s="859"/>
      <c r="I928" s="859"/>
      <c r="J928" s="859"/>
      <c r="K928" s="859"/>
      <c r="L928" s="859"/>
      <c r="M928" s="859"/>
      <c r="N928" s="859"/>
      <c r="O928" s="859"/>
      <c r="P928" s="859"/>
      <c r="Q928" s="859"/>
    </row>
    <row r="929" ht="25.15" customHeight="true" x14ac:dyDescent="0.2">
      <c r="C929" s="859"/>
      <c r="D929" s="859"/>
      <c r="E929" s="859"/>
      <c r="F929" s="859"/>
      <c r="G929" s="859"/>
      <c r="H929" s="859"/>
      <c r="I929" s="859"/>
      <c r="J929" s="859"/>
      <c r="K929" s="859"/>
      <c r="L929" s="859"/>
      <c r="M929" s="859"/>
      <c r="N929" s="859"/>
      <c r="O929" s="859"/>
      <c r="P929" s="859"/>
      <c r="Q929" s="859"/>
    </row>
    <row r="930" ht="25.15" customHeight="true" x14ac:dyDescent="0.2">
      <c r="C930" s="859"/>
      <c r="D930" s="859"/>
      <c r="E930" s="859"/>
      <c r="F930" s="859"/>
      <c r="G930" s="859"/>
      <c r="H930" s="859"/>
      <c r="I930" s="859"/>
      <c r="J930" s="859"/>
      <c r="K930" s="859"/>
      <c r="L930" s="859"/>
      <c r="M930" s="859"/>
      <c r="N930" s="859"/>
      <c r="O930" s="859"/>
      <c r="P930" s="859"/>
      <c r="Q930" s="859"/>
    </row>
    <row r="931" ht="25.15" customHeight="true" x14ac:dyDescent="0.2">
      <c r="C931" s="859"/>
      <c r="D931" s="859"/>
      <c r="E931" s="859"/>
      <c r="F931" s="859"/>
      <c r="G931" s="859"/>
      <c r="H931" s="859"/>
      <c r="I931" s="859"/>
      <c r="J931" s="859"/>
      <c r="K931" s="859"/>
      <c r="L931" s="859"/>
      <c r="M931" s="859"/>
      <c r="N931" s="859"/>
      <c r="O931" s="859"/>
      <c r="P931" s="859"/>
      <c r="Q931" s="859"/>
    </row>
    <row r="932" ht="25.15" customHeight="true" x14ac:dyDescent="0.2">
      <c r="C932" s="859"/>
      <c r="D932" s="859"/>
      <c r="E932" s="859"/>
      <c r="F932" s="859"/>
      <c r="G932" s="859"/>
      <c r="H932" s="859"/>
      <c r="I932" s="859"/>
      <c r="J932" s="859"/>
      <c r="K932" s="859"/>
      <c r="L932" s="859"/>
      <c r="M932" s="859"/>
      <c r="N932" s="859"/>
      <c r="O932" s="859"/>
      <c r="P932" s="859"/>
      <c r="Q932" s="859"/>
    </row>
    <row r="933" ht="25.15" customHeight="true" x14ac:dyDescent="0.2">
      <c r="C933" s="859"/>
      <c r="D933" s="859"/>
      <c r="E933" s="859"/>
      <c r="F933" s="859"/>
      <c r="G933" s="859"/>
      <c r="H933" s="859"/>
      <c r="I933" s="859"/>
      <c r="J933" s="859"/>
      <c r="K933" s="859"/>
      <c r="L933" s="859"/>
      <c r="M933" s="859"/>
      <c r="N933" s="859"/>
      <c r="O933" s="859"/>
      <c r="P933" s="859"/>
      <c r="Q933" s="859"/>
    </row>
    <row r="934" ht="25.15" customHeight="true" x14ac:dyDescent="0.2">
      <c r="C934" s="859"/>
      <c r="D934" s="859"/>
      <c r="E934" s="859"/>
      <c r="F934" s="859"/>
      <c r="G934" s="859"/>
      <c r="H934" s="859"/>
      <c r="I934" s="859"/>
      <c r="J934" s="859"/>
      <c r="K934" s="859"/>
      <c r="L934" s="859"/>
      <c r="M934" s="859"/>
      <c r="N934" s="859"/>
      <c r="O934" s="859"/>
      <c r="P934" s="859"/>
      <c r="Q934" s="859"/>
    </row>
    <row r="935" ht="25.15" customHeight="true" x14ac:dyDescent="0.2">
      <c r="C935" s="859"/>
      <c r="D935" s="859"/>
      <c r="E935" s="859"/>
      <c r="F935" s="859"/>
      <c r="G935" s="859"/>
      <c r="H935" s="859"/>
      <c r="I935" s="859"/>
      <c r="J935" s="859"/>
      <c r="K935" s="859"/>
      <c r="L935" s="859"/>
      <c r="M935" s="859"/>
      <c r="N935" s="859"/>
      <c r="O935" s="859"/>
      <c r="P935" s="859"/>
      <c r="Q935" s="859"/>
    </row>
    <row r="936" ht="25.15" customHeight="true" x14ac:dyDescent="0.2">
      <c r="C936" s="859"/>
      <c r="D936" s="859"/>
      <c r="E936" s="859"/>
      <c r="F936" s="859"/>
      <c r="G936" s="859"/>
      <c r="H936" s="859"/>
      <c r="I936" s="859"/>
      <c r="J936" s="859"/>
      <c r="K936" s="859"/>
      <c r="L936" s="859"/>
      <c r="M936" s="859"/>
      <c r="N936" s="859"/>
      <c r="O936" s="859"/>
      <c r="P936" s="859"/>
      <c r="Q936" s="859"/>
    </row>
    <row r="937" ht="25.15" customHeight="true" x14ac:dyDescent="0.2">
      <c r="C937" s="859"/>
      <c r="D937" s="859"/>
      <c r="E937" s="859"/>
      <c r="F937" s="859"/>
      <c r="G937" s="859"/>
      <c r="H937" s="859"/>
      <c r="I937" s="859"/>
      <c r="J937" s="859"/>
      <c r="K937" s="859"/>
      <c r="L937" s="859"/>
      <c r="M937" s="859"/>
      <c r="N937" s="859"/>
      <c r="O937" s="859"/>
      <c r="P937" s="859"/>
      <c r="Q937" s="859"/>
    </row>
    <row r="938" ht="25.15" customHeight="true" x14ac:dyDescent="0.2">
      <c r="C938" s="859"/>
      <c r="D938" s="859"/>
      <c r="E938" s="859"/>
      <c r="F938" s="859"/>
      <c r="G938" s="859"/>
      <c r="H938" s="859"/>
      <c r="I938" s="859"/>
      <c r="J938" s="859"/>
      <c r="K938" s="859"/>
      <c r="L938" s="859"/>
      <c r="M938" s="859"/>
      <c r="N938" s="859"/>
      <c r="O938" s="859"/>
      <c r="P938" s="859"/>
      <c r="Q938" s="859"/>
    </row>
    <row r="939" ht="25.15" customHeight="true" x14ac:dyDescent="0.2">
      <c r="C939" s="859"/>
      <c r="D939" s="859"/>
      <c r="E939" s="859"/>
      <c r="F939" s="859"/>
      <c r="G939" s="859"/>
      <c r="H939" s="859"/>
      <c r="I939" s="859"/>
      <c r="J939" s="859"/>
      <c r="K939" s="859"/>
      <c r="L939" s="859"/>
      <c r="M939" s="859"/>
      <c r="N939" s="859"/>
      <c r="O939" s="859"/>
      <c r="P939" s="859"/>
      <c r="Q939" s="859"/>
    </row>
    <row r="940" ht="25.15" customHeight="true" x14ac:dyDescent="0.2">
      <c r="C940" s="859"/>
      <c r="D940" s="859"/>
      <c r="E940" s="859"/>
      <c r="F940" s="859"/>
      <c r="G940" s="859"/>
      <c r="H940" s="859"/>
      <c r="I940" s="859"/>
      <c r="J940" s="859"/>
      <c r="K940" s="859"/>
      <c r="L940" s="859"/>
      <c r="M940" s="859"/>
      <c r="N940" s="859"/>
      <c r="O940" s="859"/>
      <c r="P940" s="859"/>
      <c r="Q940" s="859"/>
    </row>
    <row r="941" ht="25.15" customHeight="true" x14ac:dyDescent="0.2">
      <c r="C941" s="859"/>
      <c r="D941" s="859"/>
      <c r="E941" s="859"/>
      <c r="F941" s="859"/>
      <c r="G941" s="859"/>
      <c r="H941" s="859"/>
      <c r="I941" s="859"/>
      <c r="J941" s="859"/>
      <c r="K941" s="859"/>
      <c r="L941" s="859"/>
      <c r="M941" s="859"/>
      <c r="N941" s="859"/>
      <c r="O941" s="859"/>
      <c r="P941" s="859"/>
      <c r="Q941" s="859"/>
    </row>
    <row r="942" ht="25.15" customHeight="true" x14ac:dyDescent="0.2">
      <c r="C942" s="859"/>
      <c r="D942" s="859"/>
      <c r="E942" s="859"/>
      <c r="F942" s="859"/>
      <c r="G942" s="859"/>
      <c r="H942" s="859"/>
      <c r="I942" s="859"/>
      <c r="J942" s="859"/>
      <c r="K942" s="859"/>
      <c r="L942" s="859"/>
      <c r="M942" s="859"/>
      <c r="N942" s="859"/>
      <c r="O942" s="859"/>
      <c r="P942" s="859"/>
      <c r="Q942" s="859"/>
    </row>
    <row r="943" ht="25.15" customHeight="true" x14ac:dyDescent="0.2">
      <c r="C943" s="859"/>
      <c r="D943" s="859"/>
      <c r="E943" s="859"/>
      <c r="F943" s="859"/>
      <c r="G943" s="859"/>
      <c r="H943" s="859"/>
      <c r="I943" s="859"/>
      <c r="J943" s="859"/>
      <c r="K943" s="859"/>
      <c r="L943" s="859"/>
      <c r="M943" s="859"/>
      <c r="N943" s="859"/>
      <c r="O943" s="859"/>
      <c r="P943" s="859"/>
      <c r="Q943" s="859"/>
    </row>
    <row r="944" ht="25.15" customHeight="true" x14ac:dyDescent="0.2">
      <c r="C944" s="859"/>
      <c r="D944" s="859"/>
      <c r="E944" s="859"/>
      <c r="F944" s="859"/>
      <c r="G944" s="859"/>
      <c r="H944" s="859"/>
      <c r="I944" s="859"/>
      <c r="J944" s="859"/>
      <c r="K944" s="859"/>
      <c r="L944" s="859"/>
      <c r="M944" s="859"/>
      <c r="N944" s="859"/>
      <c r="O944" s="859"/>
      <c r="P944" s="859"/>
      <c r="Q944" s="859"/>
    </row>
    <row r="945" ht="25.15" customHeight="true" x14ac:dyDescent="0.2">
      <c r="C945" s="859"/>
      <c r="D945" s="859"/>
      <c r="E945" s="859"/>
      <c r="F945" s="859"/>
      <c r="G945" s="859"/>
      <c r="H945" s="859"/>
      <c r="I945" s="859"/>
      <c r="J945" s="859"/>
      <c r="K945" s="859"/>
      <c r="L945" s="859"/>
      <c r="M945" s="859"/>
      <c r="N945" s="859"/>
      <c r="O945" s="859"/>
      <c r="P945" s="859"/>
      <c r="Q945" s="859"/>
    </row>
    <row r="946" ht="25.15" customHeight="true" x14ac:dyDescent="0.2">
      <c r="C946" s="859"/>
      <c r="D946" s="859"/>
      <c r="E946" s="859"/>
      <c r="F946" s="859"/>
      <c r="G946" s="859"/>
      <c r="H946" s="859"/>
      <c r="I946" s="859"/>
      <c r="J946" s="859"/>
      <c r="K946" s="859"/>
      <c r="L946" s="859"/>
      <c r="M946" s="859"/>
      <c r="N946" s="859"/>
      <c r="O946" s="859"/>
      <c r="P946" s="859"/>
      <c r="Q946" s="859"/>
    </row>
    <row r="947" ht="25.15" customHeight="true" x14ac:dyDescent="0.2">
      <c r="C947" s="859"/>
      <c r="D947" s="859"/>
      <c r="E947" s="859"/>
      <c r="F947" s="859"/>
      <c r="G947" s="859"/>
      <c r="H947" s="859"/>
      <c r="I947" s="859"/>
      <c r="J947" s="859"/>
      <c r="K947" s="859"/>
      <c r="L947" s="859"/>
      <c r="M947" s="859"/>
      <c r="N947" s="859"/>
      <c r="O947" s="859"/>
      <c r="P947" s="859"/>
      <c r="Q947" s="859"/>
    </row>
    <row r="948" ht="25.15" customHeight="true" x14ac:dyDescent="0.2">
      <c r="C948" s="859"/>
      <c r="D948" s="859"/>
      <c r="E948" s="859"/>
      <c r="F948" s="859"/>
      <c r="G948" s="859"/>
      <c r="H948" s="859"/>
      <c r="I948" s="859"/>
      <c r="J948" s="859"/>
      <c r="K948" s="859"/>
      <c r="L948" s="859"/>
      <c r="M948" s="859"/>
      <c r="N948" s="859"/>
      <c r="O948" s="859"/>
      <c r="P948" s="859"/>
      <c r="Q948" s="859"/>
    </row>
    <row r="949" ht="25.15" customHeight="true" x14ac:dyDescent="0.2">
      <c r="C949" s="859"/>
      <c r="D949" s="859"/>
      <c r="E949" s="859"/>
      <c r="F949" s="859"/>
      <c r="G949" s="859"/>
      <c r="H949" s="859"/>
      <c r="I949" s="859"/>
      <c r="J949" s="859"/>
      <c r="K949" s="859"/>
      <c r="L949" s="859"/>
      <c r="M949" s="859"/>
      <c r="N949" s="859"/>
      <c r="O949" s="859"/>
      <c r="P949" s="859"/>
      <c r="Q949" s="859"/>
    </row>
    <row r="950" ht="25.15" customHeight="true" x14ac:dyDescent="0.2">
      <c r="C950" s="859"/>
      <c r="D950" s="859"/>
      <c r="E950" s="859"/>
      <c r="F950" s="859"/>
      <c r="G950" s="859"/>
      <c r="H950" s="859"/>
      <c r="I950" s="859"/>
      <c r="J950" s="859"/>
      <c r="K950" s="859"/>
      <c r="L950" s="859"/>
      <c r="M950" s="859"/>
      <c r="N950" s="859"/>
      <c r="O950" s="859"/>
      <c r="P950" s="859"/>
      <c r="Q950" s="859"/>
    </row>
    <row r="951" ht="25.15" customHeight="true" x14ac:dyDescent="0.2">
      <c r="C951" s="859"/>
      <c r="D951" s="859"/>
      <c r="E951" s="859"/>
      <c r="F951" s="859"/>
      <c r="G951" s="859"/>
      <c r="H951" s="859"/>
      <c r="I951" s="859"/>
      <c r="J951" s="859"/>
      <c r="K951" s="859"/>
      <c r="L951" s="859"/>
      <c r="M951" s="859"/>
      <c r="N951" s="859"/>
      <c r="O951" s="859"/>
      <c r="P951" s="859"/>
      <c r="Q951" s="859"/>
    </row>
    <row r="952" ht="25.15" customHeight="true" x14ac:dyDescent="0.2">
      <c r="C952" s="859"/>
      <c r="D952" s="859"/>
      <c r="E952" s="859"/>
      <c r="F952" s="859"/>
      <c r="G952" s="859"/>
      <c r="H952" s="859"/>
      <c r="I952" s="859"/>
      <c r="J952" s="859"/>
      <c r="K952" s="859"/>
      <c r="L952" s="859"/>
      <c r="M952" s="859"/>
      <c r="N952" s="859"/>
      <c r="O952" s="859"/>
      <c r="P952" s="859"/>
      <c r="Q952" s="859"/>
    </row>
    <row r="953" ht="25.15" customHeight="true" x14ac:dyDescent="0.2">
      <c r="C953" s="859"/>
      <c r="D953" s="859"/>
      <c r="E953" s="859"/>
      <c r="F953" s="859"/>
      <c r="G953" s="859"/>
      <c r="H953" s="859"/>
      <c r="I953" s="859"/>
      <c r="J953" s="859"/>
      <c r="K953" s="859"/>
      <c r="L953" s="859"/>
      <c r="M953" s="859"/>
      <c r="N953" s="859"/>
      <c r="O953" s="859"/>
      <c r="P953" s="859"/>
      <c r="Q953" s="859"/>
    </row>
    <row r="954" ht="25.15" customHeight="true" x14ac:dyDescent="0.2">
      <c r="C954" s="859"/>
      <c r="D954" s="859"/>
      <c r="E954" s="859"/>
      <c r="F954" s="859"/>
      <c r="G954" s="859"/>
      <c r="H954" s="859"/>
      <c r="I954" s="859"/>
      <c r="J954" s="859"/>
      <c r="K954" s="859"/>
      <c r="L954" s="859"/>
      <c r="M954" s="859"/>
      <c r="N954" s="859"/>
      <c r="O954" s="859"/>
      <c r="P954" s="859"/>
      <c r="Q954" s="859"/>
    </row>
    <row r="955" ht="25.15" customHeight="true" x14ac:dyDescent="0.2">
      <c r="C955" s="859"/>
      <c r="D955" s="859"/>
      <c r="E955" s="859"/>
      <c r="F955" s="859"/>
      <c r="G955" s="859"/>
      <c r="H955" s="859"/>
      <c r="I955" s="859"/>
      <c r="J955" s="859"/>
      <c r="K955" s="859"/>
      <c r="L955" s="859"/>
      <c r="M955" s="859"/>
      <c r="N955" s="859"/>
      <c r="O955" s="859"/>
      <c r="P955" s="859"/>
      <c r="Q955" s="859"/>
    </row>
    <row r="956" ht="25.15" customHeight="true" x14ac:dyDescent="0.2">
      <c r="C956" s="859"/>
      <c r="D956" s="859"/>
      <c r="E956" s="859"/>
      <c r="F956" s="859"/>
      <c r="G956" s="859"/>
      <c r="H956" s="859"/>
      <c r="I956" s="859"/>
      <c r="J956" s="859"/>
      <c r="K956" s="859"/>
      <c r="L956" s="859"/>
      <c r="M956" s="859"/>
      <c r="N956" s="859"/>
      <c r="O956" s="859"/>
      <c r="P956" s="859"/>
      <c r="Q956" s="859"/>
    </row>
    <row r="957" ht="25.15" customHeight="true" x14ac:dyDescent="0.2">
      <c r="C957" s="859"/>
      <c r="D957" s="859"/>
      <c r="E957" s="859"/>
      <c r="F957" s="859"/>
      <c r="G957" s="859"/>
      <c r="H957" s="859"/>
      <c r="I957" s="859"/>
      <c r="J957" s="859"/>
      <c r="K957" s="859"/>
      <c r="L957" s="859"/>
      <c r="M957" s="859"/>
      <c r="N957" s="859"/>
      <c r="O957" s="859"/>
      <c r="P957" s="859"/>
      <c r="Q957" s="859"/>
    </row>
    <row r="958" ht="25.15" customHeight="true" x14ac:dyDescent="0.2">
      <c r="C958" s="859"/>
      <c r="D958" s="859"/>
      <c r="E958" s="859"/>
      <c r="F958" s="859"/>
      <c r="G958" s="859"/>
      <c r="H958" s="859"/>
      <c r="I958" s="859"/>
      <c r="J958" s="859"/>
      <c r="K958" s="859"/>
      <c r="L958" s="859"/>
      <c r="M958" s="859"/>
      <c r="N958" s="859"/>
      <c r="O958" s="859"/>
      <c r="P958" s="859"/>
      <c r="Q958" s="859"/>
    </row>
    <row r="959" ht="25.15" customHeight="true" x14ac:dyDescent="0.2">
      <c r="C959" s="859"/>
      <c r="D959" s="859"/>
      <c r="E959" s="859"/>
      <c r="F959" s="859"/>
      <c r="G959" s="859"/>
      <c r="H959" s="859"/>
      <c r="I959" s="859"/>
      <c r="J959" s="859"/>
      <c r="K959" s="859"/>
      <c r="L959" s="859"/>
      <c r="M959" s="859"/>
      <c r="N959" s="859"/>
      <c r="O959" s="859"/>
      <c r="P959" s="859"/>
      <c r="Q959" s="859"/>
    </row>
    <row r="960" ht="25.15" customHeight="true" x14ac:dyDescent="0.2">
      <c r="C960" s="859"/>
      <c r="D960" s="859"/>
      <c r="E960" s="859"/>
      <c r="F960" s="859"/>
      <c r="G960" s="859"/>
      <c r="H960" s="859"/>
      <c r="I960" s="859"/>
      <c r="J960" s="859"/>
      <c r="K960" s="859"/>
      <c r="L960" s="859"/>
      <c r="M960" s="859"/>
      <c r="N960" s="859"/>
      <c r="O960" s="859"/>
      <c r="P960" s="859"/>
      <c r="Q960" s="859"/>
    </row>
    <row r="961" ht="25.15" customHeight="true" x14ac:dyDescent="0.2">
      <c r="C961" s="859"/>
      <c r="D961" s="859"/>
      <c r="E961" s="859"/>
      <c r="F961" s="859"/>
      <c r="G961" s="859"/>
      <c r="H961" s="859"/>
      <c r="I961" s="859"/>
      <c r="J961" s="859"/>
      <c r="K961" s="859"/>
      <c r="L961" s="859"/>
      <c r="M961" s="859"/>
      <c r="N961" s="859"/>
      <c r="O961" s="859"/>
      <c r="P961" s="859"/>
      <c r="Q961" s="859"/>
    </row>
    <row r="962" ht="25.15" customHeight="true" x14ac:dyDescent="0.2">
      <c r="C962" s="859"/>
      <c r="D962" s="859"/>
      <c r="E962" s="859"/>
      <c r="F962" s="859"/>
      <c r="G962" s="859"/>
      <c r="H962" s="859"/>
      <c r="I962" s="859"/>
      <c r="J962" s="859"/>
      <c r="K962" s="859"/>
      <c r="L962" s="859"/>
      <c r="M962" s="859"/>
      <c r="N962" s="859"/>
      <c r="O962" s="859"/>
      <c r="P962" s="859"/>
      <c r="Q962" s="859"/>
    </row>
    <row r="963" ht="25.15" customHeight="true" x14ac:dyDescent="0.2">
      <c r="C963" s="859"/>
      <c r="D963" s="859"/>
      <c r="E963" s="859"/>
      <c r="F963" s="859"/>
      <c r="G963" s="859"/>
      <c r="H963" s="859"/>
      <c r="I963" s="859"/>
      <c r="J963" s="859"/>
      <c r="K963" s="859"/>
      <c r="L963" s="859"/>
      <c r="M963" s="859"/>
      <c r="N963" s="859"/>
      <c r="O963" s="859"/>
      <c r="P963" s="859"/>
      <c r="Q963" s="859"/>
    </row>
    <row r="964" ht="25.15" customHeight="true" x14ac:dyDescent="0.2">
      <c r="C964" s="859"/>
      <c r="D964" s="859"/>
      <c r="E964" s="859"/>
      <c r="F964" s="859"/>
      <c r="G964" s="859"/>
      <c r="H964" s="859"/>
      <c r="I964" s="859"/>
      <c r="J964" s="859"/>
      <c r="K964" s="859"/>
      <c r="L964" s="859"/>
      <c r="M964" s="859"/>
      <c r="N964" s="859"/>
      <c r="O964" s="859"/>
      <c r="P964" s="859"/>
      <c r="Q964" s="859"/>
    </row>
    <row r="965" ht="25.15" customHeight="true" x14ac:dyDescent="0.2">
      <c r="C965" s="859"/>
      <c r="D965" s="859"/>
      <c r="E965" s="859"/>
      <c r="F965" s="859"/>
      <c r="G965" s="859"/>
      <c r="H965" s="859"/>
      <c r="I965" s="859"/>
      <c r="J965" s="859"/>
      <c r="K965" s="859"/>
      <c r="L965" s="859"/>
      <c r="M965" s="859"/>
      <c r="N965" s="859"/>
      <c r="O965" s="859"/>
      <c r="P965" s="859"/>
      <c r="Q965" s="859"/>
    </row>
    <row r="966" ht="25.15" customHeight="true" x14ac:dyDescent="0.2">
      <c r="C966" s="859"/>
      <c r="D966" s="859"/>
      <c r="E966" s="859"/>
      <c r="F966" s="859"/>
      <c r="G966" s="859"/>
      <c r="H966" s="859"/>
      <c r="I966" s="859"/>
      <c r="J966" s="859"/>
      <c r="K966" s="859"/>
      <c r="L966" s="859"/>
      <c r="M966" s="859"/>
      <c r="N966" s="859"/>
      <c r="O966" s="859"/>
      <c r="P966" s="859"/>
      <c r="Q966" s="859"/>
    </row>
    <row r="967" ht="25.15" customHeight="true" x14ac:dyDescent="0.2">
      <c r="C967" s="859"/>
      <c r="D967" s="859"/>
      <c r="E967" s="859"/>
      <c r="F967" s="859"/>
      <c r="G967" s="859"/>
      <c r="H967" s="859"/>
      <c r="I967" s="859"/>
      <c r="J967" s="859"/>
      <c r="K967" s="859"/>
      <c r="L967" s="859"/>
      <c r="M967" s="859"/>
      <c r="N967" s="859"/>
      <c r="O967" s="859"/>
      <c r="P967" s="859"/>
      <c r="Q967" s="859"/>
    </row>
    <row r="968" ht="25.15" customHeight="true" x14ac:dyDescent="0.2">
      <c r="C968" s="859"/>
      <c r="D968" s="859"/>
      <c r="E968" s="859"/>
      <c r="F968" s="859"/>
      <c r="G968" s="859"/>
      <c r="H968" s="859"/>
      <c r="I968" s="859"/>
      <c r="J968" s="859"/>
      <c r="K968" s="859"/>
      <c r="L968" s="859"/>
      <c r="M968" s="859"/>
      <c r="N968" s="859"/>
      <c r="O968" s="859"/>
      <c r="P968" s="859"/>
      <c r="Q968" s="859"/>
    </row>
    <row r="969" ht="25.15" customHeight="true" x14ac:dyDescent="0.2">
      <c r="C969" s="859"/>
      <c r="D969" s="859"/>
      <c r="E969" s="859"/>
      <c r="F969" s="859"/>
      <c r="G969" s="859"/>
      <c r="H969" s="859"/>
      <c r="I969" s="859"/>
      <c r="J969" s="859"/>
      <c r="K969" s="859"/>
      <c r="L969" s="859"/>
      <c r="M969" s="859"/>
      <c r="N969" s="859"/>
      <c r="O969" s="859"/>
      <c r="P969" s="859"/>
      <c r="Q969" s="859"/>
    </row>
    <row r="970" ht="25.15" customHeight="true" x14ac:dyDescent="0.2">
      <c r="C970" s="859"/>
      <c r="D970" s="859"/>
      <c r="E970" s="859"/>
      <c r="F970" s="859"/>
      <c r="G970" s="859"/>
      <c r="H970" s="859"/>
      <c r="I970" s="859"/>
      <c r="J970" s="859"/>
      <c r="K970" s="859"/>
      <c r="L970" s="859"/>
      <c r="M970" s="859"/>
      <c r="N970" s="859"/>
      <c r="O970" s="859"/>
      <c r="P970" s="859"/>
      <c r="Q970" s="859"/>
    </row>
    <row r="971" ht="25.15" customHeight="true" x14ac:dyDescent="0.2">
      <c r="C971" s="859"/>
      <c r="D971" s="859"/>
      <c r="E971" s="859"/>
      <c r="F971" s="859"/>
      <c r="G971" s="859"/>
      <c r="H971" s="859"/>
      <c r="I971" s="859"/>
      <c r="J971" s="859"/>
      <c r="K971" s="859"/>
      <c r="L971" s="859"/>
      <c r="M971" s="859"/>
      <c r="N971" s="859"/>
      <c r="O971" s="859"/>
      <c r="P971" s="859"/>
      <c r="Q971" s="859"/>
    </row>
    <row r="972" ht="25.15" customHeight="true" x14ac:dyDescent="0.2">
      <c r="C972" s="859"/>
      <c r="D972" s="859"/>
      <c r="E972" s="859"/>
      <c r="F972" s="859"/>
      <c r="G972" s="859"/>
      <c r="H972" s="859"/>
      <c r="I972" s="859"/>
      <c r="J972" s="859"/>
      <c r="K972" s="859"/>
      <c r="L972" s="859"/>
      <c r="M972" s="859"/>
      <c r="N972" s="859"/>
      <c r="O972" s="859"/>
      <c r="P972" s="859"/>
      <c r="Q972" s="859"/>
    </row>
    <row r="973" ht="25.15" customHeight="true" x14ac:dyDescent="0.2">
      <c r="C973" s="859"/>
      <c r="D973" s="859"/>
      <c r="E973" s="859"/>
      <c r="F973" s="859"/>
      <c r="G973" s="859"/>
      <c r="H973" s="859"/>
      <c r="I973" s="859"/>
      <c r="J973" s="859"/>
      <c r="K973" s="859"/>
      <c r="L973" s="859"/>
      <c r="M973" s="859"/>
      <c r="N973" s="859"/>
      <c r="O973" s="859"/>
      <c r="P973" s="859"/>
      <c r="Q973" s="859"/>
    </row>
    <row r="974" ht="25.15" customHeight="true" x14ac:dyDescent="0.2">
      <c r="C974" s="859"/>
      <c r="D974" s="859"/>
      <c r="E974" s="859"/>
      <c r="F974" s="859"/>
      <c r="G974" s="859"/>
      <c r="H974" s="859"/>
      <c r="I974" s="859"/>
      <c r="J974" s="859"/>
      <c r="K974" s="859"/>
      <c r="L974" s="859"/>
      <c r="M974" s="859"/>
      <c r="N974" s="859"/>
      <c r="O974" s="859"/>
      <c r="P974" s="859"/>
      <c r="Q974" s="859"/>
    </row>
    <row r="975" ht="25.15" customHeight="true" x14ac:dyDescent="0.2">
      <c r="C975" s="859"/>
      <c r="D975" s="859"/>
      <c r="E975" s="859"/>
      <c r="F975" s="859"/>
      <c r="G975" s="859"/>
      <c r="H975" s="859"/>
      <c r="I975" s="859"/>
      <c r="J975" s="859"/>
      <c r="K975" s="859"/>
      <c r="L975" s="859"/>
      <c r="M975" s="859"/>
      <c r="N975" s="859"/>
      <c r="O975" s="859"/>
      <c r="P975" s="859"/>
      <c r="Q975" s="859"/>
    </row>
    <row r="976" ht="25.15" customHeight="true" x14ac:dyDescent="0.2">
      <c r="C976" s="859"/>
      <c r="D976" s="859"/>
      <c r="E976" s="859"/>
      <c r="F976" s="859"/>
      <c r="G976" s="859"/>
      <c r="H976" s="859"/>
      <c r="I976" s="859"/>
      <c r="J976" s="859"/>
      <c r="K976" s="859"/>
      <c r="L976" s="859"/>
      <c r="M976" s="859"/>
      <c r="N976" s="859"/>
      <c r="O976" s="859"/>
      <c r="P976" s="859"/>
      <c r="Q976" s="859"/>
    </row>
    <row r="977" ht="25.15" customHeight="true" x14ac:dyDescent="0.2">
      <c r="C977" s="859"/>
      <c r="D977" s="859"/>
      <c r="E977" s="859"/>
      <c r="F977" s="859"/>
      <c r="G977" s="859"/>
      <c r="H977" s="859"/>
      <c r="I977" s="859"/>
      <c r="J977" s="859"/>
      <c r="K977" s="859"/>
      <c r="L977" s="859"/>
      <c r="M977" s="859"/>
      <c r="N977" s="859"/>
      <c r="O977" s="859"/>
      <c r="P977" s="859"/>
      <c r="Q977" s="859"/>
    </row>
    <row r="978" ht="25.15" customHeight="true" x14ac:dyDescent="0.2">
      <c r="C978" s="859"/>
      <c r="D978" s="859"/>
      <c r="E978" s="859"/>
      <c r="F978" s="859"/>
      <c r="G978" s="859"/>
      <c r="H978" s="859"/>
      <c r="I978" s="859"/>
      <c r="J978" s="859"/>
      <c r="K978" s="859"/>
      <c r="L978" s="859"/>
      <c r="M978" s="859"/>
      <c r="N978" s="859"/>
      <c r="O978" s="859"/>
      <c r="P978" s="859"/>
      <c r="Q978" s="859"/>
    </row>
    <row r="979" ht="25.15" customHeight="true" x14ac:dyDescent="0.2">
      <c r="C979" s="859"/>
      <c r="D979" s="859"/>
      <c r="E979" s="859"/>
      <c r="F979" s="859"/>
      <c r="G979" s="859"/>
      <c r="H979" s="859"/>
      <c r="I979" s="859"/>
      <c r="J979" s="859"/>
      <c r="K979" s="859"/>
      <c r="L979" s="859"/>
      <c r="M979" s="859"/>
      <c r="N979" s="859"/>
      <c r="O979" s="859"/>
      <c r="P979" s="859"/>
      <c r="Q979" s="859"/>
    </row>
    <row r="980" ht="25.15" customHeight="true" x14ac:dyDescent="0.2">
      <c r="C980" s="859"/>
      <c r="D980" s="859"/>
      <c r="E980" s="859"/>
      <c r="F980" s="859"/>
      <c r="G980" s="859"/>
      <c r="H980" s="859"/>
      <c r="I980" s="859"/>
      <c r="J980" s="859"/>
      <c r="K980" s="859"/>
      <c r="L980" s="859"/>
      <c r="M980" s="859"/>
      <c r="N980" s="859"/>
      <c r="O980" s="859"/>
      <c r="P980" s="859"/>
      <c r="Q980" s="859"/>
    </row>
    <row r="981" ht="25.15" customHeight="true" x14ac:dyDescent="0.2">
      <c r="C981" s="859"/>
      <c r="D981" s="859"/>
      <c r="E981" s="859"/>
      <c r="F981" s="859"/>
      <c r="G981" s="859"/>
      <c r="H981" s="859"/>
      <c r="I981" s="859"/>
      <c r="J981" s="859"/>
      <c r="K981" s="859"/>
      <c r="L981" s="859"/>
      <c r="M981" s="859"/>
      <c r="N981" s="859"/>
      <c r="O981" s="859"/>
      <c r="P981" s="859"/>
      <c r="Q981" s="859"/>
    </row>
    <row r="982" ht="25.15" customHeight="true" x14ac:dyDescent="0.2">
      <c r="C982" s="859"/>
      <c r="D982" s="859"/>
      <c r="E982" s="859"/>
      <c r="F982" s="859"/>
      <c r="G982" s="859"/>
      <c r="H982" s="859"/>
      <c r="I982" s="859"/>
      <c r="J982" s="859"/>
      <c r="K982" s="859"/>
      <c r="L982" s="859"/>
      <c r="M982" s="859"/>
      <c r="N982" s="859"/>
      <c r="O982" s="859"/>
      <c r="P982" s="859"/>
      <c r="Q982" s="859"/>
    </row>
    <row r="983" ht="25.15" customHeight="true" x14ac:dyDescent="0.2">
      <c r="C983" s="859"/>
      <c r="D983" s="859"/>
      <c r="E983" s="859"/>
      <c r="F983" s="859"/>
      <c r="G983" s="859"/>
      <c r="H983" s="859"/>
      <c r="I983" s="859"/>
      <c r="J983" s="859"/>
      <c r="K983" s="859"/>
      <c r="L983" s="859"/>
      <c r="M983" s="859"/>
      <c r="N983" s="859"/>
      <c r="O983" s="859"/>
      <c r="P983" s="859"/>
      <c r="Q983" s="859"/>
    </row>
    <row r="984" ht="25.15" customHeight="true" x14ac:dyDescent="0.2">
      <c r="C984" s="859"/>
      <c r="D984" s="859"/>
      <c r="E984" s="859"/>
      <c r="F984" s="859"/>
      <c r="G984" s="859"/>
      <c r="H984" s="859"/>
      <c r="I984" s="859"/>
      <c r="J984" s="859"/>
      <c r="K984" s="859"/>
      <c r="L984" s="859"/>
      <c r="M984" s="859"/>
      <c r="N984" s="859"/>
      <c r="O984" s="859"/>
      <c r="P984" s="859"/>
      <c r="Q984" s="859"/>
    </row>
    <row r="985" ht="25.15" customHeight="true" x14ac:dyDescent="0.2">
      <c r="C985" s="859"/>
      <c r="D985" s="859"/>
      <c r="E985" s="859"/>
      <c r="F985" s="859"/>
      <c r="G985" s="859"/>
      <c r="H985" s="859"/>
      <c r="I985" s="859"/>
      <c r="J985" s="859"/>
      <c r="K985" s="859"/>
      <c r="L985" s="859"/>
      <c r="M985" s="859"/>
      <c r="N985" s="859"/>
      <c r="O985" s="859"/>
      <c r="P985" s="859"/>
      <c r="Q985" s="859"/>
    </row>
    <row r="986" ht="25.15" customHeight="true" x14ac:dyDescent="0.2">
      <c r="C986" s="859"/>
      <c r="D986" s="859"/>
      <c r="E986" s="859"/>
      <c r="F986" s="859"/>
      <c r="G986" s="859"/>
      <c r="H986" s="859"/>
      <c r="I986" s="859"/>
      <c r="J986" s="859"/>
      <c r="K986" s="859"/>
      <c r="L986" s="859"/>
      <c r="M986" s="859"/>
      <c r="N986" s="859"/>
      <c r="O986" s="859"/>
      <c r="P986" s="859"/>
      <c r="Q986" s="859"/>
    </row>
    <row r="987" ht="25.15" customHeight="true" x14ac:dyDescent="0.2">
      <c r="C987" s="859"/>
      <c r="D987" s="859"/>
      <c r="E987" s="859"/>
      <c r="F987" s="859"/>
      <c r="G987" s="859"/>
      <c r="H987" s="859"/>
      <c r="I987" s="859"/>
      <c r="J987" s="859"/>
      <c r="K987" s="859"/>
      <c r="L987" s="859"/>
      <c r="M987" s="859"/>
      <c r="N987" s="859"/>
      <c r="O987" s="859"/>
      <c r="P987" s="859"/>
      <c r="Q987" s="859"/>
    </row>
    <row r="988" ht="25.15" customHeight="true" x14ac:dyDescent="0.2">
      <c r="C988" s="859"/>
      <c r="D988" s="859"/>
      <c r="E988" s="859"/>
      <c r="F988" s="859"/>
      <c r="G988" s="859"/>
      <c r="H988" s="859"/>
      <c r="I988" s="859"/>
      <c r="J988" s="859"/>
      <c r="K988" s="859"/>
      <c r="L988" s="859"/>
      <c r="M988" s="859"/>
      <c r="N988" s="859"/>
      <c r="O988" s="859"/>
      <c r="P988" s="859"/>
      <c r="Q988" s="859"/>
    </row>
    <row r="989" ht="25.15" customHeight="true" x14ac:dyDescent="0.2">
      <c r="C989" s="859"/>
      <c r="D989" s="859"/>
      <c r="E989" s="859"/>
      <c r="F989" s="859"/>
      <c r="G989" s="859"/>
      <c r="H989" s="859"/>
      <c r="I989" s="859"/>
      <c r="J989" s="859"/>
      <c r="K989" s="859"/>
      <c r="L989" s="859"/>
      <c r="M989" s="859"/>
      <c r="N989" s="859"/>
      <c r="O989" s="859"/>
      <c r="P989" s="859"/>
      <c r="Q989" s="859"/>
    </row>
    <row r="990" ht="25.15" customHeight="true" x14ac:dyDescent="0.2">
      <c r="C990" s="859"/>
      <c r="D990" s="859"/>
      <c r="E990" s="859"/>
      <c r="F990" s="859"/>
      <c r="G990" s="859"/>
      <c r="H990" s="859"/>
      <c r="I990" s="859"/>
      <c r="J990" s="859"/>
      <c r="K990" s="859"/>
      <c r="L990" s="859"/>
      <c r="M990" s="859"/>
      <c r="N990" s="859"/>
      <c r="O990" s="859"/>
      <c r="P990" s="859"/>
      <c r="Q990" s="859"/>
    </row>
    <row r="991" ht="25.15" customHeight="true" x14ac:dyDescent="0.2">
      <c r="C991" s="859"/>
      <c r="D991" s="859"/>
      <c r="E991" s="859"/>
      <c r="F991" s="859"/>
      <c r="G991" s="859"/>
      <c r="H991" s="859"/>
      <c r="I991" s="859"/>
      <c r="J991" s="859"/>
      <c r="K991" s="859"/>
      <c r="L991" s="859"/>
      <c r="M991" s="859"/>
      <c r="N991" s="859"/>
      <c r="O991" s="859"/>
      <c r="P991" s="859"/>
      <c r="Q991" s="859"/>
    </row>
    <row r="992" ht="25.15" customHeight="true" x14ac:dyDescent="0.2">
      <c r="C992" s="859"/>
      <c r="D992" s="859"/>
      <c r="E992" s="859"/>
      <c r="F992" s="859"/>
      <c r="G992" s="859"/>
      <c r="H992" s="859"/>
      <c r="I992" s="859"/>
      <c r="J992" s="859"/>
      <c r="K992" s="859"/>
      <c r="L992" s="859"/>
      <c r="M992" s="859"/>
      <c r="N992" s="859"/>
      <c r="O992" s="859"/>
      <c r="P992" s="859"/>
      <c r="Q992" s="859"/>
    </row>
    <row r="993" ht="25.15" customHeight="true" x14ac:dyDescent="0.2">
      <c r="C993" s="859"/>
      <c r="D993" s="859"/>
      <c r="E993" s="859"/>
      <c r="F993" s="859"/>
      <c r="G993" s="859"/>
      <c r="H993" s="859"/>
      <c r="I993" s="859"/>
      <c r="J993" s="859"/>
      <c r="K993" s="859"/>
      <c r="L993" s="859"/>
      <c r="M993" s="859"/>
      <c r="N993" s="859"/>
      <c r="O993" s="859"/>
      <c r="P993" s="859"/>
      <c r="Q993" s="859"/>
    </row>
    <row r="994" ht="25.15" customHeight="true" x14ac:dyDescent="0.2">
      <c r="C994" s="859"/>
      <c r="D994" s="859"/>
      <c r="E994" s="859"/>
      <c r="F994" s="859"/>
      <c r="G994" s="859"/>
      <c r="H994" s="859"/>
      <c r="I994" s="859"/>
      <c r="J994" s="859"/>
      <c r="K994" s="859"/>
      <c r="L994" s="859"/>
      <c r="M994" s="859"/>
      <c r="N994" s="859"/>
      <c r="O994" s="859"/>
      <c r="P994" s="859"/>
      <c r="Q994" s="859"/>
    </row>
    <row r="995" ht="25.15" customHeight="true" x14ac:dyDescent="0.2">
      <c r="C995" s="859"/>
      <c r="D995" s="859"/>
      <c r="E995" s="859"/>
      <c r="F995" s="859"/>
      <c r="G995" s="859"/>
      <c r="H995" s="859"/>
      <c r="I995" s="859"/>
      <c r="J995" s="859"/>
      <c r="K995" s="859"/>
      <c r="L995" s="859"/>
      <c r="M995" s="859"/>
      <c r="N995" s="859"/>
      <c r="O995" s="859"/>
      <c r="P995" s="859"/>
      <c r="Q995" s="859"/>
    </row>
    <row r="996" ht="25.15" customHeight="true" x14ac:dyDescent="0.2">
      <c r="C996" s="859"/>
      <c r="D996" s="859"/>
      <c r="E996" s="859"/>
      <c r="F996" s="859"/>
      <c r="G996" s="859"/>
      <c r="H996" s="859"/>
      <c r="I996" s="859"/>
      <c r="J996" s="859"/>
      <c r="K996" s="859"/>
      <c r="L996" s="859"/>
      <c r="M996" s="859"/>
      <c r="N996" s="859"/>
      <c r="O996" s="859"/>
      <c r="P996" s="859"/>
      <c r="Q996" s="859"/>
    </row>
    <row r="997" ht="25.15" customHeight="true" x14ac:dyDescent="0.2">
      <c r="C997" s="859"/>
      <c r="D997" s="859"/>
      <c r="E997" s="859"/>
      <c r="F997" s="859"/>
      <c r="G997" s="859"/>
      <c r="H997" s="859"/>
      <c r="I997" s="859"/>
      <c r="J997" s="859"/>
      <c r="K997" s="859"/>
      <c r="L997" s="859"/>
      <c r="M997" s="859"/>
      <c r="N997" s="859"/>
      <c r="O997" s="859"/>
      <c r="P997" s="859"/>
      <c r="Q997" s="859"/>
    </row>
    <row r="998" ht="25.15" customHeight="true" x14ac:dyDescent="0.2">
      <c r="C998" s="859"/>
      <c r="D998" s="859"/>
      <c r="E998" s="859"/>
      <c r="F998" s="859"/>
      <c r="G998" s="859"/>
      <c r="H998" s="859"/>
      <c r="I998" s="859"/>
      <c r="J998" s="859"/>
      <c r="K998" s="859"/>
      <c r="L998" s="859"/>
      <c r="M998" s="859"/>
      <c r="N998" s="859"/>
      <c r="O998" s="859"/>
      <c r="P998" s="859"/>
      <c r="Q998" s="859"/>
    </row>
    <row r="999" ht="25.15" customHeight="true" x14ac:dyDescent="0.2">
      <c r="C999" s="859"/>
      <c r="D999" s="859"/>
      <c r="E999" s="859"/>
      <c r="F999" s="859"/>
      <c r="G999" s="859"/>
      <c r="H999" s="859"/>
      <c r="I999" s="859"/>
      <c r="J999" s="859"/>
      <c r="K999" s="859"/>
      <c r="L999" s="859"/>
      <c r="M999" s="859"/>
      <c r="N999" s="859"/>
      <c r="O999" s="859"/>
      <c r="P999" s="859"/>
      <c r="Q999" s="859"/>
    </row>
    <row r="1000" ht="25.15" customHeight="true" x14ac:dyDescent="0.2">
      <c r="C1000" s="859"/>
      <c r="D1000" s="859"/>
      <c r="E1000" s="859"/>
      <c r="F1000" s="859"/>
      <c r="G1000" s="859"/>
      <c r="H1000" s="859"/>
      <c r="I1000" s="859"/>
      <c r="J1000" s="859"/>
      <c r="K1000" s="859"/>
      <c r="L1000" s="859"/>
      <c r="M1000" s="859"/>
      <c r="N1000" s="859"/>
      <c r="O1000" s="859"/>
      <c r="P1000" s="859"/>
      <c r="Q1000" s="859"/>
    </row>
    <row r="1001" ht="25.15" customHeight="true" x14ac:dyDescent="0.2">
      <c r="C1001" s="859"/>
      <c r="D1001" s="859"/>
      <c r="E1001" s="859"/>
      <c r="F1001" s="859"/>
      <c r="G1001" s="859"/>
      <c r="H1001" s="859"/>
      <c r="I1001" s="859"/>
      <c r="J1001" s="859"/>
      <c r="K1001" s="859"/>
      <c r="L1001" s="859"/>
      <c r="M1001" s="859"/>
      <c r="N1001" s="859"/>
      <c r="O1001" s="859"/>
      <c r="P1001" s="859"/>
      <c r="Q1001" s="859"/>
    </row>
    <row r="1002" ht="25.15" customHeight="true" x14ac:dyDescent="0.2">
      <c r="C1002" s="859"/>
      <c r="D1002" s="859"/>
      <c r="E1002" s="859"/>
      <c r="F1002" s="859"/>
      <c r="G1002" s="859"/>
      <c r="H1002" s="859"/>
      <c r="I1002" s="859"/>
      <c r="J1002" s="859"/>
      <c r="K1002" s="859"/>
      <c r="L1002" s="859"/>
      <c r="M1002" s="859"/>
      <c r="N1002" s="859"/>
      <c r="O1002" s="859"/>
      <c r="P1002" s="859"/>
      <c r="Q1002" s="859"/>
    </row>
    <row r="1003" ht="25.15" customHeight="true" x14ac:dyDescent="0.2">
      <c r="C1003" s="859"/>
      <c r="D1003" s="859"/>
      <c r="E1003" s="859"/>
      <c r="F1003" s="859"/>
      <c r="G1003" s="859"/>
      <c r="H1003" s="859"/>
      <c r="I1003" s="859"/>
      <c r="J1003" s="859"/>
      <c r="K1003" s="859"/>
      <c r="L1003" s="859"/>
      <c r="M1003" s="859"/>
      <c r="N1003" s="859"/>
      <c r="O1003" s="859"/>
      <c r="P1003" s="859"/>
      <c r="Q1003" s="859"/>
    </row>
    <row r="1004" ht="25.15" customHeight="true" x14ac:dyDescent="0.2">
      <c r="C1004" s="859"/>
      <c r="D1004" s="859"/>
      <c r="E1004" s="859"/>
      <c r="F1004" s="859"/>
      <c r="G1004" s="859"/>
      <c r="H1004" s="859"/>
      <c r="I1004" s="859"/>
      <c r="J1004" s="859"/>
      <c r="K1004" s="859"/>
      <c r="L1004" s="859"/>
      <c r="M1004" s="859"/>
      <c r="N1004" s="859"/>
      <c r="O1004" s="859"/>
      <c r="P1004" s="859"/>
      <c r="Q1004" s="859"/>
    </row>
    <row r="1005" ht="25.15" customHeight="true" x14ac:dyDescent="0.2">
      <c r="C1005" s="859"/>
      <c r="D1005" s="859"/>
      <c r="E1005" s="859"/>
      <c r="F1005" s="859"/>
      <c r="G1005" s="859"/>
      <c r="H1005" s="859"/>
      <c r="I1005" s="859"/>
      <c r="J1005" s="859"/>
      <c r="K1005" s="859"/>
      <c r="L1005" s="859"/>
      <c r="M1005" s="859"/>
      <c r="N1005" s="859"/>
      <c r="O1005" s="859"/>
      <c r="P1005" s="859"/>
      <c r="Q1005" s="859"/>
    </row>
    <row r="1006" ht="25.15" customHeight="true" x14ac:dyDescent="0.2">
      <c r="C1006" s="859"/>
      <c r="D1006" s="859"/>
      <c r="E1006" s="859"/>
      <c r="F1006" s="859"/>
      <c r="G1006" s="859"/>
      <c r="H1006" s="859"/>
      <c r="I1006" s="859"/>
      <c r="J1006" s="859"/>
      <c r="K1006" s="859"/>
      <c r="L1006" s="859"/>
      <c r="M1006" s="859"/>
      <c r="N1006" s="859"/>
      <c r="O1006" s="859"/>
      <c r="P1006" s="859"/>
      <c r="Q1006" s="859"/>
    </row>
    <row r="1007" ht="25.15" customHeight="true" x14ac:dyDescent="0.2">
      <c r="C1007" s="859"/>
      <c r="D1007" s="859"/>
      <c r="E1007" s="859"/>
      <c r="F1007" s="859"/>
      <c r="G1007" s="859"/>
      <c r="H1007" s="859"/>
      <c r="I1007" s="859"/>
      <c r="J1007" s="859"/>
      <c r="K1007" s="859"/>
      <c r="L1007" s="859"/>
      <c r="M1007" s="859"/>
      <c r="N1007" s="859"/>
      <c r="O1007" s="859"/>
      <c r="P1007" s="859"/>
      <c r="Q1007" s="859"/>
    </row>
    <row r="1008" ht="25.15" customHeight="true" x14ac:dyDescent="0.2">
      <c r="C1008" s="859"/>
      <c r="D1008" s="859"/>
      <c r="E1008" s="859"/>
      <c r="F1008" s="859"/>
      <c r="G1008" s="859"/>
      <c r="H1008" s="859"/>
      <c r="I1008" s="859"/>
      <c r="J1008" s="859"/>
      <c r="K1008" s="859"/>
      <c r="L1008" s="859"/>
      <c r="M1008" s="859"/>
      <c r="N1008" s="859"/>
      <c r="O1008" s="859"/>
      <c r="P1008" s="859"/>
      <c r="Q1008" s="859"/>
    </row>
    <row r="1009" ht="25.15" customHeight="true" x14ac:dyDescent="0.2">
      <c r="C1009" s="859"/>
      <c r="D1009" s="859"/>
      <c r="E1009" s="859"/>
      <c r="F1009" s="859"/>
      <c r="G1009" s="859"/>
      <c r="H1009" s="859"/>
      <c r="I1009" s="859"/>
      <c r="J1009" s="859"/>
      <c r="K1009" s="859"/>
      <c r="L1009" s="859"/>
      <c r="M1009" s="859"/>
      <c r="N1009" s="859"/>
      <c r="O1009" s="859"/>
      <c r="P1009" s="859"/>
      <c r="Q1009" s="859"/>
    </row>
    <row r="1010" ht="25.15" customHeight="true" x14ac:dyDescent="0.2">
      <c r="C1010" s="859"/>
      <c r="D1010" s="859"/>
      <c r="E1010" s="859"/>
      <c r="F1010" s="859"/>
      <c r="G1010" s="859"/>
      <c r="H1010" s="859"/>
      <c r="I1010" s="859"/>
      <c r="J1010" s="859"/>
      <c r="K1010" s="859"/>
      <c r="L1010" s="859"/>
      <c r="M1010" s="859"/>
      <c r="N1010" s="859"/>
      <c r="O1010" s="859"/>
      <c r="P1010" s="859"/>
      <c r="Q1010" s="859"/>
    </row>
    <row r="1011" ht="25.15" customHeight="true" x14ac:dyDescent="0.2">
      <c r="C1011" s="859"/>
      <c r="D1011" s="859"/>
      <c r="E1011" s="859"/>
      <c r="F1011" s="859"/>
      <c r="G1011" s="859"/>
      <c r="H1011" s="859"/>
      <c r="I1011" s="859"/>
      <c r="J1011" s="859"/>
      <c r="K1011" s="859"/>
      <c r="L1011" s="859"/>
      <c r="M1011" s="859"/>
      <c r="N1011" s="859"/>
      <c r="O1011" s="859"/>
      <c r="P1011" s="859"/>
      <c r="Q1011" s="859"/>
    </row>
    <row r="1012" ht="25.15" customHeight="true" x14ac:dyDescent="0.2">
      <c r="C1012" s="859"/>
      <c r="D1012" s="859"/>
      <c r="E1012" s="859"/>
      <c r="F1012" s="859"/>
      <c r="G1012" s="859"/>
      <c r="H1012" s="859"/>
      <c r="I1012" s="859"/>
      <c r="J1012" s="859"/>
      <c r="K1012" s="859"/>
      <c r="L1012" s="859"/>
      <c r="M1012" s="859"/>
      <c r="N1012" s="859"/>
      <c r="O1012" s="859"/>
      <c r="P1012" s="859"/>
      <c r="Q1012" s="859"/>
    </row>
    <row r="1013" ht="25.15" customHeight="true" x14ac:dyDescent="0.2">
      <c r="C1013" s="859"/>
      <c r="D1013" s="859"/>
      <c r="E1013" s="859"/>
      <c r="F1013" s="859"/>
      <c r="G1013" s="859"/>
      <c r="H1013" s="859"/>
      <c r="I1013" s="859"/>
      <c r="J1013" s="859"/>
      <c r="K1013" s="859"/>
      <c r="L1013" s="859"/>
      <c r="M1013" s="859"/>
      <c r="N1013" s="859"/>
      <c r="O1013" s="859"/>
      <c r="P1013" s="859"/>
      <c r="Q1013" s="859"/>
    </row>
    <row r="1014" ht="25.15" customHeight="true" x14ac:dyDescent="0.2">
      <c r="C1014" s="859"/>
      <c r="D1014" s="859"/>
      <c r="E1014" s="859"/>
      <c r="F1014" s="859"/>
      <c r="G1014" s="859"/>
      <c r="H1014" s="859"/>
      <c r="I1014" s="859"/>
      <c r="J1014" s="859"/>
      <c r="K1014" s="859"/>
      <c r="L1014" s="859"/>
      <c r="M1014" s="859"/>
      <c r="N1014" s="859"/>
      <c r="O1014" s="859"/>
      <c r="P1014" s="859"/>
      <c r="Q1014" s="859"/>
    </row>
    <row r="1015" ht="25.15" customHeight="true" x14ac:dyDescent="0.2">
      <c r="C1015" s="859"/>
      <c r="D1015" s="859"/>
      <c r="E1015" s="859"/>
      <c r="F1015" s="859"/>
      <c r="G1015" s="859"/>
      <c r="H1015" s="859"/>
      <c r="I1015" s="859"/>
      <c r="J1015" s="859"/>
      <c r="K1015" s="859"/>
      <c r="L1015" s="859"/>
      <c r="M1015" s="859"/>
      <c r="N1015" s="859"/>
      <c r="O1015" s="859"/>
      <c r="P1015" s="859"/>
      <c r="Q1015" s="859"/>
    </row>
    <row r="1016" ht="25.15" customHeight="true" x14ac:dyDescent="0.2">
      <c r="C1016" s="859"/>
      <c r="D1016" s="859"/>
      <c r="E1016" s="859"/>
      <c r="F1016" s="859"/>
      <c r="G1016" s="859"/>
      <c r="H1016" s="859"/>
      <c r="I1016" s="859"/>
      <c r="J1016" s="859"/>
      <c r="K1016" s="859"/>
      <c r="L1016" s="859"/>
      <c r="M1016" s="859"/>
      <c r="N1016" s="859"/>
      <c r="O1016" s="859"/>
      <c r="P1016" s="859"/>
      <c r="Q1016" s="859"/>
    </row>
    <row r="1017" ht="25.15" customHeight="true" x14ac:dyDescent="0.2">
      <c r="C1017" s="859"/>
      <c r="D1017" s="859"/>
      <c r="E1017" s="859"/>
      <c r="F1017" s="859"/>
      <c r="G1017" s="859"/>
      <c r="H1017" s="859"/>
      <c r="I1017" s="859"/>
      <c r="J1017" s="859"/>
      <c r="K1017" s="859"/>
      <c r="L1017" s="859"/>
      <c r="M1017" s="859"/>
      <c r="N1017" s="859"/>
      <c r="O1017" s="859"/>
      <c r="P1017" s="859"/>
      <c r="Q1017" s="859"/>
    </row>
    <row r="1018" ht="25.15" customHeight="true" x14ac:dyDescent="0.2">
      <c r="C1018" s="859"/>
      <c r="D1018" s="859"/>
      <c r="E1018" s="859"/>
      <c r="F1018" s="859"/>
      <c r="G1018" s="859"/>
      <c r="H1018" s="859"/>
      <c r="I1018" s="859"/>
      <c r="J1018" s="859"/>
      <c r="K1018" s="859"/>
      <c r="L1018" s="859"/>
      <c r="M1018" s="859"/>
      <c r="N1018" s="859"/>
      <c r="O1018" s="859"/>
      <c r="P1018" s="859"/>
      <c r="Q1018" s="859"/>
    </row>
    <row r="1019" ht="25.15" customHeight="true" x14ac:dyDescent="0.2">
      <c r="C1019" s="859"/>
      <c r="D1019" s="859"/>
      <c r="E1019" s="859"/>
      <c r="F1019" s="859"/>
      <c r="G1019" s="859"/>
      <c r="H1019" s="859"/>
      <c r="I1019" s="859"/>
      <c r="J1019" s="859"/>
      <c r="K1019" s="859"/>
      <c r="L1019" s="859"/>
      <c r="M1019" s="859"/>
      <c r="N1019" s="859"/>
      <c r="O1019" s="859"/>
      <c r="P1019" s="859"/>
      <c r="Q1019" s="859"/>
    </row>
    <row r="1020" ht="25.15" customHeight="true" x14ac:dyDescent="0.2">
      <c r="C1020" s="859"/>
      <c r="D1020" s="859"/>
      <c r="E1020" s="859"/>
      <c r="F1020" s="859"/>
      <c r="G1020" s="859"/>
      <c r="H1020" s="859"/>
      <c r="I1020" s="859"/>
      <c r="J1020" s="859"/>
      <c r="K1020" s="859"/>
      <c r="L1020" s="859"/>
      <c r="M1020" s="859"/>
      <c r="N1020" s="859"/>
      <c r="O1020" s="859"/>
      <c r="P1020" s="859"/>
      <c r="Q1020" s="859"/>
    </row>
    <row r="1021" ht="25.15" customHeight="true" x14ac:dyDescent="0.2">
      <c r="C1021" s="859"/>
      <c r="D1021" s="859"/>
      <c r="E1021" s="859"/>
      <c r="F1021" s="859"/>
      <c r="G1021" s="859"/>
      <c r="H1021" s="859"/>
      <c r="I1021" s="859"/>
      <c r="J1021" s="859"/>
      <c r="K1021" s="859"/>
      <c r="L1021" s="859"/>
      <c r="M1021" s="859"/>
      <c r="N1021" s="859"/>
      <c r="O1021" s="859"/>
      <c r="P1021" s="859"/>
      <c r="Q1021" s="859"/>
    </row>
    <row r="1022" ht="25.15" customHeight="true" x14ac:dyDescent="0.2">
      <c r="C1022" s="859"/>
      <c r="D1022" s="859"/>
      <c r="E1022" s="859"/>
      <c r="F1022" s="859"/>
      <c r="G1022" s="859"/>
      <c r="H1022" s="859"/>
      <c r="I1022" s="859"/>
      <c r="J1022" s="859"/>
      <c r="K1022" s="859"/>
      <c r="L1022" s="859"/>
      <c r="M1022" s="859"/>
      <c r="N1022" s="859"/>
      <c r="O1022" s="859"/>
      <c r="P1022" s="859"/>
      <c r="Q1022" s="859"/>
    </row>
    <row r="1023" ht="25.15" customHeight="true" x14ac:dyDescent="0.2">
      <c r="C1023" s="859"/>
      <c r="D1023" s="859"/>
      <c r="E1023" s="859"/>
      <c r="F1023" s="859"/>
      <c r="G1023" s="859"/>
      <c r="H1023" s="859"/>
      <c r="I1023" s="859"/>
      <c r="J1023" s="859"/>
      <c r="K1023" s="859"/>
      <c r="L1023" s="859"/>
      <c r="M1023" s="859"/>
      <c r="N1023" s="859"/>
      <c r="O1023" s="859"/>
      <c r="P1023" s="859"/>
      <c r="Q1023" s="859"/>
    </row>
    <row r="1024" ht="25.15" customHeight="true" x14ac:dyDescent="0.2">
      <c r="C1024" s="859"/>
      <c r="D1024" s="859"/>
      <c r="E1024" s="859"/>
      <c r="F1024" s="859"/>
      <c r="G1024" s="859"/>
      <c r="H1024" s="859"/>
      <c r="I1024" s="859"/>
      <c r="J1024" s="859"/>
      <c r="K1024" s="859"/>
      <c r="L1024" s="859"/>
      <c r="M1024" s="859"/>
      <c r="N1024" s="859"/>
      <c r="O1024" s="859"/>
      <c r="P1024" s="859"/>
      <c r="Q1024" s="859"/>
    </row>
    <row r="1025" s="242" customFormat="true" ht="21" customHeight="true" x14ac:dyDescent="0.2">
      <c r="A1025" s="3296" t="s">
        <v>185</v>
      </c>
      <c r="B1025" s="3297"/>
      <c r="C1025" s="3298"/>
      <c r="AA1025" s="235"/>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299" t="s">
        <v>194</v>
      </c>
      <c r="B1026" s="3300"/>
      <c r="C1026" s="801" t="s">
        <v>195</v>
      </c>
      <c r="AA1026" s="235"/>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802" t="s">
        <v>196</v>
      </c>
      <c r="B1027" s="803" t="s">
        <v>197</v>
      </c>
      <c r="C1027" s="804">
        <v>7164</v>
      </c>
      <c r="AA1027" s="235"/>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805" t="s">
        <v>198</v>
      </c>
      <c r="B1028" s="806" t="s">
        <v>197</v>
      </c>
      <c r="C1028" s="807">
        <v>7164</v>
      </c>
      <c r="AA1028" s="235"/>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805" t="s">
        <v>199</v>
      </c>
      <c r="B1029" s="806" t="s">
        <v>197</v>
      </c>
      <c r="C1029" s="807">
        <v>7164</v>
      </c>
      <c r="AA1029" s="235"/>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805" t="s">
        <v>201</v>
      </c>
      <c r="B1030" s="806" t="s">
        <v>197</v>
      </c>
      <c r="C1030" s="807">
        <v>7164</v>
      </c>
      <c r="AA1030" s="235"/>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273" t="s">
        <v>203</v>
      </c>
      <c r="B1031" s="806" t="s">
        <v>204</v>
      </c>
      <c r="C1031" s="807">
        <v>2694</v>
      </c>
      <c r="AA1031" s="235"/>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273"/>
      <c r="B1032" s="806" t="s">
        <v>205</v>
      </c>
      <c r="C1032" s="807">
        <v>4470</v>
      </c>
      <c r="AA1032" s="235"/>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274"/>
      <c r="B1033" s="808" t="s">
        <v>206</v>
      </c>
      <c r="C1033" s="809">
        <v>0</v>
      </c>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842"/>
      <c r="BB1033" s="136"/>
      <c r="BC1033" s="842"/>
      <c r="BD1033" s="842"/>
      <c r="BE1033" s="842"/>
      <c r="BF1033" s="842"/>
      <c r="BG1033" s="842"/>
      <c r="BH1033" s="842"/>
      <c r="BI1033" s="842"/>
      <c r="BJ1033" s="842"/>
      <c r="BK1033" s="842"/>
      <c r="BL1033" s="842"/>
      <c r="BM1033" s="842"/>
      <c r="BN1033" s="842"/>
      <c r="BO1033" s="842"/>
      <c r="BP1033" s="842"/>
      <c r="BQ1033" s="842"/>
      <c r="BR1033" s="842"/>
      <c r="BS1033" s="842"/>
      <c r="BT1033" s="842"/>
      <c r="BU1033" s="842"/>
      <c r="BV1033" s="842"/>
      <c r="BW1033" s="842"/>
      <c r="BX1033" s="842"/>
      <c r="BY1033" s="842"/>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275" t="s">
        <v>326</v>
      </c>
      <c r="B1034" s="3276"/>
      <c r="C1034" s="3277"/>
      <c r="AA1034" s="235"/>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59"/>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41"/>
      <c r="BB1035" s="268"/>
      <c r="BC1035" s="841"/>
      <c r="BD1035" s="841"/>
      <c r="BE1035" s="841"/>
      <c r="BF1035" s="841"/>
      <c r="BG1035" s="841"/>
      <c r="BH1035" s="841"/>
      <c r="BI1035" s="841"/>
      <c r="BJ1035" s="841"/>
      <c r="BK1035" s="841"/>
      <c r="BL1035" s="841"/>
      <c r="BM1035" s="841"/>
      <c r="BN1035" s="841"/>
      <c r="BO1035" s="841"/>
      <c r="BP1035" s="841"/>
      <c r="BQ1035" s="841"/>
      <c r="BR1035" s="841"/>
      <c r="BS1035" s="841"/>
      <c r="BT1035" s="841"/>
      <c r="BU1035" s="841"/>
      <c r="BV1035" s="841"/>
      <c r="BW1035" s="841"/>
      <c r="BX1035" s="841"/>
      <c r="BY1035" s="841"/>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Central</v>
      </c>
      <c r="B1037" s="429">
        <f>BR122+BR123</f>
        <v>3523.4249589999895</v>
      </c>
    </row>
    <row r="1038" ht="15" customHeight="true" x14ac:dyDescent="0.2">
      <c r="A1038" s="429" t="str">
        <f>S15</f>
        <v>Copperbelt</v>
      </c>
      <c r="B1038" s="429">
        <f>BS122+BS123</f>
        <v>5872.1364089999943</v>
      </c>
    </row>
    <row r="1039" ht="15" customHeight="true" x14ac:dyDescent="0.2">
      <c r="A1039" s="429" t="str">
        <f>T15</f>
        <v>Eastern</v>
      </c>
      <c r="B1039" s="429">
        <f>BT122+BT123</f>
        <v>5226.51198999999</v>
      </c>
    </row>
    <row r="1040" ht="15" customHeight="true" x14ac:dyDescent="0.2">
      <c r="A1040" s="429" t="str">
        <f>U15</f>
        <v>Luapula</v>
      </c>
      <c r="B1040" s="429">
        <f>BU122+BU123</f>
        <v>2822.0739729999955</v>
      </c>
    </row>
    <row r="1041" ht="15" customHeight="true" x14ac:dyDescent="0.2">
      <c r="A1041" s="429" t="str">
        <f>V15</f>
        <v>Lusaka</v>
      </c>
      <c r="B1041" s="429">
        <f>BV122+BV123</f>
        <v>4921.2078319999964</v>
      </c>
    </row>
    <row r="1042" ht="15" customHeight="true" x14ac:dyDescent="0.2">
      <c r="A1042" s="429" t="str">
        <f>W15</f>
        <v>Northern</v>
      </c>
      <c r="B1042" s="429">
        <f>BW122+BW123</f>
        <v>5161.0683760000029</v>
      </c>
    </row>
    <row r="1043" ht="15" customHeight="true" x14ac:dyDescent="0.2">
      <c r="A1043" s="429" t="str">
        <f>X15</f>
        <v>Northwestern</v>
      </c>
      <c r="B1043" s="429">
        <f>BX122+XR123</f>
        <v>136.70523300000002</v>
      </c>
    </row>
    <row r="1044" ht="15" customHeight="true" x14ac:dyDescent="0.2">
      <c r="A1044" s="429" t="str">
        <f>Y15</f>
        <v>Southern</v>
      </c>
      <c r="B1044" s="429">
        <f>BY122+BY123</f>
        <v>3715.1673120000041</v>
      </c>
    </row>
    <row r="1045" ht="15" customHeight="true" x14ac:dyDescent="0.2">
      <c r="A1045" s="429" t="str">
        <f>Z15</f>
        <v>Western</v>
      </c>
      <c r="B1045" s="429">
        <f>BZ122+BZ123</f>
        <v>2364.593579999992</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9</v>
      </c>
      <c r="B1072" s="268" t="s">
        <v>141</v>
      </c>
    </row>
    <row r="1100" s="235" customFormat="true" ht="17.1" customHeight="true" x14ac:dyDescent="0.2">
      <c r="A1100" s="1051"/>
      <c r="B1100" s="1048"/>
      <c r="BA1100" s="841"/>
      <c r="BB1100" s="268"/>
      <c r="BC1100" s="841"/>
      <c r="BD1100" s="841"/>
      <c r="BE1100" s="841"/>
      <c r="BF1100" s="841"/>
      <c r="BG1100" s="841"/>
      <c r="BH1100" s="841"/>
      <c r="BI1100" s="841"/>
      <c r="BJ1100" s="841"/>
      <c r="BK1100" s="841"/>
      <c r="BL1100" s="841"/>
      <c r="BM1100" s="841"/>
      <c r="BN1100" s="841"/>
      <c r="BO1100" s="841"/>
      <c r="BP1100" s="841"/>
      <c r="BQ1100" s="841"/>
      <c r="BR1100" s="841"/>
      <c r="BS1100" s="841"/>
      <c r="BT1100" s="841"/>
      <c r="BU1100" s="841"/>
      <c r="BV1100" s="841"/>
      <c r="BW1100" s="841"/>
      <c r="BX1100" s="841"/>
      <c r="BY1100" s="841"/>
    </row>
    <row r="1101" s="235" customFormat="true" ht="17.1" customHeight="true" x14ac:dyDescent="0.2">
      <c r="A1101" s="1052"/>
      <c r="B1101" s="1049"/>
      <c r="BA1101" s="841"/>
      <c r="BB1101" s="268"/>
      <c r="BC1101" s="841"/>
      <c r="BD1101" s="841"/>
      <c r="BE1101" s="841"/>
      <c r="BF1101" s="841"/>
      <c r="BG1101" s="841"/>
      <c r="BH1101" s="841"/>
      <c r="BI1101" s="841"/>
      <c r="BJ1101" s="841"/>
      <c r="BK1101" s="841"/>
      <c r="BL1101" s="841"/>
      <c r="BM1101" s="841"/>
      <c r="BN1101" s="841"/>
      <c r="BO1101" s="841"/>
      <c r="BP1101" s="841"/>
      <c r="BQ1101" s="841"/>
      <c r="BR1101" s="841"/>
      <c r="BS1101" s="841"/>
      <c r="BT1101" s="841"/>
      <c r="BU1101" s="841"/>
      <c r="BV1101" s="841"/>
      <c r="BW1101" s="841"/>
      <c r="BX1101" s="841"/>
      <c r="BY1101" s="841"/>
    </row>
    <row r="1102" s="235" customFormat="true" ht="15" customHeight="true" x14ac:dyDescent="0.2">
      <c r="BA1102" s="841"/>
      <c r="BB1102" s="268"/>
      <c r="BC1102" s="841"/>
      <c r="BD1102" s="841"/>
      <c r="BE1102" s="841"/>
      <c r="BF1102" s="841"/>
      <c r="BG1102" s="841"/>
      <c r="BH1102" s="841"/>
      <c r="BI1102" s="841"/>
      <c r="BJ1102" s="841"/>
      <c r="BK1102" s="841"/>
      <c r="BL1102" s="841"/>
      <c r="BM1102" s="841"/>
      <c r="BN1102" s="841"/>
      <c r="BO1102" s="841"/>
      <c r="BP1102" s="841"/>
      <c r="BQ1102" s="841"/>
      <c r="BR1102" s="841"/>
      <c r="BS1102" s="841"/>
      <c r="BT1102" s="841"/>
      <c r="BU1102" s="841"/>
      <c r="BV1102" s="841"/>
      <c r="BW1102" s="841"/>
      <c r="BX1102" s="841"/>
      <c r="BY1102" s="841"/>
    </row>
    <row r="1103" s="235" customFormat="true" ht="15" customHeight="true" x14ac:dyDescent="0.2">
      <c r="BA1103" s="841"/>
      <c r="BB1103" s="268"/>
      <c r="BC1103" s="841"/>
      <c r="BD1103" s="841"/>
      <c r="BE1103" s="841"/>
      <c r="BF1103" s="841"/>
      <c r="BG1103" s="841"/>
      <c r="BH1103" s="841"/>
      <c r="BI1103" s="841"/>
      <c r="BJ1103" s="841"/>
      <c r="BK1103" s="841"/>
      <c r="BL1103" s="841"/>
      <c r="BM1103" s="841"/>
      <c r="BN1103" s="841"/>
      <c r="BO1103" s="841"/>
      <c r="BP1103" s="841"/>
      <c r="BQ1103" s="841"/>
      <c r="BR1103" s="841"/>
      <c r="BS1103" s="841"/>
      <c r="BT1103" s="841"/>
      <c r="BU1103" s="841"/>
      <c r="BV1103" s="841"/>
      <c r="BW1103" s="841"/>
      <c r="BX1103" s="841"/>
      <c r="BY1103" s="841"/>
    </row>
    <row r="1104" s="235" customFormat="true" ht="15" customHeight="true" x14ac:dyDescent="0.2">
      <c r="BA1104" s="841"/>
      <c r="BB1104" s="268"/>
      <c r="BC1104" s="841"/>
      <c r="BD1104" s="841"/>
      <c r="BE1104" s="841"/>
      <c r="BF1104" s="841"/>
      <c r="BG1104" s="841"/>
      <c r="BH1104" s="841"/>
      <c r="BI1104" s="841"/>
      <c r="BJ1104" s="841"/>
      <c r="BK1104" s="841"/>
      <c r="BL1104" s="841"/>
      <c r="BM1104" s="841"/>
      <c r="BN1104" s="841"/>
      <c r="BO1104" s="841"/>
      <c r="BP1104" s="841"/>
      <c r="BQ1104" s="841"/>
      <c r="BR1104" s="841"/>
      <c r="BS1104" s="841"/>
      <c r="BT1104" s="841"/>
      <c r="BU1104" s="841"/>
      <c r="BV1104" s="841"/>
      <c r="BW1104" s="841"/>
      <c r="BX1104" s="841"/>
      <c r="BY1104" s="841"/>
    </row>
    <row r="1105" s="235" customFormat="true" ht="15" customHeight="true" x14ac:dyDescent="0.2">
      <c r="BA1105" s="841"/>
      <c r="BB1105" s="268"/>
      <c r="BC1105" s="841"/>
      <c r="BD1105" s="841"/>
      <c r="BE1105" s="841"/>
      <c r="BF1105" s="841"/>
      <c r="BG1105" s="841"/>
      <c r="BH1105" s="841"/>
      <c r="BI1105" s="841"/>
      <c r="BJ1105" s="841"/>
      <c r="BK1105" s="841"/>
      <c r="BL1105" s="841"/>
      <c r="BM1105" s="841"/>
      <c r="BN1105" s="841"/>
      <c r="BO1105" s="841"/>
      <c r="BP1105" s="841"/>
      <c r="BQ1105" s="841"/>
      <c r="BR1105" s="841"/>
      <c r="BS1105" s="841"/>
      <c r="BT1105" s="841"/>
      <c r="BU1105" s="841"/>
      <c r="BV1105" s="841"/>
      <c r="BW1105" s="841"/>
      <c r="BX1105" s="841"/>
      <c r="BY1105" s="841"/>
    </row>
    <row r="1106" s="235" customFormat="true" ht="15" customHeight="true" x14ac:dyDescent="0.2">
      <c r="BA1106" s="841"/>
      <c r="BB1106" s="268"/>
      <c r="BC1106" s="841"/>
      <c r="BD1106" s="841"/>
      <c r="BE1106" s="841"/>
      <c r="BF1106" s="841"/>
      <c r="BG1106" s="841"/>
      <c r="BH1106" s="841"/>
      <c r="BI1106" s="841"/>
      <c r="BJ1106" s="841"/>
      <c r="BK1106" s="841"/>
      <c r="BL1106" s="841"/>
      <c r="BM1106" s="841"/>
      <c r="BN1106" s="841"/>
      <c r="BO1106" s="841"/>
      <c r="BP1106" s="841"/>
      <c r="BQ1106" s="841"/>
      <c r="BR1106" s="841"/>
      <c r="BS1106" s="841"/>
      <c r="BT1106" s="841"/>
      <c r="BU1106" s="841"/>
      <c r="BV1106" s="841"/>
      <c r="BW1106" s="841"/>
      <c r="BX1106" s="841"/>
      <c r="BY1106" s="841"/>
    </row>
    <row r="1107" s="235" customFormat="true" ht="15" customHeight="true" x14ac:dyDescent="0.2">
      <c r="BA1107" s="841"/>
      <c r="BB1107" s="268"/>
      <c r="BC1107" s="841"/>
      <c r="BD1107" s="841"/>
      <c r="BE1107" s="841"/>
      <c r="BF1107" s="841"/>
      <c r="BG1107" s="841"/>
      <c r="BH1107" s="841"/>
      <c r="BI1107" s="841"/>
      <c r="BJ1107" s="841"/>
      <c r="BK1107" s="841"/>
      <c r="BL1107" s="841"/>
      <c r="BM1107" s="841"/>
      <c r="BN1107" s="841"/>
      <c r="BO1107" s="841"/>
      <c r="BP1107" s="841"/>
      <c r="BQ1107" s="841"/>
      <c r="BR1107" s="841"/>
      <c r="BS1107" s="841"/>
      <c r="BT1107" s="841"/>
      <c r="BU1107" s="841"/>
      <c r="BV1107" s="841"/>
      <c r="BW1107" s="841"/>
      <c r="BX1107" s="841"/>
      <c r="BY1107" s="841"/>
    </row>
    <row r="1108" s="235" customFormat="true" ht="15" customHeight="true" x14ac:dyDescent="0.2">
      <c r="BA1108" s="841"/>
      <c r="BB1108" s="268"/>
      <c r="BC1108" s="841"/>
      <c r="BD1108" s="841"/>
      <c r="BE1108" s="841"/>
      <c r="BF1108" s="841"/>
      <c r="BG1108" s="841"/>
      <c r="BH1108" s="841"/>
      <c r="BI1108" s="841"/>
      <c r="BJ1108" s="841"/>
      <c r="BK1108" s="841"/>
      <c r="BL1108" s="841"/>
      <c r="BM1108" s="841"/>
      <c r="BN1108" s="841"/>
      <c r="BO1108" s="841"/>
      <c r="BP1108" s="841"/>
      <c r="BQ1108" s="841"/>
      <c r="BR1108" s="841"/>
      <c r="BS1108" s="841"/>
      <c r="BT1108" s="841"/>
      <c r="BU1108" s="841"/>
      <c r="BV1108" s="841"/>
      <c r="BW1108" s="841"/>
      <c r="BX1108" s="841"/>
      <c r="BY1108" s="841"/>
    </row>
    <row r="1109" s="235" customFormat="true" ht="15" customHeight="true" x14ac:dyDescent="0.2">
      <c r="BA1109" s="841"/>
      <c r="BB1109" s="268"/>
      <c r="BC1109" s="841"/>
      <c r="BD1109" s="841"/>
      <c r="BE1109" s="841"/>
      <c r="BF1109" s="841"/>
      <c r="BG1109" s="841"/>
      <c r="BH1109" s="841"/>
      <c r="BI1109" s="841"/>
      <c r="BJ1109" s="841"/>
      <c r="BK1109" s="841"/>
      <c r="BL1109" s="841"/>
      <c r="BM1109" s="841"/>
      <c r="BN1109" s="841"/>
      <c r="BO1109" s="841"/>
      <c r="BP1109" s="841"/>
      <c r="BQ1109" s="841"/>
      <c r="BR1109" s="841"/>
      <c r="BS1109" s="841"/>
      <c r="BT1109" s="841"/>
      <c r="BU1109" s="841"/>
      <c r="BV1109" s="841"/>
      <c r="BW1109" s="841"/>
      <c r="BX1109" s="841"/>
      <c r="BY1109" s="841"/>
    </row>
    <row r="1110" s="235" customFormat="true" ht="15" customHeight="true" x14ac:dyDescent="0.2">
      <c r="BA1110" s="841"/>
      <c r="BB1110" s="268"/>
      <c r="BC1110" s="841"/>
      <c r="BD1110" s="841"/>
      <c r="BE1110" s="841"/>
      <c r="BF1110" s="841"/>
      <c r="BG1110" s="841"/>
      <c r="BH1110" s="841"/>
      <c r="BI1110" s="841"/>
      <c r="BJ1110" s="841"/>
      <c r="BK1110" s="841"/>
      <c r="BL1110" s="841"/>
      <c r="BM1110" s="841"/>
      <c r="BN1110" s="841"/>
      <c r="BO1110" s="841"/>
      <c r="BP1110" s="841"/>
      <c r="BQ1110" s="841"/>
      <c r="BR1110" s="841"/>
      <c r="BS1110" s="841"/>
      <c r="BT1110" s="841"/>
      <c r="BU1110" s="841"/>
      <c r="BV1110" s="841"/>
      <c r="BW1110" s="841"/>
      <c r="BX1110" s="841"/>
      <c r="BY1110" s="841"/>
    </row>
    <row r="1111" s="235" customFormat="true" ht="15" customHeight="true" x14ac:dyDescent="0.2">
      <c r="BA1111" s="841"/>
      <c r="BB1111" s="268"/>
      <c r="BC1111" s="841"/>
      <c r="BD1111" s="841"/>
      <c r="BE1111" s="841"/>
      <c r="BF1111" s="841"/>
      <c r="BG1111" s="841"/>
      <c r="BH1111" s="841"/>
      <c r="BI1111" s="841"/>
      <c r="BJ1111" s="841"/>
      <c r="BK1111" s="841"/>
      <c r="BL1111" s="841"/>
      <c r="BM1111" s="841"/>
      <c r="BN1111" s="841"/>
      <c r="BO1111" s="841"/>
      <c r="BP1111" s="841"/>
      <c r="BQ1111" s="841"/>
      <c r="BR1111" s="841"/>
      <c r="BS1111" s="841"/>
      <c r="BT1111" s="841"/>
      <c r="BU1111" s="841"/>
      <c r="BV1111" s="841"/>
      <c r="BW1111" s="841"/>
      <c r="BX1111" s="841"/>
      <c r="BY1111" s="841"/>
    </row>
    <row r="1112" s="235" customFormat="true" ht="15" customHeight="true" x14ac:dyDescent="0.2">
      <c r="BA1112" s="841"/>
      <c r="BB1112" s="268"/>
      <c r="BC1112" s="841"/>
      <c r="BD1112" s="841"/>
      <c r="BE1112" s="841"/>
      <c r="BF1112" s="841"/>
      <c r="BG1112" s="841"/>
      <c r="BH1112" s="841"/>
      <c r="BI1112" s="841"/>
      <c r="BJ1112" s="841"/>
      <c r="BK1112" s="841"/>
      <c r="BL1112" s="841"/>
      <c r="BM1112" s="841"/>
      <c r="BN1112" s="841"/>
      <c r="BO1112" s="841"/>
      <c r="BP1112" s="841"/>
      <c r="BQ1112" s="841"/>
      <c r="BR1112" s="841"/>
      <c r="BS1112" s="841"/>
      <c r="BT1112" s="841"/>
      <c r="BU1112" s="841"/>
      <c r="BV1112" s="841"/>
      <c r="BW1112" s="841"/>
      <c r="BX1112" s="841"/>
      <c r="BY1112" s="841"/>
    </row>
    <row r="1113" s="235" customFormat="true" ht="15" customHeight="true" x14ac:dyDescent="0.2">
      <c r="BA1113" s="841"/>
      <c r="BB1113" s="268"/>
      <c r="BC1113" s="841"/>
      <c r="BD1113" s="841"/>
      <c r="BE1113" s="841"/>
      <c r="BF1113" s="841"/>
      <c r="BG1113" s="841"/>
      <c r="BH1113" s="841"/>
      <c r="BI1113" s="841"/>
      <c r="BJ1113" s="841"/>
      <c r="BK1113" s="841"/>
      <c r="BL1113" s="841"/>
      <c r="BM1113" s="841"/>
      <c r="BN1113" s="841"/>
      <c r="BO1113" s="841"/>
      <c r="BP1113" s="841"/>
      <c r="BQ1113" s="841"/>
      <c r="BR1113" s="841"/>
      <c r="BS1113" s="841"/>
      <c r="BT1113" s="841"/>
      <c r="BU1113" s="841"/>
      <c r="BV1113" s="841"/>
      <c r="BW1113" s="841"/>
      <c r="BX1113" s="841"/>
      <c r="BY1113" s="841"/>
    </row>
    <row r="1114" s="235" customFormat="true" ht="17.1" customHeight="true" x14ac:dyDescent="0.2">
      <c r="A1114" s="1052"/>
      <c r="B1114" s="1049"/>
      <c r="C1114" s="1031"/>
      <c r="D1114" s="1031"/>
      <c r="E1114" s="1031"/>
      <c r="F1114" s="1031"/>
      <c r="G1114" s="1031"/>
      <c r="H1114" s="1031"/>
      <c r="I1114" s="1031"/>
      <c r="J1114" s="1031"/>
      <c r="K1114" s="1031"/>
      <c r="L1114" s="1031"/>
      <c r="M1114" s="1031"/>
      <c r="N1114" s="1031"/>
      <c r="O1114" s="1031"/>
      <c r="P1114" s="1031"/>
      <c r="Q1114" s="1031"/>
      <c r="R1114" s="1031"/>
      <c r="S1114" s="1031"/>
      <c r="T1114" s="1031"/>
      <c r="U1114" s="1031"/>
      <c r="V1114" s="1031"/>
      <c r="W1114" s="1031"/>
      <c r="X1114" s="1031"/>
      <c r="Y1114" s="1031"/>
      <c r="Z1114" s="1031"/>
      <c r="BA1114" s="841"/>
      <c r="BB1114" s="268"/>
      <c r="BC1114" s="841"/>
      <c r="BD1114" s="841"/>
      <c r="BE1114" s="841"/>
      <c r="BF1114" s="841"/>
      <c r="BG1114" s="841"/>
      <c r="BH1114" s="841"/>
      <c r="BI1114" s="841"/>
      <c r="BJ1114" s="841"/>
      <c r="BK1114" s="841"/>
      <c r="BL1114" s="841"/>
      <c r="BM1114" s="841"/>
      <c r="BN1114" s="841"/>
      <c r="BO1114" s="841"/>
      <c r="BP1114" s="841"/>
      <c r="BQ1114" s="841"/>
      <c r="BR1114" s="841"/>
      <c r="BS1114" s="841"/>
      <c r="BT1114" s="841"/>
      <c r="BU1114" s="841"/>
      <c r="BV1114" s="841"/>
      <c r="BW1114" s="841"/>
      <c r="BX1114" s="841"/>
      <c r="BY1114" s="841"/>
    </row>
    <row r="1115" s="235" customFormat="true" ht="17.1" customHeight="true" x14ac:dyDescent="0.2">
      <c r="A1115" s="1052"/>
      <c r="B1115" s="1049"/>
      <c r="C1115" s="1031"/>
      <c r="D1115" s="1031"/>
      <c r="E1115" s="1031"/>
      <c r="F1115" s="1031"/>
      <c r="G1115" s="1031"/>
      <c r="H1115" s="1031"/>
      <c r="I1115" s="1031"/>
      <c r="J1115" s="1031"/>
      <c r="K1115" s="1031"/>
      <c r="L1115" s="1031"/>
      <c r="M1115" s="1031"/>
      <c r="N1115" s="1031"/>
      <c r="O1115" s="1031"/>
      <c r="P1115" s="1031"/>
      <c r="Q1115" s="1031"/>
      <c r="R1115" s="1031"/>
      <c r="S1115" s="1031"/>
      <c r="T1115" s="1031"/>
      <c r="U1115" s="1031"/>
      <c r="V1115" s="1031"/>
      <c r="W1115" s="1031"/>
      <c r="X1115" s="1031"/>
      <c r="Y1115" s="1031"/>
      <c r="Z1115" s="1031"/>
      <c r="BA1115" s="841"/>
      <c r="BB1115" s="268"/>
      <c r="BC1115" s="841"/>
      <c r="BD1115" s="841"/>
      <c r="BE1115" s="841"/>
      <c r="BF1115" s="841"/>
      <c r="BG1115" s="841"/>
      <c r="BH1115" s="841"/>
      <c r="BI1115" s="841"/>
      <c r="BJ1115" s="841"/>
      <c r="BK1115" s="841"/>
      <c r="BL1115" s="841"/>
      <c r="BM1115" s="841"/>
      <c r="BN1115" s="841"/>
      <c r="BO1115" s="841"/>
      <c r="BP1115" s="841"/>
      <c r="BQ1115" s="841"/>
      <c r="BR1115" s="841"/>
      <c r="BS1115" s="841"/>
      <c r="BT1115" s="841"/>
      <c r="BU1115" s="841"/>
      <c r="BV1115" s="841"/>
      <c r="BW1115" s="841"/>
      <c r="BX1115" s="841"/>
      <c r="BY1115" s="841"/>
    </row>
    <row r="1116" s="235" customFormat="true" ht="17.1" customHeight="true" x14ac:dyDescent="0.2">
      <c r="A1116" s="1052"/>
      <c r="B1116" s="1049"/>
      <c r="C1116" s="1031"/>
      <c r="D1116" s="1031"/>
      <c r="E1116" s="1031"/>
      <c r="F1116" s="1031"/>
      <c r="G1116" s="1031"/>
      <c r="H1116" s="1031"/>
      <c r="I1116" s="1031"/>
      <c r="J1116" s="1031"/>
      <c r="K1116" s="1031"/>
      <c r="L1116" s="1031"/>
      <c r="M1116" s="1031"/>
      <c r="N1116" s="1031"/>
      <c r="O1116" s="1031"/>
      <c r="P1116" s="1031"/>
      <c r="Q1116" s="1031"/>
      <c r="R1116" s="1031"/>
      <c r="S1116" s="1031"/>
      <c r="T1116" s="1031"/>
      <c r="U1116" s="1031"/>
      <c r="V1116" s="1031"/>
      <c r="W1116" s="1031"/>
      <c r="X1116" s="1031"/>
      <c r="Y1116" s="1031"/>
      <c r="Z1116" s="1031"/>
      <c r="BA1116" s="841"/>
      <c r="BB1116" s="268"/>
      <c r="BC1116" s="841"/>
      <c r="BD1116" s="841"/>
      <c r="BE1116" s="841"/>
      <c r="BF1116" s="841"/>
      <c r="BG1116" s="841"/>
      <c r="BH1116" s="841"/>
      <c r="BI1116" s="841"/>
      <c r="BJ1116" s="841"/>
      <c r="BK1116" s="841"/>
      <c r="BL1116" s="841"/>
      <c r="BM1116" s="841"/>
      <c r="BN1116" s="841"/>
      <c r="BO1116" s="841"/>
      <c r="BP1116" s="841"/>
      <c r="BQ1116" s="841"/>
      <c r="BR1116" s="841"/>
      <c r="BS1116" s="841"/>
      <c r="BT1116" s="841"/>
      <c r="BU1116" s="841"/>
      <c r="BV1116" s="841"/>
      <c r="BW1116" s="841"/>
      <c r="BX1116" s="841"/>
      <c r="BY1116" s="841"/>
    </row>
    <row r="1117" s="235" customFormat="true" ht="17.1" customHeight="true" x14ac:dyDescent="0.2">
      <c r="A1117" s="1053"/>
      <c r="B1117" s="1050"/>
      <c r="C1117" s="1033"/>
      <c r="D1117" s="1033"/>
      <c r="E1117" s="1033"/>
      <c r="F1117" s="1033"/>
      <c r="G1117" s="1033"/>
      <c r="H1117" s="1033"/>
      <c r="I1117" s="1033"/>
      <c r="J1117" s="1033"/>
      <c r="K1117" s="1033"/>
      <c r="L1117" s="1033"/>
      <c r="M1117" s="1033"/>
      <c r="N1117" s="1033"/>
      <c r="O1117" s="1033"/>
      <c r="P1117" s="1033"/>
      <c r="Q1117" s="1033"/>
      <c r="R1117" s="1033"/>
      <c r="S1117" s="1033"/>
      <c r="T1117" s="1033"/>
      <c r="U1117" s="1033"/>
      <c r="V1117" s="1033"/>
      <c r="W1117" s="1033"/>
      <c r="X1117" s="1033"/>
      <c r="Y1117" s="1033"/>
      <c r="Z1117" s="1033"/>
      <c r="BA1117" s="841"/>
      <c r="BB1117" s="268"/>
      <c r="BC1117" s="841"/>
      <c r="BD1117" s="841"/>
      <c r="BE1117" s="841"/>
      <c r="BF1117" s="841"/>
      <c r="BG1117" s="841"/>
      <c r="BH1117" s="841"/>
      <c r="BI1117" s="841"/>
      <c r="BJ1117" s="841"/>
      <c r="BK1117" s="841"/>
      <c r="BL1117" s="841"/>
      <c r="BM1117" s="841"/>
      <c r="BN1117" s="841"/>
      <c r="BO1117" s="841"/>
      <c r="BP1117" s="841"/>
      <c r="BQ1117" s="841"/>
      <c r="BR1117" s="841"/>
      <c r="BS1117" s="841"/>
      <c r="BT1117" s="841"/>
      <c r="BU1117" s="841"/>
      <c r="BV1117" s="841"/>
      <c r="BW1117" s="841"/>
      <c r="BX1117" s="841"/>
      <c r="BY1117" s="841"/>
    </row>
    <row r="1118" s="235" customFormat="true" ht="15" customHeight="true" x14ac:dyDescent="0.2">
      <c r="BA1118" s="841"/>
      <c r="BB1118" s="268"/>
      <c r="BC1118" s="841"/>
      <c r="BD1118" s="841"/>
      <c r="BE1118" s="841"/>
      <c r="BF1118" s="841"/>
      <c r="BG1118" s="841"/>
      <c r="BH1118" s="841"/>
      <c r="BI1118" s="841"/>
      <c r="BJ1118" s="841"/>
      <c r="BK1118" s="841"/>
      <c r="BL1118" s="841"/>
      <c r="BM1118" s="841"/>
      <c r="BN1118" s="841"/>
      <c r="BO1118" s="841"/>
      <c r="BP1118" s="841"/>
      <c r="BQ1118" s="841"/>
      <c r="BR1118" s="841"/>
      <c r="BS1118" s="841"/>
      <c r="BT1118" s="841"/>
      <c r="BU1118" s="841"/>
      <c r="BV1118" s="841"/>
      <c r="BW1118" s="841"/>
      <c r="BX1118" s="841"/>
      <c r="BY1118" s="841"/>
    </row>
    <row r="1119" s="235" customFormat="true" ht="15" customHeight="true" x14ac:dyDescent="0.2">
      <c r="BA1119" s="841"/>
      <c r="BB1119" s="268"/>
      <c r="BC1119" s="841"/>
      <c r="BD1119" s="841"/>
      <c r="BE1119" s="841"/>
      <c r="BF1119" s="841"/>
      <c r="BG1119" s="841"/>
      <c r="BH1119" s="841"/>
      <c r="BI1119" s="841"/>
      <c r="BJ1119" s="841"/>
      <c r="BK1119" s="841"/>
      <c r="BL1119" s="841"/>
      <c r="BM1119" s="841"/>
      <c r="BN1119" s="841"/>
      <c r="BO1119" s="841"/>
      <c r="BP1119" s="841"/>
      <c r="BQ1119" s="841"/>
      <c r="BR1119" s="841"/>
      <c r="BS1119" s="841"/>
      <c r="BT1119" s="841"/>
      <c r="BU1119" s="841"/>
      <c r="BV1119" s="841"/>
      <c r="BW1119" s="841"/>
      <c r="BX1119" s="841"/>
      <c r="BY1119" s="841"/>
    </row>
    <row r="1120" s="235" customFormat="true" ht="15" customHeight="true" x14ac:dyDescent="0.2">
      <c r="BA1120" s="841"/>
      <c r="BB1120" s="268"/>
      <c r="BC1120" s="841"/>
      <c r="BD1120" s="841"/>
      <c r="BE1120" s="841"/>
      <c r="BF1120" s="841"/>
      <c r="BG1120" s="841"/>
      <c r="BH1120" s="841"/>
      <c r="BI1120" s="841"/>
      <c r="BJ1120" s="841"/>
      <c r="BK1120" s="841"/>
      <c r="BL1120" s="841"/>
      <c r="BM1120" s="841"/>
      <c r="BN1120" s="841"/>
      <c r="BO1120" s="841"/>
      <c r="BP1120" s="841"/>
      <c r="BQ1120" s="841"/>
      <c r="BR1120" s="841"/>
      <c r="BS1120" s="841"/>
      <c r="BT1120" s="841"/>
      <c r="BU1120" s="841"/>
      <c r="BV1120" s="841"/>
      <c r="BW1120" s="841"/>
      <c r="BX1120" s="841"/>
      <c r="BY1120" s="841"/>
    </row>
    <row r="1121" s="235" customFormat="true" ht="15" customHeight="true" x14ac:dyDescent="0.2">
      <c r="BA1121" s="841"/>
      <c r="BB1121" s="268"/>
      <c r="BC1121" s="841"/>
      <c r="BD1121" s="841"/>
      <c r="BE1121" s="841"/>
      <c r="BF1121" s="841"/>
      <c r="BG1121" s="841"/>
      <c r="BH1121" s="841"/>
      <c r="BI1121" s="841"/>
      <c r="BJ1121" s="841"/>
      <c r="BK1121" s="841"/>
      <c r="BL1121" s="841"/>
      <c r="BM1121" s="841"/>
      <c r="BN1121" s="841"/>
      <c r="BO1121" s="841"/>
      <c r="BP1121" s="841"/>
      <c r="BQ1121" s="841"/>
      <c r="BR1121" s="841"/>
      <c r="BS1121" s="841"/>
      <c r="BT1121" s="841"/>
      <c r="BU1121" s="841"/>
      <c r="BV1121" s="841"/>
      <c r="BW1121" s="841"/>
      <c r="BX1121" s="841"/>
      <c r="BY1121" s="841"/>
    </row>
    <row r="1122" s="235" customFormat="true" ht="15" customHeight="true" x14ac:dyDescent="0.2">
      <c r="BA1122" s="841"/>
      <c r="BB1122" s="268"/>
      <c r="BC1122" s="841"/>
      <c r="BD1122" s="841"/>
      <c r="BE1122" s="841"/>
      <c r="BF1122" s="841"/>
      <c r="BG1122" s="841"/>
      <c r="BH1122" s="841"/>
      <c r="BI1122" s="841"/>
      <c r="BJ1122" s="841"/>
      <c r="BK1122" s="841"/>
      <c r="BL1122" s="841"/>
      <c r="BM1122" s="841"/>
      <c r="BN1122" s="841"/>
      <c r="BO1122" s="841"/>
      <c r="BP1122" s="841"/>
      <c r="BQ1122" s="841"/>
      <c r="BR1122" s="841"/>
      <c r="BS1122" s="841"/>
      <c r="BT1122" s="841"/>
      <c r="BU1122" s="841"/>
      <c r="BV1122" s="841"/>
      <c r="BW1122" s="841"/>
      <c r="BX1122" s="841"/>
      <c r="BY1122" s="841"/>
    </row>
    <row r="1123" s="235" customFormat="true" ht="15" customHeight="true" x14ac:dyDescent="0.2">
      <c r="BA1123" s="841"/>
      <c r="BB1123" s="268"/>
      <c r="BC1123" s="841"/>
      <c r="BD1123" s="841"/>
      <c r="BE1123" s="841"/>
      <c r="BF1123" s="841"/>
      <c r="BG1123" s="841"/>
      <c r="BH1123" s="841"/>
      <c r="BI1123" s="841"/>
      <c r="BJ1123" s="841"/>
      <c r="BK1123" s="841"/>
      <c r="BL1123" s="841"/>
      <c r="BM1123" s="841"/>
      <c r="BN1123" s="841"/>
      <c r="BO1123" s="841"/>
      <c r="BP1123" s="841"/>
      <c r="BQ1123" s="841"/>
      <c r="BR1123" s="841"/>
      <c r="BS1123" s="841"/>
      <c r="BT1123" s="841"/>
      <c r="BU1123" s="841"/>
      <c r="BV1123" s="841"/>
      <c r="BW1123" s="841"/>
      <c r="BX1123" s="841"/>
      <c r="BY1123" s="841"/>
    </row>
    <row r="1124" s="235" customFormat="true" ht="15" customHeight="true" x14ac:dyDescent="0.2">
      <c r="BA1124" s="841"/>
      <c r="BB1124" s="268"/>
      <c r="BC1124" s="841"/>
      <c r="BD1124" s="841"/>
      <c r="BE1124" s="841"/>
      <c r="BF1124" s="841"/>
      <c r="BG1124" s="841"/>
      <c r="BH1124" s="841"/>
      <c r="BI1124" s="841"/>
      <c r="BJ1124" s="841"/>
      <c r="BK1124" s="841"/>
      <c r="BL1124" s="841"/>
      <c r="BM1124" s="841"/>
      <c r="BN1124" s="841"/>
      <c r="BO1124" s="841"/>
      <c r="BP1124" s="841"/>
      <c r="BQ1124" s="841"/>
      <c r="BR1124" s="841"/>
      <c r="BS1124" s="841"/>
      <c r="BT1124" s="841"/>
      <c r="BU1124" s="841"/>
      <c r="BV1124" s="841"/>
      <c r="BW1124" s="841"/>
      <c r="BX1124" s="841"/>
      <c r="BY1124" s="841"/>
    </row>
    <row r="1125" s="235" customFormat="true" ht="15" customHeight="true" x14ac:dyDescent="0.2">
      <c r="BA1125" s="841"/>
      <c r="BB1125" s="268"/>
      <c r="BC1125" s="841"/>
      <c r="BD1125" s="841"/>
      <c r="BE1125" s="841"/>
      <c r="BF1125" s="841"/>
      <c r="BG1125" s="841"/>
      <c r="BH1125" s="841"/>
      <c r="BI1125" s="841"/>
      <c r="BJ1125" s="841"/>
      <c r="BK1125" s="841"/>
      <c r="BL1125" s="841"/>
      <c r="BM1125" s="841"/>
      <c r="BN1125" s="841"/>
      <c r="BO1125" s="841"/>
      <c r="BP1125" s="841"/>
      <c r="BQ1125" s="841"/>
      <c r="BR1125" s="841"/>
      <c r="BS1125" s="841"/>
      <c r="BT1125" s="841"/>
      <c r="BU1125" s="841"/>
      <c r="BV1125" s="841"/>
      <c r="BW1125" s="841"/>
      <c r="BX1125" s="841"/>
      <c r="BY1125" s="841"/>
    </row>
    <row r="1126" s="235" customFormat="true" ht="15" customHeight="true" x14ac:dyDescent="0.2">
      <c r="BA1126" s="841"/>
      <c r="BB1126" s="268"/>
      <c r="BC1126" s="841"/>
      <c r="BD1126" s="841"/>
      <c r="BE1126" s="841"/>
      <c r="BF1126" s="841"/>
      <c r="BG1126" s="841"/>
      <c r="BH1126" s="841"/>
      <c r="BI1126" s="841"/>
      <c r="BJ1126" s="841"/>
      <c r="BK1126" s="841"/>
      <c r="BL1126" s="841"/>
      <c r="BM1126" s="841"/>
      <c r="BN1126" s="841"/>
      <c r="BO1126" s="841"/>
      <c r="BP1126" s="841"/>
      <c r="BQ1126" s="841"/>
      <c r="BR1126" s="841"/>
      <c r="BS1126" s="841"/>
      <c r="BT1126" s="841"/>
      <c r="BU1126" s="841"/>
      <c r="BV1126" s="841"/>
      <c r="BW1126" s="841"/>
      <c r="BX1126" s="841"/>
      <c r="BY1126" s="841"/>
    </row>
    <row r="1127" s="235" customFormat="true" ht="15" customHeight="true" x14ac:dyDescent="0.2">
      <c r="BA1127" s="841"/>
      <c r="BB1127" s="268"/>
      <c r="BC1127" s="841"/>
      <c r="BD1127" s="841"/>
      <c r="BE1127" s="841"/>
      <c r="BF1127" s="841"/>
      <c r="BG1127" s="841"/>
      <c r="BH1127" s="841"/>
      <c r="BI1127" s="841"/>
      <c r="BJ1127" s="841"/>
      <c r="BK1127" s="841"/>
      <c r="BL1127" s="841"/>
      <c r="BM1127" s="841"/>
      <c r="BN1127" s="841"/>
      <c r="BO1127" s="841"/>
      <c r="BP1127" s="841"/>
      <c r="BQ1127" s="841"/>
      <c r="BR1127" s="841"/>
      <c r="BS1127" s="841"/>
      <c r="BT1127" s="841"/>
      <c r="BU1127" s="841"/>
      <c r="BV1127" s="841"/>
      <c r="BW1127" s="841"/>
      <c r="BX1127" s="841"/>
      <c r="BY1127" s="841"/>
    </row>
    <row r="1128" s="235" customFormat="true" ht="15" customHeight="true" x14ac:dyDescent="0.2">
      <c r="BA1128" s="841"/>
      <c r="BB1128" s="268"/>
      <c r="BC1128" s="841"/>
      <c r="BD1128" s="841"/>
      <c r="BE1128" s="841"/>
      <c r="BF1128" s="841"/>
      <c r="BG1128" s="841"/>
      <c r="BH1128" s="841"/>
      <c r="BI1128" s="841"/>
      <c r="BJ1128" s="841"/>
      <c r="BK1128" s="841"/>
      <c r="BL1128" s="841"/>
      <c r="BM1128" s="841"/>
      <c r="BN1128" s="841"/>
      <c r="BO1128" s="841"/>
      <c r="BP1128" s="841"/>
      <c r="BQ1128" s="841"/>
      <c r="BR1128" s="841"/>
      <c r="BS1128" s="841"/>
      <c r="BT1128" s="841"/>
      <c r="BU1128" s="841"/>
      <c r="BV1128" s="841"/>
      <c r="BW1128" s="841"/>
      <c r="BX1128" s="841"/>
      <c r="BY1128" s="841"/>
    </row>
    <row r="1129" s="235" customFormat="true" ht="15" customHeight="true" x14ac:dyDescent="0.2">
      <c r="BA1129" s="841"/>
      <c r="BB1129" s="268"/>
      <c r="BC1129" s="841"/>
      <c r="BD1129" s="841"/>
      <c r="BE1129" s="841"/>
      <c r="BF1129" s="841"/>
      <c r="BG1129" s="841"/>
      <c r="BH1129" s="841"/>
      <c r="BI1129" s="841"/>
      <c r="BJ1129" s="841"/>
      <c r="BK1129" s="841"/>
      <c r="BL1129" s="841"/>
      <c r="BM1129" s="841"/>
      <c r="BN1129" s="841"/>
      <c r="BO1129" s="841"/>
      <c r="BP1129" s="841"/>
      <c r="BQ1129" s="841"/>
      <c r="BR1129" s="841"/>
      <c r="BS1129" s="841"/>
      <c r="BT1129" s="841"/>
      <c r="BU1129" s="841"/>
      <c r="BV1129" s="841"/>
      <c r="BW1129" s="841"/>
      <c r="BX1129" s="841"/>
      <c r="BY1129" s="841"/>
    </row>
    <row r="1130" s="235" customFormat="true" ht="15" customHeight="true" x14ac:dyDescent="0.2">
      <c r="BA1130" s="841"/>
      <c r="BB1130" s="268"/>
      <c r="BC1130" s="841"/>
      <c r="BD1130" s="841"/>
      <c r="BE1130" s="841"/>
      <c r="BF1130" s="841"/>
      <c r="BG1130" s="841"/>
      <c r="BH1130" s="841"/>
      <c r="BI1130" s="841"/>
      <c r="BJ1130" s="841"/>
      <c r="BK1130" s="841"/>
      <c r="BL1130" s="841"/>
      <c r="BM1130" s="841"/>
      <c r="BN1130" s="841"/>
      <c r="BO1130" s="841"/>
      <c r="BP1130" s="841"/>
      <c r="BQ1130" s="841"/>
      <c r="BR1130" s="841"/>
      <c r="BS1130" s="841"/>
      <c r="BT1130" s="841"/>
      <c r="BU1130" s="841"/>
      <c r="BV1130" s="841"/>
      <c r="BW1130" s="841"/>
      <c r="BX1130" s="841"/>
      <c r="BY1130" s="841"/>
    </row>
    <row r="1131" s="235" customFormat="true" ht="15" customHeight="true" x14ac:dyDescent="0.2">
      <c r="BA1131" s="841"/>
      <c r="BB1131" s="268"/>
      <c r="BC1131" s="841"/>
      <c r="BD1131" s="841"/>
      <c r="BE1131" s="841"/>
      <c r="BF1131" s="841"/>
      <c r="BG1131" s="841"/>
      <c r="BH1131" s="841"/>
      <c r="BI1131" s="841"/>
      <c r="BJ1131" s="841"/>
      <c r="BK1131" s="841"/>
      <c r="BL1131" s="841"/>
      <c r="BM1131" s="841"/>
      <c r="BN1131" s="841"/>
      <c r="BO1131" s="841"/>
      <c r="BP1131" s="841"/>
      <c r="BQ1131" s="841"/>
      <c r="BR1131" s="841"/>
      <c r="BS1131" s="841"/>
      <c r="BT1131" s="841"/>
      <c r="BU1131" s="841"/>
      <c r="BV1131" s="841"/>
      <c r="BW1131" s="841"/>
      <c r="BX1131" s="841"/>
      <c r="BY1131" s="841"/>
    </row>
    <row r="1132" s="235" customFormat="true" ht="15" customHeight="true" x14ac:dyDescent="0.2">
      <c r="BA1132" s="841"/>
      <c r="BB1132" s="268"/>
      <c r="BC1132" s="841"/>
      <c r="BD1132" s="841"/>
      <c r="BE1132" s="841"/>
      <c r="BF1132" s="841"/>
      <c r="BG1132" s="841"/>
      <c r="BH1132" s="841"/>
      <c r="BI1132" s="841"/>
      <c r="BJ1132" s="841"/>
      <c r="BK1132" s="841"/>
      <c r="BL1132" s="841"/>
      <c r="BM1132" s="841"/>
      <c r="BN1132" s="841"/>
      <c r="BO1132" s="841"/>
      <c r="BP1132" s="841"/>
      <c r="BQ1132" s="841"/>
      <c r="BR1132" s="841"/>
      <c r="BS1132" s="841"/>
      <c r="BT1132" s="841"/>
      <c r="BU1132" s="841"/>
      <c r="BV1132" s="841"/>
      <c r="BW1132" s="841"/>
      <c r="BX1132" s="841"/>
      <c r="BY1132" s="841"/>
    </row>
    <row r="1133" s="235" customFormat="true" ht="15" customHeight="true" x14ac:dyDescent="0.2">
      <c r="BA1133" s="841"/>
      <c r="BB1133" s="268"/>
      <c r="BC1133" s="841"/>
      <c r="BD1133" s="841"/>
      <c r="BE1133" s="841"/>
      <c r="BF1133" s="841"/>
      <c r="BG1133" s="841"/>
      <c r="BH1133" s="841"/>
      <c r="BI1133" s="841"/>
      <c r="BJ1133" s="841"/>
      <c r="BK1133" s="841"/>
      <c r="BL1133" s="841"/>
      <c r="BM1133" s="841"/>
      <c r="BN1133" s="841"/>
      <c r="BO1133" s="841"/>
      <c r="BP1133" s="841"/>
      <c r="BQ1133" s="841"/>
      <c r="BR1133" s="841"/>
      <c r="BS1133" s="841"/>
      <c r="BT1133" s="841"/>
      <c r="BU1133" s="841"/>
      <c r="BV1133" s="841"/>
      <c r="BW1133" s="841"/>
      <c r="BX1133" s="841"/>
      <c r="BY1133" s="841"/>
    </row>
    <row r="1134" s="235" customFormat="true" ht="15" customHeight="true" x14ac:dyDescent="0.2">
      <c r="BA1134" s="841"/>
      <c r="BB1134" s="268"/>
      <c r="BC1134" s="841"/>
      <c r="BD1134" s="841"/>
      <c r="BE1134" s="841"/>
      <c r="BF1134" s="841"/>
      <c r="BG1134" s="841"/>
      <c r="BH1134" s="841"/>
      <c r="BI1134" s="841"/>
      <c r="BJ1134" s="841"/>
      <c r="BK1134" s="841"/>
      <c r="BL1134" s="841"/>
      <c r="BM1134" s="841"/>
      <c r="BN1134" s="841"/>
      <c r="BO1134" s="841"/>
      <c r="BP1134" s="841"/>
      <c r="BQ1134" s="841"/>
      <c r="BR1134" s="841"/>
      <c r="BS1134" s="841"/>
      <c r="BT1134" s="841"/>
      <c r="BU1134" s="841"/>
      <c r="BV1134" s="841"/>
      <c r="BW1134" s="841"/>
      <c r="BX1134" s="841"/>
      <c r="BY1134" s="841"/>
    </row>
    <row r="1135" s="235" customFormat="true" ht="15" customHeight="true" x14ac:dyDescent="0.2">
      <c r="BA1135" s="841"/>
      <c r="BB1135" s="268"/>
      <c r="BC1135" s="841"/>
      <c r="BD1135" s="841"/>
      <c r="BE1135" s="841"/>
      <c r="BF1135" s="841"/>
      <c r="BG1135" s="841"/>
      <c r="BH1135" s="841"/>
      <c r="BI1135" s="841"/>
      <c r="BJ1135" s="841"/>
      <c r="BK1135" s="841"/>
      <c r="BL1135" s="841"/>
      <c r="BM1135" s="841"/>
      <c r="BN1135" s="841"/>
      <c r="BO1135" s="841"/>
      <c r="BP1135" s="841"/>
      <c r="BQ1135" s="841"/>
      <c r="BR1135" s="841"/>
      <c r="BS1135" s="841"/>
      <c r="BT1135" s="841"/>
      <c r="BU1135" s="841"/>
      <c r="BV1135" s="841"/>
      <c r="BW1135" s="841"/>
      <c r="BX1135" s="841"/>
      <c r="BY1135" s="841"/>
    </row>
    <row r="1136" s="235" customFormat="true" ht="15" customHeight="true" x14ac:dyDescent="0.2">
      <c r="BA1136" s="841"/>
      <c r="BB1136" s="268"/>
      <c r="BC1136" s="841"/>
      <c r="BD1136" s="841"/>
      <c r="BE1136" s="841"/>
      <c r="BF1136" s="841"/>
      <c r="BG1136" s="841"/>
      <c r="BH1136" s="841"/>
      <c r="BI1136" s="841"/>
      <c r="BJ1136" s="841"/>
      <c r="BK1136" s="841"/>
      <c r="BL1136" s="841"/>
      <c r="BM1136" s="841"/>
      <c r="BN1136" s="841"/>
      <c r="BO1136" s="841"/>
      <c r="BP1136" s="841"/>
      <c r="BQ1136" s="841"/>
      <c r="BR1136" s="841"/>
      <c r="BS1136" s="841"/>
      <c r="BT1136" s="841"/>
      <c r="BU1136" s="841"/>
      <c r="BV1136" s="841"/>
      <c r="BW1136" s="841"/>
      <c r="BX1136" s="841"/>
      <c r="BY1136" s="841"/>
    </row>
    <row r="1137" s="235" customFormat="true" ht="15" customHeight="true" x14ac:dyDescent="0.2">
      <c r="BA1137" s="841"/>
      <c r="BB1137" s="268"/>
      <c r="BC1137" s="841"/>
      <c r="BD1137" s="841"/>
      <c r="BE1137" s="841"/>
      <c r="BF1137" s="841"/>
      <c r="BG1137" s="841"/>
      <c r="BH1137" s="841"/>
      <c r="BI1137" s="841"/>
      <c r="BJ1137" s="841"/>
      <c r="BK1137" s="841"/>
      <c r="BL1137" s="841"/>
      <c r="BM1137" s="841"/>
      <c r="BN1137" s="841"/>
      <c r="BO1137" s="841"/>
      <c r="BP1137" s="841"/>
      <c r="BQ1137" s="841"/>
      <c r="BR1137" s="841"/>
      <c r="BS1137" s="841"/>
      <c r="BT1137" s="841"/>
      <c r="BU1137" s="841"/>
      <c r="BV1137" s="841"/>
      <c r="BW1137" s="841"/>
      <c r="BX1137" s="841"/>
      <c r="BY1137" s="841"/>
    </row>
    <row r="1138" s="235" customFormat="true" ht="15" customHeight="true" x14ac:dyDescent="0.2">
      <c r="BA1138" s="841"/>
      <c r="BB1138" s="268"/>
      <c r="BC1138" s="841"/>
      <c r="BD1138" s="841"/>
      <c r="BE1138" s="841"/>
      <c r="BF1138" s="841"/>
      <c r="BG1138" s="841"/>
      <c r="BH1138" s="841"/>
      <c r="BI1138" s="841"/>
      <c r="BJ1138" s="841"/>
      <c r="BK1138" s="841"/>
      <c r="BL1138" s="841"/>
      <c r="BM1138" s="841"/>
      <c r="BN1138" s="841"/>
      <c r="BO1138" s="841"/>
      <c r="BP1138" s="841"/>
      <c r="BQ1138" s="841"/>
      <c r="BR1138" s="841"/>
      <c r="BS1138" s="841"/>
      <c r="BT1138" s="841"/>
      <c r="BU1138" s="841"/>
      <c r="BV1138" s="841"/>
      <c r="BW1138" s="841"/>
      <c r="BX1138" s="841"/>
      <c r="BY1138" s="841"/>
    </row>
    <row r="1139" s="235" customFormat="true" ht="15" customHeight="true" x14ac:dyDescent="0.2">
      <c r="BA1139" s="841"/>
      <c r="BB1139" s="268"/>
      <c r="BC1139" s="841"/>
      <c r="BD1139" s="841"/>
      <c r="BE1139" s="841"/>
      <c r="BF1139" s="841"/>
      <c r="BG1139" s="841"/>
      <c r="BH1139" s="841"/>
      <c r="BI1139" s="841"/>
      <c r="BJ1139" s="841"/>
      <c r="BK1139" s="841"/>
      <c r="BL1139" s="841"/>
      <c r="BM1139" s="841"/>
      <c r="BN1139" s="841"/>
      <c r="BO1139" s="841"/>
      <c r="BP1139" s="841"/>
      <c r="BQ1139" s="841"/>
      <c r="BR1139" s="841"/>
      <c r="BS1139" s="841"/>
      <c r="BT1139" s="841"/>
      <c r="BU1139" s="841"/>
      <c r="BV1139" s="841"/>
      <c r="BW1139" s="841"/>
      <c r="BX1139" s="841"/>
      <c r="BY1139" s="841"/>
    </row>
    <row r="1140" s="235" customFormat="true" ht="15" customHeight="true" x14ac:dyDescent="0.2">
      <c r="BA1140" s="841"/>
      <c r="BB1140" s="268"/>
      <c r="BC1140" s="841"/>
      <c r="BD1140" s="841"/>
      <c r="BE1140" s="841"/>
      <c r="BF1140" s="841"/>
      <c r="BG1140" s="841"/>
      <c r="BH1140" s="841"/>
      <c r="BI1140" s="841"/>
      <c r="BJ1140" s="841"/>
      <c r="BK1140" s="841"/>
      <c r="BL1140" s="841"/>
      <c r="BM1140" s="841"/>
      <c r="BN1140" s="841"/>
      <c r="BO1140" s="841"/>
      <c r="BP1140" s="841"/>
      <c r="BQ1140" s="841"/>
      <c r="BR1140" s="841"/>
      <c r="BS1140" s="841"/>
      <c r="BT1140" s="841"/>
      <c r="BU1140" s="841"/>
      <c r="BV1140" s="841"/>
      <c r="BW1140" s="841"/>
      <c r="BX1140" s="841"/>
      <c r="BY1140" s="841"/>
    </row>
    <row r="1141" s="235" customFormat="true" ht="15" customHeight="true" x14ac:dyDescent="0.2">
      <c r="BA1141" s="841"/>
      <c r="BB1141" s="268"/>
      <c r="BC1141" s="841"/>
      <c r="BD1141" s="841"/>
      <c r="BE1141" s="841"/>
      <c r="BF1141" s="841"/>
      <c r="BG1141" s="841"/>
      <c r="BH1141" s="841"/>
      <c r="BI1141" s="841"/>
      <c r="BJ1141" s="841"/>
      <c r="BK1141" s="841"/>
      <c r="BL1141" s="841"/>
      <c r="BM1141" s="841"/>
      <c r="BN1141" s="841"/>
      <c r="BO1141" s="841"/>
      <c r="BP1141" s="841"/>
      <c r="BQ1141" s="841"/>
      <c r="BR1141" s="841"/>
      <c r="BS1141" s="841"/>
      <c r="BT1141" s="841"/>
      <c r="BU1141" s="841"/>
      <c r="BV1141" s="841"/>
      <c r="BW1141" s="841"/>
      <c r="BX1141" s="841"/>
      <c r="BY1141" s="841"/>
    </row>
    <row r="1142" s="235" customFormat="true" ht="15" customHeight="true" x14ac:dyDescent="0.2">
      <c r="BA1142" s="841"/>
      <c r="BB1142" s="268"/>
      <c r="BC1142" s="841"/>
      <c r="BD1142" s="841"/>
      <c r="BE1142" s="841"/>
      <c r="BF1142" s="841"/>
      <c r="BG1142" s="841"/>
      <c r="BH1142" s="841"/>
      <c r="BI1142" s="841"/>
      <c r="BJ1142" s="841"/>
      <c r="BK1142" s="841"/>
      <c r="BL1142" s="841"/>
      <c r="BM1142" s="841"/>
      <c r="BN1142" s="841"/>
      <c r="BO1142" s="841"/>
      <c r="BP1142" s="841"/>
      <c r="BQ1142" s="841"/>
      <c r="BR1142" s="841"/>
      <c r="BS1142" s="841"/>
      <c r="BT1142" s="841"/>
      <c r="BU1142" s="841"/>
      <c r="BV1142" s="841"/>
      <c r="BW1142" s="841"/>
      <c r="BX1142" s="841"/>
      <c r="BY1142" s="841"/>
    </row>
    <row r="1143" s="235" customFormat="true" ht="15" customHeight="true" x14ac:dyDescent="0.2">
      <c r="BA1143" s="841"/>
      <c r="BB1143" s="268"/>
      <c r="BC1143" s="841"/>
      <c r="BD1143" s="841"/>
      <c r="BE1143" s="841"/>
      <c r="BF1143" s="841"/>
      <c r="BG1143" s="841"/>
      <c r="BH1143" s="841"/>
      <c r="BI1143" s="841"/>
      <c r="BJ1143" s="841"/>
      <c r="BK1143" s="841"/>
      <c r="BL1143" s="841"/>
      <c r="BM1143" s="841"/>
      <c r="BN1143" s="841"/>
      <c r="BO1143" s="841"/>
      <c r="BP1143" s="841"/>
      <c r="BQ1143" s="841"/>
      <c r="BR1143" s="841"/>
      <c r="BS1143" s="841"/>
      <c r="BT1143" s="841"/>
      <c r="BU1143" s="841"/>
      <c r="BV1143" s="841"/>
      <c r="BW1143" s="841"/>
      <c r="BX1143" s="841"/>
      <c r="BY1143" s="841"/>
    </row>
    <row r="1144" s="235" customFormat="true" ht="15" customHeight="true" x14ac:dyDescent="0.2">
      <c r="BA1144" s="841"/>
      <c r="BB1144" s="268"/>
      <c r="BC1144" s="841"/>
      <c r="BD1144" s="841"/>
      <c r="BE1144" s="841"/>
      <c r="BF1144" s="841"/>
      <c r="BG1144" s="841"/>
      <c r="BH1144" s="841"/>
      <c r="BI1144" s="841"/>
      <c r="BJ1144" s="841"/>
      <c r="BK1144" s="841"/>
      <c r="BL1144" s="841"/>
      <c r="BM1144" s="841"/>
      <c r="BN1144" s="841"/>
      <c r="BO1144" s="841"/>
      <c r="BP1144" s="841"/>
      <c r="BQ1144" s="841"/>
      <c r="BR1144" s="841"/>
      <c r="BS1144" s="841"/>
      <c r="BT1144" s="841"/>
      <c r="BU1144" s="841"/>
      <c r="BV1144" s="841"/>
      <c r="BW1144" s="841"/>
      <c r="BX1144" s="841"/>
      <c r="BY1144" s="841"/>
    </row>
    <row r="1145" s="235" customFormat="true" ht="15" customHeight="true" x14ac:dyDescent="0.2">
      <c r="BA1145" s="841"/>
      <c r="BB1145" s="268"/>
      <c r="BC1145" s="841"/>
      <c r="BD1145" s="841"/>
      <c r="BE1145" s="841"/>
      <c r="BF1145" s="841"/>
      <c r="BG1145" s="841"/>
      <c r="BH1145" s="841"/>
      <c r="BI1145" s="841"/>
      <c r="BJ1145" s="841"/>
      <c r="BK1145" s="841"/>
      <c r="BL1145" s="841"/>
      <c r="BM1145" s="841"/>
      <c r="BN1145" s="841"/>
      <c r="BO1145" s="841"/>
      <c r="BP1145" s="841"/>
      <c r="BQ1145" s="841"/>
      <c r="BR1145" s="841"/>
      <c r="BS1145" s="841"/>
      <c r="BT1145" s="841"/>
      <c r="BU1145" s="841"/>
      <c r="BV1145" s="841"/>
      <c r="BW1145" s="841"/>
      <c r="BX1145" s="841"/>
      <c r="BY1145" s="841"/>
    </row>
    <row r="1146" s="235" customFormat="true" ht="15" customHeight="true" x14ac:dyDescent="0.2">
      <c r="BA1146" s="841"/>
      <c r="BB1146" s="268"/>
      <c r="BC1146" s="841"/>
      <c r="BD1146" s="841"/>
      <c r="BE1146" s="841"/>
      <c r="BF1146" s="841"/>
      <c r="BG1146" s="841"/>
      <c r="BH1146" s="841"/>
      <c r="BI1146" s="841"/>
      <c r="BJ1146" s="841"/>
      <c r="BK1146" s="841"/>
      <c r="BL1146" s="841"/>
      <c r="BM1146" s="841"/>
      <c r="BN1146" s="841"/>
      <c r="BO1146" s="841"/>
      <c r="BP1146" s="841"/>
      <c r="BQ1146" s="841"/>
      <c r="BR1146" s="841"/>
      <c r="BS1146" s="841"/>
      <c r="BT1146" s="841"/>
      <c r="BU1146" s="841"/>
      <c r="BV1146" s="841"/>
      <c r="BW1146" s="841"/>
      <c r="BX1146" s="841"/>
      <c r="BY1146" s="841"/>
    </row>
    <row r="1147" s="235" customFormat="true" ht="15" customHeight="true" x14ac:dyDescent="0.2">
      <c r="BA1147" s="841"/>
      <c r="BB1147" s="268"/>
      <c r="BC1147" s="841"/>
      <c r="BD1147" s="841"/>
      <c r="BE1147" s="841"/>
      <c r="BF1147" s="841"/>
      <c r="BG1147" s="841"/>
      <c r="BH1147" s="841"/>
      <c r="BI1147" s="841"/>
      <c r="BJ1147" s="841"/>
      <c r="BK1147" s="841"/>
      <c r="BL1147" s="841"/>
      <c r="BM1147" s="841"/>
      <c r="BN1147" s="841"/>
      <c r="BO1147" s="841"/>
      <c r="BP1147" s="841"/>
      <c r="BQ1147" s="841"/>
      <c r="BR1147" s="841"/>
      <c r="BS1147" s="841"/>
      <c r="BT1147" s="841"/>
      <c r="BU1147" s="841"/>
      <c r="BV1147" s="841"/>
      <c r="BW1147" s="841"/>
      <c r="BX1147" s="841"/>
      <c r="BY1147" s="841"/>
    </row>
    <row r="1148" s="235" customFormat="true" ht="15" customHeight="true" x14ac:dyDescent="0.2">
      <c r="BA1148" s="841"/>
      <c r="BB1148" s="268"/>
      <c r="BC1148" s="841"/>
      <c r="BD1148" s="841"/>
      <c r="BE1148" s="841"/>
      <c r="BF1148" s="841"/>
      <c r="BG1148" s="841"/>
      <c r="BH1148" s="841"/>
      <c r="BI1148" s="841"/>
      <c r="BJ1148" s="841"/>
      <c r="BK1148" s="841"/>
      <c r="BL1148" s="841"/>
      <c r="BM1148" s="841"/>
      <c r="BN1148" s="841"/>
      <c r="BO1148" s="841"/>
      <c r="BP1148" s="841"/>
      <c r="BQ1148" s="841"/>
      <c r="BR1148" s="841"/>
      <c r="BS1148" s="841"/>
      <c r="BT1148" s="841"/>
      <c r="BU1148" s="841"/>
      <c r="BV1148" s="841"/>
      <c r="BW1148" s="841"/>
      <c r="BX1148" s="841"/>
      <c r="BY1148" s="841"/>
    </row>
    <row r="1149" s="235" customFormat="true" ht="15" customHeight="true" x14ac:dyDescent="0.2">
      <c r="BA1149" s="841"/>
      <c r="BB1149" s="268"/>
      <c r="BC1149" s="841"/>
      <c r="BD1149" s="841"/>
      <c r="BE1149" s="841"/>
      <c r="BF1149" s="841"/>
      <c r="BG1149" s="841"/>
      <c r="BH1149" s="841"/>
      <c r="BI1149" s="841"/>
      <c r="BJ1149" s="841"/>
      <c r="BK1149" s="841"/>
      <c r="BL1149" s="841"/>
      <c r="BM1149" s="841"/>
      <c r="BN1149" s="841"/>
      <c r="BO1149" s="841"/>
      <c r="BP1149" s="841"/>
      <c r="BQ1149" s="841"/>
      <c r="BR1149" s="841"/>
      <c r="BS1149" s="841"/>
      <c r="BT1149" s="841"/>
      <c r="BU1149" s="841"/>
      <c r="BV1149" s="841"/>
      <c r="BW1149" s="841"/>
      <c r="BX1149" s="841"/>
      <c r="BY1149" s="841"/>
    </row>
    <row r="1150" s="235" customFormat="true" ht="15" customHeight="true" x14ac:dyDescent="0.2">
      <c r="BA1150" s="841"/>
      <c r="BB1150" s="268"/>
      <c r="BC1150" s="841"/>
      <c r="BD1150" s="841"/>
      <c r="BE1150" s="841"/>
      <c r="BF1150" s="841"/>
      <c r="BG1150" s="841"/>
      <c r="BH1150" s="841"/>
      <c r="BI1150" s="841"/>
      <c r="BJ1150" s="841"/>
      <c r="BK1150" s="841"/>
      <c r="BL1150" s="841"/>
      <c r="BM1150" s="841"/>
      <c r="BN1150" s="841"/>
      <c r="BO1150" s="841"/>
      <c r="BP1150" s="841"/>
      <c r="BQ1150" s="841"/>
      <c r="BR1150" s="841"/>
      <c r="BS1150" s="841"/>
      <c r="BT1150" s="841"/>
      <c r="BU1150" s="841"/>
      <c r="BV1150" s="841"/>
      <c r="BW1150" s="841"/>
      <c r="BX1150" s="841"/>
      <c r="BY1150" s="841"/>
    </row>
    <row r="1151" s="235" customFormat="true" ht="15" customHeight="true" x14ac:dyDescent="0.2">
      <c r="BA1151" s="841"/>
      <c r="BB1151" s="268"/>
      <c r="BC1151" s="841"/>
      <c r="BD1151" s="841"/>
      <c r="BE1151" s="841"/>
      <c r="BF1151" s="841"/>
      <c r="BG1151" s="841"/>
      <c r="BH1151" s="841"/>
      <c r="BI1151" s="841"/>
      <c r="BJ1151" s="841"/>
      <c r="BK1151" s="841"/>
      <c r="BL1151" s="841"/>
      <c r="BM1151" s="841"/>
      <c r="BN1151" s="841"/>
      <c r="BO1151" s="841"/>
      <c r="BP1151" s="841"/>
      <c r="BQ1151" s="841"/>
      <c r="BR1151" s="841"/>
      <c r="BS1151" s="841"/>
      <c r="BT1151" s="841"/>
      <c r="BU1151" s="841"/>
      <c r="BV1151" s="841"/>
      <c r="BW1151" s="841"/>
      <c r="BX1151" s="841"/>
      <c r="BY1151" s="841"/>
    </row>
    <row r="1152" s="235" customFormat="true" ht="15" customHeight="true" x14ac:dyDescent="0.2">
      <c r="BA1152" s="841"/>
      <c r="BB1152" s="268"/>
      <c r="BC1152" s="841"/>
      <c r="BD1152" s="841"/>
      <c r="BE1152" s="841"/>
      <c r="BF1152" s="841"/>
      <c r="BG1152" s="841"/>
      <c r="BH1152" s="841"/>
      <c r="BI1152" s="841"/>
      <c r="BJ1152" s="841"/>
      <c r="BK1152" s="841"/>
      <c r="BL1152" s="841"/>
      <c r="BM1152" s="841"/>
      <c r="BN1152" s="841"/>
      <c r="BO1152" s="841"/>
      <c r="BP1152" s="841"/>
      <c r="BQ1152" s="841"/>
      <c r="BR1152" s="841"/>
      <c r="BS1152" s="841"/>
      <c r="BT1152" s="841"/>
      <c r="BU1152" s="841"/>
      <c r="BV1152" s="841"/>
      <c r="BW1152" s="841"/>
      <c r="BX1152" s="841"/>
      <c r="BY1152" s="841"/>
    </row>
    <row r="1153" s="235" customFormat="true" ht="15" customHeight="true" x14ac:dyDescent="0.2">
      <c r="BA1153" s="841"/>
      <c r="BB1153" s="268"/>
      <c r="BC1153" s="841"/>
      <c r="BD1153" s="841"/>
      <c r="BE1153" s="841"/>
      <c r="BF1153" s="841"/>
      <c r="BG1153" s="841"/>
      <c r="BH1153" s="841"/>
      <c r="BI1153" s="841"/>
      <c r="BJ1153" s="841"/>
      <c r="BK1153" s="841"/>
      <c r="BL1153" s="841"/>
      <c r="BM1153" s="841"/>
      <c r="BN1153" s="841"/>
      <c r="BO1153" s="841"/>
      <c r="BP1153" s="841"/>
      <c r="BQ1153" s="841"/>
      <c r="BR1153" s="841"/>
      <c r="BS1153" s="841"/>
      <c r="BT1153" s="841"/>
      <c r="BU1153" s="841"/>
      <c r="BV1153" s="841"/>
      <c r="BW1153" s="841"/>
      <c r="BX1153" s="841"/>
      <c r="BY1153" s="841"/>
    </row>
    <row r="1154" s="235" customFormat="true" ht="15" customHeight="true" x14ac:dyDescent="0.2">
      <c r="BA1154" s="841"/>
      <c r="BB1154" s="268"/>
      <c r="BC1154" s="841"/>
      <c r="BD1154" s="841"/>
      <c r="BE1154" s="841"/>
      <c r="BF1154" s="841"/>
      <c r="BG1154" s="841"/>
      <c r="BH1154" s="841"/>
      <c r="BI1154" s="841"/>
      <c r="BJ1154" s="841"/>
      <c r="BK1154" s="841"/>
      <c r="BL1154" s="841"/>
      <c r="BM1154" s="841"/>
      <c r="BN1154" s="841"/>
      <c r="BO1154" s="841"/>
      <c r="BP1154" s="841"/>
      <c r="BQ1154" s="841"/>
      <c r="BR1154" s="841"/>
      <c r="BS1154" s="841"/>
      <c r="BT1154" s="841"/>
      <c r="BU1154" s="841"/>
      <c r="BV1154" s="841"/>
      <c r="BW1154" s="841"/>
      <c r="BX1154" s="841"/>
      <c r="BY1154" s="841"/>
    </row>
    <row r="1155" s="235" customFormat="true" ht="15" customHeight="true" x14ac:dyDescent="0.2">
      <c r="BA1155" s="841"/>
      <c r="BB1155" s="268"/>
      <c r="BC1155" s="841"/>
      <c r="BD1155" s="841"/>
      <c r="BE1155" s="841"/>
      <c r="BF1155" s="841"/>
      <c r="BG1155" s="841"/>
      <c r="BH1155" s="841"/>
      <c r="BI1155" s="841"/>
      <c r="BJ1155" s="841"/>
      <c r="BK1155" s="841"/>
      <c r="BL1155" s="841"/>
      <c r="BM1155" s="841"/>
      <c r="BN1155" s="841"/>
      <c r="BO1155" s="841"/>
      <c r="BP1155" s="841"/>
      <c r="BQ1155" s="841"/>
      <c r="BR1155" s="841"/>
      <c r="BS1155" s="841"/>
      <c r="BT1155" s="841"/>
      <c r="BU1155" s="841"/>
      <c r="BV1155" s="841"/>
      <c r="BW1155" s="841"/>
      <c r="BX1155" s="841"/>
      <c r="BY1155" s="841"/>
    </row>
    <row r="1156" s="235" customFormat="true" ht="15" customHeight="true" x14ac:dyDescent="0.2">
      <c r="BA1156" s="841"/>
      <c r="BB1156" s="268"/>
      <c r="BC1156" s="841"/>
      <c r="BD1156" s="841"/>
      <c r="BE1156" s="841"/>
      <c r="BF1156" s="841"/>
      <c r="BG1156" s="841"/>
      <c r="BH1156" s="841"/>
      <c r="BI1156" s="841"/>
      <c r="BJ1156" s="841"/>
      <c r="BK1156" s="841"/>
      <c r="BL1156" s="841"/>
      <c r="BM1156" s="841"/>
      <c r="BN1156" s="841"/>
      <c r="BO1156" s="841"/>
      <c r="BP1156" s="841"/>
      <c r="BQ1156" s="841"/>
      <c r="BR1156" s="841"/>
      <c r="BS1156" s="841"/>
      <c r="BT1156" s="841"/>
      <c r="BU1156" s="841"/>
      <c r="BV1156" s="841"/>
      <c r="BW1156" s="841"/>
      <c r="BX1156" s="841"/>
      <c r="BY1156" s="841"/>
    </row>
    <row r="1157" s="235" customFormat="true" ht="15" customHeight="true" x14ac:dyDescent="0.2">
      <c r="BA1157" s="841"/>
      <c r="BB1157" s="268"/>
      <c r="BC1157" s="841"/>
      <c r="BD1157" s="841"/>
      <c r="BE1157" s="841"/>
      <c r="BF1157" s="841"/>
      <c r="BG1157" s="841"/>
      <c r="BH1157" s="841"/>
      <c r="BI1157" s="841"/>
      <c r="BJ1157" s="841"/>
      <c r="BK1157" s="841"/>
      <c r="BL1157" s="841"/>
      <c r="BM1157" s="841"/>
      <c r="BN1157" s="841"/>
      <c r="BO1157" s="841"/>
      <c r="BP1157" s="841"/>
      <c r="BQ1157" s="841"/>
      <c r="BR1157" s="841"/>
      <c r="BS1157" s="841"/>
      <c r="BT1157" s="841"/>
      <c r="BU1157" s="841"/>
      <c r="BV1157" s="841"/>
      <c r="BW1157" s="841"/>
      <c r="BX1157" s="841"/>
      <c r="BY1157" s="841"/>
    </row>
    <row r="1158" s="235" customFormat="true" ht="15" customHeight="true" x14ac:dyDescent="0.2">
      <c r="BA1158" s="841"/>
      <c r="BB1158" s="268"/>
      <c r="BC1158" s="841"/>
      <c r="BD1158" s="841"/>
      <c r="BE1158" s="841"/>
      <c r="BF1158" s="841"/>
      <c r="BG1158" s="841"/>
      <c r="BH1158" s="841"/>
      <c r="BI1158" s="841"/>
      <c r="BJ1158" s="841"/>
      <c r="BK1158" s="841"/>
      <c r="BL1158" s="841"/>
      <c r="BM1158" s="841"/>
      <c r="BN1158" s="841"/>
      <c r="BO1158" s="841"/>
      <c r="BP1158" s="841"/>
      <c r="BQ1158" s="841"/>
      <c r="BR1158" s="841"/>
      <c r="BS1158" s="841"/>
      <c r="BT1158" s="841"/>
      <c r="BU1158" s="841"/>
      <c r="BV1158" s="841"/>
      <c r="BW1158" s="841"/>
      <c r="BX1158" s="841"/>
      <c r="BY1158" s="841"/>
    </row>
    <row r="1159" s="235" customFormat="true" ht="15" customHeight="true" x14ac:dyDescent="0.2">
      <c r="BA1159" s="841"/>
      <c r="BB1159" s="268"/>
      <c r="BC1159" s="841"/>
      <c r="BD1159" s="841"/>
      <c r="BE1159" s="841"/>
      <c r="BF1159" s="841"/>
      <c r="BG1159" s="841"/>
      <c r="BH1159" s="841"/>
      <c r="BI1159" s="841"/>
      <c r="BJ1159" s="841"/>
      <c r="BK1159" s="841"/>
      <c r="BL1159" s="841"/>
      <c r="BM1159" s="841"/>
      <c r="BN1159" s="841"/>
      <c r="BO1159" s="841"/>
      <c r="BP1159" s="841"/>
      <c r="BQ1159" s="841"/>
      <c r="BR1159" s="841"/>
      <c r="BS1159" s="841"/>
      <c r="BT1159" s="841"/>
      <c r="BU1159" s="841"/>
      <c r="BV1159" s="841"/>
      <c r="BW1159" s="841"/>
      <c r="BX1159" s="841"/>
      <c r="BY1159" s="841"/>
    </row>
    <row r="1160" s="235" customFormat="true" ht="15" customHeight="true" x14ac:dyDescent="0.2">
      <c r="BA1160" s="841"/>
      <c r="BB1160" s="268"/>
      <c r="BC1160" s="841"/>
      <c r="BD1160" s="841"/>
      <c r="BE1160" s="841"/>
      <c r="BF1160" s="841"/>
      <c r="BG1160" s="841"/>
      <c r="BH1160" s="841"/>
      <c r="BI1160" s="841"/>
      <c r="BJ1160" s="841"/>
      <c r="BK1160" s="841"/>
      <c r="BL1160" s="841"/>
      <c r="BM1160" s="841"/>
      <c r="BN1160" s="841"/>
      <c r="BO1160" s="841"/>
      <c r="BP1160" s="841"/>
      <c r="BQ1160" s="841"/>
      <c r="BR1160" s="841"/>
      <c r="BS1160" s="841"/>
      <c r="BT1160" s="841"/>
      <c r="BU1160" s="841"/>
      <c r="BV1160" s="841"/>
      <c r="BW1160" s="841"/>
      <c r="BX1160" s="841"/>
      <c r="BY1160" s="841"/>
    </row>
    <row r="1161" s="235" customFormat="true" ht="15" customHeight="true" x14ac:dyDescent="0.2">
      <c r="BA1161" s="841"/>
      <c r="BB1161" s="268"/>
      <c r="BC1161" s="841"/>
      <c r="BD1161" s="841"/>
      <c r="BE1161" s="841"/>
      <c r="BF1161" s="841"/>
      <c r="BG1161" s="841"/>
      <c r="BH1161" s="841"/>
      <c r="BI1161" s="841"/>
      <c r="BJ1161" s="841"/>
      <c r="BK1161" s="841"/>
      <c r="BL1161" s="841"/>
      <c r="BM1161" s="841"/>
      <c r="BN1161" s="841"/>
      <c r="BO1161" s="841"/>
      <c r="BP1161" s="841"/>
      <c r="BQ1161" s="841"/>
      <c r="BR1161" s="841"/>
      <c r="BS1161" s="841"/>
      <c r="BT1161" s="841"/>
      <c r="BU1161" s="841"/>
      <c r="BV1161" s="841"/>
      <c r="BW1161" s="841"/>
      <c r="BX1161" s="841"/>
      <c r="BY1161" s="841"/>
    </row>
    <row r="1162" s="235" customFormat="true" ht="15" customHeight="true" x14ac:dyDescent="0.2">
      <c r="BA1162" s="841"/>
      <c r="BB1162" s="268"/>
      <c r="BC1162" s="841"/>
      <c r="BD1162" s="841"/>
      <c r="BE1162" s="841"/>
      <c r="BF1162" s="841"/>
      <c r="BG1162" s="841"/>
      <c r="BH1162" s="841"/>
      <c r="BI1162" s="841"/>
      <c r="BJ1162" s="841"/>
      <c r="BK1162" s="841"/>
      <c r="BL1162" s="841"/>
      <c r="BM1162" s="841"/>
      <c r="BN1162" s="841"/>
      <c r="BO1162" s="841"/>
      <c r="BP1162" s="841"/>
      <c r="BQ1162" s="841"/>
      <c r="BR1162" s="841"/>
      <c r="BS1162" s="841"/>
      <c r="BT1162" s="841"/>
      <c r="BU1162" s="841"/>
      <c r="BV1162" s="841"/>
      <c r="BW1162" s="841"/>
      <c r="BX1162" s="841"/>
      <c r="BY1162" s="841"/>
    </row>
    <row r="1163" s="235" customFormat="true" ht="15" customHeight="true" x14ac:dyDescent="0.2">
      <c r="BA1163" s="841"/>
      <c r="BB1163" s="268"/>
      <c r="BC1163" s="841"/>
      <c r="BD1163" s="841"/>
      <c r="BE1163" s="841"/>
      <c r="BF1163" s="841"/>
      <c r="BG1163" s="841"/>
      <c r="BH1163" s="841"/>
      <c r="BI1163" s="841"/>
      <c r="BJ1163" s="841"/>
      <c r="BK1163" s="841"/>
      <c r="BL1163" s="841"/>
      <c r="BM1163" s="841"/>
      <c r="BN1163" s="841"/>
      <c r="BO1163" s="841"/>
      <c r="BP1163" s="841"/>
      <c r="BQ1163" s="841"/>
      <c r="BR1163" s="841"/>
      <c r="BS1163" s="841"/>
      <c r="BT1163" s="841"/>
      <c r="BU1163" s="841"/>
      <c r="BV1163" s="841"/>
      <c r="BW1163" s="841"/>
      <c r="BX1163" s="841"/>
      <c r="BY1163" s="841"/>
    </row>
    <row r="1164" s="235" customFormat="true" ht="15" customHeight="true" x14ac:dyDescent="0.2">
      <c r="BA1164" s="841"/>
      <c r="BB1164" s="268"/>
      <c r="BC1164" s="841"/>
      <c r="BD1164" s="841"/>
      <c r="BE1164" s="841"/>
      <c r="BF1164" s="841"/>
      <c r="BG1164" s="841"/>
      <c r="BH1164" s="841"/>
      <c r="BI1164" s="841"/>
      <c r="BJ1164" s="841"/>
      <c r="BK1164" s="841"/>
      <c r="BL1164" s="841"/>
      <c r="BM1164" s="841"/>
      <c r="BN1164" s="841"/>
      <c r="BO1164" s="841"/>
      <c r="BP1164" s="841"/>
      <c r="BQ1164" s="841"/>
      <c r="BR1164" s="841"/>
      <c r="BS1164" s="841"/>
      <c r="BT1164" s="841"/>
      <c r="BU1164" s="841"/>
      <c r="BV1164" s="841"/>
      <c r="BW1164" s="841"/>
      <c r="BX1164" s="841"/>
      <c r="BY1164" s="841"/>
    </row>
    <row r="1165" s="235" customFormat="true" ht="15" customHeight="true" x14ac:dyDescent="0.2">
      <c r="BA1165" s="841"/>
      <c r="BB1165" s="268"/>
      <c r="BC1165" s="841"/>
      <c r="BD1165" s="841"/>
      <c r="BE1165" s="841"/>
      <c r="BF1165" s="841"/>
      <c r="BG1165" s="841"/>
      <c r="BH1165" s="841"/>
      <c r="BI1165" s="841"/>
      <c r="BJ1165" s="841"/>
      <c r="BK1165" s="841"/>
      <c r="BL1165" s="841"/>
      <c r="BM1165" s="841"/>
      <c r="BN1165" s="841"/>
      <c r="BO1165" s="841"/>
      <c r="BP1165" s="841"/>
      <c r="BQ1165" s="841"/>
      <c r="BR1165" s="841"/>
      <c r="BS1165" s="841"/>
      <c r="BT1165" s="841"/>
      <c r="BU1165" s="841"/>
      <c r="BV1165" s="841"/>
      <c r="BW1165" s="841"/>
      <c r="BX1165" s="841"/>
      <c r="BY1165" s="841"/>
    </row>
    <row r="1166" s="235" customFormat="true" ht="15" customHeight="true" x14ac:dyDescent="0.2">
      <c r="BA1166" s="841"/>
      <c r="BB1166" s="268"/>
      <c r="BC1166" s="841"/>
      <c r="BD1166" s="841"/>
      <c r="BE1166" s="841"/>
      <c r="BF1166" s="841"/>
      <c r="BG1166" s="841"/>
      <c r="BH1166" s="841"/>
      <c r="BI1166" s="841"/>
      <c r="BJ1166" s="841"/>
      <c r="BK1166" s="841"/>
      <c r="BL1166" s="841"/>
      <c r="BM1166" s="841"/>
      <c r="BN1166" s="841"/>
      <c r="BO1166" s="841"/>
      <c r="BP1166" s="841"/>
      <c r="BQ1166" s="841"/>
      <c r="BR1166" s="841"/>
      <c r="BS1166" s="841"/>
      <c r="BT1166" s="841"/>
      <c r="BU1166" s="841"/>
      <c r="BV1166" s="841"/>
      <c r="BW1166" s="841"/>
      <c r="BX1166" s="841"/>
      <c r="BY1166" s="841"/>
    </row>
    <row r="1167" s="235" customFormat="true" ht="15" customHeight="true" x14ac:dyDescent="0.2">
      <c r="BA1167" s="841"/>
      <c r="BB1167" s="268"/>
      <c r="BC1167" s="841"/>
      <c r="BD1167" s="841"/>
      <c r="BE1167" s="841"/>
      <c r="BF1167" s="841"/>
      <c r="BG1167" s="841"/>
      <c r="BH1167" s="841"/>
      <c r="BI1167" s="841"/>
      <c r="BJ1167" s="841"/>
      <c r="BK1167" s="841"/>
      <c r="BL1167" s="841"/>
      <c r="BM1167" s="841"/>
      <c r="BN1167" s="841"/>
      <c r="BO1167" s="841"/>
      <c r="BP1167" s="841"/>
      <c r="BQ1167" s="841"/>
      <c r="BR1167" s="841"/>
      <c r="BS1167" s="841"/>
      <c r="BT1167" s="841"/>
      <c r="BU1167" s="841"/>
      <c r="BV1167" s="841"/>
      <c r="BW1167" s="841"/>
      <c r="BX1167" s="841"/>
      <c r="BY1167" s="841"/>
    </row>
    <row r="1168" s="235" customFormat="true" ht="15" customHeight="true" x14ac:dyDescent="0.2">
      <c r="BA1168" s="841"/>
      <c r="BB1168" s="268"/>
      <c r="BC1168" s="841"/>
      <c r="BD1168" s="841"/>
      <c r="BE1168" s="841"/>
      <c r="BF1168" s="841"/>
      <c r="BG1168" s="841"/>
      <c r="BH1168" s="841"/>
      <c r="BI1168" s="841"/>
      <c r="BJ1168" s="841"/>
      <c r="BK1168" s="841"/>
      <c r="BL1168" s="841"/>
      <c r="BM1168" s="841"/>
      <c r="BN1168" s="841"/>
      <c r="BO1168" s="841"/>
      <c r="BP1168" s="841"/>
      <c r="BQ1168" s="841"/>
      <c r="BR1168" s="841"/>
      <c r="BS1168" s="841"/>
      <c r="BT1168" s="841"/>
      <c r="BU1168" s="841"/>
      <c r="BV1168" s="841"/>
      <c r="BW1168" s="841"/>
      <c r="BX1168" s="841"/>
      <c r="BY1168" s="841"/>
    </row>
    <row r="1169" s="235" customFormat="true" ht="15" customHeight="true" x14ac:dyDescent="0.2">
      <c r="BA1169" s="841"/>
      <c r="BB1169" s="268"/>
      <c r="BC1169" s="841"/>
      <c r="BD1169" s="841"/>
      <c r="BE1169" s="841"/>
      <c r="BF1169" s="841"/>
      <c r="BG1169" s="841"/>
      <c r="BH1169" s="841"/>
      <c r="BI1169" s="841"/>
      <c r="BJ1169" s="841"/>
      <c r="BK1169" s="841"/>
      <c r="BL1169" s="841"/>
      <c r="BM1169" s="841"/>
      <c r="BN1169" s="841"/>
      <c r="BO1169" s="841"/>
      <c r="BP1169" s="841"/>
      <c r="BQ1169" s="841"/>
      <c r="BR1169" s="841"/>
      <c r="BS1169" s="841"/>
      <c r="BT1169" s="841"/>
      <c r="BU1169" s="841"/>
      <c r="BV1169" s="841"/>
      <c r="BW1169" s="841"/>
      <c r="BX1169" s="841"/>
      <c r="BY1169" s="841"/>
    </row>
    <row r="1170" s="235" customFormat="true" ht="15" customHeight="true" x14ac:dyDescent="0.2">
      <c r="A1170" s="450"/>
      <c r="B1170" s="1034"/>
      <c r="C1170" s="1035"/>
      <c r="D1170" s="1035"/>
      <c r="E1170" s="1035"/>
      <c r="F1170" s="1035"/>
      <c r="G1170" s="1035"/>
      <c r="H1170" s="1035"/>
      <c r="I1170" s="1035"/>
      <c r="J1170" s="1035"/>
      <c r="K1170" s="1035"/>
      <c r="L1170" s="1035"/>
      <c r="M1170" s="1035"/>
      <c r="N1170" s="1035"/>
      <c r="O1170" s="1035"/>
      <c r="P1170" s="1035"/>
      <c r="Q1170" s="1035"/>
      <c r="R1170" s="1035"/>
      <c r="S1170" s="1035"/>
      <c r="T1170" s="1035"/>
      <c r="U1170" s="1035"/>
      <c r="V1170" s="1035"/>
      <c r="W1170" s="1035"/>
      <c r="X1170" s="1035"/>
      <c r="Y1170" s="1035"/>
      <c r="Z1170" s="1035"/>
      <c r="BA1170" s="841"/>
      <c r="BB1170" s="268"/>
      <c r="BC1170" s="841"/>
      <c r="BD1170" s="841"/>
      <c r="BE1170" s="841"/>
      <c r="BF1170" s="841"/>
      <c r="BG1170" s="841"/>
      <c r="BH1170" s="841"/>
      <c r="BI1170" s="841"/>
      <c r="BJ1170" s="841"/>
      <c r="BK1170" s="841"/>
      <c r="BL1170" s="841"/>
      <c r="BM1170" s="841"/>
      <c r="BN1170" s="841"/>
      <c r="BO1170" s="841"/>
      <c r="BP1170" s="841"/>
      <c r="BQ1170" s="841"/>
      <c r="BR1170" s="841"/>
      <c r="BS1170" s="841"/>
      <c r="BT1170" s="841"/>
      <c r="BU1170" s="841"/>
      <c r="BV1170" s="841"/>
      <c r="BW1170" s="841"/>
      <c r="BX1170" s="841"/>
      <c r="BY1170" s="841"/>
    </row>
    <row r="1171" s="235" customFormat="true" ht="15" customHeight="true" x14ac:dyDescent="0.2">
      <c r="A1171" s="450"/>
      <c r="B1171" s="1034"/>
      <c r="C1171" s="1035"/>
      <c r="D1171" s="1035"/>
      <c r="E1171" s="1035"/>
      <c r="F1171" s="1035"/>
      <c r="G1171" s="1035"/>
      <c r="H1171" s="1035"/>
      <c r="I1171" s="1035"/>
      <c r="J1171" s="1035"/>
      <c r="K1171" s="1035"/>
      <c r="L1171" s="1035"/>
      <c r="M1171" s="1035"/>
      <c r="N1171" s="1035"/>
      <c r="O1171" s="1035"/>
      <c r="P1171" s="1035"/>
      <c r="Q1171" s="1035"/>
      <c r="R1171" s="1035"/>
      <c r="S1171" s="1035"/>
      <c r="T1171" s="1035"/>
      <c r="U1171" s="1035"/>
      <c r="V1171" s="1035"/>
      <c r="W1171" s="1035"/>
      <c r="X1171" s="1035"/>
      <c r="Y1171" s="1035"/>
      <c r="Z1171" s="1035"/>
      <c r="BA1171" s="841"/>
      <c r="BB1171" s="268"/>
      <c r="BC1171" s="841"/>
      <c r="BD1171" s="841"/>
      <c r="BE1171" s="841"/>
      <c r="BF1171" s="841"/>
      <c r="BG1171" s="841"/>
      <c r="BH1171" s="841"/>
      <c r="BI1171" s="841"/>
      <c r="BJ1171" s="841"/>
      <c r="BK1171" s="841"/>
      <c r="BL1171" s="841"/>
      <c r="BM1171" s="841"/>
      <c r="BN1171" s="841"/>
      <c r="BO1171" s="841"/>
      <c r="BP1171" s="841"/>
      <c r="BQ1171" s="841"/>
      <c r="BR1171" s="841"/>
      <c r="BS1171" s="841"/>
      <c r="BT1171" s="841"/>
      <c r="BU1171" s="841"/>
      <c r="BV1171" s="841"/>
      <c r="BW1171" s="841"/>
      <c r="BX1171" s="841"/>
      <c r="BY1171" s="841"/>
    </row>
    <row r="1172" s="235" customFormat="true" ht="15" customHeight="true" x14ac:dyDescent="0.2">
      <c r="A1172" s="450"/>
      <c r="B1172" s="1034"/>
      <c r="C1172" s="1035"/>
      <c r="D1172" s="1035"/>
      <c r="E1172" s="1035"/>
      <c r="F1172" s="1035"/>
      <c r="G1172" s="1035"/>
      <c r="H1172" s="1035"/>
      <c r="I1172" s="1035"/>
      <c r="J1172" s="1035"/>
      <c r="K1172" s="1035"/>
      <c r="L1172" s="1035"/>
      <c r="M1172" s="1035"/>
      <c r="N1172" s="1035"/>
      <c r="O1172" s="1035"/>
      <c r="P1172" s="1035"/>
      <c r="Q1172" s="1035"/>
      <c r="R1172" s="1035"/>
      <c r="S1172" s="1035"/>
      <c r="T1172" s="1035"/>
      <c r="U1172" s="1035"/>
      <c r="V1172" s="1035"/>
      <c r="W1172" s="1035"/>
      <c r="X1172" s="1035"/>
      <c r="Y1172" s="1035"/>
      <c r="Z1172" s="1035"/>
      <c r="BA1172" s="841"/>
      <c r="BB1172" s="268"/>
      <c r="BC1172" s="841"/>
      <c r="BD1172" s="841"/>
      <c r="BE1172" s="841"/>
      <c r="BF1172" s="841"/>
      <c r="BG1172" s="841"/>
      <c r="BH1172" s="841"/>
      <c r="BI1172" s="841"/>
      <c r="BJ1172" s="841"/>
      <c r="BK1172" s="841"/>
      <c r="BL1172" s="841"/>
      <c r="BM1172" s="841"/>
      <c r="BN1172" s="841"/>
      <c r="BO1172" s="841"/>
      <c r="BP1172" s="841"/>
      <c r="BQ1172" s="841"/>
      <c r="BR1172" s="841"/>
      <c r="BS1172" s="841"/>
      <c r="BT1172" s="841"/>
      <c r="BU1172" s="841"/>
      <c r="BV1172" s="841"/>
      <c r="BW1172" s="841"/>
      <c r="BX1172" s="841"/>
      <c r="BY1172" s="841"/>
    </row>
    <row r="1173" s="235" customFormat="true" ht="15" customHeight="true" x14ac:dyDescent="0.2">
      <c r="A1173" s="450"/>
      <c r="B1173" s="1034"/>
      <c r="C1173" s="1035"/>
      <c r="D1173" s="1035"/>
      <c r="E1173" s="1035"/>
      <c r="F1173" s="1035"/>
      <c r="G1173" s="1035"/>
      <c r="H1173" s="1035"/>
      <c r="I1173" s="1035"/>
      <c r="J1173" s="1035"/>
      <c r="K1173" s="1035"/>
      <c r="L1173" s="1035"/>
      <c r="M1173" s="1035"/>
      <c r="N1173" s="1035"/>
      <c r="O1173" s="1035"/>
      <c r="P1173" s="1035"/>
      <c r="Q1173" s="1035"/>
      <c r="R1173" s="1035"/>
      <c r="S1173" s="1035"/>
      <c r="T1173" s="1035"/>
      <c r="U1173" s="1035"/>
      <c r="V1173" s="1035"/>
      <c r="W1173" s="1035"/>
      <c r="X1173" s="1035"/>
      <c r="Y1173" s="1035"/>
      <c r="Z1173" s="1035"/>
      <c r="BA1173" s="841"/>
      <c r="BB1173" s="268"/>
      <c r="BC1173" s="841"/>
      <c r="BD1173" s="841"/>
      <c r="BE1173" s="841"/>
      <c r="BF1173" s="841"/>
      <c r="BG1173" s="841"/>
      <c r="BH1173" s="841"/>
      <c r="BI1173" s="841"/>
      <c r="BJ1173" s="841"/>
      <c r="BK1173" s="841"/>
      <c r="BL1173" s="841"/>
      <c r="BM1173" s="841"/>
      <c r="BN1173" s="841"/>
      <c r="BO1173" s="841"/>
      <c r="BP1173" s="841"/>
      <c r="BQ1173" s="841"/>
      <c r="BR1173" s="841"/>
      <c r="BS1173" s="841"/>
      <c r="BT1173" s="841"/>
      <c r="BU1173" s="841"/>
      <c r="BV1173" s="841"/>
      <c r="BW1173" s="841"/>
      <c r="BX1173" s="841"/>
      <c r="BY1173" s="841"/>
    </row>
    <row r="1174" s="235" customFormat="true" ht="15" customHeight="true" x14ac:dyDescent="0.2">
      <c r="A1174" s="450"/>
      <c r="B1174" s="1034"/>
      <c r="C1174" s="1035"/>
      <c r="D1174" s="1035"/>
      <c r="E1174" s="1035"/>
      <c r="F1174" s="1035"/>
      <c r="G1174" s="1035"/>
      <c r="H1174" s="1035"/>
      <c r="I1174" s="1035"/>
      <c r="J1174" s="1035"/>
      <c r="K1174" s="1035"/>
      <c r="L1174" s="1035"/>
      <c r="M1174" s="1035"/>
      <c r="N1174" s="1035"/>
      <c r="O1174" s="1035"/>
      <c r="P1174" s="1035"/>
      <c r="Q1174" s="1035"/>
      <c r="R1174" s="1035"/>
      <c r="S1174" s="1035"/>
      <c r="T1174" s="1035"/>
      <c r="U1174" s="1035"/>
      <c r="V1174" s="1035"/>
      <c r="W1174" s="1035"/>
      <c r="X1174" s="1035"/>
      <c r="Y1174" s="1035"/>
      <c r="Z1174" s="1035"/>
      <c r="BA1174" s="841"/>
      <c r="BB1174" s="268"/>
      <c r="BC1174" s="841"/>
      <c r="BD1174" s="841"/>
      <c r="BE1174" s="841"/>
      <c r="BF1174" s="841"/>
      <c r="BG1174" s="841"/>
      <c r="BH1174" s="841"/>
      <c r="BI1174" s="841"/>
      <c r="BJ1174" s="841"/>
      <c r="BK1174" s="841"/>
      <c r="BL1174" s="841"/>
      <c r="BM1174" s="841"/>
      <c r="BN1174" s="841"/>
      <c r="BO1174" s="841"/>
      <c r="BP1174" s="841"/>
      <c r="BQ1174" s="841"/>
      <c r="BR1174" s="841"/>
      <c r="BS1174" s="841"/>
      <c r="BT1174" s="841"/>
      <c r="BU1174" s="841"/>
      <c r="BV1174" s="841"/>
      <c r="BW1174" s="841"/>
      <c r="BX1174" s="841"/>
      <c r="BY1174" s="841"/>
    </row>
    <row r="1175" s="235" customFormat="true" ht="15" customHeight="true" x14ac:dyDescent="0.2">
      <c r="A1175" s="450"/>
      <c r="B1175" s="1034"/>
      <c r="C1175" s="1035"/>
      <c r="D1175" s="1035"/>
      <c r="E1175" s="1035"/>
      <c r="F1175" s="1035"/>
      <c r="G1175" s="1035"/>
      <c r="H1175" s="1035"/>
      <c r="I1175" s="1035"/>
      <c r="J1175" s="1035"/>
      <c r="K1175" s="1035"/>
      <c r="L1175" s="1035"/>
      <c r="M1175" s="1035"/>
      <c r="N1175" s="1035"/>
      <c r="O1175" s="1035"/>
      <c r="P1175" s="1035"/>
      <c r="Q1175" s="1035"/>
      <c r="R1175" s="1035"/>
      <c r="S1175" s="1035"/>
      <c r="T1175" s="1035"/>
      <c r="U1175" s="1035"/>
      <c r="V1175" s="1035"/>
      <c r="W1175" s="1035"/>
      <c r="X1175" s="1035"/>
      <c r="Y1175" s="1035"/>
      <c r="Z1175" s="1035"/>
      <c r="BA1175" s="841"/>
      <c r="BB1175" s="268"/>
      <c r="BC1175" s="841"/>
      <c r="BD1175" s="841"/>
      <c r="BE1175" s="841"/>
      <c r="BF1175" s="841"/>
      <c r="BG1175" s="841"/>
      <c r="BH1175" s="841"/>
      <c r="BI1175" s="841"/>
      <c r="BJ1175" s="841"/>
      <c r="BK1175" s="841"/>
      <c r="BL1175" s="841"/>
      <c r="BM1175" s="841"/>
      <c r="BN1175" s="841"/>
      <c r="BO1175" s="841"/>
      <c r="BP1175" s="841"/>
      <c r="BQ1175" s="841"/>
      <c r="BR1175" s="841"/>
      <c r="BS1175" s="841"/>
      <c r="BT1175" s="841"/>
      <c r="BU1175" s="841"/>
      <c r="BV1175" s="841"/>
      <c r="BW1175" s="841"/>
      <c r="BX1175" s="841"/>
      <c r="BY1175" s="841"/>
    </row>
    <row r="1176" s="235" customFormat="true" ht="15" customHeight="true" x14ac:dyDescent="0.2">
      <c r="A1176" s="1036"/>
      <c r="B1176" s="450"/>
      <c r="C1176" s="1037"/>
      <c r="D1176" s="1038"/>
      <c r="E1176" s="1038"/>
      <c r="F1176" s="1038"/>
      <c r="G1176" s="1038"/>
      <c r="H1176" s="1037"/>
      <c r="I1176" s="1038"/>
      <c r="J1176" s="1038"/>
      <c r="K1176" s="1038"/>
      <c r="L1176" s="1038"/>
      <c r="M1176" s="1037"/>
      <c r="N1176" s="1038"/>
      <c r="O1176" s="1038"/>
      <c r="P1176" s="1038"/>
      <c r="Q1176" s="1038"/>
      <c r="R1176" s="1037"/>
      <c r="S1176" s="1038"/>
      <c r="T1176" s="1038"/>
      <c r="U1176" s="1038"/>
      <c r="BA1176" s="841"/>
      <c r="BB1176" s="268"/>
      <c r="BC1176" s="841"/>
      <c r="BD1176" s="841"/>
      <c r="BE1176" s="841"/>
      <c r="BF1176" s="841"/>
      <c r="BG1176" s="841"/>
      <c r="BH1176" s="841"/>
      <c r="BI1176" s="841"/>
      <c r="BJ1176" s="841"/>
      <c r="BK1176" s="841"/>
      <c r="BL1176" s="841"/>
      <c r="BM1176" s="841"/>
      <c r="BN1176" s="841"/>
      <c r="BO1176" s="841"/>
      <c r="BP1176" s="841"/>
      <c r="BQ1176" s="841"/>
      <c r="BR1176" s="841"/>
      <c r="BS1176" s="841"/>
      <c r="BT1176" s="841"/>
      <c r="BU1176" s="841"/>
      <c r="BV1176" s="841"/>
      <c r="BW1176" s="841"/>
      <c r="BX1176" s="841"/>
      <c r="BY1176" s="841"/>
    </row>
    <row r="1177" s="235" customFormat="true" ht="15" customHeight="true" x14ac:dyDescent="0.2">
      <c r="A1177" s="1038"/>
      <c r="B1177" s="1038"/>
      <c r="C1177" s="1037"/>
      <c r="D1177" s="1037"/>
      <c r="E1177" s="1037"/>
      <c r="F1177" s="1037"/>
      <c r="G1177" s="1037"/>
      <c r="H1177" s="1037"/>
      <c r="I1177" s="1037"/>
      <c r="J1177" s="1037"/>
      <c r="K1177" s="1037"/>
      <c r="L1177" s="1037"/>
      <c r="M1177" s="1037"/>
      <c r="N1177" s="1037"/>
      <c r="O1177" s="1037"/>
      <c r="P1177" s="1037"/>
      <c r="Q1177" s="1037"/>
      <c r="R1177" s="1037"/>
      <c r="S1177" s="1037"/>
      <c r="T1177" s="1037"/>
      <c r="U1177" s="1037"/>
      <c r="BA1177" s="841"/>
      <c r="BB1177" s="268"/>
      <c r="BC1177" s="841"/>
      <c r="BD1177" s="841"/>
      <c r="BE1177" s="841"/>
      <c r="BF1177" s="841"/>
      <c r="BG1177" s="841"/>
      <c r="BH1177" s="841"/>
      <c r="BI1177" s="841"/>
      <c r="BJ1177" s="841"/>
      <c r="BK1177" s="841"/>
      <c r="BL1177" s="841"/>
      <c r="BM1177" s="841"/>
      <c r="BN1177" s="841"/>
      <c r="BO1177" s="841"/>
      <c r="BP1177" s="841"/>
      <c r="BQ1177" s="841"/>
      <c r="BR1177" s="841"/>
      <c r="BS1177" s="841"/>
      <c r="BT1177" s="841"/>
      <c r="BU1177" s="841"/>
      <c r="BV1177" s="841"/>
      <c r="BW1177" s="841"/>
      <c r="BX1177" s="841"/>
      <c r="BY1177" s="841"/>
    </row>
    <row r="1178" s="235" customFormat="true" ht="15" customHeight="true" x14ac:dyDescent="0.2">
      <c r="BA1178" s="841"/>
      <c r="BB1178" s="268"/>
      <c r="BC1178" s="841"/>
      <c r="BD1178" s="841"/>
      <c r="BE1178" s="841"/>
      <c r="BF1178" s="841"/>
      <c r="BG1178" s="841"/>
      <c r="BH1178" s="841"/>
      <c r="BI1178" s="841"/>
      <c r="BJ1178" s="841"/>
      <c r="BK1178" s="841"/>
      <c r="BL1178" s="841"/>
      <c r="BM1178" s="841"/>
      <c r="BN1178" s="841"/>
      <c r="BO1178" s="841"/>
      <c r="BP1178" s="841"/>
      <c r="BQ1178" s="841"/>
      <c r="BR1178" s="841"/>
      <c r="BS1178" s="841"/>
      <c r="BT1178" s="841"/>
      <c r="BU1178" s="841"/>
      <c r="BV1178" s="841"/>
      <c r="BW1178" s="841"/>
      <c r="BX1178" s="841"/>
      <c r="BY1178" s="841"/>
    </row>
    <row r="1179" s="235" customFormat="true" ht="15" customHeight="true" x14ac:dyDescent="0.2">
      <c r="BA1179" s="841"/>
      <c r="BB1179" s="268"/>
      <c r="BC1179" s="841"/>
      <c r="BD1179" s="841"/>
      <c r="BE1179" s="841"/>
      <c r="BF1179" s="841"/>
      <c r="BG1179" s="841"/>
      <c r="BH1179" s="841"/>
      <c r="BI1179" s="841"/>
      <c r="BJ1179" s="841"/>
      <c r="BK1179" s="841"/>
      <c r="BL1179" s="841"/>
      <c r="BM1179" s="841"/>
      <c r="BN1179" s="841"/>
      <c r="BO1179" s="841"/>
      <c r="BP1179" s="841"/>
      <c r="BQ1179" s="841"/>
      <c r="BR1179" s="841"/>
      <c r="BS1179" s="841"/>
      <c r="BT1179" s="841"/>
      <c r="BU1179" s="841"/>
      <c r="BV1179" s="841"/>
      <c r="BW1179" s="841"/>
      <c r="BX1179" s="841"/>
      <c r="BY1179" s="841"/>
    </row>
    <row r="1180" s="235" customFormat="true" ht="15" customHeight="true" x14ac:dyDescent="0.2">
      <c r="BA1180" s="841"/>
      <c r="BB1180" s="268"/>
      <c r="BC1180" s="841"/>
      <c r="BD1180" s="841"/>
      <c r="BE1180" s="841"/>
      <c r="BF1180" s="841"/>
      <c r="BG1180" s="841"/>
      <c r="BH1180" s="841"/>
      <c r="BI1180" s="841"/>
      <c r="BJ1180" s="841"/>
      <c r="BK1180" s="841"/>
      <c r="BL1180" s="841"/>
      <c r="BM1180" s="841"/>
      <c r="BN1180" s="841"/>
      <c r="BO1180" s="841"/>
      <c r="BP1180" s="841"/>
      <c r="BQ1180" s="841"/>
      <c r="BR1180" s="841"/>
      <c r="BS1180" s="841"/>
      <c r="BT1180" s="841"/>
      <c r="BU1180" s="841"/>
      <c r="BV1180" s="841"/>
      <c r="BW1180" s="841"/>
      <c r="BX1180" s="841"/>
      <c r="BY1180" s="841"/>
    </row>
    <row r="1181" s="235" customFormat="true" ht="15" customHeight="true" x14ac:dyDescent="0.2">
      <c r="BA1181" s="841"/>
      <c r="BB1181" s="268"/>
      <c r="BC1181" s="841"/>
      <c r="BD1181" s="841"/>
      <c r="BE1181" s="841"/>
      <c r="BF1181" s="841"/>
      <c r="BG1181" s="841"/>
      <c r="BH1181" s="841"/>
      <c r="BI1181" s="841"/>
      <c r="BJ1181" s="841"/>
      <c r="BK1181" s="841"/>
      <c r="BL1181" s="841"/>
      <c r="BM1181" s="841"/>
      <c r="BN1181" s="841"/>
      <c r="BO1181" s="841"/>
      <c r="BP1181" s="841"/>
      <c r="BQ1181" s="841"/>
      <c r="BR1181" s="841"/>
      <c r="BS1181" s="841"/>
      <c r="BT1181" s="841"/>
      <c r="BU1181" s="841"/>
      <c r="BV1181" s="841"/>
      <c r="BW1181" s="841"/>
      <c r="BX1181" s="841"/>
      <c r="BY1181" s="841"/>
    </row>
    <row r="1182" s="235" customFormat="true" ht="15" customHeight="true" x14ac:dyDescent="0.2">
      <c r="BA1182" s="841"/>
      <c r="BB1182" s="268"/>
      <c r="BC1182" s="841"/>
      <c r="BD1182" s="841"/>
      <c r="BE1182" s="841"/>
      <c r="BF1182" s="841"/>
      <c r="BG1182" s="841"/>
      <c r="BH1182" s="841"/>
      <c r="BI1182" s="841"/>
      <c r="BJ1182" s="841"/>
      <c r="BK1182" s="841"/>
      <c r="BL1182" s="841"/>
      <c r="BM1182" s="841"/>
      <c r="BN1182" s="841"/>
      <c r="BO1182" s="841"/>
      <c r="BP1182" s="841"/>
      <c r="BQ1182" s="841"/>
      <c r="BR1182" s="841"/>
      <c r="BS1182" s="841"/>
      <c r="BT1182" s="841"/>
      <c r="BU1182" s="841"/>
      <c r="BV1182" s="841"/>
      <c r="BW1182" s="841"/>
      <c r="BX1182" s="841"/>
      <c r="BY1182" s="841"/>
    </row>
    <row r="1183" s="235" customFormat="true" ht="15" customHeight="true" x14ac:dyDescent="0.2">
      <c r="BA1183" s="841"/>
      <c r="BB1183" s="268"/>
      <c r="BC1183" s="841"/>
      <c r="BD1183" s="841"/>
      <c r="BE1183" s="841"/>
      <c r="BF1183" s="841"/>
      <c r="BG1183" s="841"/>
      <c r="BH1183" s="841"/>
      <c r="BI1183" s="841"/>
      <c r="BJ1183" s="841"/>
      <c r="BK1183" s="841"/>
      <c r="BL1183" s="841"/>
      <c r="BM1183" s="841"/>
      <c r="BN1183" s="841"/>
      <c r="BO1183" s="841"/>
      <c r="BP1183" s="841"/>
      <c r="BQ1183" s="841"/>
      <c r="BR1183" s="841"/>
      <c r="BS1183" s="841"/>
      <c r="BT1183" s="841"/>
      <c r="BU1183" s="841"/>
      <c r="BV1183" s="841"/>
      <c r="BW1183" s="841"/>
      <c r="BX1183" s="841"/>
      <c r="BY1183" s="841"/>
    </row>
    <row r="1184" s="235" customFormat="true" ht="15" customHeight="true" x14ac:dyDescent="0.2">
      <c r="BA1184" s="841"/>
      <c r="BB1184" s="268"/>
      <c r="BC1184" s="841"/>
      <c r="BD1184" s="841"/>
      <c r="BE1184" s="841"/>
      <c r="BF1184" s="841"/>
      <c r="BG1184" s="841"/>
      <c r="BH1184" s="841"/>
      <c r="BI1184" s="841"/>
      <c r="BJ1184" s="841"/>
      <c r="BK1184" s="841"/>
      <c r="BL1184" s="841"/>
      <c r="BM1184" s="841"/>
      <c r="BN1184" s="841"/>
      <c r="BO1184" s="841"/>
      <c r="BP1184" s="841"/>
      <c r="BQ1184" s="841"/>
      <c r="BR1184" s="841"/>
      <c r="BS1184" s="841"/>
      <c r="BT1184" s="841"/>
      <c r="BU1184" s="841"/>
      <c r="BV1184" s="841"/>
      <c r="BW1184" s="841"/>
      <c r="BX1184" s="841"/>
      <c r="BY1184" s="841"/>
    </row>
    <row r="1185" s="235" customFormat="true" ht="15" customHeight="true" x14ac:dyDescent="0.2">
      <c r="BA1185" s="841"/>
      <c r="BB1185" s="268"/>
      <c r="BC1185" s="841"/>
      <c r="BD1185" s="841"/>
      <c r="BE1185" s="841"/>
      <c r="BF1185" s="841"/>
      <c r="BG1185" s="841"/>
      <c r="BH1185" s="841"/>
      <c r="BI1185" s="841"/>
      <c r="BJ1185" s="841"/>
      <c r="BK1185" s="841"/>
      <c r="BL1185" s="841"/>
      <c r="BM1185" s="841"/>
      <c r="BN1185" s="841"/>
      <c r="BO1185" s="841"/>
      <c r="BP1185" s="841"/>
      <c r="BQ1185" s="841"/>
      <c r="BR1185" s="841"/>
      <c r="BS1185" s="841"/>
      <c r="BT1185" s="841"/>
      <c r="BU1185" s="841"/>
      <c r="BV1185" s="841"/>
      <c r="BW1185" s="841"/>
      <c r="BX1185" s="841"/>
      <c r="BY1185" s="841"/>
    </row>
    <row r="1186" s="235" customFormat="true" ht="15" customHeight="true" x14ac:dyDescent="0.2">
      <c r="BA1186" s="841"/>
      <c r="BB1186" s="268"/>
      <c r="BC1186" s="841"/>
      <c r="BD1186" s="841"/>
      <c r="BE1186" s="841"/>
      <c r="BF1186" s="841"/>
      <c r="BG1186" s="841"/>
      <c r="BH1186" s="841"/>
      <c r="BI1186" s="841"/>
      <c r="BJ1186" s="841"/>
      <c r="BK1186" s="841"/>
      <c r="BL1186" s="841"/>
      <c r="BM1186" s="841"/>
      <c r="BN1186" s="841"/>
      <c r="BO1186" s="841"/>
      <c r="BP1186" s="841"/>
      <c r="BQ1186" s="841"/>
      <c r="BR1186" s="841"/>
      <c r="BS1186" s="841"/>
      <c r="BT1186" s="841"/>
      <c r="BU1186" s="841"/>
      <c r="BV1186" s="841"/>
      <c r="BW1186" s="841"/>
      <c r="BX1186" s="841"/>
      <c r="BY1186" s="841"/>
    </row>
    <row r="1187" s="235" customFormat="true" ht="15" customHeight="true" x14ac:dyDescent="0.2">
      <c r="BA1187" s="841"/>
      <c r="BB1187" s="268"/>
      <c r="BC1187" s="841"/>
      <c r="BD1187" s="841"/>
      <c r="BE1187" s="841"/>
      <c r="BF1187" s="841"/>
      <c r="BG1187" s="841"/>
      <c r="BH1187" s="841"/>
      <c r="BI1187" s="841"/>
      <c r="BJ1187" s="841"/>
      <c r="BK1187" s="841"/>
      <c r="BL1187" s="841"/>
      <c r="BM1187" s="841"/>
      <c r="BN1187" s="841"/>
      <c r="BO1187" s="841"/>
      <c r="BP1187" s="841"/>
      <c r="BQ1187" s="841"/>
      <c r="BR1187" s="841"/>
      <c r="BS1187" s="841"/>
      <c r="BT1187" s="841"/>
      <c r="BU1187" s="841"/>
      <c r="BV1187" s="841"/>
      <c r="BW1187" s="841"/>
      <c r="BX1187" s="841"/>
      <c r="BY1187" s="841"/>
    </row>
    <row r="1188" s="235" customFormat="true" ht="15" customHeight="true" x14ac:dyDescent="0.2">
      <c r="BA1188" s="841"/>
      <c r="BB1188" s="268"/>
      <c r="BC1188" s="841"/>
      <c r="BD1188" s="841"/>
      <c r="BE1188" s="841"/>
      <c r="BF1188" s="841"/>
      <c r="BG1188" s="841"/>
      <c r="BH1188" s="841"/>
      <c r="BI1188" s="841"/>
      <c r="BJ1188" s="841"/>
      <c r="BK1188" s="841"/>
      <c r="BL1188" s="841"/>
      <c r="BM1188" s="841"/>
      <c r="BN1188" s="841"/>
      <c r="BO1188" s="841"/>
      <c r="BP1188" s="841"/>
      <c r="BQ1188" s="841"/>
      <c r="BR1188" s="841"/>
      <c r="BS1188" s="841"/>
      <c r="BT1188" s="841"/>
      <c r="BU1188" s="841"/>
      <c r="BV1188" s="841"/>
      <c r="BW1188" s="841"/>
      <c r="BX1188" s="841"/>
      <c r="BY1188" s="841"/>
    </row>
    <row r="1189" s="235" customFormat="true" ht="15" customHeight="true" x14ac:dyDescent="0.2">
      <c r="BA1189" s="841"/>
      <c r="BB1189" s="268"/>
      <c r="BC1189" s="841"/>
      <c r="BD1189" s="841"/>
      <c r="BE1189" s="841"/>
      <c r="BF1189" s="841"/>
      <c r="BG1189" s="841"/>
      <c r="BH1189" s="841"/>
      <c r="BI1189" s="841"/>
      <c r="BJ1189" s="841"/>
      <c r="BK1189" s="841"/>
      <c r="BL1189" s="841"/>
      <c r="BM1189" s="841"/>
      <c r="BN1189" s="841"/>
      <c r="BO1189" s="841"/>
      <c r="BP1189" s="841"/>
      <c r="BQ1189" s="841"/>
      <c r="BR1189" s="841"/>
      <c r="BS1189" s="841"/>
      <c r="BT1189" s="841"/>
      <c r="BU1189" s="841"/>
      <c r="BV1189" s="841"/>
      <c r="BW1189" s="841"/>
      <c r="BX1189" s="841"/>
      <c r="BY1189" s="841"/>
    </row>
    <row r="1190" s="235" customFormat="true" ht="15" customHeight="true" x14ac:dyDescent="0.2">
      <c r="BA1190" s="841"/>
      <c r="BB1190" s="268"/>
      <c r="BC1190" s="841"/>
      <c r="BD1190" s="841"/>
      <c r="BE1190" s="841"/>
      <c r="BF1190" s="841"/>
      <c r="BG1190" s="841"/>
      <c r="BH1190" s="841"/>
      <c r="BI1190" s="841"/>
      <c r="BJ1190" s="841"/>
      <c r="BK1190" s="841"/>
      <c r="BL1190" s="841"/>
      <c r="BM1190" s="841"/>
      <c r="BN1190" s="841"/>
      <c r="BO1190" s="841"/>
      <c r="BP1190" s="841"/>
      <c r="BQ1190" s="841"/>
      <c r="BR1190" s="841"/>
      <c r="BS1190" s="841"/>
      <c r="BT1190" s="841"/>
      <c r="BU1190" s="841"/>
      <c r="BV1190" s="841"/>
      <c r="BW1190" s="841"/>
      <c r="BX1190" s="841"/>
      <c r="BY1190" s="841"/>
    </row>
    <row r="1191" s="235" customFormat="true" ht="15" customHeight="true" x14ac:dyDescent="0.2">
      <c r="BA1191" s="841"/>
      <c r="BB1191" s="268"/>
      <c r="BC1191" s="841"/>
      <c r="BD1191" s="841"/>
      <c r="BE1191" s="841"/>
      <c r="BF1191" s="841"/>
      <c r="BG1191" s="841"/>
      <c r="BH1191" s="841"/>
      <c r="BI1191" s="841"/>
      <c r="BJ1191" s="841"/>
      <c r="BK1191" s="841"/>
      <c r="BL1191" s="841"/>
      <c r="BM1191" s="841"/>
      <c r="BN1191" s="841"/>
      <c r="BO1191" s="841"/>
      <c r="BP1191" s="841"/>
      <c r="BQ1191" s="841"/>
      <c r="BR1191" s="841"/>
      <c r="BS1191" s="841"/>
      <c r="BT1191" s="841"/>
      <c r="BU1191" s="841"/>
      <c r="BV1191" s="841"/>
      <c r="BW1191" s="841"/>
      <c r="BX1191" s="841"/>
      <c r="BY1191" s="841"/>
    </row>
    <row r="1192" s="235" customFormat="true" ht="15" customHeight="true" x14ac:dyDescent="0.2">
      <c r="BA1192" s="841"/>
      <c r="BB1192" s="268"/>
      <c r="BC1192" s="841"/>
      <c r="BD1192" s="841"/>
      <c r="BE1192" s="841"/>
      <c r="BF1192" s="841"/>
      <c r="BG1192" s="841"/>
      <c r="BH1192" s="841"/>
      <c r="BI1192" s="841"/>
      <c r="BJ1192" s="841"/>
      <c r="BK1192" s="841"/>
      <c r="BL1192" s="841"/>
      <c r="BM1192" s="841"/>
      <c r="BN1192" s="841"/>
      <c r="BO1192" s="841"/>
      <c r="BP1192" s="841"/>
      <c r="BQ1192" s="841"/>
      <c r="BR1192" s="841"/>
      <c r="BS1192" s="841"/>
      <c r="BT1192" s="841"/>
      <c r="BU1192" s="841"/>
      <c r="BV1192" s="841"/>
      <c r="BW1192" s="841"/>
      <c r="BX1192" s="841"/>
      <c r="BY1192" s="841"/>
    </row>
    <row r="1193" s="235" customFormat="true" ht="15" customHeight="true" x14ac:dyDescent="0.2">
      <c r="BA1193" s="841"/>
      <c r="BB1193" s="268"/>
      <c r="BC1193" s="841"/>
      <c r="BD1193" s="841"/>
      <c r="BE1193" s="841"/>
      <c r="BF1193" s="841"/>
      <c r="BG1193" s="841"/>
      <c r="BH1193" s="841"/>
      <c r="BI1193" s="841"/>
      <c r="BJ1193" s="841"/>
      <c r="BK1193" s="841"/>
      <c r="BL1193" s="841"/>
      <c r="BM1193" s="841"/>
      <c r="BN1193" s="841"/>
      <c r="BO1193" s="841"/>
      <c r="BP1193" s="841"/>
      <c r="BQ1193" s="841"/>
      <c r="BR1193" s="841"/>
      <c r="BS1193" s="841"/>
      <c r="BT1193" s="841"/>
      <c r="BU1193" s="841"/>
      <c r="BV1193" s="841"/>
      <c r="BW1193" s="841"/>
      <c r="BX1193" s="841"/>
      <c r="BY1193" s="841"/>
    </row>
    <row r="1194" s="235" customFormat="true" ht="15" customHeight="true" x14ac:dyDescent="0.2">
      <c r="BA1194" s="841"/>
      <c r="BB1194" s="268"/>
      <c r="BC1194" s="841"/>
      <c r="BD1194" s="841"/>
      <c r="BE1194" s="841"/>
      <c r="BF1194" s="841"/>
      <c r="BG1194" s="841"/>
      <c r="BH1194" s="841"/>
      <c r="BI1194" s="841"/>
      <c r="BJ1194" s="841"/>
      <c r="BK1194" s="841"/>
      <c r="BL1194" s="841"/>
      <c r="BM1194" s="841"/>
      <c r="BN1194" s="841"/>
      <c r="BO1194" s="841"/>
      <c r="BP1194" s="841"/>
      <c r="BQ1194" s="841"/>
      <c r="BR1194" s="841"/>
      <c r="BS1194" s="841"/>
      <c r="BT1194" s="841"/>
      <c r="BU1194" s="841"/>
      <c r="BV1194" s="841"/>
      <c r="BW1194" s="841"/>
      <c r="BX1194" s="841"/>
      <c r="BY1194" s="841"/>
    </row>
    <row r="1195" s="235" customFormat="true" ht="15" customHeight="true" x14ac:dyDescent="0.2">
      <c r="BA1195" s="841"/>
      <c r="BB1195" s="268"/>
      <c r="BC1195" s="841"/>
      <c r="BD1195" s="841"/>
      <c r="BE1195" s="841"/>
      <c r="BF1195" s="841"/>
      <c r="BG1195" s="841"/>
      <c r="BH1195" s="841"/>
      <c r="BI1195" s="841"/>
      <c r="BJ1195" s="841"/>
      <c r="BK1195" s="841"/>
      <c r="BL1195" s="841"/>
      <c r="BM1195" s="841"/>
      <c r="BN1195" s="841"/>
      <c r="BO1195" s="841"/>
      <c r="BP1195" s="841"/>
      <c r="BQ1195" s="841"/>
      <c r="BR1195" s="841"/>
      <c r="BS1195" s="841"/>
      <c r="BT1195" s="841"/>
      <c r="BU1195" s="841"/>
      <c r="BV1195" s="841"/>
      <c r="BW1195" s="841"/>
      <c r="BX1195" s="841"/>
      <c r="BY1195" s="841"/>
    </row>
    <row r="1196" s="235" customFormat="true" ht="15" customHeight="true" x14ac:dyDescent="0.2">
      <c r="BA1196" s="841"/>
      <c r="BB1196" s="268"/>
      <c r="BC1196" s="841"/>
      <c r="BD1196" s="841"/>
      <c r="BE1196" s="841"/>
      <c r="BF1196" s="841"/>
      <c r="BG1196" s="841"/>
      <c r="BH1196" s="841"/>
      <c r="BI1196" s="841"/>
      <c r="BJ1196" s="841"/>
      <c r="BK1196" s="841"/>
      <c r="BL1196" s="841"/>
      <c r="BM1196" s="841"/>
      <c r="BN1196" s="841"/>
      <c r="BO1196" s="841"/>
      <c r="BP1196" s="841"/>
      <c r="BQ1196" s="841"/>
      <c r="BR1196" s="841"/>
      <c r="BS1196" s="841"/>
      <c r="BT1196" s="841"/>
      <c r="BU1196" s="841"/>
      <c r="BV1196" s="841"/>
      <c r="BW1196" s="841"/>
      <c r="BX1196" s="841"/>
      <c r="BY1196" s="841"/>
    </row>
    <row r="1197" s="235" customFormat="true" ht="15" customHeight="true" x14ac:dyDescent="0.2">
      <c r="BA1197" s="841"/>
      <c r="BB1197" s="268"/>
      <c r="BC1197" s="841"/>
      <c r="BD1197" s="841"/>
      <c r="BE1197" s="841"/>
      <c r="BF1197" s="841"/>
      <c r="BG1197" s="841"/>
      <c r="BH1197" s="841"/>
      <c r="BI1197" s="841"/>
      <c r="BJ1197" s="841"/>
      <c r="BK1197" s="841"/>
      <c r="BL1197" s="841"/>
      <c r="BM1197" s="841"/>
      <c r="BN1197" s="841"/>
      <c r="BO1197" s="841"/>
      <c r="BP1197" s="841"/>
      <c r="BQ1197" s="841"/>
      <c r="BR1197" s="841"/>
      <c r="BS1197" s="841"/>
      <c r="BT1197" s="841"/>
      <c r="BU1197" s="841"/>
      <c r="BV1197" s="841"/>
      <c r="BW1197" s="841"/>
      <c r="BX1197" s="841"/>
      <c r="BY1197" s="841"/>
    </row>
    <row r="1198" s="235" customFormat="true" ht="15" customHeight="true" x14ac:dyDescent="0.2">
      <c r="BA1198" s="841"/>
      <c r="BB1198" s="268"/>
      <c r="BC1198" s="841"/>
      <c r="BD1198" s="841"/>
      <c r="BE1198" s="841"/>
      <c r="BF1198" s="841"/>
      <c r="BG1198" s="841"/>
      <c r="BH1198" s="841"/>
      <c r="BI1198" s="841"/>
      <c r="BJ1198" s="841"/>
      <c r="BK1198" s="841"/>
      <c r="BL1198" s="841"/>
      <c r="BM1198" s="841"/>
      <c r="BN1198" s="841"/>
      <c r="BO1198" s="841"/>
      <c r="BP1198" s="841"/>
      <c r="BQ1198" s="841"/>
      <c r="BR1198" s="841"/>
      <c r="BS1198" s="841"/>
      <c r="BT1198" s="841"/>
      <c r="BU1198" s="841"/>
      <c r="BV1198" s="841"/>
      <c r="BW1198" s="841"/>
      <c r="BX1198" s="841"/>
      <c r="BY1198" s="841"/>
    </row>
    <row r="1199" s="235" customFormat="true" ht="15" customHeight="true" x14ac:dyDescent="0.2">
      <c r="BA1199" s="841"/>
      <c r="BB1199" s="268"/>
      <c r="BC1199" s="841"/>
      <c r="BD1199" s="841"/>
      <c r="BE1199" s="841"/>
      <c r="BF1199" s="841"/>
      <c r="BG1199" s="841"/>
      <c r="BH1199" s="841"/>
      <c r="BI1199" s="841"/>
      <c r="BJ1199" s="841"/>
      <c r="BK1199" s="841"/>
      <c r="BL1199" s="841"/>
      <c r="BM1199" s="841"/>
      <c r="BN1199" s="841"/>
      <c r="BO1199" s="841"/>
      <c r="BP1199" s="841"/>
      <c r="BQ1199" s="841"/>
      <c r="BR1199" s="841"/>
      <c r="BS1199" s="841"/>
      <c r="BT1199" s="841"/>
      <c r="BU1199" s="841"/>
      <c r="BV1199" s="841"/>
      <c r="BW1199" s="841"/>
      <c r="BX1199" s="841"/>
      <c r="BY1199" s="841"/>
    </row>
    <row r="1200" s="235" customFormat="true" ht="15" customHeight="true" x14ac:dyDescent="0.2">
      <c r="BA1200" s="841"/>
      <c r="BB1200" s="268"/>
      <c r="BC1200" s="841"/>
      <c r="BD1200" s="841"/>
      <c r="BE1200" s="841"/>
      <c r="BF1200" s="841"/>
      <c r="BG1200" s="841"/>
      <c r="BH1200" s="841"/>
      <c r="BI1200" s="841"/>
      <c r="BJ1200" s="841"/>
      <c r="BK1200" s="841"/>
      <c r="BL1200" s="841"/>
      <c r="BM1200" s="841"/>
      <c r="BN1200" s="841"/>
      <c r="BO1200" s="841"/>
      <c r="BP1200" s="841"/>
      <c r="BQ1200" s="841"/>
      <c r="BR1200" s="841"/>
      <c r="BS1200" s="841"/>
      <c r="BT1200" s="841"/>
      <c r="BU1200" s="841"/>
      <c r="BV1200" s="841"/>
      <c r="BW1200" s="841"/>
      <c r="BX1200" s="841"/>
      <c r="BY1200" s="841"/>
    </row>
  </sheetData>
  <mergeCells count="993">
    <mergeCell ref="BA341:BA342"/>
    <mergeCell ref="BA343:BA344"/>
    <mergeCell ref="BA345:BA346"/>
    <mergeCell ref="BA347:BA348"/>
    <mergeCell ref="BA349:BA350"/>
    <mergeCell ref="BA351:BA352"/>
    <mergeCell ref="BA353:BA354"/>
    <mergeCell ref="BA153:BA165"/>
    <mergeCell ref="BA261:BA263"/>
    <mergeCell ref="BA264:BA267"/>
    <mergeCell ref="BA268:BA270"/>
    <mergeCell ref="BA271:BA273"/>
    <mergeCell ref="BA274:BA276"/>
    <mergeCell ref="BA277:BA284"/>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A39:A40"/>
    <mergeCell ref="A50:A52"/>
    <mergeCell ref="C56:G56"/>
    <mergeCell ref="H56:L56"/>
    <mergeCell ref="M56:Q56"/>
    <mergeCell ref="A41:A42"/>
    <mergeCell ref="A43:A44"/>
    <mergeCell ref="A45:A46"/>
    <mergeCell ref="BA29:BA30"/>
    <mergeCell ref="A31:A32"/>
    <mergeCell ref="BA31:BA32"/>
    <mergeCell ref="A33:A34"/>
    <mergeCell ref="BA33:BA34"/>
    <mergeCell ref="BA35:BA36"/>
    <mergeCell ref="BA37:BA38"/>
    <mergeCell ref="C14:G14"/>
    <mergeCell ref="H14:L14"/>
    <mergeCell ref="C27:G27"/>
    <mergeCell ref="H27:L27"/>
    <mergeCell ref="M27:Q27"/>
    <mergeCell ref="M14:Q14"/>
    <mergeCell ref="A16:A17"/>
    <mergeCell ref="A18:A21"/>
    <mergeCell ref="A22:A23"/>
    <mergeCell ref="A24:A26"/>
    <mergeCell ref="A29:A30"/>
    <mergeCell ref="A35:A36"/>
    <mergeCell ref="A37:A38"/>
    <mergeCell ref="A151:A152"/>
    <mergeCell ref="A108:B108"/>
    <mergeCell ref="C120:G120"/>
    <mergeCell ref="H120:L120"/>
    <mergeCell ref="A58:A66"/>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5:C1025"/>
    <mergeCell ref="A1026:B1026"/>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E465"/>
    <mergeCell ref="H465:I465"/>
    <mergeCell ref="M465:N465"/>
    <mergeCell ref="C470:D470"/>
    <mergeCell ref="H470:I470"/>
    <mergeCell ref="M470:O470"/>
    <mergeCell ref="C471:D471"/>
    <mergeCell ref="H471:I471"/>
    <mergeCell ref="M471:N471"/>
    <mergeCell ref="C468:D468"/>
    <mergeCell ref="H468:I468"/>
    <mergeCell ref="M468:N468"/>
    <mergeCell ref="C469:D469"/>
    <mergeCell ref="H469:J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8:G528"/>
    <mergeCell ref="H528:I528"/>
    <mergeCell ref="M528:N528"/>
    <mergeCell ref="C529:D530"/>
    <mergeCell ref="E529:G529"/>
    <mergeCell ref="H529:I529"/>
    <mergeCell ref="M529:N529"/>
    <mergeCell ref="H530:I530"/>
    <mergeCell ref="M530:N530"/>
    <mergeCell ref="C533:D533"/>
    <mergeCell ref="H533:I533"/>
    <mergeCell ref="M533:N533"/>
    <mergeCell ref="C534:E534"/>
    <mergeCell ref="H534:I534"/>
    <mergeCell ref="M534:N534"/>
    <mergeCell ref="C531:D531"/>
    <mergeCell ref="H531:I531"/>
    <mergeCell ref="M531:N531"/>
    <mergeCell ref="C532:D532"/>
    <mergeCell ref="H532:I532"/>
    <mergeCell ref="M532:N532"/>
    <mergeCell ref="C535:D536"/>
    <mergeCell ref="H535:I535"/>
    <mergeCell ref="M535:N535"/>
    <mergeCell ref="H536:L536"/>
    <mergeCell ref="M536:N536"/>
    <mergeCell ref="C537:D537"/>
    <mergeCell ref="H537:I538"/>
    <mergeCell ref="J537:L537"/>
    <mergeCell ref="M537:N537"/>
    <mergeCell ref="C538:D538"/>
    <mergeCell ref="C541:D541"/>
    <mergeCell ref="H541:I541"/>
    <mergeCell ref="M541:N541"/>
    <mergeCell ref="C542:D542"/>
    <mergeCell ref="H542:J542"/>
    <mergeCell ref="M542:N542"/>
    <mergeCell ref="M538:Q538"/>
    <mergeCell ref="C539:D539"/>
    <mergeCell ref="H539:I539"/>
    <mergeCell ref="M539:N540"/>
    <mergeCell ref="O539:Q539"/>
    <mergeCell ref="C540:D540"/>
    <mergeCell ref="H540:I540"/>
    <mergeCell ref="C547:D547"/>
    <mergeCell ref="H547:I547"/>
    <mergeCell ref="M547:N547"/>
    <mergeCell ref="C548:D548"/>
    <mergeCell ref="H548:I548"/>
    <mergeCell ref="M548:N548"/>
    <mergeCell ref="C543:D543"/>
    <mergeCell ref="H543:I544"/>
    <mergeCell ref="M543:N543"/>
    <mergeCell ref="C544:D544"/>
    <mergeCell ref="M544:O544"/>
    <mergeCell ref="C545:D545"/>
    <mergeCell ref="H545:I545"/>
    <mergeCell ref="M545:N546"/>
    <mergeCell ref="C546:D546"/>
    <mergeCell ref="H546:I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E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J610"/>
    <mergeCell ref="M610:N610"/>
    <mergeCell ref="C615:D615"/>
    <mergeCell ref="H615:I615"/>
    <mergeCell ref="M615:N615"/>
    <mergeCell ref="C616:D616"/>
    <mergeCell ref="H616:I616"/>
    <mergeCell ref="M616:N616"/>
    <mergeCell ref="C613:D613"/>
    <mergeCell ref="H613:I613"/>
    <mergeCell ref="M613:O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5DF73-E1DE-42F2-A513-2328D00B2522}">
  <sheetPr codeName="Feuil7"/>
  <dimension ref="A1:CZ1200"/>
  <sheetViews>
    <sheetView showGridLines="false" workbookViewId="0"/>
  </sheetViews>
  <sheetFormatPr defaultColWidth="9.140625" defaultRowHeight="15" customHeight="true" x14ac:dyDescent="0.2"/>
  <cols>
    <col min="1" max="1" width="31.5703125" style="755" customWidth="true"/>
    <col min="2" max="2" width="41.5703125" style="755" customWidth="true"/>
    <col min="3" max="17" width="10.7109375" style="755" customWidth="true"/>
    <col min="18" max="27" width="12.5703125" style="755" customWidth="true"/>
    <col min="28" max="52" width="12.5703125" style="235" customWidth="true"/>
    <col min="53" max="53" width="31.5703125" style="841" customWidth="true"/>
    <col min="54" max="54" width="41.5703125" style="268" customWidth="true"/>
    <col min="55" max="69" width="9.140625" style="841"/>
    <col min="70" max="77" width="12.5703125" style="841" customWidth="true"/>
    <col min="78" max="104" width="12.5703125" style="235" customWidth="true"/>
    <col min="105" max="16384" width="9.140625" style="755"/>
  </cols>
  <sheetData>
    <row r="1" s="111" customFormat="true" ht="18" customHeight="true" x14ac:dyDescent="0.2">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Zambia</v>
      </c>
      <c r="B2" s="256"/>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2014</v>
      </c>
      <c r="B3" s="258"/>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DHS14</v>
      </c>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1062" t="str">
        <f>B1028</f>
        <v/>
      </c>
      <c r="B10" s="1063"/>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1062" t="str">
        <f>B1027</f>
        <v/>
      </c>
      <c r="B11" s="1064"/>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65"/>
      <c r="B12" s="1063"/>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1066"/>
      <c r="B13" s="1067"/>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760" customFormat="true" ht="15" customHeight="true" x14ac:dyDescent="0.2">
      <c r="A14" s="115" t="s">
        <v>96</v>
      </c>
      <c r="B14" s="232"/>
      <c r="C14" s="3058" t="s">
        <v>115</v>
      </c>
      <c r="D14" s="3059"/>
      <c r="E14" s="3059"/>
      <c r="F14" s="3059"/>
      <c r="G14" s="3060"/>
      <c r="H14" s="3425" t="s">
        <v>38</v>
      </c>
      <c r="I14" s="3426"/>
      <c r="J14" s="3426"/>
      <c r="K14" s="3426"/>
      <c r="L14" s="3427"/>
      <c r="M14" s="3419" t="s">
        <v>37</v>
      </c>
      <c r="N14" s="3420"/>
      <c r="O14" s="3420"/>
      <c r="P14" s="3420"/>
      <c r="Q14" s="3421"/>
      <c r="R14" s="2548" t="s">
        <v>142</v>
      </c>
      <c r="S14" s="2554"/>
      <c r="T14" s="2554"/>
      <c r="U14" s="2554"/>
      <c r="V14" s="2554"/>
      <c r="W14" s="2554"/>
      <c r="X14" s="2554"/>
      <c r="Y14" s="2554"/>
      <c r="Z14" s="2554"/>
      <c r="AA14" s="2555"/>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1061"/>
      <c r="BA14" s="241" t="s">
        <v>131</v>
      </c>
      <c r="BB14" s="115" t="s">
        <v>96</v>
      </c>
      <c r="BC14" s="3090" t="s">
        <v>115</v>
      </c>
      <c r="BD14" s="3091"/>
      <c r="BE14" s="3091"/>
      <c r="BF14" s="3091"/>
      <c r="BG14" s="3092"/>
      <c r="BH14" s="3093" t="s">
        <v>38</v>
      </c>
      <c r="BI14" s="3091"/>
      <c r="BJ14" s="3091"/>
      <c r="BK14" s="3091"/>
      <c r="BL14" s="3092"/>
      <c r="BM14" s="3093" t="s">
        <v>37</v>
      </c>
      <c r="BN14" s="3091"/>
      <c r="BO14" s="3091"/>
      <c r="BP14" s="3091"/>
      <c r="BQ14" s="3094"/>
      <c r="BR14" s="2395" t="s">
        <v>142</v>
      </c>
      <c r="BS14" s="2396"/>
      <c r="BT14" s="2396"/>
      <c r="BU14" s="2396"/>
      <c r="BV14" s="2396"/>
      <c r="BW14" s="2396"/>
      <c r="BX14" s="2396"/>
      <c r="BY14" s="2397"/>
      <c r="BZ14" s="461"/>
      <c r="CA14" s="461"/>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760" customFormat="true" ht="12.75" x14ac:dyDescent="0.2">
      <c r="A15" s="201" t="s">
        <v>87</v>
      </c>
      <c r="B15" s="276"/>
      <c r="C15" s="401" t="s">
        <v>0</v>
      </c>
      <c r="D15" s="402" t="s">
        <v>1</v>
      </c>
      <c r="E15" s="402" t="s">
        <v>2</v>
      </c>
      <c r="F15" s="402" t="s">
        <v>3</v>
      </c>
      <c r="G15" s="403" t="s">
        <v>4</v>
      </c>
      <c r="H15" s="2172" t="s">
        <v>0</v>
      </c>
      <c r="I15" s="2132" t="s">
        <v>1</v>
      </c>
      <c r="J15" s="2132" t="s">
        <v>2</v>
      </c>
      <c r="K15" s="2132" t="s">
        <v>3</v>
      </c>
      <c r="L15" s="2133" t="s">
        <v>4</v>
      </c>
      <c r="M15" s="2162" t="s">
        <v>0</v>
      </c>
      <c r="N15" s="2132" t="s">
        <v>1</v>
      </c>
      <c r="O15" s="2132" t="s">
        <v>2</v>
      </c>
      <c r="P15" s="2132" t="s">
        <v>3</v>
      </c>
      <c r="Q15" s="2182" t="s">
        <v>4</v>
      </c>
      <c r="R15" s="2172" t="s">
        <v>158</v>
      </c>
      <c r="S15" s="2132" t="s">
        <v>159</v>
      </c>
      <c r="T15" s="2132" t="s">
        <v>160</v>
      </c>
      <c r="U15" s="2132" t="s">
        <v>161</v>
      </c>
      <c r="V15" s="2132" t="s">
        <v>162</v>
      </c>
      <c r="W15" s="2132" t="s">
        <v>384</v>
      </c>
      <c r="X15" s="2132" t="s">
        <v>385</v>
      </c>
      <c r="Y15" s="2132" t="s">
        <v>164</v>
      </c>
      <c r="Z15" s="2132" t="s">
        <v>165</v>
      </c>
      <c r="AA15" s="2134" t="s">
        <v>166</v>
      </c>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1061"/>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158</v>
      </c>
      <c r="BS15" s="180" t="s">
        <v>159</v>
      </c>
      <c r="BT15" s="180" t="s">
        <v>160</v>
      </c>
      <c r="BU15" s="180" t="s">
        <v>161</v>
      </c>
      <c r="BV15" s="180" t="s">
        <v>162</v>
      </c>
      <c r="BW15" s="180" t="s">
        <v>384</v>
      </c>
      <c r="BX15" s="180" t="s">
        <v>385</v>
      </c>
      <c r="BY15" s="181" t="s">
        <v>164</v>
      </c>
      <c r="BZ15" s="181" t="s">
        <v>165</v>
      </c>
      <c r="CA15" s="181" t="s">
        <v>166</v>
      </c>
      <c r="CB15" s="2471"/>
      <c r="CC15" s="2471"/>
      <c r="CD15" s="2471"/>
      <c r="CE15" s="2471"/>
      <c r="CF15" s="2471"/>
      <c r="CG15" s="2471"/>
      <c r="CH15" s="2471"/>
      <c r="CI15" s="2471"/>
      <c r="CJ15" s="2471"/>
      <c r="CK15" s="2471"/>
      <c r="CL15" s="2471"/>
      <c r="CM15" s="2471"/>
      <c r="CN15" s="2471"/>
      <c r="CO15" s="2471"/>
      <c r="CP15" s="2471"/>
      <c r="CQ15" s="2471"/>
      <c r="CR15" s="2471"/>
      <c r="CS15" s="2471"/>
      <c r="CT15" s="2471"/>
      <c r="CU15" s="2471"/>
      <c r="CV15" s="2471"/>
      <c r="CW15" s="2471"/>
      <c r="CX15" s="2471"/>
      <c r="CY15" s="2471"/>
      <c r="CZ15" s="2471"/>
    </row>
    <row r="16" s="760" customFormat="true" ht="15" customHeight="true" x14ac:dyDescent="0.2">
      <c r="A16" s="3422" t="s">
        <v>13</v>
      </c>
      <c r="B16" s="2351" t="s">
        <v>14</v>
      </c>
      <c r="C16" s="2207">
        <v>37.5</v>
      </c>
      <c r="D16" s="2208">
        <v>45.7</v>
      </c>
      <c r="E16" s="2208">
        <v>60</v>
      </c>
      <c r="F16" s="2208">
        <v>80</v>
      </c>
      <c r="G16" s="2209">
        <v>94.9</v>
      </c>
      <c r="H16" s="2210">
        <v>74.2</v>
      </c>
      <c r="I16" s="2208">
        <v>85.6</v>
      </c>
      <c r="J16" s="2208">
        <v>93</v>
      </c>
      <c r="K16" s="2208">
        <v>94.7</v>
      </c>
      <c r="L16" s="2211">
        <v>98.8</v>
      </c>
      <c r="M16" s="2212">
        <v>34.200000000000003</v>
      </c>
      <c r="N16" s="2208">
        <v>41.8</v>
      </c>
      <c r="O16" s="2208">
        <v>44.9</v>
      </c>
      <c r="P16" s="2208">
        <v>50.9</v>
      </c>
      <c r="Q16" s="2209">
        <v>63.4</v>
      </c>
      <c r="R16" s="2210">
        <v>53.2</v>
      </c>
      <c r="S16" s="2208">
        <v>76.2</v>
      </c>
      <c r="T16" s="2208">
        <v>72.900000000000006</v>
      </c>
      <c r="U16" s="2208">
        <v>43.4</v>
      </c>
      <c r="V16" s="2208">
        <v>96.7</v>
      </c>
      <c r="W16" s="2208">
        <v>35.799999999999997</v>
      </c>
      <c r="X16" s="2208">
        <v>49.9</v>
      </c>
      <c r="Y16" s="2208">
        <v>30.9</v>
      </c>
      <c r="Z16" s="2208">
        <v>65</v>
      </c>
      <c r="AA16" s="2566">
        <v>44.3</v>
      </c>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1061"/>
      <c r="BA16" s="3095" t="s">
        <v>13</v>
      </c>
      <c r="BB16" s="161" t="s">
        <v>14</v>
      </c>
      <c r="BC16" s="1585" t="s">
        <v>35</v>
      </c>
      <c r="BD16" s="1605" t="s">
        <v>35</v>
      </c>
      <c r="BE16" s="1605" t="s">
        <v>35</v>
      </c>
      <c r="BF16" s="1605" t="s">
        <v>35</v>
      </c>
      <c r="BG16" s="1626" t="s">
        <v>35</v>
      </c>
      <c r="BH16" s="1647" t="s">
        <v>35</v>
      </c>
      <c r="BI16" s="1605" t="s">
        <v>35</v>
      </c>
      <c r="BJ16" s="1605" t="s">
        <v>35</v>
      </c>
      <c r="BK16" s="1605" t="s">
        <v>35</v>
      </c>
      <c r="BL16" s="1626" t="s">
        <v>35</v>
      </c>
      <c r="BM16" s="1647" t="s">
        <v>35</v>
      </c>
      <c r="BN16" s="1605" t="s">
        <v>35</v>
      </c>
      <c r="BO16" s="1605" t="s">
        <v>35</v>
      </c>
      <c r="BP16" s="1605" t="s">
        <v>35</v>
      </c>
      <c r="BQ16" s="1626" t="s">
        <v>35</v>
      </c>
      <c r="BR16" s="1647" t="s">
        <v>35</v>
      </c>
      <c r="BS16" s="1605" t="s">
        <v>35</v>
      </c>
      <c r="BT16" s="1605" t="s">
        <v>35</v>
      </c>
      <c r="BU16" s="1605" t="s">
        <v>35</v>
      </c>
      <c r="BV16" s="1605" t="s">
        <v>35</v>
      </c>
      <c r="BW16" s="1605" t="s">
        <v>35</v>
      </c>
      <c r="BX16" s="1605" t="s">
        <v>35</v>
      </c>
      <c r="BY16" s="1668" t="s">
        <v>35</v>
      </c>
      <c r="BZ16" s="1668" t="s">
        <v>35</v>
      </c>
      <c r="CA16" s="1668" t="s">
        <v>35</v>
      </c>
      <c r="CB16" s="2472"/>
      <c r="CC16" s="2472"/>
      <c r="CD16" s="2472"/>
      <c r="CE16" s="2472"/>
      <c r="CF16" s="2472"/>
      <c r="CG16" s="2472"/>
      <c r="CH16" s="2472"/>
      <c r="CI16" s="2472"/>
      <c r="CJ16" s="2472"/>
      <c r="CK16" s="2472"/>
      <c r="CL16" s="2472"/>
      <c r="CM16" s="2472"/>
      <c r="CN16" s="2472"/>
      <c r="CO16" s="2472"/>
      <c r="CP16" s="2472"/>
      <c r="CQ16" s="2472"/>
      <c r="CR16" s="2472"/>
      <c r="CS16" s="2472"/>
      <c r="CT16" s="2472"/>
      <c r="CU16" s="2472"/>
      <c r="CV16" s="2472"/>
      <c r="CW16" s="2472"/>
      <c r="CX16" s="2472"/>
      <c r="CY16" s="2472"/>
      <c r="CZ16" s="2472"/>
    </row>
    <row r="17" s="760" customFormat="true" ht="15" customHeight="true" x14ac:dyDescent="0.2">
      <c r="A17" s="3423"/>
      <c r="B17" s="2352" t="s">
        <v>51</v>
      </c>
      <c r="C17" s="2213">
        <v>62.5</v>
      </c>
      <c r="D17" s="2214">
        <v>54.3</v>
      </c>
      <c r="E17" s="2214">
        <v>40</v>
      </c>
      <c r="F17" s="2214">
        <v>20</v>
      </c>
      <c r="G17" s="2215">
        <v>5.0999999999999996</v>
      </c>
      <c r="H17" s="2216">
        <v>25.8</v>
      </c>
      <c r="I17" s="2214">
        <v>14.4</v>
      </c>
      <c r="J17" s="2214">
        <v>7</v>
      </c>
      <c r="K17" s="2214">
        <v>5.3</v>
      </c>
      <c r="L17" s="2217">
        <v>1.2</v>
      </c>
      <c r="M17" s="2218">
        <v>65.8</v>
      </c>
      <c r="N17" s="2214">
        <v>58.2</v>
      </c>
      <c r="O17" s="2214">
        <v>55.1</v>
      </c>
      <c r="P17" s="2214">
        <v>49.1</v>
      </c>
      <c r="Q17" s="2215">
        <v>36.6</v>
      </c>
      <c r="R17" s="2216">
        <v>46.8</v>
      </c>
      <c r="S17" s="2214">
        <v>23.8</v>
      </c>
      <c r="T17" s="2214">
        <v>27.1</v>
      </c>
      <c r="U17" s="2214">
        <v>56.6</v>
      </c>
      <c r="V17" s="2214">
        <v>3.3</v>
      </c>
      <c r="W17" s="2214">
        <v>64.2</v>
      </c>
      <c r="X17" s="2214">
        <v>50.1</v>
      </c>
      <c r="Y17" s="2214">
        <v>69.099999999999994</v>
      </c>
      <c r="Z17" s="2214">
        <v>35</v>
      </c>
      <c r="AA17" s="2567">
        <v>55.7</v>
      </c>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1061"/>
      <c r="BA17" s="3096"/>
      <c r="BB17" s="162" t="s">
        <v>51</v>
      </c>
      <c r="BC17" s="1586" t="s">
        <v>35</v>
      </c>
      <c r="BD17" s="1606" t="s">
        <v>35</v>
      </c>
      <c r="BE17" s="1606" t="s">
        <v>35</v>
      </c>
      <c r="BF17" s="1606" t="s">
        <v>35</v>
      </c>
      <c r="BG17" s="1627" t="s">
        <v>35</v>
      </c>
      <c r="BH17" s="1648" t="s">
        <v>35</v>
      </c>
      <c r="BI17" s="1606" t="s">
        <v>35</v>
      </c>
      <c r="BJ17" s="1606" t="s">
        <v>35</v>
      </c>
      <c r="BK17" s="1606" t="s">
        <v>35</v>
      </c>
      <c r="BL17" s="1627" t="s">
        <v>35</v>
      </c>
      <c r="BM17" s="1648" t="s">
        <v>35</v>
      </c>
      <c r="BN17" s="1606" t="s">
        <v>35</v>
      </c>
      <c r="BO17" s="1606" t="s">
        <v>35</v>
      </c>
      <c r="BP17" s="1606" t="s">
        <v>35</v>
      </c>
      <c r="BQ17" s="1627" t="s">
        <v>35</v>
      </c>
      <c r="BR17" s="1648" t="s">
        <v>35</v>
      </c>
      <c r="BS17" s="1606" t="s">
        <v>35</v>
      </c>
      <c r="BT17" s="1606" t="s">
        <v>35</v>
      </c>
      <c r="BU17" s="1606" t="s">
        <v>35</v>
      </c>
      <c r="BV17" s="1606" t="s">
        <v>35</v>
      </c>
      <c r="BW17" s="1606" t="s">
        <v>35</v>
      </c>
      <c r="BX17" s="1606" t="s">
        <v>35</v>
      </c>
      <c r="BY17" s="1669" t="s">
        <v>35</v>
      </c>
      <c r="BZ17" s="1669" t="s">
        <v>35</v>
      </c>
      <c r="CA17" s="1669" t="s">
        <v>35</v>
      </c>
      <c r="CB17" s="2473"/>
      <c r="CC17" s="2473"/>
      <c r="CD17" s="2473"/>
      <c r="CE17" s="2473"/>
      <c r="CF17" s="2473"/>
      <c r="CG17" s="2473"/>
      <c r="CH17" s="2473"/>
      <c r="CI17" s="2473"/>
      <c r="CJ17" s="2473"/>
      <c r="CK17" s="2473"/>
      <c r="CL17" s="2473"/>
      <c r="CM17" s="2473"/>
      <c r="CN17" s="2473"/>
      <c r="CO17" s="2473"/>
      <c r="CP17" s="2473"/>
      <c r="CQ17" s="2473"/>
      <c r="CR17" s="2473"/>
      <c r="CS17" s="2473"/>
      <c r="CT17" s="2473"/>
      <c r="CU17" s="2473"/>
      <c r="CV17" s="2473"/>
      <c r="CW17" s="2473"/>
      <c r="CX17" s="2473"/>
      <c r="CY17" s="2473"/>
      <c r="CZ17" s="2473"/>
    </row>
    <row r="18" s="760" customFormat="true" ht="15" customHeight="true" x14ac:dyDescent="0.2">
      <c r="A18" s="3423" t="s">
        <v>60</v>
      </c>
      <c r="B18" s="2352" t="s">
        <v>15</v>
      </c>
      <c r="C18" s="1774">
        <v>30.3</v>
      </c>
      <c r="D18" s="1775">
        <v>36.5</v>
      </c>
      <c r="E18" s="1775">
        <v>50.7</v>
      </c>
      <c r="F18" s="1775">
        <v>72.8</v>
      </c>
      <c r="G18" s="1776">
        <v>91.5</v>
      </c>
      <c r="H18" s="1777">
        <v>65.099999999999994</v>
      </c>
      <c r="I18" s="1775">
        <v>77.7</v>
      </c>
      <c r="J18" s="1775">
        <v>85.7</v>
      </c>
      <c r="K18" s="1775">
        <v>90.8</v>
      </c>
      <c r="L18" s="1778">
        <v>96.9</v>
      </c>
      <c r="M18" s="1774">
        <v>27.6</v>
      </c>
      <c r="N18" s="1775">
        <v>33.5</v>
      </c>
      <c r="O18" s="1775">
        <v>36.1</v>
      </c>
      <c r="P18" s="1775">
        <v>40.6</v>
      </c>
      <c r="Q18" s="1776">
        <v>57.1</v>
      </c>
      <c r="R18" s="1777">
        <v>46.3</v>
      </c>
      <c r="S18" s="1775">
        <v>73.900000000000006</v>
      </c>
      <c r="T18" s="1775">
        <v>61.5</v>
      </c>
      <c r="U18" s="1775">
        <v>37.700000000000003</v>
      </c>
      <c r="V18" s="1775">
        <v>89.1</v>
      </c>
      <c r="W18" s="1775">
        <v>29</v>
      </c>
      <c r="X18" s="1775">
        <v>43.7</v>
      </c>
      <c r="Y18" s="1775">
        <v>25.8</v>
      </c>
      <c r="Z18" s="1775">
        <v>51.2</v>
      </c>
      <c r="AA18" s="1778">
        <v>40.6</v>
      </c>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1061"/>
      <c r="BA18" s="3096" t="s">
        <v>60</v>
      </c>
      <c r="BB18" s="162" t="s">
        <v>15</v>
      </c>
      <c r="BC18" s="1586" t="s">
        <v>35</v>
      </c>
      <c r="BD18" s="1606" t="s">
        <v>35</v>
      </c>
      <c r="BE18" s="1606" t="s">
        <v>35</v>
      </c>
      <c r="BF18" s="1606" t="s">
        <v>35</v>
      </c>
      <c r="BG18" s="1627" t="s">
        <v>35</v>
      </c>
      <c r="BH18" s="1648" t="s">
        <v>35</v>
      </c>
      <c r="BI18" s="1606" t="s">
        <v>35</v>
      </c>
      <c r="BJ18" s="1606" t="s">
        <v>35</v>
      </c>
      <c r="BK18" s="1606" t="s">
        <v>35</v>
      </c>
      <c r="BL18" s="1627" t="s">
        <v>35</v>
      </c>
      <c r="BM18" s="1648" t="s">
        <v>35</v>
      </c>
      <c r="BN18" s="1606" t="s">
        <v>35</v>
      </c>
      <c r="BO18" s="1606" t="s">
        <v>35</v>
      </c>
      <c r="BP18" s="1606" t="s">
        <v>35</v>
      </c>
      <c r="BQ18" s="1627" t="s">
        <v>35</v>
      </c>
      <c r="BR18" s="1648" t="s">
        <v>35</v>
      </c>
      <c r="BS18" s="1606" t="s">
        <v>35</v>
      </c>
      <c r="BT18" s="1606" t="s">
        <v>35</v>
      </c>
      <c r="BU18" s="1606" t="s">
        <v>35</v>
      </c>
      <c r="BV18" s="1606" t="s">
        <v>35</v>
      </c>
      <c r="BW18" s="1606" t="s">
        <v>35</v>
      </c>
      <c r="BX18" s="1606" t="s">
        <v>35</v>
      </c>
      <c r="BY18" s="1669" t="s">
        <v>35</v>
      </c>
      <c r="BZ18" s="1669" t="s">
        <v>35</v>
      </c>
      <c r="CA18" s="1669" t="s">
        <v>35</v>
      </c>
      <c r="CB18" s="2473"/>
      <c r="CC18" s="2473"/>
      <c r="CD18" s="2473"/>
      <c r="CE18" s="2473"/>
      <c r="CF18" s="2473"/>
      <c r="CG18" s="2473"/>
      <c r="CH18" s="2473"/>
      <c r="CI18" s="2473"/>
      <c r="CJ18" s="2473"/>
      <c r="CK18" s="2473"/>
      <c r="CL18" s="2473"/>
      <c r="CM18" s="2473"/>
      <c r="CN18" s="2473"/>
      <c r="CO18" s="2473"/>
      <c r="CP18" s="2473"/>
      <c r="CQ18" s="2473"/>
      <c r="CR18" s="2473"/>
      <c r="CS18" s="2473"/>
      <c r="CT18" s="2473"/>
      <c r="CU18" s="2473"/>
      <c r="CV18" s="2473"/>
      <c r="CW18" s="2473"/>
      <c r="CX18" s="2473"/>
      <c r="CY18" s="2473"/>
      <c r="CZ18" s="2473"/>
    </row>
    <row r="19" s="760" customFormat="true" ht="15" customHeight="true" x14ac:dyDescent="0.2">
      <c r="A19" s="3423"/>
      <c r="B19" s="2352" t="s">
        <v>16</v>
      </c>
      <c r="C19" s="1774">
        <v>7.2</v>
      </c>
      <c r="D19" s="1775">
        <v>9.1</v>
      </c>
      <c r="E19" s="1775">
        <v>9.3000000000000007</v>
      </c>
      <c r="F19" s="1775">
        <v>7.2</v>
      </c>
      <c r="G19" s="1776">
        <v>3.4</v>
      </c>
      <c r="H19" s="1777">
        <v>9.1</v>
      </c>
      <c r="I19" s="1775">
        <v>7.9</v>
      </c>
      <c r="J19" s="1775">
        <v>7.3</v>
      </c>
      <c r="K19" s="1775">
        <v>3.9</v>
      </c>
      <c r="L19" s="1778">
        <v>1.9</v>
      </c>
      <c r="M19" s="1774">
        <v>6.6</v>
      </c>
      <c r="N19" s="1775">
        <v>8.1999999999999993</v>
      </c>
      <c r="O19" s="1775">
        <v>8.8000000000000007</v>
      </c>
      <c r="P19" s="1775">
        <v>10.3</v>
      </c>
      <c r="Q19" s="1776">
        <v>6.3</v>
      </c>
      <c r="R19" s="1777">
        <v>6.8</v>
      </c>
      <c r="S19" s="1775">
        <v>2.2999999999999998</v>
      </c>
      <c r="T19" s="1775">
        <v>11.4</v>
      </c>
      <c r="U19" s="1775">
        <v>5.7</v>
      </c>
      <c r="V19" s="1775">
        <v>7.6</v>
      </c>
      <c r="W19" s="1775">
        <v>6.7</v>
      </c>
      <c r="X19" s="1775">
        <v>6.2</v>
      </c>
      <c r="Y19" s="1775">
        <v>5.0999999999999996</v>
      </c>
      <c r="Z19" s="1775">
        <v>13.8</v>
      </c>
      <c r="AA19" s="1778">
        <v>3.6</v>
      </c>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1061"/>
      <c r="BA19" s="3096"/>
      <c r="BB19" s="162" t="s">
        <v>16</v>
      </c>
      <c r="BC19" s="1586" t="s">
        <v>35</v>
      </c>
      <c r="BD19" s="1606" t="s">
        <v>35</v>
      </c>
      <c r="BE19" s="1606" t="s">
        <v>35</v>
      </c>
      <c r="BF19" s="1606" t="s">
        <v>35</v>
      </c>
      <c r="BG19" s="1627" t="s">
        <v>35</v>
      </c>
      <c r="BH19" s="1648" t="s">
        <v>35</v>
      </c>
      <c r="BI19" s="1606" t="s">
        <v>35</v>
      </c>
      <c r="BJ19" s="1606" t="s">
        <v>35</v>
      </c>
      <c r="BK19" s="1606" t="s">
        <v>35</v>
      </c>
      <c r="BL19" s="1627" t="s">
        <v>35</v>
      </c>
      <c r="BM19" s="1648" t="s">
        <v>35</v>
      </c>
      <c r="BN19" s="1606" t="s">
        <v>35</v>
      </c>
      <c r="BO19" s="1606" t="s">
        <v>35</v>
      </c>
      <c r="BP19" s="1606" t="s">
        <v>35</v>
      </c>
      <c r="BQ19" s="1627" t="s">
        <v>35</v>
      </c>
      <c r="BR19" s="1648" t="s">
        <v>35</v>
      </c>
      <c r="BS19" s="1606" t="s">
        <v>35</v>
      </c>
      <c r="BT19" s="1606" t="s">
        <v>35</v>
      </c>
      <c r="BU19" s="1606" t="s">
        <v>35</v>
      </c>
      <c r="BV19" s="1606" t="s">
        <v>35</v>
      </c>
      <c r="BW19" s="1606" t="s">
        <v>35</v>
      </c>
      <c r="BX19" s="1606" t="s">
        <v>35</v>
      </c>
      <c r="BY19" s="1669" t="s">
        <v>35</v>
      </c>
      <c r="BZ19" s="1669" t="s">
        <v>35</v>
      </c>
      <c r="CA19" s="1669" t="s">
        <v>35</v>
      </c>
      <c r="CB19" s="2473"/>
      <c r="CC19" s="2473"/>
      <c r="CD19" s="2473"/>
      <c r="CE19" s="2473"/>
      <c r="CF19" s="2473"/>
      <c r="CG19" s="2473"/>
      <c r="CH19" s="2473"/>
      <c r="CI19" s="2473"/>
      <c r="CJ19" s="2473"/>
      <c r="CK19" s="2473"/>
      <c r="CL19" s="2473"/>
      <c r="CM19" s="2473"/>
      <c r="CN19" s="2473"/>
      <c r="CO19" s="2473"/>
      <c r="CP19" s="2473"/>
      <c r="CQ19" s="2473"/>
      <c r="CR19" s="2473"/>
      <c r="CS19" s="2473"/>
      <c r="CT19" s="2473"/>
      <c r="CU19" s="2473"/>
      <c r="CV19" s="2473"/>
      <c r="CW19" s="2473"/>
      <c r="CX19" s="2473"/>
      <c r="CY19" s="2473"/>
      <c r="CZ19" s="2473"/>
    </row>
    <row r="20" s="760" customFormat="true" ht="15" customHeight="true" x14ac:dyDescent="0.2">
      <c r="A20" s="3423"/>
      <c r="B20" s="2352" t="s">
        <v>22</v>
      </c>
      <c r="C20" s="1774">
        <v>41.7</v>
      </c>
      <c r="D20" s="1775">
        <v>37.200000000000003</v>
      </c>
      <c r="E20" s="1775">
        <v>29.2</v>
      </c>
      <c r="F20" s="1775">
        <v>16.2</v>
      </c>
      <c r="G20" s="1776">
        <v>4.4000000000000004</v>
      </c>
      <c r="H20" s="1777">
        <v>22.7</v>
      </c>
      <c r="I20" s="1775">
        <v>13.6</v>
      </c>
      <c r="J20" s="1775">
        <v>6.9</v>
      </c>
      <c r="K20" s="1775">
        <v>4.9000000000000004</v>
      </c>
      <c r="L20" s="1778">
        <v>1.2</v>
      </c>
      <c r="M20" s="1774">
        <v>43.3</v>
      </c>
      <c r="N20" s="1775">
        <v>39.9</v>
      </c>
      <c r="O20" s="1775">
        <v>36.9</v>
      </c>
      <c r="P20" s="1775">
        <v>33.700000000000003</v>
      </c>
      <c r="Q20" s="1776">
        <v>26.3</v>
      </c>
      <c r="R20" s="1777">
        <v>36.5</v>
      </c>
      <c r="S20" s="1775">
        <v>21.1</v>
      </c>
      <c r="T20" s="1775">
        <v>23.8</v>
      </c>
      <c r="U20" s="1775">
        <v>36.9</v>
      </c>
      <c r="V20" s="1775">
        <v>2.4</v>
      </c>
      <c r="W20" s="1775">
        <v>31.7</v>
      </c>
      <c r="X20" s="1775">
        <v>35.1</v>
      </c>
      <c r="Y20" s="1775">
        <v>44.9</v>
      </c>
      <c r="Z20" s="1775">
        <v>19.600000000000001</v>
      </c>
      <c r="AA20" s="1778">
        <v>46.9</v>
      </c>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1061"/>
      <c r="BA20" s="3096"/>
      <c r="BB20" s="162" t="s">
        <v>22</v>
      </c>
      <c r="BC20" s="1586" t="s">
        <v>35</v>
      </c>
      <c r="BD20" s="1606" t="s">
        <v>35</v>
      </c>
      <c r="BE20" s="1606" t="s">
        <v>35</v>
      </c>
      <c r="BF20" s="1606" t="s">
        <v>35</v>
      </c>
      <c r="BG20" s="1627" t="s">
        <v>35</v>
      </c>
      <c r="BH20" s="1648" t="s">
        <v>35</v>
      </c>
      <c r="BI20" s="1606" t="s">
        <v>35</v>
      </c>
      <c r="BJ20" s="1606" t="s">
        <v>35</v>
      </c>
      <c r="BK20" s="1606" t="s">
        <v>35</v>
      </c>
      <c r="BL20" s="1627" t="s">
        <v>35</v>
      </c>
      <c r="BM20" s="1648" t="s">
        <v>35</v>
      </c>
      <c r="BN20" s="1606" t="s">
        <v>35</v>
      </c>
      <c r="BO20" s="1606" t="s">
        <v>35</v>
      </c>
      <c r="BP20" s="1606" t="s">
        <v>35</v>
      </c>
      <c r="BQ20" s="1627" t="s">
        <v>35</v>
      </c>
      <c r="BR20" s="1648" t="s">
        <v>35</v>
      </c>
      <c r="BS20" s="1606" t="s">
        <v>35</v>
      </c>
      <c r="BT20" s="1606" t="s">
        <v>35</v>
      </c>
      <c r="BU20" s="1606" t="s">
        <v>35</v>
      </c>
      <c r="BV20" s="1606" t="s">
        <v>35</v>
      </c>
      <c r="BW20" s="1606" t="s">
        <v>35</v>
      </c>
      <c r="BX20" s="1606" t="s">
        <v>35</v>
      </c>
      <c r="BY20" s="1669" t="s">
        <v>35</v>
      </c>
      <c r="BZ20" s="1669" t="s">
        <v>35</v>
      </c>
      <c r="CA20" s="1669" t="s">
        <v>35</v>
      </c>
      <c r="CB20" s="2473"/>
      <c r="CC20" s="2473"/>
      <c r="CD20" s="2473"/>
      <c r="CE20" s="2473"/>
      <c r="CF20" s="2473"/>
      <c r="CG20" s="2473"/>
      <c r="CH20" s="2473"/>
      <c r="CI20" s="2473"/>
      <c r="CJ20" s="2473"/>
      <c r="CK20" s="2473"/>
      <c r="CL20" s="2473"/>
      <c r="CM20" s="2473"/>
      <c r="CN20" s="2473"/>
      <c r="CO20" s="2473"/>
      <c r="CP20" s="2473"/>
      <c r="CQ20" s="2473"/>
      <c r="CR20" s="2473"/>
      <c r="CS20" s="2473"/>
      <c r="CT20" s="2473"/>
      <c r="CU20" s="2473"/>
      <c r="CV20" s="2473"/>
      <c r="CW20" s="2473"/>
      <c r="CX20" s="2473"/>
      <c r="CY20" s="2473"/>
      <c r="CZ20" s="2473"/>
    </row>
    <row r="21" s="760" customFormat="true" ht="15" customHeight="true" x14ac:dyDescent="0.2">
      <c r="A21" s="3423"/>
      <c r="B21" s="2352" t="s">
        <v>17</v>
      </c>
      <c r="C21" s="2213">
        <v>20.8</v>
      </c>
      <c r="D21" s="2214">
        <v>17.2</v>
      </c>
      <c r="E21" s="2214">
        <v>10.8</v>
      </c>
      <c r="F21" s="2214">
        <v>3.8</v>
      </c>
      <c r="G21" s="2215">
        <v>0.7</v>
      </c>
      <c r="H21" s="2216">
        <v>3.1</v>
      </c>
      <c r="I21" s="2214">
        <v>0.8</v>
      </c>
      <c r="J21" s="2214">
        <v>0.1</v>
      </c>
      <c r="K21" s="2214">
        <v>0.4</v>
      </c>
      <c r="L21" s="2217">
        <v>0</v>
      </c>
      <c r="M21" s="2218">
        <v>22.5</v>
      </c>
      <c r="N21" s="2214">
        <v>18.399999999999999</v>
      </c>
      <c r="O21" s="2214">
        <v>18.2</v>
      </c>
      <c r="P21" s="2214">
        <v>15.4</v>
      </c>
      <c r="Q21" s="2215">
        <v>10.3</v>
      </c>
      <c r="R21" s="2216">
        <v>10.4</v>
      </c>
      <c r="S21" s="2214">
        <v>2.6</v>
      </c>
      <c r="T21" s="2214">
        <v>3.4</v>
      </c>
      <c r="U21" s="2214">
        <v>19.7</v>
      </c>
      <c r="V21" s="2214">
        <v>0.9</v>
      </c>
      <c r="W21" s="2214">
        <v>32.6</v>
      </c>
      <c r="X21" s="2214">
        <v>15</v>
      </c>
      <c r="Y21" s="2214">
        <v>24.2</v>
      </c>
      <c r="Z21" s="2214">
        <v>15.4</v>
      </c>
      <c r="AA21" s="2567">
        <v>8.9</v>
      </c>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1061"/>
      <c r="BA21" s="3096"/>
      <c r="BB21" s="162" t="s">
        <v>17</v>
      </c>
      <c r="BC21" s="1586" t="s">
        <v>35</v>
      </c>
      <c r="BD21" s="1606" t="s">
        <v>35</v>
      </c>
      <c r="BE21" s="1606" t="s">
        <v>35</v>
      </c>
      <c r="BF21" s="1606" t="s">
        <v>35</v>
      </c>
      <c r="BG21" s="1627" t="s">
        <v>35</v>
      </c>
      <c r="BH21" s="1648" t="s">
        <v>35</v>
      </c>
      <c r="BI21" s="1606" t="s">
        <v>35</v>
      </c>
      <c r="BJ21" s="1606" t="s">
        <v>35</v>
      </c>
      <c r="BK21" s="1606" t="s">
        <v>35</v>
      </c>
      <c r="BL21" s="1627" t="s">
        <v>35</v>
      </c>
      <c r="BM21" s="1648" t="s">
        <v>35</v>
      </c>
      <c r="BN21" s="1606" t="s">
        <v>35</v>
      </c>
      <c r="BO21" s="1606" t="s">
        <v>35</v>
      </c>
      <c r="BP21" s="1606" t="s">
        <v>35</v>
      </c>
      <c r="BQ21" s="1627" t="s">
        <v>35</v>
      </c>
      <c r="BR21" s="1648" t="s">
        <v>35</v>
      </c>
      <c r="BS21" s="1606" t="s">
        <v>35</v>
      </c>
      <c r="BT21" s="1606" t="s">
        <v>35</v>
      </c>
      <c r="BU21" s="1606" t="s">
        <v>35</v>
      </c>
      <c r="BV21" s="1606" t="s">
        <v>35</v>
      </c>
      <c r="BW21" s="1606" t="s">
        <v>35</v>
      </c>
      <c r="BX21" s="1606" t="s">
        <v>35</v>
      </c>
      <c r="BY21" s="1669" t="s">
        <v>35</v>
      </c>
      <c r="BZ21" s="1669" t="s">
        <v>35</v>
      </c>
      <c r="CA21" s="1669" t="s">
        <v>35</v>
      </c>
      <c r="CB21" s="2473"/>
      <c r="CC21" s="2473"/>
      <c r="CD21" s="2473"/>
      <c r="CE21" s="2473"/>
      <c r="CF21" s="2473"/>
      <c r="CG21" s="2473"/>
      <c r="CH21" s="2473"/>
      <c r="CI21" s="2473"/>
      <c r="CJ21" s="2473"/>
      <c r="CK21" s="2473"/>
      <c r="CL21" s="2473"/>
      <c r="CM21" s="2473"/>
      <c r="CN21" s="2473"/>
      <c r="CO21" s="2473"/>
      <c r="CP21" s="2473"/>
      <c r="CQ21" s="2473"/>
      <c r="CR21" s="2473"/>
      <c r="CS21" s="2473"/>
      <c r="CT21" s="2473"/>
      <c r="CU21" s="2473"/>
      <c r="CV21" s="2473"/>
      <c r="CW21" s="2473"/>
      <c r="CX21" s="2473"/>
      <c r="CY21" s="2473"/>
      <c r="CZ21" s="2473"/>
    </row>
    <row r="22" s="760" customFormat="true" ht="15" customHeight="true" x14ac:dyDescent="0.2">
      <c r="A22" s="3423" t="s">
        <v>54</v>
      </c>
      <c r="B22" s="2352" t="s">
        <v>49</v>
      </c>
      <c r="C22" s="2213">
        <v>19.3</v>
      </c>
      <c r="D22" s="2214">
        <v>19.8</v>
      </c>
      <c r="E22" s="2214">
        <v>15.6</v>
      </c>
      <c r="F22" s="2214">
        <v>9</v>
      </c>
      <c r="G22" s="2215">
        <v>3.6</v>
      </c>
      <c r="H22" s="2216">
        <v>12.3</v>
      </c>
      <c r="I22" s="2214">
        <v>9.1999999999999993</v>
      </c>
      <c r="J22" s="2214">
        <v>7.8</v>
      </c>
      <c r="K22" s="2214">
        <v>4.2</v>
      </c>
      <c r="L22" s="2217">
        <v>1.9</v>
      </c>
      <c r="M22" s="2218">
        <v>19.2</v>
      </c>
      <c r="N22" s="2214">
        <v>19.600000000000001</v>
      </c>
      <c r="O22" s="2214">
        <v>19.7</v>
      </c>
      <c r="P22" s="2214">
        <v>20.3</v>
      </c>
      <c r="Q22" s="2215">
        <v>10</v>
      </c>
      <c r="R22" s="2216">
        <v>12.7</v>
      </c>
      <c r="S22" s="2214">
        <v>3</v>
      </c>
      <c r="T22" s="2214">
        <v>15.6</v>
      </c>
      <c r="U22" s="2214">
        <v>13.2</v>
      </c>
      <c r="V22" s="2214">
        <v>7.9</v>
      </c>
      <c r="W22" s="2214">
        <v>18.899999999999999</v>
      </c>
      <c r="X22" s="2214">
        <v>12.4</v>
      </c>
      <c r="Y22" s="2214">
        <v>16.5</v>
      </c>
      <c r="Z22" s="2214">
        <v>21.3</v>
      </c>
      <c r="AA22" s="2567">
        <v>8.1</v>
      </c>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1061"/>
      <c r="BA22" s="3096" t="s">
        <v>54</v>
      </c>
      <c r="BB22" s="162" t="s">
        <v>49</v>
      </c>
      <c r="BC22" s="1586" t="s">
        <v>35</v>
      </c>
      <c r="BD22" s="1606" t="s">
        <v>35</v>
      </c>
      <c r="BE22" s="1606" t="s">
        <v>35</v>
      </c>
      <c r="BF22" s="1606" t="s">
        <v>35</v>
      </c>
      <c r="BG22" s="1627" t="s">
        <v>35</v>
      </c>
      <c r="BH22" s="1648" t="s">
        <v>35</v>
      </c>
      <c r="BI22" s="1606" t="s">
        <v>35</v>
      </c>
      <c r="BJ22" s="1606" t="s">
        <v>35</v>
      </c>
      <c r="BK22" s="1606" t="s">
        <v>35</v>
      </c>
      <c r="BL22" s="1627" t="s">
        <v>35</v>
      </c>
      <c r="BM22" s="1648" t="s">
        <v>35</v>
      </c>
      <c r="BN22" s="1606" t="s">
        <v>35</v>
      </c>
      <c r="BO22" s="1606" t="s">
        <v>35</v>
      </c>
      <c r="BP22" s="1606" t="s">
        <v>35</v>
      </c>
      <c r="BQ22" s="1627" t="s">
        <v>35</v>
      </c>
      <c r="BR22" s="1648" t="s">
        <v>35</v>
      </c>
      <c r="BS22" s="1606" t="s">
        <v>35</v>
      </c>
      <c r="BT22" s="1606" t="s">
        <v>35</v>
      </c>
      <c r="BU22" s="1606" t="s">
        <v>35</v>
      </c>
      <c r="BV22" s="1606" t="s">
        <v>35</v>
      </c>
      <c r="BW22" s="1606" t="s">
        <v>35</v>
      </c>
      <c r="BX22" s="1606" t="s">
        <v>35</v>
      </c>
      <c r="BY22" s="1669" t="s">
        <v>35</v>
      </c>
      <c r="BZ22" s="1669" t="s">
        <v>35</v>
      </c>
      <c r="CA22" s="1669" t="s">
        <v>35</v>
      </c>
      <c r="CB22" s="2473"/>
      <c r="CC22" s="2473"/>
      <c r="CD22" s="2473"/>
      <c r="CE22" s="2473"/>
      <c r="CF22" s="2473"/>
      <c r="CG22" s="2473"/>
      <c r="CH22" s="2473"/>
      <c r="CI22" s="2473"/>
      <c r="CJ22" s="2473"/>
      <c r="CK22" s="2473"/>
      <c r="CL22" s="2473"/>
      <c r="CM22" s="2473"/>
      <c r="CN22" s="2473"/>
      <c r="CO22" s="2473"/>
      <c r="CP22" s="2473"/>
      <c r="CQ22" s="2473"/>
      <c r="CR22" s="2473"/>
      <c r="CS22" s="2473"/>
      <c r="CT22" s="2473"/>
      <c r="CU22" s="2473"/>
      <c r="CV22" s="2473"/>
      <c r="CW22" s="2473"/>
      <c r="CX22" s="2473"/>
      <c r="CY22" s="2473"/>
      <c r="CZ22" s="2473"/>
    </row>
    <row r="23" s="760" customFormat="true" ht="15" customHeight="true" x14ac:dyDescent="0.2">
      <c r="A23" s="3424"/>
      <c r="B23" s="2353" t="s">
        <v>48</v>
      </c>
      <c r="C23" s="2219">
        <v>80.7</v>
      </c>
      <c r="D23" s="2220">
        <v>80.2</v>
      </c>
      <c r="E23" s="2220">
        <v>84.4</v>
      </c>
      <c r="F23" s="2220">
        <v>91</v>
      </c>
      <c r="G23" s="2221">
        <v>96.4</v>
      </c>
      <c r="H23" s="2222">
        <v>87.7</v>
      </c>
      <c r="I23" s="2220">
        <v>90.8</v>
      </c>
      <c r="J23" s="2220">
        <v>92.2</v>
      </c>
      <c r="K23" s="2220">
        <v>95.8</v>
      </c>
      <c r="L23" s="2223">
        <v>98.1</v>
      </c>
      <c r="M23" s="2224">
        <v>80.8</v>
      </c>
      <c r="N23" s="2220">
        <v>80.400000000000006</v>
      </c>
      <c r="O23" s="2220">
        <v>80.3</v>
      </c>
      <c r="P23" s="2220">
        <v>79.7</v>
      </c>
      <c r="Q23" s="2221">
        <v>90</v>
      </c>
      <c r="R23" s="2222">
        <v>87.3</v>
      </c>
      <c r="S23" s="2220">
        <v>97</v>
      </c>
      <c r="T23" s="2220">
        <v>84.4</v>
      </c>
      <c r="U23" s="2220">
        <v>86.8</v>
      </c>
      <c r="V23" s="2220">
        <v>92.1</v>
      </c>
      <c r="W23" s="2220">
        <v>81.099999999999994</v>
      </c>
      <c r="X23" s="2220">
        <v>87.6</v>
      </c>
      <c r="Y23" s="2220">
        <v>83.5</v>
      </c>
      <c r="Z23" s="2220">
        <v>78.7</v>
      </c>
      <c r="AA23" s="2568">
        <v>91.9</v>
      </c>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1061"/>
      <c r="BA23" s="3097"/>
      <c r="BB23" s="163" t="s">
        <v>48</v>
      </c>
      <c r="BC23" s="1587" t="s">
        <v>35</v>
      </c>
      <c r="BD23" s="1607" t="s">
        <v>35</v>
      </c>
      <c r="BE23" s="1607" t="s">
        <v>35</v>
      </c>
      <c r="BF23" s="1607" t="s">
        <v>35</v>
      </c>
      <c r="BG23" s="1628" t="s">
        <v>35</v>
      </c>
      <c r="BH23" s="1649" t="s">
        <v>35</v>
      </c>
      <c r="BI23" s="1607" t="s">
        <v>35</v>
      </c>
      <c r="BJ23" s="1607" t="s">
        <v>35</v>
      </c>
      <c r="BK23" s="1607" t="s">
        <v>35</v>
      </c>
      <c r="BL23" s="1628" t="s">
        <v>35</v>
      </c>
      <c r="BM23" s="1649" t="s">
        <v>35</v>
      </c>
      <c r="BN23" s="1607" t="s">
        <v>35</v>
      </c>
      <c r="BO23" s="1607" t="s">
        <v>35</v>
      </c>
      <c r="BP23" s="1607" t="s">
        <v>35</v>
      </c>
      <c r="BQ23" s="1628" t="s">
        <v>35</v>
      </c>
      <c r="BR23" s="1649" t="s">
        <v>35</v>
      </c>
      <c r="BS23" s="1607" t="s">
        <v>35</v>
      </c>
      <c r="BT23" s="1607" t="s">
        <v>35</v>
      </c>
      <c r="BU23" s="1607" t="s">
        <v>35</v>
      </c>
      <c r="BV23" s="1607" t="s">
        <v>35</v>
      </c>
      <c r="BW23" s="1607" t="s">
        <v>35</v>
      </c>
      <c r="BX23" s="1607" t="s">
        <v>35</v>
      </c>
      <c r="BY23" s="1670" t="s">
        <v>35</v>
      </c>
      <c r="BZ23" s="1670" t="s">
        <v>35</v>
      </c>
      <c r="CA23" s="1670" t="s">
        <v>35</v>
      </c>
      <c r="CB23" s="2474"/>
      <c r="CC23" s="2474"/>
      <c r="CD23" s="2474"/>
      <c r="CE23" s="2474"/>
      <c r="CF23" s="2474"/>
      <c r="CG23" s="2474"/>
      <c r="CH23" s="2474"/>
      <c r="CI23" s="2474"/>
      <c r="CJ23" s="2474"/>
      <c r="CK23" s="2474"/>
      <c r="CL23" s="2474"/>
      <c r="CM23" s="2474"/>
      <c r="CN23" s="2474"/>
      <c r="CO23" s="2474"/>
      <c r="CP23" s="2474"/>
      <c r="CQ23" s="2474"/>
      <c r="CR23" s="2474"/>
      <c r="CS23" s="2474"/>
      <c r="CT23" s="2474"/>
      <c r="CU23" s="2474"/>
      <c r="CV23" s="2474"/>
      <c r="CW23" s="2474"/>
      <c r="CX23" s="2474"/>
      <c r="CY23" s="2474"/>
      <c r="CZ23" s="2474"/>
    </row>
    <row r="24" s="131" customFormat="true" ht="15" customHeight="true" x14ac:dyDescent="0.2">
      <c r="A24" s="3041"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9"/>
      <c r="AB24" s="1038"/>
      <c r="AC24" s="1038"/>
      <c r="AD24" s="1038"/>
      <c r="AE24" s="1038"/>
      <c r="AF24" s="1038"/>
      <c r="AG24" s="1038"/>
      <c r="AH24" s="1038"/>
      <c r="AI24" s="1038"/>
      <c r="AJ24" s="1038"/>
      <c r="AK24" s="1038"/>
      <c r="AL24" s="1038"/>
      <c r="AM24" s="1038"/>
      <c r="AN24" s="1038"/>
      <c r="AO24" s="1038"/>
      <c r="AP24" s="1038"/>
      <c r="AQ24" s="1038"/>
      <c r="AR24" s="1038"/>
      <c r="AS24" s="1038"/>
      <c r="AT24" s="1038"/>
      <c r="AU24" s="1038"/>
      <c r="AV24" s="1038"/>
      <c r="AW24" s="1038"/>
      <c r="AX24" s="1038"/>
      <c r="AY24" s="1038"/>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customHeight="true" x14ac:dyDescent="0.2">
      <c r="A25" s="3042"/>
      <c r="B25" s="273" t="s">
        <v>58</v>
      </c>
      <c r="C25" s="340">
        <f t="shared" ref="C25:AA25" si="0">C64/(C64+C65)*100</f>
        <v>7.1701470335505153</v>
      </c>
      <c r="D25" s="341">
        <f t="shared" si="0"/>
        <v>13.583186489468826</v>
      </c>
      <c r="E25" s="341">
        <f t="shared" si="0"/>
        <v>17.131364228455915</v>
      </c>
      <c r="F25" s="341">
        <f t="shared" si="0"/>
        <v>8.6377040996966699</v>
      </c>
      <c r="G25" s="342">
        <f t="shared" si="0"/>
        <v>60.901531808706501</v>
      </c>
      <c r="H25" s="343">
        <f t="shared" si="0"/>
        <v>19.431035283662577</v>
      </c>
      <c r="I25" s="341">
        <f t="shared" si="0"/>
        <v>17.539747041309305</v>
      </c>
      <c r="J25" s="341">
        <f t="shared" si="0"/>
        <v>12.324455914604327</v>
      </c>
      <c r="K25" s="341">
        <f t="shared" si="0"/>
        <v>65.57449671140273</v>
      </c>
      <c r="L25" s="344">
        <f t="shared" si="0"/>
        <v>90.258218435951903</v>
      </c>
      <c r="M25" s="340">
        <f t="shared" si="0"/>
        <v>6.8963499277671554</v>
      </c>
      <c r="N25" s="341">
        <f t="shared" si="0"/>
        <v>11.050159749440784</v>
      </c>
      <c r="O25" s="341">
        <f t="shared" si="0"/>
        <v>12.249497192479151</v>
      </c>
      <c r="P25" s="341">
        <f t="shared" si="0"/>
        <v>9.8278043401104611</v>
      </c>
      <c r="Q25" s="342">
        <f t="shared" si="0"/>
        <v>16.30958434465164</v>
      </c>
      <c r="R25" s="343">
        <f t="shared" si="0"/>
        <v>2.4743414323697901</v>
      </c>
      <c r="S25" s="341">
        <f t="shared" si="0"/>
        <v>9.5047413073095299</v>
      </c>
      <c r="T25" s="341">
        <f t="shared" si="0"/>
        <v>12.677937047038926</v>
      </c>
      <c r="U25" s="341">
        <f t="shared" si="0"/>
        <v>20.575312271376262</v>
      </c>
      <c r="V25" s="341">
        <f t="shared" si="0"/>
        <v>54.968133742262459</v>
      </c>
      <c r="W25" s="341">
        <f t="shared" si="0"/>
        <v>10.793263242954261</v>
      </c>
      <c r="X25" s="341">
        <f t="shared" si="0"/>
        <v>15.965062055409218</v>
      </c>
      <c r="Y25" s="341">
        <f t="shared" si="0"/>
        <v>13.074471037671442</v>
      </c>
      <c r="Z25" s="341">
        <f t="shared" si="0"/>
        <v>15.727327432946495</v>
      </c>
      <c r="AA25" s="344">
        <f t="shared" si="0"/>
        <v>0.79971134037528435</v>
      </c>
      <c r="AB25" s="1038"/>
      <c r="AC25" s="1038"/>
      <c r="AD25" s="1038"/>
      <c r="AE25" s="1038"/>
      <c r="AF25" s="1038"/>
      <c r="AG25" s="1038"/>
      <c r="AH25" s="1038"/>
      <c r="AI25" s="1038"/>
      <c r="AJ25" s="1038"/>
      <c r="AK25" s="1038"/>
      <c r="AL25" s="1038"/>
      <c r="AM25" s="1038"/>
      <c r="AN25" s="1038"/>
      <c r="AO25" s="1038"/>
      <c r="AP25" s="1038"/>
      <c r="AQ25" s="1038"/>
      <c r="AR25" s="1038"/>
      <c r="AS25" s="1038"/>
      <c r="AT25" s="1038"/>
      <c r="AU25" s="1038"/>
      <c r="AV25" s="1038"/>
      <c r="AW25" s="1038"/>
      <c r="AX25" s="1038"/>
      <c r="AY25" s="1038"/>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customHeight="true" x14ac:dyDescent="0.2">
      <c r="A26" s="3043"/>
      <c r="B26" s="274" t="s">
        <v>46</v>
      </c>
      <c r="C26" s="345"/>
      <c r="D26" s="346"/>
      <c r="E26" s="346"/>
      <c r="F26" s="346"/>
      <c r="G26" s="347"/>
      <c r="H26" s="348"/>
      <c r="I26" s="346"/>
      <c r="J26" s="346"/>
      <c r="K26" s="346"/>
      <c r="L26" s="349"/>
      <c r="M26" s="345"/>
      <c r="N26" s="346"/>
      <c r="O26" s="346"/>
      <c r="P26" s="346"/>
      <c r="Q26" s="347"/>
      <c r="R26" s="2389"/>
      <c r="S26" s="2390"/>
      <c r="T26" s="2390"/>
      <c r="U26" s="2390"/>
      <c r="V26" s="2390"/>
      <c r="W26" s="2390"/>
      <c r="X26" s="2390"/>
      <c r="Y26" s="2390"/>
      <c r="Z26" s="2390"/>
      <c r="AA26" s="2428"/>
      <c r="AB26" s="1038"/>
      <c r="AC26" s="1038"/>
      <c r="AD26" s="1038"/>
      <c r="AE26" s="1038"/>
      <c r="AF26" s="1038"/>
      <c r="AG26" s="1038"/>
      <c r="AH26" s="1038"/>
      <c r="AI26" s="1038"/>
      <c r="AJ26" s="1038"/>
      <c r="AK26" s="1038"/>
      <c r="AL26" s="1038"/>
      <c r="AM26" s="1038"/>
      <c r="AN26" s="1038"/>
      <c r="AO26" s="1038"/>
      <c r="AP26" s="1038"/>
      <c r="AQ26" s="1038"/>
      <c r="AR26" s="1038"/>
      <c r="AS26" s="1038"/>
      <c r="AT26" s="1038"/>
      <c r="AU26" s="1038"/>
      <c r="AV26" s="1038"/>
      <c r="AW26" s="1038"/>
      <c r="AX26" s="1038"/>
      <c r="AY26" s="1038"/>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761" customFormat="true" ht="15" customHeight="true" x14ac:dyDescent="0.2">
      <c r="A27" s="130"/>
      <c r="B27" s="202"/>
      <c r="C27" s="3064" t="s">
        <v>115</v>
      </c>
      <c r="D27" s="3065"/>
      <c r="E27" s="3065"/>
      <c r="F27" s="3065"/>
      <c r="G27" s="3066"/>
      <c r="H27" s="3409" t="s">
        <v>38</v>
      </c>
      <c r="I27" s="3410"/>
      <c r="J27" s="3410"/>
      <c r="K27" s="3410"/>
      <c r="L27" s="3411"/>
      <c r="M27" s="3412" t="s">
        <v>37</v>
      </c>
      <c r="N27" s="3410"/>
      <c r="O27" s="3410"/>
      <c r="P27" s="3410"/>
      <c r="Q27" s="3411"/>
      <c r="R27" s="2549" t="s">
        <v>142</v>
      </c>
      <c r="S27" s="2556"/>
      <c r="T27" s="2556"/>
      <c r="U27" s="2556"/>
      <c r="V27" s="2556"/>
      <c r="W27" s="2556"/>
      <c r="X27" s="2556"/>
      <c r="Y27" s="2556"/>
      <c r="Z27" s="2556"/>
      <c r="AA27" s="2557"/>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240"/>
      <c r="BA27" s="241" t="s">
        <v>131</v>
      </c>
      <c r="BB27" s="115" t="s">
        <v>96</v>
      </c>
      <c r="BC27" s="3098" t="s">
        <v>115</v>
      </c>
      <c r="BD27" s="3099"/>
      <c r="BE27" s="3099"/>
      <c r="BF27" s="3099"/>
      <c r="BG27" s="3100"/>
      <c r="BH27" s="3101" t="s">
        <v>38</v>
      </c>
      <c r="BI27" s="3099"/>
      <c r="BJ27" s="3099"/>
      <c r="BK27" s="3099"/>
      <c r="BL27" s="3100"/>
      <c r="BM27" s="3101" t="s">
        <v>37</v>
      </c>
      <c r="BN27" s="3099"/>
      <c r="BO27" s="3099"/>
      <c r="BP27" s="3099"/>
      <c r="BQ27" s="3102"/>
      <c r="BR27" s="2398" t="s">
        <v>142</v>
      </c>
      <c r="BS27" s="2399"/>
      <c r="BT27" s="2399"/>
      <c r="BU27" s="2399"/>
      <c r="BV27" s="2399"/>
      <c r="BW27" s="2399"/>
      <c r="BX27" s="2399"/>
      <c r="BY27" s="2400"/>
      <c r="BZ27" s="461"/>
      <c r="CA27" s="461"/>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761" customFormat="true" ht="12.75" x14ac:dyDescent="0.2">
      <c r="A28" s="203" t="s">
        <v>69</v>
      </c>
      <c r="B28" s="277"/>
      <c r="C28" s="404" t="s">
        <v>0</v>
      </c>
      <c r="D28" s="405" t="s">
        <v>1</v>
      </c>
      <c r="E28" s="405" t="s">
        <v>2</v>
      </c>
      <c r="F28" s="405" t="s">
        <v>3</v>
      </c>
      <c r="G28" s="406" t="s">
        <v>4</v>
      </c>
      <c r="H28" s="2173" t="s">
        <v>0</v>
      </c>
      <c r="I28" s="2135" t="s">
        <v>1</v>
      </c>
      <c r="J28" s="2135" t="s">
        <v>2</v>
      </c>
      <c r="K28" s="2135" t="s">
        <v>3</v>
      </c>
      <c r="L28" s="2136" t="s">
        <v>4</v>
      </c>
      <c r="M28" s="2163" t="s">
        <v>0</v>
      </c>
      <c r="N28" s="2135" t="s">
        <v>1</v>
      </c>
      <c r="O28" s="2135" t="s">
        <v>2</v>
      </c>
      <c r="P28" s="2135" t="s">
        <v>3</v>
      </c>
      <c r="Q28" s="2183" t="s">
        <v>4</v>
      </c>
      <c r="R28" s="2173" t="s">
        <v>158</v>
      </c>
      <c r="S28" s="2135" t="s">
        <v>159</v>
      </c>
      <c r="T28" s="2135" t="s">
        <v>160</v>
      </c>
      <c r="U28" s="2135" t="s">
        <v>161</v>
      </c>
      <c r="V28" s="2135" t="s">
        <v>162</v>
      </c>
      <c r="W28" s="2135" t="s">
        <v>384</v>
      </c>
      <c r="X28" s="2135" t="s">
        <v>385</v>
      </c>
      <c r="Y28" s="2135" t="s">
        <v>164</v>
      </c>
      <c r="Z28" s="2135" t="s">
        <v>165</v>
      </c>
      <c r="AA28" s="2137" t="s">
        <v>166</v>
      </c>
      <c r="AB28" s="1038"/>
      <c r="AC28" s="1038"/>
      <c r="AD28" s="1038"/>
      <c r="AE28" s="1038"/>
      <c r="AF28" s="1038"/>
      <c r="AG28" s="1038"/>
      <c r="AH28" s="1038"/>
      <c r="AI28" s="1038"/>
      <c r="AJ28" s="1038"/>
      <c r="AK28" s="1038"/>
      <c r="AL28" s="1038"/>
      <c r="AM28" s="1038"/>
      <c r="AN28" s="1038"/>
      <c r="AO28" s="1038"/>
      <c r="AP28" s="1038"/>
      <c r="AQ28" s="1038"/>
      <c r="AR28" s="1038"/>
      <c r="AS28" s="1038"/>
      <c r="AT28" s="1038"/>
      <c r="AU28" s="1038"/>
      <c r="AV28" s="1038"/>
      <c r="AW28" s="1038"/>
      <c r="AX28" s="1038"/>
      <c r="AY28" s="1038"/>
      <c r="AZ28" s="24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158</v>
      </c>
      <c r="BS28" s="182" t="s">
        <v>159</v>
      </c>
      <c r="BT28" s="182" t="s">
        <v>160</v>
      </c>
      <c r="BU28" s="182" t="s">
        <v>161</v>
      </c>
      <c r="BV28" s="182" t="s">
        <v>162</v>
      </c>
      <c r="BW28" s="182" t="s">
        <v>384</v>
      </c>
      <c r="BX28" s="182" t="s">
        <v>385</v>
      </c>
      <c r="BY28" s="183" t="s">
        <v>164</v>
      </c>
      <c r="BZ28" s="183" t="s">
        <v>165</v>
      </c>
      <c r="CA28" s="183" t="s">
        <v>166</v>
      </c>
      <c r="CB28" s="2475"/>
      <c r="CC28" s="2475"/>
      <c r="CD28" s="2475"/>
      <c r="CE28" s="2475"/>
      <c r="CF28" s="2475"/>
      <c r="CG28" s="2475"/>
      <c r="CH28" s="2475"/>
      <c r="CI28" s="2475"/>
      <c r="CJ28" s="2475"/>
      <c r="CK28" s="2475"/>
      <c r="CL28" s="2475"/>
      <c r="CM28" s="2475"/>
      <c r="CN28" s="2475"/>
      <c r="CO28" s="2475"/>
      <c r="CP28" s="2475"/>
      <c r="CQ28" s="2475"/>
      <c r="CR28" s="2475"/>
      <c r="CS28" s="2475"/>
      <c r="CT28" s="2475"/>
      <c r="CU28" s="2475"/>
      <c r="CV28" s="2475"/>
      <c r="CW28" s="2475"/>
      <c r="CX28" s="2475"/>
      <c r="CY28" s="2475"/>
      <c r="CZ28" s="2475"/>
    </row>
    <row r="29" s="761" customFormat="true" ht="15" customHeight="true" x14ac:dyDescent="0.2">
      <c r="A29" s="3407" t="s">
        <v>57</v>
      </c>
      <c r="B29" s="2354" t="s">
        <v>49</v>
      </c>
      <c r="C29" s="2225">
        <v>1.7</v>
      </c>
      <c r="D29" s="2226">
        <v>3.4</v>
      </c>
      <c r="E29" s="2226">
        <v>15.7</v>
      </c>
      <c r="F29" s="2226">
        <v>51.9</v>
      </c>
      <c r="G29" s="2227">
        <v>82.4</v>
      </c>
      <c r="H29" s="2228">
        <v>44.8</v>
      </c>
      <c r="I29" s="2226">
        <v>68.099999999999994</v>
      </c>
      <c r="J29" s="2226">
        <v>79.3</v>
      </c>
      <c r="K29" s="2226">
        <v>83.5</v>
      </c>
      <c r="L29" s="2229">
        <v>91</v>
      </c>
      <c r="M29" s="2230">
        <v>1.1000000000000001</v>
      </c>
      <c r="N29" s="2226">
        <v>1.5</v>
      </c>
      <c r="O29" s="2226">
        <v>1.8</v>
      </c>
      <c r="P29" s="2226">
        <v>1.5</v>
      </c>
      <c r="Q29" s="2227">
        <v>12.3</v>
      </c>
      <c r="R29" s="2228">
        <v>19.8</v>
      </c>
      <c r="S29" s="2226">
        <v>56.3</v>
      </c>
      <c r="T29" s="2226">
        <v>8.5</v>
      </c>
      <c r="U29" s="2226">
        <v>3.5</v>
      </c>
      <c r="V29" s="2226">
        <v>81.5</v>
      </c>
      <c r="W29" s="2226">
        <v>7</v>
      </c>
      <c r="X29" s="2226">
        <v>14.8</v>
      </c>
      <c r="Y29" s="2226">
        <v>9.4</v>
      </c>
      <c r="Z29" s="2226">
        <v>21</v>
      </c>
      <c r="AA29" s="2569">
        <v>15.1</v>
      </c>
      <c r="AB29" s="1038"/>
      <c r="AC29" s="1038"/>
      <c r="AD29" s="1038"/>
      <c r="AE29" s="1038"/>
      <c r="AF29" s="1038"/>
      <c r="AG29" s="1038"/>
      <c r="AH29" s="1038"/>
      <c r="AI29" s="1038"/>
      <c r="AJ29" s="1038"/>
      <c r="AK29" s="1038"/>
      <c r="AL29" s="1038"/>
      <c r="AM29" s="1038"/>
      <c r="AN29" s="1038"/>
      <c r="AO29" s="1038"/>
      <c r="AP29" s="1038"/>
      <c r="AQ29" s="1038"/>
      <c r="AR29" s="1038"/>
      <c r="AS29" s="1038"/>
      <c r="AT29" s="1038"/>
      <c r="AU29" s="1038"/>
      <c r="AV29" s="1038"/>
      <c r="AW29" s="1038"/>
      <c r="AX29" s="1038"/>
      <c r="AY29" s="1038"/>
      <c r="AZ29" s="240"/>
      <c r="BA29" s="3055" t="s">
        <v>57</v>
      </c>
      <c r="BB29" s="164" t="s">
        <v>49</v>
      </c>
      <c r="BC29" s="1588" t="s">
        <v>35</v>
      </c>
      <c r="BD29" s="1608" t="s">
        <v>35</v>
      </c>
      <c r="BE29" s="1608" t="s">
        <v>35</v>
      </c>
      <c r="BF29" s="1608" t="s">
        <v>35</v>
      </c>
      <c r="BG29" s="1629" t="s">
        <v>35</v>
      </c>
      <c r="BH29" s="1650" t="s">
        <v>35</v>
      </c>
      <c r="BI29" s="1608" t="s">
        <v>35</v>
      </c>
      <c r="BJ29" s="1608" t="s">
        <v>35</v>
      </c>
      <c r="BK29" s="1608" t="s">
        <v>35</v>
      </c>
      <c r="BL29" s="1629" t="s">
        <v>35</v>
      </c>
      <c r="BM29" s="1650" t="s">
        <v>35</v>
      </c>
      <c r="BN29" s="1608" t="s">
        <v>35</v>
      </c>
      <c r="BO29" s="1608" t="s">
        <v>35</v>
      </c>
      <c r="BP29" s="1608" t="s">
        <v>35</v>
      </c>
      <c r="BQ29" s="1629" t="s">
        <v>35</v>
      </c>
      <c r="BR29" s="1650" t="s">
        <v>35</v>
      </c>
      <c r="BS29" s="1608" t="s">
        <v>35</v>
      </c>
      <c r="BT29" s="1608" t="s">
        <v>35</v>
      </c>
      <c r="BU29" s="1608" t="s">
        <v>35</v>
      </c>
      <c r="BV29" s="1608" t="s">
        <v>35</v>
      </c>
      <c r="BW29" s="1608" t="s">
        <v>35</v>
      </c>
      <c r="BX29" s="1608" t="s">
        <v>35</v>
      </c>
      <c r="BY29" s="1671" t="s">
        <v>35</v>
      </c>
      <c r="BZ29" s="1671" t="s">
        <v>35</v>
      </c>
      <c r="CA29" s="1671" t="s">
        <v>35</v>
      </c>
      <c r="CB29" s="2476"/>
      <c r="CC29" s="2476"/>
      <c r="CD29" s="2476"/>
      <c r="CE29" s="2476"/>
      <c r="CF29" s="2476"/>
      <c r="CG29" s="2476"/>
      <c r="CH29" s="2476"/>
      <c r="CI29" s="2476"/>
      <c r="CJ29" s="2476"/>
      <c r="CK29" s="2476"/>
      <c r="CL29" s="2476"/>
      <c r="CM29" s="2476"/>
      <c r="CN29" s="2476"/>
      <c r="CO29" s="2476"/>
      <c r="CP29" s="2476"/>
      <c r="CQ29" s="2476"/>
      <c r="CR29" s="2476"/>
      <c r="CS29" s="2476"/>
      <c r="CT29" s="2476"/>
      <c r="CU29" s="2476"/>
      <c r="CV29" s="2476"/>
      <c r="CW29" s="2476"/>
      <c r="CX29" s="2476"/>
      <c r="CY29" s="2476"/>
      <c r="CZ29" s="2476"/>
    </row>
    <row r="30" s="761" customFormat="true" ht="15" customHeight="true" x14ac:dyDescent="0.2">
      <c r="A30" s="3408"/>
      <c r="B30" s="2355" t="s">
        <v>48</v>
      </c>
      <c r="C30" s="2231">
        <v>98.3</v>
      </c>
      <c r="D30" s="2232">
        <v>96.6</v>
      </c>
      <c r="E30" s="2232">
        <v>84.3</v>
      </c>
      <c r="F30" s="2232">
        <v>48.1</v>
      </c>
      <c r="G30" s="2233">
        <v>17.600000000000001</v>
      </c>
      <c r="H30" s="2234">
        <v>55.2</v>
      </c>
      <c r="I30" s="2232">
        <v>31.9</v>
      </c>
      <c r="J30" s="2232">
        <v>20.7</v>
      </c>
      <c r="K30" s="2232">
        <v>16.5</v>
      </c>
      <c r="L30" s="2235">
        <v>9</v>
      </c>
      <c r="M30" s="2236">
        <v>98.9</v>
      </c>
      <c r="N30" s="2232">
        <v>98.5</v>
      </c>
      <c r="O30" s="2232">
        <v>98.2</v>
      </c>
      <c r="P30" s="2232">
        <v>98.5</v>
      </c>
      <c r="Q30" s="2233">
        <v>87.7</v>
      </c>
      <c r="R30" s="2234">
        <v>80.2</v>
      </c>
      <c r="S30" s="2232">
        <v>43.7</v>
      </c>
      <c r="T30" s="2232">
        <v>91.5</v>
      </c>
      <c r="U30" s="2232">
        <v>96.5</v>
      </c>
      <c r="V30" s="2232">
        <v>18.5</v>
      </c>
      <c r="W30" s="2232">
        <v>93</v>
      </c>
      <c r="X30" s="2232">
        <v>85.2</v>
      </c>
      <c r="Y30" s="2232">
        <v>90.6</v>
      </c>
      <c r="Z30" s="2232">
        <v>79</v>
      </c>
      <c r="AA30" s="2570">
        <v>84.9</v>
      </c>
      <c r="AB30" s="1038"/>
      <c r="AC30" s="1038"/>
      <c r="AD30" s="1038"/>
      <c r="AE30" s="1038"/>
      <c r="AF30" s="1038"/>
      <c r="AG30" s="1038"/>
      <c r="AH30" s="1038"/>
      <c r="AI30" s="1038"/>
      <c r="AJ30" s="1038"/>
      <c r="AK30" s="1038"/>
      <c r="AL30" s="1038"/>
      <c r="AM30" s="1038"/>
      <c r="AN30" s="1038"/>
      <c r="AO30" s="1038"/>
      <c r="AP30" s="1038"/>
      <c r="AQ30" s="1038"/>
      <c r="AR30" s="1038"/>
      <c r="AS30" s="1038"/>
      <c r="AT30" s="1038"/>
      <c r="AU30" s="1038"/>
      <c r="AV30" s="1038"/>
      <c r="AW30" s="1038"/>
      <c r="AX30" s="1038"/>
      <c r="AY30" s="1038"/>
      <c r="AZ30" s="240"/>
      <c r="BA30" s="3056"/>
      <c r="BB30" s="165" t="s">
        <v>48</v>
      </c>
      <c r="BC30" s="1589" t="s">
        <v>35</v>
      </c>
      <c r="BD30" s="1609" t="s">
        <v>35</v>
      </c>
      <c r="BE30" s="1609" t="s">
        <v>35</v>
      </c>
      <c r="BF30" s="1609" t="s">
        <v>35</v>
      </c>
      <c r="BG30" s="1630" t="s">
        <v>35</v>
      </c>
      <c r="BH30" s="1651" t="s">
        <v>35</v>
      </c>
      <c r="BI30" s="1609" t="s">
        <v>35</v>
      </c>
      <c r="BJ30" s="1609" t="s">
        <v>35</v>
      </c>
      <c r="BK30" s="1609" t="s">
        <v>35</v>
      </c>
      <c r="BL30" s="1630" t="s">
        <v>35</v>
      </c>
      <c r="BM30" s="1651" t="s">
        <v>35</v>
      </c>
      <c r="BN30" s="1609" t="s">
        <v>35</v>
      </c>
      <c r="BO30" s="1609" t="s">
        <v>35</v>
      </c>
      <c r="BP30" s="1609" t="s">
        <v>35</v>
      </c>
      <c r="BQ30" s="1630" t="s">
        <v>35</v>
      </c>
      <c r="BR30" s="1651" t="s">
        <v>35</v>
      </c>
      <c r="BS30" s="1609" t="s">
        <v>35</v>
      </c>
      <c r="BT30" s="1609" t="s">
        <v>35</v>
      </c>
      <c r="BU30" s="1609" t="s">
        <v>35</v>
      </c>
      <c r="BV30" s="1609" t="s">
        <v>35</v>
      </c>
      <c r="BW30" s="1609" t="s">
        <v>35</v>
      </c>
      <c r="BX30" s="1609" t="s">
        <v>35</v>
      </c>
      <c r="BY30" s="1672" t="s">
        <v>35</v>
      </c>
      <c r="BZ30" s="1672" t="s">
        <v>35</v>
      </c>
      <c r="CA30" s="1672" t="s">
        <v>35</v>
      </c>
      <c r="CB30" s="2477"/>
      <c r="CC30" s="2477"/>
      <c r="CD30" s="2477"/>
      <c r="CE30" s="2477"/>
      <c r="CF30" s="2477"/>
      <c r="CG30" s="2477"/>
      <c r="CH30" s="2477"/>
      <c r="CI30" s="2477"/>
      <c r="CJ30" s="2477"/>
      <c r="CK30" s="2477"/>
      <c r="CL30" s="2477"/>
      <c r="CM30" s="2477"/>
      <c r="CN30" s="2477"/>
      <c r="CO30" s="2477"/>
      <c r="CP30" s="2477"/>
      <c r="CQ30" s="2477"/>
      <c r="CR30" s="2477"/>
      <c r="CS30" s="2477"/>
      <c r="CT30" s="2477"/>
      <c r="CU30" s="2477"/>
      <c r="CV30" s="2477"/>
      <c r="CW30" s="2477"/>
      <c r="CX30" s="2477"/>
      <c r="CY30" s="2477"/>
      <c r="CZ30" s="2477"/>
    </row>
    <row r="31" s="130" customFormat="true" ht="15" customHeight="true" x14ac:dyDescent="0.2">
      <c r="A31" s="3057" t="s">
        <v>104</v>
      </c>
      <c r="B31" s="290" t="s">
        <v>49</v>
      </c>
      <c r="C31" s="2237">
        <v>0.1</v>
      </c>
      <c r="D31" s="2238">
        <v>0.4</v>
      </c>
      <c r="E31" s="2238">
        <v>3.4</v>
      </c>
      <c r="F31" s="2238">
        <v>19.899999999999999</v>
      </c>
      <c r="G31" s="2239">
        <v>62.8</v>
      </c>
      <c r="H31" s="2240">
        <v>9</v>
      </c>
      <c r="I31" s="2238">
        <v>21.9</v>
      </c>
      <c r="J31" s="2238">
        <v>38.200000000000003</v>
      </c>
      <c r="K31" s="2238">
        <v>55.6</v>
      </c>
      <c r="L31" s="2241">
        <v>82.7</v>
      </c>
      <c r="M31" s="2242">
        <v>0.1</v>
      </c>
      <c r="N31" s="2238">
        <v>0</v>
      </c>
      <c r="O31" s="2238">
        <v>0.1</v>
      </c>
      <c r="P31" s="2238">
        <v>0.2</v>
      </c>
      <c r="Q31" s="2239">
        <v>7.8</v>
      </c>
      <c r="R31" s="2240">
        <v>10.199999999999999</v>
      </c>
      <c r="S31" s="2238">
        <v>47.6</v>
      </c>
      <c r="T31" s="2238">
        <v>3.8</v>
      </c>
      <c r="U31" s="2238">
        <v>2</v>
      </c>
      <c r="V31" s="2238">
        <v>32.4</v>
      </c>
      <c r="W31" s="2238">
        <v>3.3</v>
      </c>
      <c r="X31" s="2238">
        <v>7.3</v>
      </c>
      <c r="Y31" s="2238">
        <v>3.7</v>
      </c>
      <c r="Z31" s="2238">
        <v>12.6</v>
      </c>
      <c r="AA31" s="2571">
        <v>7.1</v>
      </c>
      <c r="AB31" s="1038"/>
      <c r="AC31" s="1038"/>
      <c r="AD31" s="1038"/>
      <c r="AE31" s="1038"/>
      <c r="AF31" s="1038"/>
      <c r="AG31" s="1038"/>
      <c r="AH31" s="1038"/>
      <c r="AI31" s="1038"/>
      <c r="AJ31" s="1038"/>
      <c r="AK31" s="1038"/>
      <c r="AL31" s="1038"/>
      <c r="AM31" s="1038"/>
      <c r="AN31" s="1038"/>
      <c r="AO31" s="1038"/>
      <c r="AP31" s="1038"/>
      <c r="AQ31" s="1038"/>
      <c r="AR31" s="1038"/>
      <c r="AS31" s="1038"/>
      <c r="AT31" s="1038"/>
      <c r="AU31" s="1038"/>
      <c r="AV31" s="1038"/>
      <c r="AW31" s="1038"/>
      <c r="AX31" s="1038"/>
      <c r="AY31" s="1038"/>
      <c r="AZ31" s="240"/>
      <c r="BA31" s="3056" t="s">
        <v>104</v>
      </c>
      <c r="BB31" s="165" t="s">
        <v>49</v>
      </c>
      <c r="BC31" s="1589" t="s">
        <v>35</v>
      </c>
      <c r="BD31" s="1609" t="s">
        <v>35</v>
      </c>
      <c r="BE31" s="1609" t="s">
        <v>35</v>
      </c>
      <c r="BF31" s="1609" t="s">
        <v>35</v>
      </c>
      <c r="BG31" s="1630" t="s">
        <v>35</v>
      </c>
      <c r="BH31" s="1651" t="s">
        <v>35</v>
      </c>
      <c r="BI31" s="1609" t="s">
        <v>35</v>
      </c>
      <c r="BJ31" s="1609" t="s">
        <v>35</v>
      </c>
      <c r="BK31" s="1609" t="s">
        <v>35</v>
      </c>
      <c r="BL31" s="1630" t="s">
        <v>35</v>
      </c>
      <c r="BM31" s="1651" t="s">
        <v>35</v>
      </c>
      <c r="BN31" s="1609" t="s">
        <v>35</v>
      </c>
      <c r="BO31" s="1609" t="s">
        <v>35</v>
      </c>
      <c r="BP31" s="1609" t="s">
        <v>35</v>
      </c>
      <c r="BQ31" s="1630" t="s">
        <v>35</v>
      </c>
      <c r="BR31" s="1651" t="s">
        <v>35</v>
      </c>
      <c r="BS31" s="1609" t="s">
        <v>35</v>
      </c>
      <c r="BT31" s="1609" t="s">
        <v>35</v>
      </c>
      <c r="BU31" s="1609" t="s">
        <v>35</v>
      </c>
      <c r="BV31" s="1609" t="s">
        <v>35</v>
      </c>
      <c r="BW31" s="1609" t="s">
        <v>35</v>
      </c>
      <c r="BX31" s="1609" t="s">
        <v>35</v>
      </c>
      <c r="BY31" s="1672" t="s">
        <v>35</v>
      </c>
      <c r="BZ31" s="1672" t="s">
        <v>35</v>
      </c>
      <c r="CA31" s="1672" t="s">
        <v>35</v>
      </c>
      <c r="CB31" s="2477"/>
      <c r="CC31" s="2477"/>
      <c r="CD31" s="2477"/>
      <c r="CE31" s="2477"/>
      <c r="CF31" s="2477"/>
      <c r="CG31" s="2477"/>
      <c r="CH31" s="2477"/>
      <c r="CI31" s="2477"/>
      <c r="CJ31" s="2477"/>
      <c r="CK31" s="2477"/>
      <c r="CL31" s="2477"/>
      <c r="CM31" s="2477"/>
      <c r="CN31" s="2477"/>
      <c r="CO31" s="2477"/>
      <c r="CP31" s="2477"/>
      <c r="CQ31" s="2477"/>
      <c r="CR31" s="2477"/>
      <c r="CS31" s="2477"/>
      <c r="CT31" s="2477"/>
      <c r="CU31" s="2477"/>
      <c r="CV31" s="2477"/>
      <c r="CW31" s="2477"/>
      <c r="CX31" s="2477"/>
      <c r="CY31" s="2477"/>
      <c r="CZ31" s="2477"/>
    </row>
    <row r="32" s="130" customFormat="true" ht="15" customHeight="true" x14ac:dyDescent="0.2">
      <c r="A32" s="3057"/>
      <c r="B32" s="290" t="s">
        <v>48</v>
      </c>
      <c r="C32" s="2231">
        <v>99.9</v>
      </c>
      <c r="D32" s="2232">
        <v>99.6</v>
      </c>
      <c r="E32" s="2232">
        <v>96.6</v>
      </c>
      <c r="F32" s="2232">
        <v>80.099999999999994</v>
      </c>
      <c r="G32" s="2233">
        <v>37.200000000000003</v>
      </c>
      <c r="H32" s="2234">
        <v>91</v>
      </c>
      <c r="I32" s="2232">
        <v>78.099999999999994</v>
      </c>
      <c r="J32" s="2232">
        <v>61.8</v>
      </c>
      <c r="K32" s="2232">
        <v>44.4</v>
      </c>
      <c r="L32" s="2235">
        <v>17.3</v>
      </c>
      <c r="M32" s="2236">
        <v>99.9</v>
      </c>
      <c r="N32" s="2232">
        <v>100</v>
      </c>
      <c r="O32" s="2232">
        <v>99.9</v>
      </c>
      <c r="P32" s="2232">
        <v>99.8</v>
      </c>
      <c r="Q32" s="2233">
        <v>92.2</v>
      </c>
      <c r="R32" s="2234">
        <v>89.8</v>
      </c>
      <c r="S32" s="2232">
        <v>52.4</v>
      </c>
      <c r="T32" s="2232">
        <v>96.2</v>
      </c>
      <c r="U32" s="2232">
        <v>98</v>
      </c>
      <c r="V32" s="2232">
        <v>67.599999999999994</v>
      </c>
      <c r="W32" s="2232">
        <v>96.7</v>
      </c>
      <c r="X32" s="2232">
        <v>92.7</v>
      </c>
      <c r="Y32" s="2232">
        <v>96.3</v>
      </c>
      <c r="Z32" s="2232">
        <v>87.4</v>
      </c>
      <c r="AA32" s="2570">
        <v>92.9</v>
      </c>
      <c r="AB32" s="1038"/>
      <c r="AC32" s="1038"/>
      <c r="AD32" s="1038"/>
      <c r="AE32" s="1038"/>
      <c r="AF32" s="1038"/>
      <c r="AG32" s="1038"/>
      <c r="AH32" s="1038"/>
      <c r="AI32" s="1038"/>
      <c r="AJ32" s="1038"/>
      <c r="AK32" s="1038"/>
      <c r="AL32" s="1038"/>
      <c r="AM32" s="1038"/>
      <c r="AN32" s="1038"/>
      <c r="AO32" s="1038"/>
      <c r="AP32" s="1038"/>
      <c r="AQ32" s="1038"/>
      <c r="AR32" s="1038"/>
      <c r="AS32" s="1038"/>
      <c r="AT32" s="1038"/>
      <c r="AU32" s="1038"/>
      <c r="AV32" s="1038"/>
      <c r="AW32" s="1038"/>
      <c r="AX32" s="1038"/>
      <c r="AY32" s="1038"/>
      <c r="AZ32" s="240"/>
      <c r="BA32" s="3056"/>
      <c r="BB32" s="165" t="s">
        <v>48</v>
      </c>
      <c r="BC32" s="1589" t="s">
        <v>35</v>
      </c>
      <c r="BD32" s="1609" t="s">
        <v>35</v>
      </c>
      <c r="BE32" s="1609" t="s">
        <v>35</v>
      </c>
      <c r="BF32" s="1609" t="s">
        <v>35</v>
      </c>
      <c r="BG32" s="1630" t="s">
        <v>35</v>
      </c>
      <c r="BH32" s="1651" t="s">
        <v>35</v>
      </c>
      <c r="BI32" s="1609" t="s">
        <v>35</v>
      </c>
      <c r="BJ32" s="1609" t="s">
        <v>35</v>
      </c>
      <c r="BK32" s="1609" t="s">
        <v>35</v>
      </c>
      <c r="BL32" s="1630" t="s">
        <v>35</v>
      </c>
      <c r="BM32" s="1651" t="s">
        <v>35</v>
      </c>
      <c r="BN32" s="1609" t="s">
        <v>35</v>
      </c>
      <c r="BO32" s="1609" t="s">
        <v>35</v>
      </c>
      <c r="BP32" s="1609" t="s">
        <v>35</v>
      </c>
      <c r="BQ32" s="1630" t="s">
        <v>35</v>
      </c>
      <c r="BR32" s="1651" t="s">
        <v>35</v>
      </c>
      <c r="BS32" s="1609" t="s">
        <v>35</v>
      </c>
      <c r="BT32" s="1609" t="s">
        <v>35</v>
      </c>
      <c r="BU32" s="1609" t="s">
        <v>35</v>
      </c>
      <c r="BV32" s="1609" t="s">
        <v>35</v>
      </c>
      <c r="BW32" s="1609" t="s">
        <v>35</v>
      </c>
      <c r="BX32" s="1609" t="s">
        <v>35</v>
      </c>
      <c r="BY32" s="1672" t="s">
        <v>35</v>
      </c>
      <c r="BZ32" s="1672" t="s">
        <v>35</v>
      </c>
      <c r="CA32" s="1672" t="s">
        <v>35</v>
      </c>
      <c r="CB32" s="2477"/>
      <c r="CC32" s="2477"/>
      <c r="CD32" s="2477"/>
      <c r="CE32" s="2477"/>
      <c r="CF32" s="2477"/>
      <c r="CG32" s="2477"/>
      <c r="CH32" s="2477"/>
      <c r="CI32" s="2477"/>
      <c r="CJ32" s="2477"/>
      <c r="CK32" s="2477"/>
      <c r="CL32" s="2477"/>
      <c r="CM32" s="2477"/>
      <c r="CN32" s="2477"/>
      <c r="CO32" s="2477"/>
      <c r="CP32" s="2477"/>
      <c r="CQ32" s="2477"/>
      <c r="CR32" s="2477"/>
      <c r="CS32" s="2477"/>
      <c r="CT32" s="2477"/>
      <c r="CU32" s="2477"/>
      <c r="CV32" s="2477"/>
      <c r="CW32" s="2477"/>
      <c r="CX32" s="2477"/>
      <c r="CY32" s="2477"/>
      <c r="CZ32" s="2477"/>
    </row>
    <row r="33" s="130" customFormat="true" ht="15" customHeight="true" x14ac:dyDescent="0.2">
      <c r="A33" s="3057" t="s">
        <v>105</v>
      </c>
      <c r="B33" s="290" t="s">
        <v>49</v>
      </c>
      <c r="C33" s="1509" t="s">
        <v>35</v>
      </c>
      <c r="D33" s="1523" t="s">
        <v>35</v>
      </c>
      <c r="E33" s="1523" t="s">
        <v>35</v>
      </c>
      <c r="F33" s="1523" t="s">
        <v>35</v>
      </c>
      <c r="G33" s="1537" t="s">
        <v>35</v>
      </c>
      <c r="H33" s="1551" t="s">
        <v>35</v>
      </c>
      <c r="I33" s="1523" t="s">
        <v>35</v>
      </c>
      <c r="J33" s="1523" t="s">
        <v>35</v>
      </c>
      <c r="K33" s="1523" t="s">
        <v>35</v>
      </c>
      <c r="L33" s="1565" t="s">
        <v>35</v>
      </c>
      <c r="M33" s="1577" t="s">
        <v>35</v>
      </c>
      <c r="N33" s="1523" t="s">
        <v>35</v>
      </c>
      <c r="O33" s="1523" t="s">
        <v>35</v>
      </c>
      <c r="P33" s="1523" t="s">
        <v>35</v>
      </c>
      <c r="Q33" s="1537" t="s">
        <v>35</v>
      </c>
      <c r="R33" s="1551" t="s">
        <v>35</v>
      </c>
      <c r="S33" s="1523" t="s">
        <v>35</v>
      </c>
      <c r="T33" s="1523" t="s">
        <v>35</v>
      </c>
      <c r="U33" s="1523" t="s">
        <v>35</v>
      </c>
      <c r="V33" s="1523" t="s">
        <v>35</v>
      </c>
      <c r="W33" s="1523" t="s">
        <v>35</v>
      </c>
      <c r="X33" s="1523" t="s">
        <v>35</v>
      </c>
      <c r="Y33" s="1583" t="s">
        <v>35</v>
      </c>
      <c r="Z33" s="1583" t="s">
        <v>35</v>
      </c>
      <c r="AA33" s="2432" t="s">
        <v>35</v>
      </c>
      <c r="AB33" s="2466"/>
      <c r="AC33" s="2466"/>
      <c r="AD33" s="2466"/>
      <c r="AE33" s="2466"/>
      <c r="AF33" s="2466"/>
      <c r="AG33" s="2466"/>
      <c r="AH33" s="2466"/>
      <c r="AI33" s="2466"/>
      <c r="AJ33" s="2466"/>
      <c r="AK33" s="2466"/>
      <c r="AL33" s="2466"/>
      <c r="AM33" s="2466"/>
      <c r="AN33" s="2466"/>
      <c r="AO33" s="2466"/>
      <c r="AP33" s="2466"/>
      <c r="AQ33" s="2466"/>
      <c r="AR33" s="2466"/>
      <c r="AS33" s="2466"/>
      <c r="AT33" s="2466"/>
      <c r="AU33" s="2466"/>
      <c r="AV33" s="2466"/>
      <c r="AW33" s="2466"/>
      <c r="AX33" s="2466"/>
      <c r="AY33" s="2466"/>
      <c r="AZ33" s="239"/>
      <c r="BA33" s="3056" t="s">
        <v>105</v>
      </c>
      <c r="BB33" s="165" t="s">
        <v>49</v>
      </c>
      <c r="BC33" s="1589" t="s">
        <v>35</v>
      </c>
      <c r="BD33" s="1609" t="s">
        <v>35</v>
      </c>
      <c r="BE33" s="1609" t="s">
        <v>35</v>
      </c>
      <c r="BF33" s="1609" t="s">
        <v>35</v>
      </c>
      <c r="BG33" s="1630" t="s">
        <v>35</v>
      </c>
      <c r="BH33" s="1651" t="s">
        <v>35</v>
      </c>
      <c r="BI33" s="1609" t="s">
        <v>35</v>
      </c>
      <c r="BJ33" s="1609" t="s">
        <v>35</v>
      </c>
      <c r="BK33" s="1609" t="s">
        <v>35</v>
      </c>
      <c r="BL33" s="1630" t="s">
        <v>35</v>
      </c>
      <c r="BM33" s="1651" t="s">
        <v>35</v>
      </c>
      <c r="BN33" s="1609" t="s">
        <v>35</v>
      </c>
      <c r="BO33" s="1609" t="s">
        <v>35</v>
      </c>
      <c r="BP33" s="1609" t="s">
        <v>35</v>
      </c>
      <c r="BQ33" s="1630" t="s">
        <v>35</v>
      </c>
      <c r="BR33" s="1651" t="s">
        <v>35</v>
      </c>
      <c r="BS33" s="1609" t="s">
        <v>35</v>
      </c>
      <c r="BT33" s="1609" t="s">
        <v>35</v>
      </c>
      <c r="BU33" s="1609" t="s">
        <v>35</v>
      </c>
      <c r="BV33" s="1609" t="s">
        <v>35</v>
      </c>
      <c r="BW33" s="1609" t="s">
        <v>35</v>
      </c>
      <c r="BX33" s="1609" t="s">
        <v>35</v>
      </c>
      <c r="BY33" s="1672" t="s">
        <v>35</v>
      </c>
      <c r="BZ33" s="1672" t="s">
        <v>35</v>
      </c>
      <c r="CA33" s="1672" t="s">
        <v>35</v>
      </c>
      <c r="CB33" s="2477"/>
      <c r="CC33" s="2477"/>
      <c r="CD33" s="2477"/>
      <c r="CE33" s="2477"/>
      <c r="CF33" s="2477"/>
      <c r="CG33" s="2477"/>
      <c r="CH33" s="2477"/>
      <c r="CI33" s="2477"/>
      <c r="CJ33" s="2477"/>
      <c r="CK33" s="2477"/>
      <c r="CL33" s="2477"/>
      <c r="CM33" s="2477"/>
      <c r="CN33" s="2477"/>
      <c r="CO33" s="2477"/>
      <c r="CP33" s="2477"/>
      <c r="CQ33" s="2477"/>
      <c r="CR33" s="2477"/>
      <c r="CS33" s="2477"/>
      <c r="CT33" s="2477"/>
      <c r="CU33" s="2477"/>
      <c r="CV33" s="2477"/>
      <c r="CW33" s="2477"/>
      <c r="CX33" s="2477"/>
      <c r="CY33" s="2477"/>
      <c r="CZ33" s="2477"/>
    </row>
    <row r="34" s="130" customFormat="true" ht="15" customHeight="true" x14ac:dyDescent="0.2">
      <c r="A34" s="3057"/>
      <c r="B34" s="290" t="s">
        <v>48</v>
      </c>
      <c r="C34" s="1509" t="s">
        <v>35</v>
      </c>
      <c r="D34" s="1523" t="s">
        <v>35</v>
      </c>
      <c r="E34" s="1523" t="s">
        <v>35</v>
      </c>
      <c r="F34" s="1523" t="s">
        <v>35</v>
      </c>
      <c r="G34" s="1537" t="s">
        <v>35</v>
      </c>
      <c r="H34" s="1551" t="s">
        <v>35</v>
      </c>
      <c r="I34" s="1523" t="s">
        <v>35</v>
      </c>
      <c r="J34" s="1523" t="s">
        <v>35</v>
      </c>
      <c r="K34" s="1523" t="s">
        <v>35</v>
      </c>
      <c r="L34" s="1565" t="s">
        <v>35</v>
      </c>
      <c r="M34" s="1577" t="s">
        <v>35</v>
      </c>
      <c r="N34" s="1523" t="s">
        <v>35</v>
      </c>
      <c r="O34" s="1523" t="s">
        <v>35</v>
      </c>
      <c r="P34" s="1523" t="s">
        <v>35</v>
      </c>
      <c r="Q34" s="1537" t="s">
        <v>35</v>
      </c>
      <c r="R34" s="1551" t="s">
        <v>35</v>
      </c>
      <c r="S34" s="1523" t="s">
        <v>35</v>
      </c>
      <c r="T34" s="1523" t="s">
        <v>35</v>
      </c>
      <c r="U34" s="1523" t="s">
        <v>35</v>
      </c>
      <c r="V34" s="1523" t="s">
        <v>35</v>
      </c>
      <c r="W34" s="1523" t="s">
        <v>35</v>
      </c>
      <c r="X34" s="1523" t="s">
        <v>35</v>
      </c>
      <c r="Y34" s="1583" t="s">
        <v>35</v>
      </c>
      <c r="Z34" s="1583" t="s">
        <v>35</v>
      </c>
      <c r="AA34" s="2432" t="s">
        <v>35</v>
      </c>
      <c r="AB34" s="2466"/>
      <c r="AC34" s="2466"/>
      <c r="AD34" s="2466"/>
      <c r="AE34" s="2466"/>
      <c r="AF34" s="2466"/>
      <c r="AG34" s="2466"/>
      <c r="AH34" s="2466"/>
      <c r="AI34" s="2466"/>
      <c r="AJ34" s="2466"/>
      <c r="AK34" s="2466"/>
      <c r="AL34" s="2466"/>
      <c r="AM34" s="2466"/>
      <c r="AN34" s="2466"/>
      <c r="AO34" s="2466"/>
      <c r="AP34" s="2466"/>
      <c r="AQ34" s="2466"/>
      <c r="AR34" s="2466"/>
      <c r="AS34" s="2466"/>
      <c r="AT34" s="2466"/>
      <c r="AU34" s="2466"/>
      <c r="AV34" s="2466"/>
      <c r="AW34" s="2466"/>
      <c r="AX34" s="2466"/>
      <c r="AY34" s="2466"/>
      <c r="AZ34" s="239"/>
      <c r="BA34" s="3056"/>
      <c r="BB34" s="165" t="s">
        <v>48</v>
      </c>
      <c r="BC34" s="1589" t="s">
        <v>35</v>
      </c>
      <c r="BD34" s="1609" t="s">
        <v>35</v>
      </c>
      <c r="BE34" s="1609" t="s">
        <v>35</v>
      </c>
      <c r="BF34" s="1609" t="s">
        <v>35</v>
      </c>
      <c r="BG34" s="1630" t="s">
        <v>35</v>
      </c>
      <c r="BH34" s="1651" t="s">
        <v>35</v>
      </c>
      <c r="BI34" s="1609" t="s">
        <v>35</v>
      </c>
      <c r="BJ34" s="1609" t="s">
        <v>35</v>
      </c>
      <c r="BK34" s="1609" t="s">
        <v>35</v>
      </c>
      <c r="BL34" s="1630" t="s">
        <v>35</v>
      </c>
      <c r="BM34" s="1651" t="s">
        <v>35</v>
      </c>
      <c r="BN34" s="1609" t="s">
        <v>35</v>
      </c>
      <c r="BO34" s="1609" t="s">
        <v>35</v>
      </c>
      <c r="BP34" s="1609" t="s">
        <v>35</v>
      </c>
      <c r="BQ34" s="1630" t="s">
        <v>35</v>
      </c>
      <c r="BR34" s="1651" t="s">
        <v>35</v>
      </c>
      <c r="BS34" s="1609" t="s">
        <v>35</v>
      </c>
      <c r="BT34" s="1609" t="s">
        <v>35</v>
      </c>
      <c r="BU34" s="1609" t="s">
        <v>35</v>
      </c>
      <c r="BV34" s="1609" t="s">
        <v>35</v>
      </c>
      <c r="BW34" s="1609" t="s">
        <v>35</v>
      </c>
      <c r="BX34" s="1609" t="s">
        <v>35</v>
      </c>
      <c r="BY34" s="1672" t="s">
        <v>35</v>
      </c>
      <c r="BZ34" s="1672" t="s">
        <v>35</v>
      </c>
      <c r="CA34" s="1672" t="s">
        <v>35</v>
      </c>
      <c r="CB34" s="2477"/>
      <c r="CC34" s="2477"/>
      <c r="CD34" s="2477"/>
      <c r="CE34" s="2477"/>
      <c r="CF34" s="2477"/>
      <c r="CG34" s="2477"/>
      <c r="CH34" s="2477"/>
      <c r="CI34" s="2477"/>
      <c r="CJ34" s="2477"/>
      <c r="CK34" s="2477"/>
      <c r="CL34" s="2477"/>
      <c r="CM34" s="2477"/>
      <c r="CN34" s="2477"/>
      <c r="CO34" s="2477"/>
      <c r="CP34" s="2477"/>
      <c r="CQ34" s="2477"/>
      <c r="CR34" s="2477"/>
      <c r="CS34" s="2477"/>
      <c r="CT34" s="2477"/>
      <c r="CU34" s="2477"/>
      <c r="CV34" s="2477"/>
      <c r="CW34" s="2477"/>
      <c r="CX34" s="2477"/>
      <c r="CY34" s="2477"/>
      <c r="CZ34" s="2477"/>
    </row>
    <row r="35" s="761" customFormat="true" ht="15" customHeight="true" x14ac:dyDescent="0.2">
      <c r="A35" s="3408" t="s">
        <v>55</v>
      </c>
      <c r="B35" s="2355" t="s">
        <v>49</v>
      </c>
      <c r="C35" s="2231">
        <v>4.5999999999999996</v>
      </c>
      <c r="D35" s="2232">
        <v>7.9</v>
      </c>
      <c r="E35" s="2232">
        <v>14.2</v>
      </c>
      <c r="F35" s="2232">
        <v>29</v>
      </c>
      <c r="G35" s="2233">
        <v>68.2</v>
      </c>
      <c r="H35" s="2234">
        <v>18.7</v>
      </c>
      <c r="I35" s="2232">
        <v>29.9</v>
      </c>
      <c r="J35" s="2232">
        <v>43.7</v>
      </c>
      <c r="K35" s="2232">
        <v>60.2</v>
      </c>
      <c r="L35" s="2235">
        <v>86.5</v>
      </c>
      <c r="M35" s="2236">
        <v>4</v>
      </c>
      <c r="N35" s="2232">
        <v>5.6</v>
      </c>
      <c r="O35" s="2232">
        <v>7.7</v>
      </c>
      <c r="P35" s="2232">
        <v>10.4</v>
      </c>
      <c r="Q35" s="2233">
        <v>21.7</v>
      </c>
      <c r="R35" s="2234">
        <v>25.5</v>
      </c>
      <c r="S35" s="2232">
        <v>59.6</v>
      </c>
      <c r="T35" s="2232">
        <v>8.6</v>
      </c>
      <c r="U35" s="2232">
        <v>12.7</v>
      </c>
      <c r="V35" s="2232">
        <v>36.5</v>
      </c>
      <c r="W35" s="2232">
        <v>12.8</v>
      </c>
      <c r="X35" s="2232">
        <v>10.5</v>
      </c>
      <c r="Y35" s="2232">
        <v>13.5</v>
      </c>
      <c r="Z35" s="2232">
        <v>15.7</v>
      </c>
      <c r="AA35" s="2570">
        <v>8.8000000000000007</v>
      </c>
      <c r="AB35" s="1038"/>
      <c r="AC35" s="1038"/>
      <c r="AD35" s="1038"/>
      <c r="AE35" s="1038"/>
      <c r="AF35" s="1038"/>
      <c r="AG35" s="1038"/>
      <c r="AH35" s="1038"/>
      <c r="AI35" s="1038"/>
      <c r="AJ35" s="1038"/>
      <c r="AK35" s="1038"/>
      <c r="AL35" s="1038"/>
      <c r="AM35" s="1038"/>
      <c r="AN35" s="1038"/>
      <c r="AO35" s="1038"/>
      <c r="AP35" s="1038"/>
      <c r="AQ35" s="1038"/>
      <c r="AR35" s="1038"/>
      <c r="AS35" s="1038"/>
      <c r="AT35" s="1038"/>
      <c r="AU35" s="1038"/>
      <c r="AV35" s="1038"/>
      <c r="AW35" s="1038"/>
      <c r="AX35" s="1038"/>
      <c r="AY35" s="1038"/>
      <c r="AZ35" s="240"/>
      <c r="BA35" s="3056" t="s">
        <v>55</v>
      </c>
      <c r="BB35" s="165" t="s">
        <v>49</v>
      </c>
      <c r="BC35" s="1589" t="s">
        <v>35</v>
      </c>
      <c r="BD35" s="1609" t="s">
        <v>35</v>
      </c>
      <c r="BE35" s="1609" t="s">
        <v>35</v>
      </c>
      <c r="BF35" s="1609" t="s">
        <v>35</v>
      </c>
      <c r="BG35" s="1630" t="s">
        <v>35</v>
      </c>
      <c r="BH35" s="1651" t="s">
        <v>35</v>
      </c>
      <c r="BI35" s="1609" t="s">
        <v>35</v>
      </c>
      <c r="BJ35" s="1609" t="s">
        <v>35</v>
      </c>
      <c r="BK35" s="1609" t="s">
        <v>35</v>
      </c>
      <c r="BL35" s="1630" t="s">
        <v>35</v>
      </c>
      <c r="BM35" s="1651" t="s">
        <v>35</v>
      </c>
      <c r="BN35" s="1609" t="s">
        <v>35</v>
      </c>
      <c r="BO35" s="1609" t="s">
        <v>35</v>
      </c>
      <c r="BP35" s="1609" t="s">
        <v>35</v>
      </c>
      <c r="BQ35" s="1630" t="s">
        <v>35</v>
      </c>
      <c r="BR35" s="1651" t="s">
        <v>35</v>
      </c>
      <c r="BS35" s="1609" t="s">
        <v>35</v>
      </c>
      <c r="BT35" s="1609" t="s">
        <v>35</v>
      </c>
      <c r="BU35" s="1609" t="s">
        <v>35</v>
      </c>
      <c r="BV35" s="1609" t="s">
        <v>35</v>
      </c>
      <c r="BW35" s="1609" t="s">
        <v>35</v>
      </c>
      <c r="BX35" s="1609" t="s">
        <v>35</v>
      </c>
      <c r="BY35" s="1672" t="s">
        <v>35</v>
      </c>
      <c r="BZ35" s="1672" t="s">
        <v>35</v>
      </c>
      <c r="CA35" s="1672" t="s">
        <v>35</v>
      </c>
      <c r="CB35" s="2477"/>
      <c r="CC35" s="2477"/>
      <c r="CD35" s="2477"/>
      <c r="CE35" s="2477"/>
      <c r="CF35" s="2477"/>
      <c r="CG35" s="2477"/>
      <c r="CH35" s="2477"/>
      <c r="CI35" s="2477"/>
      <c r="CJ35" s="2477"/>
      <c r="CK35" s="2477"/>
      <c r="CL35" s="2477"/>
      <c r="CM35" s="2477"/>
      <c r="CN35" s="2477"/>
      <c r="CO35" s="2477"/>
      <c r="CP35" s="2477"/>
      <c r="CQ35" s="2477"/>
      <c r="CR35" s="2477"/>
      <c r="CS35" s="2477"/>
      <c r="CT35" s="2477"/>
      <c r="CU35" s="2477"/>
      <c r="CV35" s="2477"/>
      <c r="CW35" s="2477"/>
      <c r="CX35" s="2477"/>
      <c r="CY35" s="2477"/>
      <c r="CZ35" s="2477"/>
    </row>
    <row r="36" s="761" customFormat="true" ht="15" customHeight="true" x14ac:dyDescent="0.2">
      <c r="A36" s="3408"/>
      <c r="B36" s="2355" t="s">
        <v>48</v>
      </c>
      <c r="C36" s="2231">
        <v>95.4</v>
      </c>
      <c r="D36" s="2232">
        <v>92.1</v>
      </c>
      <c r="E36" s="2232">
        <v>85.8</v>
      </c>
      <c r="F36" s="2232">
        <v>71</v>
      </c>
      <c r="G36" s="2233">
        <v>31.8</v>
      </c>
      <c r="H36" s="2234">
        <v>81.3</v>
      </c>
      <c r="I36" s="2232">
        <v>70.099999999999994</v>
      </c>
      <c r="J36" s="2232">
        <v>56.3</v>
      </c>
      <c r="K36" s="2232">
        <v>39.799999999999997</v>
      </c>
      <c r="L36" s="2235">
        <v>13.5</v>
      </c>
      <c r="M36" s="2236">
        <v>96</v>
      </c>
      <c r="N36" s="2232">
        <v>94.4</v>
      </c>
      <c r="O36" s="2232">
        <v>92.3</v>
      </c>
      <c r="P36" s="2232">
        <v>89.6</v>
      </c>
      <c r="Q36" s="2233">
        <v>78.3</v>
      </c>
      <c r="R36" s="2234">
        <v>74.5</v>
      </c>
      <c r="S36" s="2232">
        <v>40.4</v>
      </c>
      <c r="T36" s="2232">
        <v>91.4</v>
      </c>
      <c r="U36" s="2232">
        <v>87.3</v>
      </c>
      <c r="V36" s="2232">
        <v>63.5</v>
      </c>
      <c r="W36" s="2232">
        <v>87.2</v>
      </c>
      <c r="X36" s="2232">
        <v>89.5</v>
      </c>
      <c r="Y36" s="2232">
        <v>86.5</v>
      </c>
      <c r="Z36" s="2232">
        <v>84.3</v>
      </c>
      <c r="AA36" s="2570">
        <v>91.2</v>
      </c>
      <c r="AB36" s="1038"/>
      <c r="AC36" s="1038"/>
      <c r="AD36" s="1038"/>
      <c r="AE36" s="1038"/>
      <c r="AF36" s="1038"/>
      <c r="AG36" s="1038"/>
      <c r="AH36" s="1038"/>
      <c r="AI36" s="1038"/>
      <c r="AJ36" s="1038"/>
      <c r="AK36" s="1038"/>
      <c r="AL36" s="1038"/>
      <c r="AM36" s="1038"/>
      <c r="AN36" s="1038"/>
      <c r="AO36" s="1038"/>
      <c r="AP36" s="1038"/>
      <c r="AQ36" s="1038"/>
      <c r="AR36" s="1038"/>
      <c r="AS36" s="1038"/>
      <c r="AT36" s="1038"/>
      <c r="AU36" s="1038"/>
      <c r="AV36" s="1038"/>
      <c r="AW36" s="1038"/>
      <c r="AX36" s="1038"/>
      <c r="AY36" s="1038"/>
      <c r="AZ36" s="240"/>
      <c r="BA36" s="3056"/>
      <c r="BB36" s="165" t="s">
        <v>48</v>
      </c>
      <c r="BC36" s="1589" t="s">
        <v>35</v>
      </c>
      <c r="BD36" s="1609" t="s">
        <v>35</v>
      </c>
      <c r="BE36" s="1609" t="s">
        <v>35</v>
      </c>
      <c r="BF36" s="1609" t="s">
        <v>35</v>
      </c>
      <c r="BG36" s="1630" t="s">
        <v>35</v>
      </c>
      <c r="BH36" s="1651" t="s">
        <v>35</v>
      </c>
      <c r="BI36" s="1609" t="s">
        <v>35</v>
      </c>
      <c r="BJ36" s="1609" t="s">
        <v>35</v>
      </c>
      <c r="BK36" s="1609" t="s">
        <v>35</v>
      </c>
      <c r="BL36" s="1630" t="s">
        <v>35</v>
      </c>
      <c r="BM36" s="1651" t="s">
        <v>35</v>
      </c>
      <c r="BN36" s="1609" t="s">
        <v>35</v>
      </c>
      <c r="BO36" s="1609" t="s">
        <v>35</v>
      </c>
      <c r="BP36" s="1609" t="s">
        <v>35</v>
      </c>
      <c r="BQ36" s="1630" t="s">
        <v>35</v>
      </c>
      <c r="BR36" s="1651" t="s">
        <v>35</v>
      </c>
      <c r="BS36" s="1609" t="s">
        <v>35</v>
      </c>
      <c r="BT36" s="1609" t="s">
        <v>35</v>
      </c>
      <c r="BU36" s="1609" t="s">
        <v>35</v>
      </c>
      <c r="BV36" s="1609" t="s">
        <v>35</v>
      </c>
      <c r="BW36" s="1609" t="s">
        <v>35</v>
      </c>
      <c r="BX36" s="1609" t="s">
        <v>35</v>
      </c>
      <c r="BY36" s="1672" t="s">
        <v>35</v>
      </c>
      <c r="BZ36" s="1672" t="s">
        <v>35</v>
      </c>
      <c r="CA36" s="1672" t="s">
        <v>35</v>
      </c>
      <c r="CB36" s="2477"/>
      <c r="CC36" s="2477"/>
      <c r="CD36" s="2477"/>
      <c r="CE36" s="2477"/>
      <c r="CF36" s="2477"/>
      <c r="CG36" s="2477"/>
      <c r="CH36" s="2477"/>
      <c r="CI36" s="2477"/>
      <c r="CJ36" s="2477"/>
      <c r="CK36" s="2477"/>
      <c r="CL36" s="2477"/>
      <c r="CM36" s="2477"/>
      <c r="CN36" s="2477"/>
      <c r="CO36" s="2477"/>
      <c r="CP36" s="2477"/>
      <c r="CQ36" s="2477"/>
      <c r="CR36" s="2477"/>
      <c r="CS36" s="2477"/>
      <c r="CT36" s="2477"/>
      <c r="CU36" s="2477"/>
      <c r="CV36" s="2477"/>
      <c r="CW36" s="2477"/>
      <c r="CX36" s="2477"/>
      <c r="CY36" s="2477"/>
      <c r="CZ36" s="2477"/>
    </row>
    <row r="37" s="761" customFormat="true" ht="15" customHeight="true" x14ac:dyDescent="0.2">
      <c r="A37" s="3408" t="s">
        <v>167</v>
      </c>
      <c r="B37" s="2355" t="s">
        <v>49</v>
      </c>
      <c r="C37" s="2231">
        <v>3.3</v>
      </c>
      <c r="D37" s="2232">
        <v>6.9</v>
      </c>
      <c r="E37" s="2232">
        <v>14.1</v>
      </c>
      <c r="F37" s="2232">
        <v>30.6</v>
      </c>
      <c r="G37" s="2233">
        <v>70.7</v>
      </c>
      <c r="H37" s="2234">
        <v>19.5</v>
      </c>
      <c r="I37" s="2232">
        <v>30.8</v>
      </c>
      <c r="J37" s="2232">
        <v>45.2</v>
      </c>
      <c r="K37" s="2232">
        <v>62.7</v>
      </c>
      <c r="L37" s="2235">
        <v>86.9</v>
      </c>
      <c r="M37" s="2236">
        <v>2.9</v>
      </c>
      <c r="N37" s="2232">
        <v>4.3</v>
      </c>
      <c r="O37" s="2232">
        <v>5.6</v>
      </c>
      <c r="P37" s="2232">
        <v>8.9</v>
      </c>
      <c r="Q37" s="2233">
        <v>22.9</v>
      </c>
      <c r="R37" s="2234">
        <v>26.3</v>
      </c>
      <c r="S37" s="2232">
        <v>71.7</v>
      </c>
      <c r="T37" s="2232">
        <v>10.6</v>
      </c>
      <c r="U37" s="2232">
        <v>13.6</v>
      </c>
      <c r="V37" s="2232">
        <v>37.5</v>
      </c>
      <c r="W37" s="2232">
        <v>18.600000000000001</v>
      </c>
      <c r="X37" s="2232">
        <v>17</v>
      </c>
      <c r="Y37" s="2232">
        <v>18.600000000000001</v>
      </c>
      <c r="Z37" s="2232">
        <v>21.6</v>
      </c>
      <c r="AA37" s="2570">
        <v>18.899999999999999</v>
      </c>
      <c r="AB37" s="1038"/>
      <c r="AC37" s="1038"/>
      <c r="AD37" s="1038"/>
      <c r="AE37" s="1038"/>
      <c r="AF37" s="1038"/>
      <c r="AG37" s="1038"/>
      <c r="AH37" s="1038"/>
      <c r="AI37" s="1038"/>
      <c r="AJ37" s="1038"/>
      <c r="AK37" s="1038"/>
      <c r="AL37" s="1038"/>
      <c r="AM37" s="1038"/>
      <c r="AN37" s="1038"/>
      <c r="AO37" s="1038"/>
      <c r="AP37" s="1038"/>
      <c r="AQ37" s="1038"/>
      <c r="AR37" s="1038"/>
      <c r="AS37" s="1038"/>
      <c r="AT37" s="1038"/>
      <c r="AU37" s="1038"/>
      <c r="AV37" s="1038"/>
      <c r="AW37" s="1038"/>
      <c r="AX37" s="1038"/>
      <c r="AY37" s="1038"/>
      <c r="AZ37" s="240"/>
      <c r="BA37" s="3056" t="s">
        <v>126</v>
      </c>
      <c r="BB37" s="165" t="s">
        <v>49</v>
      </c>
      <c r="BC37" s="1589" t="s">
        <v>35</v>
      </c>
      <c r="BD37" s="1609" t="s">
        <v>35</v>
      </c>
      <c r="BE37" s="1609" t="s">
        <v>35</v>
      </c>
      <c r="BF37" s="1609" t="s">
        <v>35</v>
      </c>
      <c r="BG37" s="1630" t="s">
        <v>35</v>
      </c>
      <c r="BH37" s="1651" t="s">
        <v>35</v>
      </c>
      <c r="BI37" s="1609" t="s">
        <v>35</v>
      </c>
      <c r="BJ37" s="1609" t="s">
        <v>35</v>
      </c>
      <c r="BK37" s="1609" t="s">
        <v>35</v>
      </c>
      <c r="BL37" s="1630" t="s">
        <v>35</v>
      </c>
      <c r="BM37" s="1651" t="s">
        <v>35</v>
      </c>
      <c r="BN37" s="1609" t="s">
        <v>35</v>
      </c>
      <c r="BO37" s="1609" t="s">
        <v>35</v>
      </c>
      <c r="BP37" s="1609" t="s">
        <v>35</v>
      </c>
      <c r="BQ37" s="1630" t="s">
        <v>35</v>
      </c>
      <c r="BR37" s="1651" t="s">
        <v>35</v>
      </c>
      <c r="BS37" s="1609" t="s">
        <v>35</v>
      </c>
      <c r="BT37" s="1609" t="s">
        <v>35</v>
      </c>
      <c r="BU37" s="1609" t="s">
        <v>35</v>
      </c>
      <c r="BV37" s="1609" t="s">
        <v>35</v>
      </c>
      <c r="BW37" s="1609" t="s">
        <v>35</v>
      </c>
      <c r="BX37" s="1609" t="s">
        <v>35</v>
      </c>
      <c r="BY37" s="1672" t="s">
        <v>35</v>
      </c>
      <c r="BZ37" s="1672" t="s">
        <v>35</v>
      </c>
      <c r="CA37" s="1672" t="s">
        <v>35</v>
      </c>
      <c r="CB37" s="2477"/>
      <c r="CC37" s="2477"/>
      <c r="CD37" s="2477"/>
      <c r="CE37" s="2477"/>
      <c r="CF37" s="2477"/>
      <c r="CG37" s="2477"/>
      <c r="CH37" s="2477"/>
      <c r="CI37" s="2477"/>
      <c r="CJ37" s="2477"/>
      <c r="CK37" s="2477"/>
      <c r="CL37" s="2477"/>
      <c r="CM37" s="2477"/>
      <c r="CN37" s="2477"/>
      <c r="CO37" s="2477"/>
      <c r="CP37" s="2477"/>
      <c r="CQ37" s="2477"/>
      <c r="CR37" s="2477"/>
      <c r="CS37" s="2477"/>
      <c r="CT37" s="2477"/>
      <c r="CU37" s="2477"/>
      <c r="CV37" s="2477"/>
      <c r="CW37" s="2477"/>
      <c r="CX37" s="2477"/>
      <c r="CY37" s="2477"/>
      <c r="CZ37" s="2477"/>
    </row>
    <row r="38" s="761" customFormat="true" ht="15" customHeight="true" x14ac:dyDescent="0.2">
      <c r="A38" s="3408"/>
      <c r="B38" s="2355" t="s">
        <v>48</v>
      </c>
      <c r="C38" s="2231">
        <v>96.7</v>
      </c>
      <c r="D38" s="2232">
        <v>93.1</v>
      </c>
      <c r="E38" s="2232">
        <v>85.9</v>
      </c>
      <c r="F38" s="2232">
        <v>69.400000000000006</v>
      </c>
      <c r="G38" s="2233">
        <v>29.3</v>
      </c>
      <c r="H38" s="2234">
        <v>80.5</v>
      </c>
      <c r="I38" s="2232">
        <v>69.2</v>
      </c>
      <c r="J38" s="2232">
        <v>54.8</v>
      </c>
      <c r="K38" s="2232">
        <v>37.299999999999997</v>
      </c>
      <c r="L38" s="2235">
        <v>13.1</v>
      </c>
      <c r="M38" s="2236">
        <v>97.1</v>
      </c>
      <c r="N38" s="2232">
        <v>95.7</v>
      </c>
      <c r="O38" s="2232">
        <v>94.4</v>
      </c>
      <c r="P38" s="2232">
        <v>91.1</v>
      </c>
      <c r="Q38" s="2233">
        <v>77.099999999999994</v>
      </c>
      <c r="R38" s="2234">
        <v>73.7</v>
      </c>
      <c r="S38" s="2232">
        <v>28.3</v>
      </c>
      <c r="T38" s="2232">
        <v>89.4</v>
      </c>
      <c r="U38" s="2232">
        <v>86.4</v>
      </c>
      <c r="V38" s="2232">
        <v>62.5</v>
      </c>
      <c r="W38" s="2232">
        <v>81.400000000000006</v>
      </c>
      <c r="X38" s="2232">
        <v>83</v>
      </c>
      <c r="Y38" s="2232">
        <v>81.400000000000006</v>
      </c>
      <c r="Z38" s="2232">
        <v>78.400000000000006</v>
      </c>
      <c r="AA38" s="2570">
        <v>81.099999999999994</v>
      </c>
      <c r="AB38" s="1038"/>
      <c r="AC38" s="1038"/>
      <c r="AD38" s="1038"/>
      <c r="AE38" s="1038"/>
      <c r="AF38" s="1038"/>
      <c r="AG38" s="1038"/>
      <c r="AH38" s="1038"/>
      <c r="AI38" s="1038"/>
      <c r="AJ38" s="1038"/>
      <c r="AK38" s="1038"/>
      <c r="AL38" s="1038"/>
      <c r="AM38" s="1038"/>
      <c r="AN38" s="1038"/>
      <c r="AO38" s="1038"/>
      <c r="AP38" s="1038"/>
      <c r="AQ38" s="1038"/>
      <c r="AR38" s="1038"/>
      <c r="AS38" s="1038"/>
      <c r="AT38" s="1038"/>
      <c r="AU38" s="1038"/>
      <c r="AV38" s="1038"/>
      <c r="AW38" s="1038"/>
      <c r="AX38" s="1038"/>
      <c r="AY38" s="1038"/>
      <c r="AZ38" s="240"/>
      <c r="BA38" s="3056"/>
      <c r="BB38" s="165" t="s">
        <v>48</v>
      </c>
      <c r="BC38" s="1589" t="s">
        <v>35</v>
      </c>
      <c r="BD38" s="1609" t="s">
        <v>35</v>
      </c>
      <c r="BE38" s="1609" t="s">
        <v>35</v>
      </c>
      <c r="BF38" s="1609" t="s">
        <v>35</v>
      </c>
      <c r="BG38" s="1630" t="s">
        <v>35</v>
      </c>
      <c r="BH38" s="1651" t="s">
        <v>35</v>
      </c>
      <c r="BI38" s="1609" t="s">
        <v>35</v>
      </c>
      <c r="BJ38" s="1609" t="s">
        <v>35</v>
      </c>
      <c r="BK38" s="1609" t="s">
        <v>35</v>
      </c>
      <c r="BL38" s="1630" t="s">
        <v>35</v>
      </c>
      <c r="BM38" s="1651" t="s">
        <v>35</v>
      </c>
      <c r="BN38" s="1609" t="s">
        <v>35</v>
      </c>
      <c r="BO38" s="1609" t="s">
        <v>35</v>
      </c>
      <c r="BP38" s="1609" t="s">
        <v>35</v>
      </c>
      <c r="BQ38" s="1630" t="s">
        <v>35</v>
      </c>
      <c r="BR38" s="1651" t="s">
        <v>35</v>
      </c>
      <c r="BS38" s="1609" t="s">
        <v>35</v>
      </c>
      <c r="BT38" s="1609" t="s">
        <v>35</v>
      </c>
      <c r="BU38" s="1609" t="s">
        <v>35</v>
      </c>
      <c r="BV38" s="1609" t="s">
        <v>35</v>
      </c>
      <c r="BW38" s="1609" t="s">
        <v>35</v>
      </c>
      <c r="BX38" s="1609" t="s">
        <v>35</v>
      </c>
      <c r="BY38" s="1672" t="s">
        <v>35</v>
      </c>
      <c r="BZ38" s="1672" t="s">
        <v>35</v>
      </c>
      <c r="CA38" s="1672" t="s">
        <v>35</v>
      </c>
      <c r="CB38" s="2477"/>
      <c r="CC38" s="2477"/>
      <c r="CD38" s="2477"/>
      <c r="CE38" s="2477"/>
      <c r="CF38" s="2477"/>
      <c r="CG38" s="2477"/>
      <c r="CH38" s="2477"/>
      <c r="CI38" s="2477"/>
      <c r="CJ38" s="2477"/>
      <c r="CK38" s="2477"/>
      <c r="CL38" s="2477"/>
      <c r="CM38" s="2477"/>
      <c r="CN38" s="2477"/>
      <c r="CO38" s="2477"/>
      <c r="CP38" s="2477"/>
      <c r="CQ38" s="2477"/>
      <c r="CR38" s="2477"/>
      <c r="CS38" s="2477"/>
      <c r="CT38" s="2477"/>
      <c r="CU38" s="2477"/>
      <c r="CV38" s="2477"/>
      <c r="CW38" s="2477"/>
      <c r="CX38" s="2477"/>
      <c r="CY38" s="2477"/>
      <c r="CZ38" s="2477"/>
    </row>
    <row r="39" s="130" customFormat="true" ht="15" customHeight="true" x14ac:dyDescent="0.2">
      <c r="A39" s="3057" t="s">
        <v>123</v>
      </c>
      <c r="B39" s="290" t="s">
        <v>49</v>
      </c>
      <c r="C39" s="1509" t="s">
        <v>35</v>
      </c>
      <c r="D39" s="1523" t="s">
        <v>35</v>
      </c>
      <c r="E39" s="1523" t="s">
        <v>35</v>
      </c>
      <c r="F39" s="1523" t="s">
        <v>35</v>
      </c>
      <c r="G39" s="1537" t="s">
        <v>35</v>
      </c>
      <c r="H39" s="1551" t="s">
        <v>35</v>
      </c>
      <c r="I39" s="1523" t="s">
        <v>35</v>
      </c>
      <c r="J39" s="1523" t="s">
        <v>35</v>
      </c>
      <c r="K39" s="1523" t="s">
        <v>35</v>
      </c>
      <c r="L39" s="1565" t="s">
        <v>35</v>
      </c>
      <c r="M39" s="1577" t="s">
        <v>35</v>
      </c>
      <c r="N39" s="1523" t="s">
        <v>35</v>
      </c>
      <c r="O39" s="1523" t="s">
        <v>35</v>
      </c>
      <c r="P39" s="1523" t="s">
        <v>35</v>
      </c>
      <c r="Q39" s="1537" t="s">
        <v>35</v>
      </c>
      <c r="R39" s="1551" t="s">
        <v>35</v>
      </c>
      <c r="S39" s="1523" t="s">
        <v>35</v>
      </c>
      <c r="T39" s="1523" t="s">
        <v>35</v>
      </c>
      <c r="U39" s="1523" t="s">
        <v>35</v>
      </c>
      <c r="V39" s="1523" t="s">
        <v>35</v>
      </c>
      <c r="W39" s="1523" t="s">
        <v>35</v>
      </c>
      <c r="X39" s="1523" t="s">
        <v>35</v>
      </c>
      <c r="Y39" s="1583" t="s">
        <v>35</v>
      </c>
      <c r="Z39" s="1583" t="s">
        <v>35</v>
      </c>
      <c r="AA39" s="2432" t="s">
        <v>35</v>
      </c>
      <c r="AB39" s="2466"/>
      <c r="AC39" s="2466"/>
      <c r="AD39" s="2466"/>
      <c r="AE39" s="2466"/>
      <c r="AF39" s="2466"/>
      <c r="AG39" s="2466"/>
      <c r="AH39" s="2466"/>
      <c r="AI39" s="2466"/>
      <c r="AJ39" s="2466"/>
      <c r="AK39" s="2466"/>
      <c r="AL39" s="2466"/>
      <c r="AM39" s="2466"/>
      <c r="AN39" s="2466"/>
      <c r="AO39" s="2466"/>
      <c r="AP39" s="2466"/>
      <c r="AQ39" s="2466"/>
      <c r="AR39" s="2466"/>
      <c r="AS39" s="2466"/>
      <c r="AT39" s="2466"/>
      <c r="AU39" s="2466"/>
      <c r="AV39" s="2466"/>
      <c r="AW39" s="2466"/>
      <c r="AX39" s="2466"/>
      <c r="AY39" s="2466"/>
      <c r="AZ39" s="239"/>
      <c r="BA39" s="3056" t="s">
        <v>123</v>
      </c>
      <c r="BB39" s="165" t="s">
        <v>49</v>
      </c>
      <c r="BC39" s="1589" t="s">
        <v>35</v>
      </c>
      <c r="BD39" s="1609" t="s">
        <v>35</v>
      </c>
      <c r="BE39" s="1609" t="s">
        <v>35</v>
      </c>
      <c r="BF39" s="1609" t="s">
        <v>35</v>
      </c>
      <c r="BG39" s="1630" t="s">
        <v>35</v>
      </c>
      <c r="BH39" s="1651" t="s">
        <v>35</v>
      </c>
      <c r="BI39" s="1609" t="s">
        <v>35</v>
      </c>
      <c r="BJ39" s="1609" t="s">
        <v>35</v>
      </c>
      <c r="BK39" s="1609" t="s">
        <v>35</v>
      </c>
      <c r="BL39" s="1630" t="s">
        <v>35</v>
      </c>
      <c r="BM39" s="1651" t="s">
        <v>35</v>
      </c>
      <c r="BN39" s="1609" t="s">
        <v>35</v>
      </c>
      <c r="BO39" s="1609" t="s">
        <v>35</v>
      </c>
      <c r="BP39" s="1609" t="s">
        <v>35</v>
      </c>
      <c r="BQ39" s="1630" t="s">
        <v>35</v>
      </c>
      <c r="BR39" s="1651" t="s">
        <v>35</v>
      </c>
      <c r="BS39" s="1609" t="s">
        <v>35</v>
      </c>
      <c r="BT39" s="1609" t="s">
        <v>35</v>
      </c>
      <c r="BU39" s="1609" t="s">
        <v>35</v>
      </c>
      <c r="BV39" s="1609" t="s">
        <v>35</v>
      </c>
      <c r="BW39" s="1609" t="s">
        <v>35</v>
      </c>
      <c r="BX39" s="1609" t="s">
        <v>35</v>
      </c>
      <c r="BY39" s="1672" t="s">
        <v>35</v>
      </c>
      <c r="BZ39" s="1672" t="s">
        <v>35</v>
      </c>
      <c r="CA39" s="1672" t="s">
        <v>35</v>
      </c>
      <c r="CB39" s="2477"/>
      <c r="CC39" s="2477"/>
      <c r="CD39" s="2477"/>
      <c r="CE39" s="2477"/>
      <c r="CF39" s="2477"/>
      <c r="CG39" s="2477"/>
      <c r="CH39" s="2477"/>
      <c r="CI39" s="2477"/>
      <c r="CJ39" s="2477"/>
      <c r="CK39" s="2477"/>
      <c r="CL39" s="2477"/>
      <c r="CM39" s="2477"/>
      <c r="CN39" s="2477"/>
      <c r="CO39" s="2477"/>
      <c r="CP39" s="2477"/>
      <c r="CQ39" s="2477"/>
      <c r="CR39" s="2477"/>
      <c r="CS39" s="2477"/>
      <c r="CT39" s="2477"/>
      <c r="CU39" s="2477"/>
      <c r="CV39" s="2477"/>
      <c r="CW39" s="2477"/>
      <c r="CX39" s="2477"/>
      <c r="CY39" s="2477"/>
      <c r="CZ39" s="2477"/>
    </row>
    <row r="40" s="130" customFormat="true" ht="15" customHeight="true" x14ac:dyDescent="0.2">
      <c r="A40" s="3057"/>
      <c r="B40" s="290" t="s">
        <v>48</v>
      </c>
      <c r="C40" s="1509" t="s">
        <v>35</v>
      </c>
      <c r="D40" s="1523" t="s">
        <v>35</v>
      </c>
      <c r="E40" s="1523" t="s">
        <v>35</v>
      </c>
      <c r="F40" s="1523" t="s">
        <v>35</v>
      </c>
      <c r="G40" s="1537" t="s">
        <v>35</v>
      </c>
      <c r="H40" s="1551" t="s">
        <v>35</v>
      </c>
      <c r="I40" s="1523" t="s">
        <v>35</v>
      </c>
      <c r="J40" s="1523" t="s">
        <v>35</v>
      </c>
      <c r="K40" s="1523" t="s">
        <v>35</v>
      </c>
      <c r="L40" s="1565" t="s">
        <v>35</v>
      </c>
      <c r="M40" s="1577" t="s">
        <v>35</v>
      </c>
      <c r="N40" s="1523" t="s">
        <v>35</v>
      </c>
      <c r="O40" s="1523" t="s">
        <v>35</v>
      </c>
      <c r="P40" s="1523" t="s">
        <v>35</v>
      </c>
      <c r="Q40" s="1537" t="s">
        <v>35</v>
      </c>
      <c r="R40" s="1551" t="s">
        <v>35</v>
      </c>
      <c r="S40" s="1523" t="s">
        <v>35</v>
      </c>
      <c r="T40" s="1523" t="s">
        <v>35</v>
      </c>
      <c r="U40" s="1523" t="s">
        <v>35</v>
      </c>
      <c r="V40" s="1523" t="s">
        <v>35</v>
      </c>
      <c r="W40" s="1523" t="s">
        <v>35</v>
      </c>
      <c r="X40" s="1523" t="s">
        <v>35</v>
      </c>
      <c r="Y40" s="1583" t="s">
        <v>35</v>
      </c>
      <c r="Z40" s="1583" t="s">
        <v>35</v>
      </c>
      <c r="AA40" s="2432" t="s">
        <v>35</v>
      </c>
      <c r="AB40" s="2466"/>
      <c r="AC40" s="2466"/>
      <c r="AD40" s="2466"/>
      <c r="AE40" s="2466"/>
      <c r="AF40" s="2466"/>
      <c r="AG40" s="2466"/>
      <c r="AH40" s="2466"/>
      <c r="AI40" s="2466"/>
      <c r="AJ40" s="2466"/>
      <c r="AK40" s="2466"/>
      <c r="AL40" s="2466"/>
      <c r="AM40" s="2466"/>
      <c r="AN40" s="2466"/>
      <c r="AO40" s="2466"/>
      <c r="AP40" s="2466"/>
      <c r="AQ40" s="2466"/>
      <c r="AR40" s="2466"/>
      <c r="AS40" s="2466"/>
      <c r="AT40" s="2466"/>
      <c r="AU40" s="2466"/>
      <c r="AV40" s="2466"/>
      <c r="AW40" s="2466"/>
      <c r="AX40" s="2466"/>
      <c r="AY40" s="2466"/>
      <c r="AZ40" s="239"/>
      <c r="BA40" s="3056"/>
      <c r="BB40" s="165" t="s">
        <v>48</v>
      </c>
      <c r="BC40" s="1589" t="s">
        <v>35</v>
      </c>
      <c r="BD40" s="1609" t="s">
        <v>35</v>
      </c>
      <c r="BE40" s="1609" t="s">
        <v>35</v>
      </c>
      <c r="BF40" s="1609" t="s">
        <v>35</v>
      </c>
      <c r="BG40" s="1630" t="s">
        <v>35</v>
      </c>
      <c r="BH40" s="1651" t="s">
        <v>35</v>
      </c>
      <c r="BI40" s="1609" t="s">
        <v>35</v>
      </c>
      <c r="BJ40" s="1609" t="s">
        <v>35</v>
      </c>
      <c r="BK40" s="1609" t="s">
        <v>35</v>
      </c>
      <c r="BL40" s="1630" t="s">
        <v>35</v>
      </c>
      <c r="BM40" s="1651" t="s">
        <v>35</v>
      </c>
      <c r="BN40" s="1609" t="s">
        <v>35</v>
      </c>
      <c r="BO40" s="1609" t="s">
        <v>35</v>
      </c>
      <c r="BP40" s="1609" t="s">
        <v>35</v>
      </c>
      <c r="BQ40" s="1630" t="s">
        <v>35</v>
      </c>
      <c r="BR40" s="1651" t="s">
        <v>35</v>
      </c>
      <c r="BS40" s="1609" t="s">
        <v>35</v>
      </c>
      <c r="BT40" s="1609" t="s">
        <v>35</v>
      </c>
      <c r="BU40" s="1609" t="s">
        <v>35</v>
      </c>
      <c r="BV40" s="1609" t="s">
        <v>35</v>
      </c>
      <c r="BW40" s="1609" t="s">
        <v>35</v>
      </c>
      <c r="BX40" s="1609" t="s">
        <v>35</v>
      </c>
      <c r="BY40" s="1672" t="s">
        <v>35</v>
      </c>
      <c r="BZ40" s="1672" t="s">
        <v>35</v>
      </c>
      <c r="CA40" s="1672" t="s">
        <v>35</v>
      </c>
      <c r="CB40" s="2477"/>
      <c r="CC40" s="2477"/>
      <c r="CD40" s="2477"/>
      <c r="CE40" s="2477"/>
      <c r="CF40" s="2477"/>
      <c r="CG40" s="2477"/>
      <c r="CH40" s="2477"/>
      <c r="CI40" s="2477"/>
      <c r="CJ40" s="2477"/>
      <c r="CK40" s="2477"/>
      <c r="CL40" s="2477"/>
      <c r="CM40" s="2477"/>
      <c r="CN40" s="2477"/>
      <c r="CO40" s="2477"/>
      <c r="CP40" s="2477"/>
      <c r="CQ40" s="2477"/>
      <c r="CR40" s="2477"/>
      <c r="CS40" s="2477"/>
      <c r="CT40" s="2477"/>
      <c r="CU40" s="2477"/>
      <c r="CV40" s="2477"/>
      <c r="CW40" s="2477"/>
      <c r="CX40" s="2477"/>
      <c r="CY40" s="2477"/>
      <c r="CZ40" s="2477"/>
    </row>
    <row r="41" s="761" customFormat="true" ht="15" customHeight="true" x14ac:dyDescent="0.2">
      <c r="A41" s="3408" t="s">
        <v>56</v>
      </c>
      <c r="B41" s="2355" t="s">
        <v>49</v>
      </c>
      <c r="C41" s="2231">
        <v>19.100000000000001</v>
      </c>
      <c r="D41" s="2232">
        <v>20.5</v>
      </c>
      <c r="E41" s="2232">
        <v>15.5</v>
      </c>
      <c r="F41" s="2232">
        <v>9.9</v>
      </c>
      <c r="G41" s="2233">
        <v>3.8</v>
      </c>
      <c r="H41" s="2234">
        <v>12.4</v>
      </c>
      <c r="I41" s="2232">
        <v>9.1999999999999993</v>
      </c>
      <c r="J41" s="2232">
        <v>7.5</v>
      </c>
      <c r="K41" s="2232">
        <v>4.4000000000000004</v>
      </c>
      <c r="L41" s="2235">
        <v>1.9</v>
      </c>
      <c r="M41" s="2236">
        <v>19.3</v>
      </c>
      <c r="N41" s="2232">
        <v>19.7</v>
      </c>
      <c r="O41" s="2232">
        <v>20.6</v>
      </c>
      <c r="P41" s="2232">
        <v>18.3</v>
      </c>
      <c r="Q41" s="2233">
        <v>12.6</v>
      </c>
      <c r="R41" s="2234">
        <v>11</v>
      </c>
      <c r="S41" s="2232">
        <v>4.8</v>
      </c>
      <c r="T41" s="2232">
        <v>20.399999999999999</v>
      </c>
      <c r="U41" s="2232">
        <v>18.100000000000001</v>
      </c>
      <c r="V41" s="2232">
        <v>7.8</v>
      </c>
      <c r="W41" s="2232">
        <v>18.3</v>
      </c>
      <c r="X41" s="2232">
        <v>18.5</v>
      </c>
      <c r="Y41" s="2232">
        <v>14.5</v>
      </c>
      <c r="Z41" s="2232">
        <v>22.9</v>
      </c>
      <c r="AA41" s="2570">
        <v>10.1</v>
      </c>
      <c r="AB41" s="1038"/>
      <c r="AC41" s="1038"/>
      <c r="AD41" s="1038"/>
      <c r="AE41" s="1038"/>
      <c r="AF41" s="1038"/>
      <c r="AG41" s="1038"/>
      <c r="AH41" s="1038"/>
      <c r="AI41" s="1038"/>
      <c r="AJ41" s="1038"/>
      <c r="AK41" s="1038"/>
      <c r="AL41" s="1038"/>
      <c r="AM41" s="1038"/>
      <c r="AN41" s="1038"/>
      <c r="AO41" s="1038"/>
      <c r="AP41" s="1038"/>
      <c r="AQ41" s="1038"/>
      <c r="AR41" s="1038"/>
      <c r="AS41" s="1038"/>
      <c r="AT41" s="1038"/>
      <c r="AU41" s="1038"/>
      <c r="AV41" s="1038"/>
      <c r="AW41" s="1038"/>
      <c r="AX41" s="1038"/>
      <c r="AY41" s="1038"/>
      <c r="AZ41" s="240"/>
      <c r="BA41" s="3056" t="s">
        <v>56</v>
      </c>
      <c r="BB41" s="165" t="s">
        <v>49</v>
      </c>
      <c r="BC41" s="1589" t="s">
        <v>35</v>
      </c>
      <c r="BD41" s="1609" t="s">
        <v>35</v>
      </c>
      <c r="BE41" s="1609" t="s">
        <v>35</v>
      </c>
      <c r="BF41" s="1609" t="s">
        <v>35</v>
      </c>
      <c r="BG41" s="1630" t="s">
        <v>35</v>
      </c>
      <c r="BH41" s="1651" t="s">
        <v>35</v>
      </c>
      <c r="BI41" s="1609" t="s">
        <v>35</v>
      </c>
      <c r="BJ41" s="1609" t="s">
        <v>35</v>
      </c>
      <c r="BK41" s="1609" t="s">
        <v>35</v>
      </c>
      <c r="BL41" s="1630" t="s">
        <v>35</v>
      </c>
      <c r="BM41" s="1651" t="s">
        <v>35</v>
      </c>
      <c r="BN41" s="1609" t="s">
        <v>35</v>
      </c>
      <c r="BO41" s="1609" t="s">
        <v>35</v>
      </c>
      <c r="BP41" s="1609" t="s">
        <v>35</v>
      </c>
      <c r="BQ41" s="1630" t="s">
        <v>35</v>
      </c>
      <c r="BR41" s="1651" t="s">
        <v>35</v>
      </c>
      <c r="BS41" s="1609" t="s">
        <v>35</v>
      </c>
      <c r="BT41" s="1609" t="s">
        <v>35</v>
      </c>
      <c r="BU41" s="1609" t="s">
        <v>35</v>
      </c>
      <c r="BV41" s="1609" t="s">
        <v>35</v>
      </c>
      <c r="BW41" s="1609" t="s">
        <v>35</v>
      </c>
      <c r="BX41" s="1609" t="s">
        <v>35</v>
      </c>
      <c r="BY41" s="1672" t="s">
        <v>35</v>
      </c>
      <c r="BZ41" s="1672" t="s">
        <v>35</v>
      </c>
      <c r="CA41" s="1672" t="s">
        <v>35</v>
      </c>
      <c r="CB41" s="2477"/>
      <c r="CC41" s="2477"/>
      <c r="CD41" s="2477"/>
      <c r="CE41" s="2477"/>
      <c r="CF41" s="2477"/>
      <c r="CG41" s="2477"/>
      <c r="CH41" s="2477"/>
      <c r="CI41" s="2477"/>
      <c r="CJ41" s="2477"/>
      <c r="CK41" s="2477"/>
      <c r="CL41" s="2477"/>
      <c r="CM41" s="2477"/>
      <c r="CN41" s="2477"/>
      <c r="CO41" s="2477"/>
      <c r="CP41" s="2477"/>
      <c r="CQ41" s="2477"/>
      <c r="CR41" s="2477"/>
      <c r="CS41" s="2477"/>
      <c r="CT41" s="2477"/>
      <c r="CU41" s="2477"/>
      <c r="CV41" s="2477"/>
      <c r="CW41" s="2477"/>
      <c r="CX41" s="2477"/>
      <c r="CY41" s="2477"/>
      <c r="CZ41" s="2477"/>
    </row>
    <row r="42" s="761" customFormat="true" ht="15" customHeight="true" x14ac:dyDescent="0.2">
      <c r="A42" s="3408"/>
      <c r="B42" s="2355" t="s">
        <v>48</v>
      </c>
      <c r="C42" s="2231">
        <v>80.900000000000006</v>
      </c>
      <c r="D42" s="2232">
        <v>79.5</v>
      </c>
      <c r="E42" s="2232">
        <v>84.5</v>
      </c>
      <c r="F42" s="2232">
        <v>90.1</v>
      </c>
      <c r="G42" s="2233">
        <v>96.2</v>
      </c>
      <c r="H42" s="2234">
        <v>87.6</v>
      </c>
      <c r="I42" s="2232">
        <v>90.8</v>
      </c>
      <c r="J42" s="2232">
        <v>92.5</v>
      </c>
      <c r="K42" s="2232">
        <v>95.6</v>
      </c>
      <c r="L42" s="2235">
        <v>98.1</v>
      </c>
      <c r="M42" s="2236">
        <v>80.7</v>
      </c>
      <c r="N42" s="2232">
        <v>80.3</v>
      </c>
      <c r="O42" s="2232">
        <v>79.400000000000006</v>
      </c>
      <c r="P42" s="2232">
        <v>81.7</v>
      </c>
      <c r="Q42" s="2233">
        <v>87.4</v>
      </c>
      <c r="R42" s="2234">
        <v>89</v>
      </c>
      <c r="S42" s="2232">
        <v>95.2</v>
      </c>
      <c r="T42" s="2232">
        <v>79.599999999999994</v>
      </c>
      <c r="U42" s="2232">
        <v>81.900000000000006</v>
      </c>
      <c r="V42" s="2232">
        <v>92.2</v>
      </c>
      <c r="W42" s="2232">
        <v>81.7</v>
      </c>
      <c r="X42" s="2232">
        <v>81.5</v>
      </c>
      <c r="Y42" s="2232">
        <v>85.5</v>
      </c>
      <c r="Z42" s="2232">
        <v>77.099999999999994</v>
      </c>
      <c r="AA42" s="2570">
        <v>89.9</v>
      </c>
      <c r="AB42" s="1038"/>
      <c r="AC42" s="1038"/>
      <c r="AD42" s="1038"/>
      <c r="AE42" s="1038"/>
      <c r="AF42" s="1038"/>
      <c r="AG42" s="1038"/>
      <c r="AH42" s="1038"/>
      <c r="AI42" s="1038"/>
      <c r="AJ42" s="1038"/>
      <c r="AK42" s="1038"/>
      <c r="AL42" s="1038"/>
      <c r="AM42" s="1038"/>
      <c r="AN42" s="1038"/>
      <c r="AO42" s="1038"/>
      <c r="AP42" s="1038"/>
      <c r="AQ42" s="1038"/>
      <c r="AR42" s="1038"/>
      <c r="AS42" s="1038"/>
      <c r="AT42" s="1038"/>
      <c r="AU42" s="1038"/>
      <c r="AV42" s="1038"/>
      <c r="AW42" s="1038"/>
      <c r="AX42" s="1038"/>
      <c r="AY42" s="1038"/>
      <c r="AZ42" s="240"/>
      <c r="BA42" s="3056"/>
      <c r="BB42" s="165" t="s">
        <v>48</v>
      </c>
      <c r="BC42" s="1589" t="s">
        <v>35</v>
      </c>
      <c r="BD42" s="1609" t="s">
        <v>35</v>
      </c>
      <c r="BE42" s="1609" t="s">
        <v>35</v>
      </c>
      <c r="BF42" s="1609" t="s">
        <v>35</v>
      </c>
      <c r="BG42" s="1630" t="s">
        <v>35</v>
      </c>
      <c r="BH42" s="1651" t="s">
        <v>35</v>
      </c>
      <c r="BI42" s="1609" t="s">
        <v>35</v>
      </c>
      <c r="BJ42" s="1609" t="s">
        <v>35</v>
      </c>
      <c r="BK42" s="1609" t="s">
        <v>35</v>
      </c>
      <c r="BL42" s="1630" t="s">
        <v>35</v>
      </c>
      <c r="BM42" s="1651" t="s">
        <v>35</v>
      </c>
      <c r="BN42" s="1609" t="s">
        <v>35</v>
      </c>
      <c r="BO42" s="1609" t="s">
        <v>35</v>
      </c>
      <c r="BP42" s="1609" t="s">
        <v>35</v>
      </c>
      <c r="BQ42" s="1630" t="s">
        <v>35</v>
      </c>
      <c r="BR42" s="1651" t="s">
        <v>35</v>
      </c>
      <c r="BS42" s="1609" t="s">
        <v>35</v>
      </c>
      <c r="BT42" s="1609" t="s">
        <v>35</v>
      </c>
      <c r="BU42" s="1609" t="s">
        <v>35</v>
      </c>
      <c r="BV42" s="1609" t="s">
        <v>35</v>
      </c>
      <c r="BW42" s="1609" t="s">
        <v>35</v>
      </c>
      <c r="BX42" s="1609" t="s">
        <v>35</v>
      </c>
      <c r="BY42" s="1672" t="s">
        <v>35</v>
      </c>
      <c r="BZ42" s="1672" t="s">
        <v>35</v>
      </c>
      <c r="CA42" s="1672" t="s">
        <v>35</v>
      </c>
      <c r="CB42" s="2477"/>
      <c r="CC42" s="2477"/>
      <c r="CD42" s="2477"/>
      <c r="CE42" s="2477"/>
      <c r="CF42" s="2477"/>
      <c r="CG42" s="2477"/>
      <c r="CH42" s="2477"/>
      <c r="CI42" s="2477"/>
      <c r="CJ42" s="2477"/>
      <c r="CK42" s="2477"/>
      <c r="CL42" s="2477"/>
      <c r="CM42" s="2477"/>
      <c r="CN42" s="2477"/>
      <c r="CO42" s="2477"/>
      <c r="CP42" s="2477"/>
      <c r="CQ42" s="2477"/>
      <c r="CR42" s="2477"/>
      <c r="CS42" s="2477"/>
      <c r="CT42" s="2477"/>
      <c r="CU42" s="2477"/>
      <c r="CV42" s="2477"/>
      <c r="CW42" s="2477"/>
      <c r="CX42" s="2477"/>
      <c r="CY42" s="2477"/>
      <c r="CZ42" s="2477"/>
    </row>
    <row r="43" s="761" customFormat="true" ht="15" customHeight="true" x14ac:dyDescent="0.2">
      <c r="A43" s="3408" t="s">
        <v>53</v>
      </c>
      <c r="B43" s="2355" t="s">
        <v>49</v>
      </c>
      <c r="C43" s="1511" t="s">
        <v>35</v>
      </c>
      <c r="D43" s="1525" t="s">
        <v>35</v>
      </c>
      <c r="E43" s="1525" t="s">
        <v>35</v>
      </c>
      <c r="F43" s="1525" t="s">
        <v>35</v>
      </c>
      <c r="G43" s="1539" t="s">
        <v>35</v>
      </c>
      <c r="H43" s="1553" t="s">
        <v>35</v>
      </c>
      <c r="I43" s="1525" t="s">
        <v>35</v>
      </c>
      <c r="J43" s="1525" t="s">
        <v>35</v>
      </c>
      <c r="K43" s="1525" t="s">
        <v>35</v>
      </c>
      <c r="L43" s="1567" t="s">
        <v>35</v>
      </c>
      <c r="M43" s="1511" t="s">
        <v>35</v>
      </c>
      <c r="N43" s="1525" t="s">
        <v>35</v>
      </c>
      <c r="O43" s="1525" t="s">
        <v>35</v>
      </c>
      <c r="P43" s="1525" t="s">
        <v>35</v>
      </c>
      <c r="Q43" s="1539" t="s">
        <v>35</v>
      </c>
      <c r="R43" s="1553" t="s">
        <v>35</v>
      </c>
      <c r="S43" s="1525" t="s">
        <v>35</v>
      </c>
      <c r="T43" s="1525" t="s">
        <v>35</v>
      </c>
      <c r="U43" s="1525" t="s">
        <v>35</v>
      </c>
      <c r="V43" s="1525" t="s">
        <v>35</v>
      </c>
      <c r="W43" s="1525" t="s">
        <v>35</v>
      </c>
      <c r="X43" s="1525" t="s">
        <v>35</v>
      </c>
      <c r="Y43" s="1525" t="s">
        <v>35</v>
      </c>
      <c r="Z43" s="1525" t="s">
        <v>35</v>
      </c>
      <c r="AA43" s="1567" t="s">
        <v>35</v>
      </c>
      <c r="AB43" s="1038"/>
      <c r="AC43" s="1038"/>
      <c r="AD43" s="1038"/>
      <c r="AE43" s="1038"/>
      <c r="AF43" s="1038"/>
      <c r="AG43" s="1038"/>
      <c r="AH43" s="1038"/>
      <c r="AI43" s="1038"/>
      <c r="AJ43" s="1038"/>
      <c r="AK43" s="1038"/>
      <c r="AL43" s="1038"/>
      <c r="AM43" s="1038"/>
      <c r="AN43" s="1038"/>
      <c r="AO43" s="1038"/>
      <c r="AP43" s="1038"/>
      <c r="AQ43" s="1038"/>
      <c r="AR43" s="1038"/>
      <c r="AS43" s="1038"/>
      <c r="AT43" s="1038"/>
      <c r="AU43" s="1038"/>
      <c r="AV43" s="1038"/>
      <c r="AW43" s="1038"/>
      <c r="AX43" s="1038"/>
      <c r="AY43" s="1038"/>
      <c r="AZ43" s="240"/>
      <c r="BA43" s="3056" t="s">
        <v>53</v>
      </c>
      <c r="BB43" s="165" t="s">
        <v>49</v>
      </c>
      <c r="BC43" s="1589" t="s">
        <v>35</v>
      </c>
      <c r="BD43" s="1609" t="s">
        <v>35</v>
      </c>
      <c r="BE43" s="1609" t="s">
        <v>35</v>
      </c>
      <c r="BF43" s="1609" t="s">
        <v>35</v>
      </c>
      <c r="BG43" s="1630" t="s">
        <v>35</v>
      </c>
      <c r="BH43" s="1651" t="s">
        <v>35</v>
      </c>
      <c r="BI43" s="1609" t="s">
        <v>35</v>
      </c>
      <c r="BJ43" s="1609" t="s">
        <v>35</v>
      </c>
      <c r="BK43" s="1609" t="s">
        <v>35</v>
      </c>
      <c r="BL43" s="1630" t="s">
        <v>35</v>
      </c>
      <c r="BM43" s="1651" t="s">
        <v>35</v>
      </c>
      <c r="BN43" s="1609" t="s">
        <v>35</v>
      </c>
      <c r="BO43" s="1609" t="s">
        <v>35</v>
      </c>
      <c r="BP43" s="1609" t="s">
        <v>35</v>
      </c>
      <c r="BQ43" s="1630" t="s">
        <v>35</v>
      </c>
      <c r="BR43" s="1651" t="s">
        <v>35</v>
      </c>
      <c r="BS43" s="1609" t="s">
        <v>35</v>
      </c>
      <c r="BT43" s="1609" t="s">
        <v>35</v>
      </c>
      <c r="BU43" s="1609" t="s">
        <v>35</v>
      </c>
      <c r="BV43" s="1609" t="s">
        <v>35</v>
      </c>
      <c r="BW43" s="1609" t="s">
        <v>35</v>
      </c>
      <c r="BX43" s="1609" t="s">
        <v>35</v>
      </c>
      <c r="BY43" s="1672" t="s">
        <v>35</v>
      </c>
      <c r="BZ43" s="1672" t="s">
        <v>35</v>
      </c>
      <c r="CA43" s="1672" t="s">
        <v>35</v>
      </c>
      <c r="CB43" s="2477"/>
      <c r="CC43" s="2477"/>
      <c r="CD43" s="2477"/>
      <c r="CE43" s="2477"/>
      <c r="CF43" s="2477"/>
      <c r="CG43" s="2477"/>
      <c r="CH43" s="2477"/>
      <c r="CI43" s="2477"/>
      <c r="CJ43" s="2477"/>
      <c r="CK43" s="2477"/>
      <c r="CL43" s="2477"/>
      <c r="CM43" s="2477"/>
      <c r="CN43" s="2477"/>
      <c r="CO43" s="2477"/>
      <c r="CP43" s="2477"/>
      <c r="CQ43" s="2477"/>
      <c r="CR43" s="2477"/>
      <c r="CS43" s="2477"/>
      <c r="CT43" s="2477"/>
      <c r="CU43" s="2477"/>
      <c r="CV43" s="2477"/>
      <c r="CW43" s="2477"/>
      <c r="CX43" s="2477"/>
      <c r="CY43" s="2477"/>
      <c r="CZ43" s="2477"/>
    </row>
    <row r="44" s="761" customFormat="true" ht="15" customHeight="true" x14ac:dyDescent="0.2">
      <c r="A44" s="3408"/>
      <c r="B44" s="2355" t="s">
        <v>48</v>
      </c>
      <c r="C44" s="1511" t="s">
        <v>35</v>
      </c>
      <c r="D44" s="1525" t="s">
        <v>35</v>
      </c>
      <c r="E44" s="1525" t="s">
        <v>35</v>
      </c>
      <c r="F44" s="1525" t="s">
        <v>35</v>
      </c>
      <c r="G44" s="1539" t="s">
        <v>35</v>
      </c>
      <c r="H44" s="1553" t="s">
        <v>35</v>
      </c>
      <c r="I44" s="1525" t="s">
        <v>35</v>
      </c>
      <c r="J44" s="1525" t="s">
        <v>35</v>
      </c>
      <c r="K44" s="1525" t="s">
        <v>35</v>
      </c>
      <c r="L44" s="1567" t="s">
        <v>35</v>
      </c>
      <c r="M44" s="1511" t="s">
        <v>35</v>
      </c>
      <c r="N44" s="1525" t="s">
        <v>35</v>
      </c>
      <c r="O44" s="1525" t="s">
        <v>35</v>
      </c>
      <c r="P44" s="1525" t="s">
        <v>35</v>
      </c>
      <c r="Q44" s="1539" t="s">
        <v>35</v>
      </c>
      <c r="R44" s="1553" t="s">
        <v>35</v>
      </c>
      <c r="S44" s="1525" t="s">
        <v>35</v>
      </c>
      <c r="T44" s="1525" t="s">
        <v>35</v>
      </c>
      <c r="U44" s="1525" t="s">
        <v>35</v>
      </c>
      <c r="V44" s="1525" t="s">
        <v>35</v>
      </c>
      <c r="W44" s="1525" t="s">
        <v>35</v>
      </c>
      <c r="X44" s="1525" t="s">
        <v>35</v>
      </c>
      <c r="Y44" s="1525" t="s">
        <v>35</v>
      </c>
      <c r="Z44" s="1525" t="s">
        <v>35</v>
      </c>
      <c r="AA44" s="1567" t="s">
        <v>35</v>
      </c>
      <c r="AB44" s="1038"/>
      <c r="AC44" s="1038"/>
      <c r="AD44" s="1038"/>
      <c r="AE44" s="1038"/>
      <c r="AF44" s="1038"/>
      <c r="AG44" s="1038"/>
      <c r="AH44" s="1038"/>
      <c r="AI44" s="1038"/>
      <c r="AJ44" s="1038"/>
      <c r="AK44" s="1038"/>
      <c r="AL44" s="1038"/>
      <c r="AM44" s="1038"/>
      <c r="AN44" s="1038"/>
      <c r="AO44" s="1038"/>
      <c r="AP44" s="1038"/>
      <c r="AQ44" s="1038"/>
      <c r="AR44" s="1038"/>
      <c r="AS44" s="1038"/>
      <c r="AT44" s="1038"/>
      <c r="AU44" s="1038"/>
      <c r="AV44" s="1038"/>
      <c r="AW44" s="1038"/>
      <c r="AX44" s="1038"/>
      <c r="AY44" s="1038"/>
      <c r="AZ44" s="240"/>
      <c r="BA44" s="3056"/>
      <c r="BB44" s="165" t="s">
        <v>48</v>
      </c>
      <c r="BC44" s="1589" t="s">
        <v>35</v>
      </c>
      <c r="BD44" s="1609" t="s">
        <v>35</v>
      </c>
      <c r="BE44" s="1609" t="s">
        <v>35</v>
      </c>
      <c r="BF44" s="1609" t="s">
        <v>35</v>
      </c>
      <c r="BG44" s="1630" t="s">
        <v>35</v>
      </c>
      <c r="BH44" s="1651" t="s">
        <v>35</v>
      </c>
      <c r="BI44" s="1609" t="s">
        <v>35</v>
      </c>
      <c r="BJ44" s="1609" t="s">
        <v>35</v>
      </c>
      <c r="BK44" s="1609" t="s">
        <v>35</v>
      </c>
      <c r="BL44" s="1630" t="s">
        <v>35</v>
      </c>
      <c r="BM44" s="1651" t="s">
        <v>35</v>
      </c>
      <c r="BN44" s="1609" t="s">
        <v>35</v>
      </c>
      <c r="BO44" s="1609" t="s">
        <v>35</v>
      </c>
      <c r="BP44" s="1609" t="s">
        <v>35</v>
      </c>
      <c r="BQ44" s="1630" t="s">
        <v>35</v>
      </c>
      <c r="BR44" s="1651" t="s">
        <v>35</v>
      </c>
      <c r="BS44" s="1609" t="s">
        <v>35</v>
      </c>
      <c r="BT44" s="1609" t="s">
        <v>35</v>
      </c>
      <c r="BU44" s="1609" t="s">
        <v>35</v>
      </c>
      <c r="BV44" s="1609" t="s">
        <v>35</v>
      </c>
      <c r="BW44" s="1609" t="s">
        <v>35</v>
      </c>
      <c r="BX44" s="1609" t="s">
        <v>35</v>
      </c>
      <c r="BY44" s="1672" t="s">
        <v>35</v>
      </c>
      <c r="BZ44" s="1672" t="s">
        <v>35</v>
      </c>
      <c r="CA44" s="1672" t="s">
        <v>35</v>
      </c>
      <c r="CB44" s="2477"/>
      <c r="CC44" s="2477"/>
      <c r="CD44" s="2477"/>
      <c r="CE44" s="2477"/>
      <c r="CF44" s="2477"/>
      <c r="CG44" s="2477"/>
      <c r="CH44" s="2477"/>
      <c r="CI44" s="2477"/>
      <c r="CJ44" s="2477"/>
      <c r="CK44" s="2477"/>
      <c r="CL44" s="2477"/>
      <c r="CM44" s="2477"/>
      <c r="CN44" s="2477"/>
      <c r="CO44" s="2477"/>
      <c r="CP44" s="2477"/>
      <c r="CQ44" s="2477"/>
      <c r="CR44" s="2477"/>
      <c r="CS44" s="2477"/>
      <c r="CT44" s="2477"/>
      <c r="CU44" s="2477"/>
      <c r="CV44" s="2477"/>
      <c r="CW44" s="2477"/>
      <c r="CX44" s="2477"/>
      <c r="CY44" s="2477"/>
      <c r="CZ44" s="2477"/>
    </row>
    <row r="45" s="761" customFormat="true" ht="15" customHeight="true" x14ac:dyDescent="0.2">
      <c r="A45" s="3408" t="s">
        <v>52</v>
      </c>
      <c r="B45" s="2355" t="s">
        <v>49</v>
      </c>
      <c r="C45" s="1511" t="s">
        <v>35</v>
      </c>
      <c r="D45" s="1525" t="s">
        <v>35</v>
      </c>
      <c r="E45" s="1525" t="s">
        <v>35</v>
      </c>
      <c r="F45" s="1525" t="s">
        <v>35</v>
      </c>
      <c r="G45" s="1539" t="s">
        <v>35</v>
      </c>
      <c r="H45" s="1553" t="s">
        <v>35</v>
      </c>
      <c r="I45" s="1525" t="s">
        <v>35</v>
      </c>
      <c r="J45" s="1525" t="s">
        <v>35</v>
      </c>
      <c r="K45" s="1525" t="s">
        <v>35</v>
      </c>
      <c r="L45" s="1567" t="s">
        <v>35</v>
      </c>
      <c r="M45" s="1511" t="s">
        <v>35</v>
      </c>
      <c r="N45" s="1525" t="s">
        <v>35</v>
      </c>
      <c r="O45" s="1525" t="s">
        <v>35</v>
      </c>
      <c r="P45" s="1525" t="s">
        <v>35</v>
      </c>
      <c r="Q45" s="1539" t="s">
        <v>35</v>
      </c>
      <c r="R45" s="1553" t="s">
        <v>35</v>
      </c>
      <c r="S45" s="1525" t="s">
        <v>35</v>
      </c>
      <c r="T45" s="1525" t="s">
        <v>35</v>
      </c>
      <c r="U45" s="1525" t="s">
        <v>35</v>
      </c>
      <c r="V45" s="1525" t="s">
        <v>35</v>
      </c>
      <c r="W45" s="1525" t="s">
        <v>35</v>
      </c>
      <c r="X45" s="1525" t="s">
        <v>35</v>
      </c>
      <c r="Y45" s="1525" t="s">
        <v>35</v>
      </c>
      <c r="Z45" s="1525" t="s">
        <v>35</v>
      </c>
      <c r="AA45" s="1567" t="s">
        <v>35</v>
      </c>
      <c r="AB45" s="1038"/>
      <c r="AC45" s="1038"/>
      <c r="AD45" s="1038"/>
      <c r="AE45" s="1038"/>
      <c r="AF45" s="1038"/>
      <c r="AG45" s="1038"/>
      <c r="AH45" s="1038"/>
      <c r="AI45" s="1038"/>
      <c r="AJ45" s="1038"/>
      <c r="AK45" s="1038"/>
      <c r="AL45" s="1038"/>
      <c r="AM45" s="1038"/>
      <c r="AN45" s="1038"/>
      <c r="AO45" s="1038"/>
      <c r="AP45" s="1038"/>
      <c r="AQ45" s="1038"/>
      <c r="AR45" s="1038"/>
      <c r="AS45" s="1038"/>
      <c r="AT45" s="1038"/>
      <c r="AU45" s="1038"/>
      <c r="AV45" s="1038"/>
      <c r="AW45" s="1038"/>
      <c r="AX45" s="1038"/>
      <c r="AY45" s="1038"/>
      <c r="AZ45" s="240"/>
      <c r="BA45" s="3056" t="s">
        <v>52</v>
      </c>
      <c r="BB45" s="165" t="s">
        <v>49</v>
      </c>
      <c r="BC45" s="1589" t="s">
        <v>35</v>
      </c>
      <c r="BD45" s="1609" t="s">
        <v>35</v>
      </c>
      <c r="BE45" s="1609" t="s">
        <v>35</v>
      </c>
      <c r="BF45" s="1609" t="s">
        <v>35</v>
      </c>
      <c r="BG45" s="1630" t="s">
        <v>35</v>
      </c>
      <c r="BH45" s="1651" t="s">
        <v>35</v>
      </c>
      <c r="BI45" s="1609" t="s">
        <v>35</v>
      </c>
      <c r="BJ45" s="1609" t="s">
        <v>35</v>
      </c>
      <c r="BK45" s="1609" t="s">
        <v>35</v>
      </c>
      <c r="BL45" s="1630" t="s">
        <v>35</v>
      </c>
      <c r="BM45" s="1651" t="s">
        <v>35</v>
      </c>
      <c r="BN45" s="1609" t="s">
        <v>35</v>
      </c>
      <c r="BO45" s="1609" t="s">
        <v>35</v>
      </c>
      <c r="BP45" s="1609" t="s">
        <v>35</v>
      </c>
      <c r="BQ45" s="1630" t="s">
        <v>35</v>
      </c>
      <c r="BR45" s="1651" t="s">
        <v>35</v>
      </c>
      <c r="BS45" s="1609" t="s">
        <v>35</v>
      </c>
      <c r="BT45" s="1609" t="s">
        <v>35</v>
      </c>
      <c r="BU45" s="1609" t="s">
        <v>35</v>
      </c>
      <c r="BV45" s="1609" t="s">
        <v>35</v>
      </c>
      <c r="BW45" s="1609" t="s">
        <v>35</v>
      </c>
      <c r="BX45" s="1609" t="s">
        <v>35</v>
      </c>
      <c r="BY45" s="1672" t="s">
        <v>35</v>
      </c>
      <c r="BZ45" s="1672" t="s">
        <v>35</v>
      </c>
      <c r="CA45" s="1672" t="s">
        <v>35</v>
      </c>
      <c r="CB45" s="2477"/>
      <c r="CC45" s="2477"/>
      <c r="CD45" s="2477"/>
      <c r="CE45" s="2477"/>
      <c r="CF45" s="2477"/>
      <c r="CG45" s="2477"/>
      <c r="CH45" s="2477"/>
      <c r="CI45" s="2477"/>
      <c r="CJ45" s="2477"/>
      <c r="CK45" s="2477"/>
      <c r="CL45" s="2477"/>
      <c r="CM45" s="2477"/>
      <c r="CN45" s="2477"/>
      <c r="CO45" s="2477"/>
      <c r="CP45" s="2477"/>
      <c r="CQ45" s="2477"/>
      <c r="CR45" s="2477"/>
      <c r="CS45" s="2477"/>
      <c r="CT45" s="2477"/>
      <c r="CU45" s="2477"/>
      <c r="CV45" s="2477"/>
      <c r="CW45" s="2477"/>
      <c r="CX45" s="2477"/>
      <c r="CY45" s="2477"/>
      <c r="CZ45" s="2477"/>
    </row>
    <row r="46" s="761" customFormat="true" ht="15" customHeight="true" x14ac:dyDescent="0.2">
      <c r="A46" s="3408"/>
      <c r="B46" s="2355" t="s">
        <v>48</v>
      </c>
      <c r="C46" s="1511" t="s">
        <v>35</v>
      </c>
      <c r="D46" s="1525" t="s">
        <v>35</v>
      </c>
      <c r="E46" s="1525" t="s">
        <v>35</v>
      </c>
      <c r="F46" s="1525" t="s">
        <v>35</v>
      </c>
      <c r="G46" s="1539" t="s">
        <v>35</v>
      </c>
      <c r="H46" s="1553" t="s">
        <v>35</v>
      </c>
      <c r="I46" s="1525" t="s">
        <v>35</v>
      </c>
      <c r="J46" s="1525" t="s">
        <v>35</v>
      </c>
      <c r="K46" s="1525" t="s">
        <v>35</v>
      </c>
      <c r="L46" s="1567" t="s">
        <v>35</v>
      </c>
      <c r="M46" s="1511" t="s">
        <v>35</v>
      </c>
      <c r="N46" s="1525" t="s">
        <v>35</v>
      </c>
      <c r="O46" s="1525" t="s">
        <v>35</v>
      </c>
      <c r="P46" s="1525" t="s">
        <v>35</v>
      </c>
      <c r="Q46" s="1539" t="s">
        <v>35</v>
      </c>
      <c r="R46" s="1553" t="s">
        <v>35</v>
      </c>
      <c r="S46" s="1525" t="s">
        <v>35</v>
      </c>
      <c r="T46" s="1525" t="s">
        <v>35</v>
      </c>
      <c r="U46" s="1525" t="s">
        <v>35</v>
      </c>
      <c r="V46" s="1525" t="s">
        <v>35</v>
      </c>
      <c r="W46" s="1525" t="s">
        <v>35</v>
      </c>
      <c r="X46" s="1525" t="s">
        <v>35</v>
      </c>
      <c r="Y46" s="1525" t="s">
        <v>35</v>
      </c>
      <c r="Z46" s="1525" t="s">
        <v>35</v>
      </c>
      <c r="AA46" s="1567" t="s">
        <v>35</v>
      </c>
      <c r="AB46" s="1038"/>
      <c r="AC46" s="1038"/>
      <c r="AD46" s="1038"/>
      <c r="AE46" s="1038"/>
      <c r="AF46" s="1038"/>
      <c r="AG46" s="1038"/>
      <c r="AH46" s="1038"/>
      <c r="AI46" s="1038"/>
      <c r="AJ46" s="1038"/>
      <c r="AK46" s="1038"/>
      <c r="AL46" s="1038"/>
      <c r="AM46" s="1038"/>
      <c r="AN46" s="1038"/>
      <c r="AO46" s="1038"/>
      <c r="AP46" s="1038"/>
      <c r="AQ46" s="1038"/>
      <c r="AR46" s="1038"/>
      <c r="AS46" s="1038"/>
      <c r="AT46" s="1038"/>
      <c r="AU46" s="1038"/>
      <c r="AV46" s="1038"/>
      <c r="AW46" s="1038"/>
      <c r="AX46" s="1038"/>
      <c r="AY46" s="1038"/>
      <c r="AZ46" s="240"/>
      <c r="BA46" s="3056"/>
      <c r="BB46" s="165" t="s">
        <v>48</v>
      </c>
      <c r="BC46" s="1589" t="s">
        <v>35</v>
      </c>
      <c r="BD46" s="1609" t="s">
        <v>35</v>
      </c>
      <c r="BE46" s="1609" t="s">
        <v>35</v>
      </c>
      <c r="BF46" s="1609" t="s">
        <v>35</v>
      </c>
      <c r="BG46" s="1630" t="s">
        <v>35</v>
      </c>
      <c r="BH46" s="1651" t="s">
        <v>35</v>
      </c>
      <c r="BI46" s="1609" t="s">
        <v>35</v>
      </c>
      <c r="BJ46" s="1609" t="s">
        <v>35</v>
      </c>
      <c r="BK46" s="1609" t="s">
        <v>35</v>
      </c>
      <c r="BL46" s="1630" t="s">
        <v>35</v>
      </c>
      <c r="BM46" s="1651" t="s">
        <v>35</v>
      </c>
      <c r="BN46" s="1609" t="s">
        <v>35</v>
      </c>
      <c r="BO46" s="1609" t="s">
        <v>35</v>
      </c>
      <c r="BP46" s="1609" t="s">
        <v>35</v>
      </c>
      <c r="BQ46" s="1630" t="s">
        <v>35</v>
      </c>
      <c r="BR46" s="1651" t="s">
        <v>35</v>
      </c>
      <c r="BS46" s="1609" t="s">
        <v>35</v>
      </c>
      <c r="BT46" s="1609" t="s">
        <v>35</v>
      </c>
      <c r="BU46" s="1609" t="s">
        <v>35</v>
      </c>
      <c r="BV46" s="1609" t="s">
        <v>35</v>
      </c>
      <c r="BW46" s="1609" t="s">
        <v>35</v>
      </c>
      <c r="BX46" s="1609" t="s">
        <v>35</v>
      </c>
      <c r="BY46" s="1672" t="s">
        <v>35</v>
      </c>
      <c r="BZ46" s="1672" t="s">
        <v>35</v>
      </c>
      <c r="CA46" s="1672" t="s">
        <v>35</v>
      </c>
      <c r="CB46" s="2477"/>
      <c r="CC46" s="2477"/>
      <c r="CD46" s="2477"/>
      <c r="CE46" s="2477"/>
      <c r="CF46" s="2477"/>
      <c r="CG46" s="2477"/>
      <c r="CH46" s="2477"/>
      <c r="CI46" s="2477"/>
      <c r="CJ46" s="2477"/>
      <c r="CK46" s="2477"/>
      <c r="CL46" s="2477"/>
      <c r="CM46" s="2477"/>
      <c r="CN46" s="2477"/>
      <c r="CO46" s="2477"/>
      <c r="CP46" s="2477"/>
      <c r="CQ46" s="2477"/>
      <c r="CR46" s="2477"/>
      <c r="CS46" s="2477"/>
      <c r="CT46" s="2477"/>
      <c r="CU46" s="2477"/>
      <c r="CV46" s="2477"/>
      <c r="CW46" s="2477"/>
      <c r="CX46" s="2477"/>
      <c r="CY46" s="2477"/>
      <c r="CZ46" s="2477"/>
    </row>
    <row r="47" s="130" customFormat="true" ht="15" customHeight="true" x14ac:dyDescent="0.2">
      <c r="A47" s="3057" t="s">
        <v>102</v>
      </c>
      <c r="B47" s="291" t="s">
        <v>101</v>
      </c>
      <c r="C47" s="1509" t="s">
        <v>35</v>
      </c>
      <c r="D47" s="1523" t="s">
        <v>35</v>
      </c>
      <c r="E47" s="1523" t="s">
        <v>35</v>
      </c>
      <c r="F47" s="1523" t="s">
        <v>35</v>
      </c>
      <c r="G47" s="1537" t="s">
        <v>35</v>
      </c>
      <c r="H47" s="1551" t="s">
        <v>35</v>
      </c>
      <c r="I47" s="1523" t="s">
        <v>35</v>
      </c>
      <c r="J47" s="1523" t="s">
        <v>35</v>
      </c>
      <c r="K47" s="1523" t="s">
        <v>35</v>
      </c>
      <c r="L47" s="1565" t="s">
        <v>35</v>
      </c>
      <c r="M47" s="1577" t="s">
        <v>35</v>
      </c>
      <c r="N47" s="1523" t="s">
        <v>35</v>
      </c>
      <c r="O47" s="1523" t="s">
        <v>35</v>
      </c>
      <c r="P47" s="1523" t="s">
        <v>35</v>
      </c>
      <c r="Q47" s="1537" t="s">
        <v>35</v>
      </c>
      <c r="R47" s="1551" t="s">
        <v>35</v>
      </c>
      <c r="S47" s="1523" t="s">
        <v>35</v>
      </c>
      <c r="T47" s="1523" t="s">
        <v>35</v>
      </c>
      <c r="U47" s="1523" t="s">
        <v>35</v>
      </c>
      <c r="V47" s="1523" t="s">
        <v>35</v>
      </c>
      <c r="W47" s="1523" t="s">
        <v>35</v>
      </c>
      <c r="X47" s="1523" t="s">
        <v>35</v>
      </c>
      <c r="Y47" s="1583" t="s">
        <v>35</v>
      </c>
      <c r="Z47" s="1583" t="s">
        <v>35</v>
      </c>
      <c r="AA47" s="2432" t="s">
        <v>35</v>
      </c>
      <c r="AB47" s="2466"/>
      <c r="AC47" s="2466"/>
      <c r="AD47" s="2466"/>
      <c r="AE47" s="2466"/>
      <c r="AF47" s="2466"/>
      <c r="AG47" s="2466"/>
      <c r="AH47" s="2466"/>
      <c r="AI47" s="2466"/>
      <c r="AJ47" s="2466"/>
      <c r="AK47" s="2466"/>
      <c r="AL47" s="2466"/>
      <c r="AM47" s="2466"/>
      <c r="AN47" s="2466"/>
      <c r="AO47" s="2466"/>
      <c r="AP47" s="2466"/>
      <c r="AQ47" s="2466"/>
      <c r="AR47" s="2466"/>
      <c r="AS47" s="2466"/>
      <c r="AT47" s="2466"/>
      <c r="AU47" s="2466"/>
      <c r="AV47" s="2466"/>
      <c r="AW47" s="2466"/>
      <c r="AX47" s="2466"/>
      <c r="AY47" s="2466"/>
      <c r="AZ47" s="239"/>
      <c r="BA47" s="3056" t="s">
        <v>102</v>
      </c>
      <c r="BB47" s="165" t="s">
        <v>101</v>
      </c>
      <c r="BC47" s="1589" t="s">
        <v>35</v>
      </c>
      <c r="BD47" s="1609" t="s">
        <v>35</v>
      </c>
      <c r="BE47" s="1609" t="s">
        <v>35</v>
      </c>
      <c r="BF47" s="1609" t="s">
        <v>35</v>
      </c>
      <c r="BG47" s="1630" t="s">
        <v>35</v>
      </c>
      <c r="BH47" s="1651" t="s">
        <v>35</v>
      </c>
      <c r="BI47" s="1609" t="s">
        <v>35</v>
      </c>
      <c r="BJ47" s="1609" t="s">
        <v>35</v>
      </c>
      <c r="BK47" s="1609" t="s">
        <v>35</v>
      </c>
      <c r="BL47" s="1630" t="s">
        <v>35</v>
      </c>
      <c r="BM47" s="1651" t="s">
        <v>35</v>
      </c>
      <c r="BN47" s="1609" t="s">
        <v>35</v>
      </c>
      <c r="BO47" s="1609" t="s">
        <v>35</v>
      </c>
      <c r="BP47" s="1609" t="s">
        <v>35</v>
      </c>
      <c r="BQ47" s="1630" t="s">
        <v>35</v>
      </c>
      <c r="BR47" s="1651" t="s">
        <v>35</v>
      </c>
      <c r="BS47" s="1609" t="s">
        <v>35</v>
      </c>
      <c r="BT47" s="1609" t="s">
        <v>35</v>
      </c>
      <c r="BU47" s="1609" t="s">
        <v>35</v>
      </c>
      <c r="BV47" s="1609" t="s">
        <v>35</v>
      </c>
      <c r="BW47" s="1609" t="s">
        <v>35</v>
      </c>
      <c r="BX47" s="1609" t="s">
        <v>35</v>
      </c>
      <c r="BY47" s="1672" t="s">
        <v>35</v>
      </c>
      <c r="BZ47" s="1672" t="s">
        <v>35</v>
      </c>
      <c r="CA47" s="1672" t="s">
        <v>35</v>
      </c>
      <c r="CB47" s="2477"/>
      <c r="CC47" s="2477"/>
      <c r="CD47" s="2477"/>
      <c r="CE47" s="2477"/>
      <c r="CF47" s="2477"/>
      <c r="CG47" s="2477"/>
      <c r="CH47" s="2477"/>
      <c r="CI47" s="2477"/>
      <c r="CJ47" s="2477"/>
      <c r="CK47" s="2477"/>
      <c r="CL47" s="2477"/>
      <c r="CM47" s="2477"/>
      <c r="CN47" s="2477"/>
      <c r="CO47" s="2477"/>
      <c r="CP47" s="2477"/>
      <c r="CQ47" s="2477"/>
      <c r="CR47" s="2477"/>
      <c r="CS47" s="2477"/>
      <c r="CT47" s="2477"/>
      <c r="CU47" s="2477"/>
      <c r="CV47" s="2477"/>
      <c r="CW47" s="2477"/>
      <c r="CX47" s="2477"/>
      <c r="CY47" s="2477"/>
      <c r="CZ47" s="2477"/>
    </row>
    <row r="48" s="130" customFormat="true" ht="15" customHeight="true" x14ac:dyDescent="0.2">
      <c r="A48" s="3057"/>
      <c r="B48" s="291" t="s">
        <v>100</v>
      </c>
      <c r="C48" s="1509" t="s">
        <v>35</v>
      </c>
      <c r="D48" s="1523" t="s">
        <v>35</v>
      </c>
      <c r="E48" s="1523" t="s">
        <v>35</v>
      </c>
      <c r="F48" s="1523" t="s">
        <v>35</v>
      </c>
      <c r="G48" s="1537" t="s">
        <v>35</v>
      </c>
      <c r="H48" s="1551" t="s">
        <v>35</v>
      </c>
      <c r="I48" s="1523" t="s">
        <v>35</v>
      </c>
      <c r="J48" s="1523" t="s">
        <v>35</v>
      </c>
      <c r="K48" s="1523" t="s">
        <v>35</v>
      </c>
      <c r="L48" s="1565" t="s">
        <v>35</v>
      </c>
      <c r="M48" s="1577" t="s">
        <v>35</v>
      </c>
      <c r="N48" s="1523" t="s">
        <v>35</v>
      </c>
      <c r="O48" s="1523" t="s">
        <v>35</v>
      </c>
      <c r="P48" s="1523" t="s">
        <v>35</v>
      </c>
      <c r="Q48" s="1537" t="s">
        <v>35</v>
      </c>
      <c r="R48" s="1551" t="s">
        <v>35</v>
      </c>
      <c r="S48" s="1523" t="s">
        <v>35</v>
      </c>
      <c r="T48" s="1523" t="s">
        <v>35</v>
      </c>
      <c r="U48" s="1523" t="s">
        <v>35</v>
      </c>
      <c r="V48" s="1523" t="s">
        <v>35</v>
      </c>
      <c r="W48" s="1523" t="s">
        <v>35</v>
      </c>
      <c r="X48" s="1523" t="s">
        <v>35</v>
      </c>
      <c r="Y48" s="1583" t="s">
        <v>35</v>
      </c>
      <c r="Z48" s="1583" t="s">
        <v>35</v>
      </c>
      <c r="AA48" s="2432" t="s">
        <v>35</v>
      </c>
      <c r="AB48" s="2466"/>
      <c r="AC48" s="2466"/>
      <c r="AD48" s="2466"/>
      <c r="AE48" s="2466"/>
      <c r="AF48" s="2466"/>
      <c r="AG48" s="2466"/>
      <c r="AH48" s="2466"/>
      <c r="AI48" s="2466"/>
      <c r="AJ48" s="2466"/>
      <c r="AK48" s="2466"/>
      <c r="AL48" s="2466"/>
      <c r="AM48" s="2466"/>
      <c r="AN48" s="2466"/>
      <c r="AO48" s="2466"/>
      <c r="AP48" s="2466"/>
      <c r="AQ48" s="2466"/>
      <c r="AR48" s="2466"/>
      <c r="AS48" s="2466"/>
      <c r="AT48" s="2466"/>
      <c r="AU48" s="2466"/>
      <c r="AV48" s="2466"/>
      <c r="AW48" s="2466"/>
      <c r="AX48" s="2466"/>
      <c r="AY48" s="2466"/>
      <c r="AZ48" s="239"/>
      <c r="BA48" s="3056"/>
      <c r="BB48" s="165" t="s">
        <v>100</v>
      </c>
      <c r="BC48" s="1589" t="s">
        <v>35</v>
      </c>
      <c r="BD48" s="1609" t="s">
        <v>35</v>
      </c>
      <c r="BE48" s="1609" t="s">
        <v>35</v>
      </c>
      <c r="BF48" s="1609" t="s">
        <v>35</v>
      </c>
      <c r="BG48" s="1630" t="s">
        <v>35</v>
      </c>
      <c r="BH48" s="1651" t="s">
        <v>35</v>
      </c>
      <c r="BI48" s="1609" t="s">
        <v>35</v>
      </c>
      <c r="BJ48" s="1609" t="s">
        <v>35</v>
      </c>
      <c r="BK48" s="1609" t="s">
        <v>35</v>
      </c>
      <c r="BL48" s="1630" t="s">
        <v>35</v>
      </c>
      <c r="BM48" s="1651" t="s">
        <v>35</v>
      </c>
      <c r="BN48" s="1609" t="s">
        <v>35</v>
      </c>
      <c r="BO48" s="1609" t="s">
        <v>35</v>
      </c>
      <c r="BP48" s="1609" t="s">
        <v>35</v>
      </c>
      <c r="BQ48" s="1630" t="s">
        <v>35</v>
      </c>
      <c r="BR48" s="1651" t="s">
        <v>35</v>
      </c>
      <c r="BS48" s="1609" t="s">
        <v>35</v>
      </c>
      <c r="BT48" s="1609" t="s">
        <v>35</v>
      </c>
      <c r="BU48" s="1609" t="s">
        <v>35</v>
      </c>
      <c r="BV48" s="1609" t="s">
        <v>35</v>
      </c>
      <c r="BW48" s="1609" t="s">
        <v>35</v>
      </c>
      <c r="BX48" s="1609" t="s">
        <v>35</v>
      </c>
      <c r="BY48" s="1672" t="s">
        <v>35</v>
      </c>
      <c r="BZ48" s="1672" t="s">
        <v>35</v>
      </c>
      <c r="CA48" s="1672" t="s">
        <v>35</v>
      </c>
      <c r="CB48" s="2477"/>
      <c r="CC48" s="2477"/>
      <c r="CD48" s="2477"/>
      <c r="CE48" s="2477"/>
      <c r="CF48" s="2477"/>
      <c r="CG48" s="2477"/>
      <c r="CH48" s="2477"/>
      <c r="CI48" s="2477"/>
      <c r="CJ48" s="2477"/>
      <c r="CK48" s="2477"/>
      <c r="CL48" s="2477"/>
      <c r="CM48" s="2477"/>
      <c r="CN48" s="2477"/>
      <c r="CO48" s="2477"/>
      <c r="CP48" s="2477"/>
      <c r="CQ48" s="2477"/>
      <c r="CR48" s="2477"/>
      <c r="CS48" s="2477"/>
      <c r="CT48" s="2477"/>
      <c r="CU48" s="2477"/>
      <c r="CV48" s="2477"/>
      <c r="CW48" s="2477"/>
      <c r="CX48" s="2477"/>
      <c r="CY48" s="2477"/>
      <c r="CZ48" s="2477"/>
    </row>
    <row r="49" s="130" customFormat="true" ht="15" customHeight="true" x14ac:dyDescent="0.2">
      <c r="A49" s="3057"/>
      <c r="B49" s="291" t="s">
        <v>68</v>
      </c>
      <c r="C49" s="1509" t="s">
        <v>35</v>
      </c>
      <c r="D49" s="1523" t="s">
        <v>35</v>
      </c>
      <c r="E49" s="1523" t="s">
        <v>35</v>
      </c>
      <c r="F49" s="1523" t="s">
        <v>35</v>
      </c>
      <c r="G49" s="1537" t="s">
        <v>35</v>
      </c>
      <c r="H49" s="1551" t="s">
        <v>35</v>
      </c>
      <c r="I49" s="1523" t="s">
        <v>35</v>
      </c>
      <c r="J49" s="1523" t="s">
        <v>35</v>
      </c>
      <c r="K49" s="1523" t="s">
        <v>35</v>
      </c>
      <c r="L49" s="1565" t="s">
        <v>35</v>
      </c>
      <c r="M49" s="1577" t="s">
        <v>35</v>
      </c>
      <c r="N49" s="1523" t="s">
        <v>35</v>
      </c>
      <c r="O49" s="1523" t="s">
        <v>35</v>
      </c>
      <c r="P49" s="1523" t="s">
        <v>35</v>
      </c>
      <c r="Q49" s="1537" t="s">
        <v>35</v>
      </c>
      <c r="R49" s="1551" t="s">
        <v>35</v>
      </c>
      <c r="S49" s="1523" t="s">
        <v>35</v>
      </c>
      <c r="T49" s="1523" t="s">
        <v>35</v>
      </c>
      <c r="U49" s="1523" t="s">
        <v>35</v>
      </c>
      <c r="V49" s="1523" t="s">
        <v>35</v>
      </c>
      <c r="W49" s="1523" t="s">
        <v>35</v>
      </c>
      <c r="X49" s="1523" t="s">
        <v>35</v>
      </c>
      <c r="Y49" s="1583" t="s">
        <v>35</v>
      </c>
      <c r="Z49" s="1583" t="s">
        <v>35</v>
      </c>
      <c r="AA49" s="2432" t="s">
        <v>35</v>
      </c>
      <c r="AB49" s="2466"/>
      <c r="AC49" s="2466"/>
      <c r="AD49" s="2466"/>
      <c r="AE49" s="2466"/>
      <c r="AF49" s="2466"/>
      <c r="AG49" s="2466"/>
      <c r="AH49" s="2466"/>
      <c r="AI49" s="2466"/>
      <c r="AJ49" s="2466"/>
      <c r="AK49" s="2466"/>
      <c r="AL49" s="2466"/>
      <c r="AM49" s="2466"/>
      <c r="AN49" s="2466"/>
      <c r="AO49" s="2466"/>
      <c r="AP49" s="2466"/>
      <c r="AQ49" s="2466"/>
      <c r="AR49" s="2466"/>
      <c r="AS49" s="2466"/>
      <c r="AT49" s="2466"/>
      <c r="AU49" s="2466"/>
      <c r="AV49" s="2466"/>
      <c r="AW49" s="2466"/>
      <c r="AX49" s="2466"/>
      <c r="AY49" s="2466"/>
      <c r="AZ49" s="239"/>
      <c r="BA49" s="3056"/>
      <c r="BB49" s="165" t="s">
        <v>68</v>
      </c>
      <c r="BC49" s="1589" t="s">
        <v>35</v>
      </c>
      <c r="BD49" s="1609" t="s">
        <v>35</v>
      </c>
      <c r="BE49" s="1609" t="s">
        <v>35</v>
      </c>
      <c r="BF49" s="1609" t="s">
        <v>35</v>
      </c>
      <c r="BG49" s="1630" t="s">
        <v>35</v>
      </c>
      <c r="BH49" s="1651" t="s">
        <v>35</v>
      </c>
      <c r="BI49" s="1609" t="s">
        <v>35</v>
      </c>
      <c r="BJ49" s="1609" t="s">
        <v>35</v>
      </c>
      <c r="BK49" s="1609" t="s">
        <v>35</v>
      </c>
      <c r="BL49" s="1630" t="s">
        <v>35</v>
      </c>
      <c r="BM49" s="1651" t="s">
        <v>35</v>
      </c>
      <c r="BN49" s="1609" t="s">
        <v>35</v>
      </c>
      <c r="BO49" s="1609" t="s">
        <v>35</v>
      </c>
      <c r="BP49" s="1609" t="s">
        <v>35</v>
      </c>
      <c r="BQ49" s="1630" t="s">
        <v>35</v>
      </c>
      <c r="BR49" s="1651" t="s">
        <v>35</v>
      </c>
      <c r="BS49" s="1609" t="s">
        <v>35</v>
      </c>
      <c r="BT49" s="1609" t="s">
        <v>35</v>
      </c>
      <c r="BU49" s="1609" t="s">
        <v>35</v>
      </c>
      <c r="BV49" s="1609" t="s">
        <v>35</v>
      </c>
      <c r="BW49" s="1609" t="s">
        <v>35</v>
      </c>
      <c r="BX49" s="1609" t="s">
        <v>35</v>
      </c>
      <c r="BY49" s="1672" t="s">
        <v>35</v>
      </c>
      <c r="BZ49" s="1672" t="s">
        <v>35</v>
      </c>
      <c r="CA49" s="1672" t="s">
        <v>35</v>
      </c>
      <c r="CB49" s="2477"/>
      <c r="CC49" s="2477"/>
      <c r="CD49" s="2477"/>
      <c r="CE49" s="2477"/>
      <c r="CF49" s="2477"/>
      <c r="CG49" s="2477"/>
      <c r="CH49" s="2477"/>
      <c r="CI49" s="2477"/>
      <c r="CJ49" s="2477"/>
      <c r="CK49" s="2477"/>
      <c r="CL49" s="2477"/>
      <c r="CM49" s="2477"/>
      <c r="CN49" s="2477"/>
      <c r="CO49" s="2477"/>
      <c r="CP49" s="2477"/>
      <c r="CQ49" s="2477"/>
      <c r="CR49" s="2477"/>
      <c r="CS49" s="2477"/>
      <c r="CT49" s="2477"/>
      <c r="CU49" s="2477"/>
      <c r="CV49" s="2477"/>
      <c r="CW49" s="2477"/>
      <c r="CX49" s="2477"/>
      <c r="CY49" s="2477"/>
      <c r="CZ49" s="2477"/>
    </row>
    <row r="50" s="130" customFormat="true" ht="15" customHeight="true" x14ac:dyDescent="0.2">
      <c r="A50" s="3057" t="s">
        <v>103</v>
      </c>
      <c r="B50" s="291" t="s">
        <v>101</v>
      </c>
      <c r="C50" s="1509" t="s">
        <v>35</v>
      </c>
      <c r="D50" s="1523" t="s">
        <v>35</v>
      </c>
      <c r="E50" s="1523" t="s">
        <v>35</v>
      </c>
      <c r="F50" s="1523" t="s">
        <v>35</v>
      </c>
      <c r="G50" s="1537" t="s">
        <v>35</v>
      </c>
      <c r="H50" s="1551" t="s">
        <v>35</v>
      </c>
      <c r="I50" s="1523" t="s">
        <v>35</v>
      </c>
      <c r="J50" s="1523" t="s">
        <v>35</v>
      </c>
      <c r="K50" s="1523" t="s">
        <v>35</v>
      </c>
      <c r="L50" s="1565" t="s">
        <v>35</v>
      </c>
      <c r="M50" s="1577" t="s">
        <v>35</v>
      </c>
      <c r="N50" s="1523" t="s">
        <v>35</v>
      </c>
      <c r="O50" s="1523" t="s">
        <v>35</v>
      </c>
      <c r="P50" s="1523" t="s">
        <v>35</v>
      </c>
      <c r="Q50" s="1537" t="s">
        <v>35</v>
      </c>
      <c r="R50" s="1551" t="s">
        <v>35</v>
      </c>
      <c r="S50" s="1523" t="s">
        <v>35</v>
      </c>
      <c r="T50" s="1523" t="s">
        <v>35</v>
      </c>
      <c r="U50" s="1523" t="s">
        <v>35</v>
      </c>
      <c r="V50" s="1523" t="s">
        <v>35</v>
      </c>
      <c r="W50" s="1523" t="s">
        <v>35</v>
      </c>
      <c r="X50" s="1523" t="s">
        <v>35</v>
      </c>
      <c r="Y50" s="1583" t="s">
        <v>35</v>
      </c>
      <c r="Z50" s="1583" t="s">
        <v>35</v>
      </c>
      <c r="AA50" s="2432" t="s">
        <v>35</v>
      </c>
      <c r="AB50" s="2466"/>
      <c r="AC50" s="2466"/>
      <c r="AD50" s="2466"/>
      <c r="AE50" s="2466"/>
      <c r="AF50" s="2466"/>
      <c r="AG50" s="2466"/>
      <c r="AH50" s="2466"/>
      <c r="AI50" s="2466"/>
      <c r="AJ50" s="2466"/>
      <c r="AK50" s="2466"/>
      <c r="AL50" s="2466"/>
      <c r="AM50" s="2466"/>
      <c r="AN50" s="2466"/>
      <c r="AO50" s="2466"/>
      <c r="AP50" s="2466"/>
      <c r="AQ50" s="2466"/>
      <c r="AR50" s="2466"/>
      <c r="AS50" s="2466"/>
      <c r="AT50" s="2466"/>
      <c r="AU50" s="2466"/>
      <c r="AV50" s="2466"/>
      <c r="AW50" s="2466"/>
      <c r="AX50" s="2466"/>
      <c r="AY50" s="2466"/>
      <c r="AZ50" s="239"/>
      <c r="BA50" s="3056" t="s">
        <v>103</v>
      </c>
      <c r="BB50" s="165" t="s">
        <v>101</v>
      </c>
      <c r="BC50" s="1589" t="s">
        <v>35</v>
      </c>
      <c r="BD50" s="1609" t="s">
        <v>35</v>
      </c>
      <c r="BE50" s="1609" t="s">
        <v>35</v>
      </c>
      <c r="BF50" s="1609" t="s">
        <v>35</v>
      </c>
      <c r="BG50" s="1630" t="s">
        <v>35</v>
      </c>
      <c r="BH50" s="1651" t="s">
        <v>35</v>
      </c>
      <c r="BI50" s="1609" t="s">
        <v>35</v>
      </c>
      <c r="BJ50" s="1609" t="s">
        <v>35</v>
      </c>
      <c r="BK50" s="1609" t="s">
        <v>35</v>
      </c>
      <c r="BL50" s="1630" t="s">
        <v>35</v>
      </c>
      <c r="BM50" s="1651" t="s">
        <v>35</v>
      </c>
      <c r="BN50" s="1609" t="s">
        <v>35</v>
      </c>
      <c r="BO50" s="1609" t="s">
        <v>35</v>
      </c>
      <c r="BP50" s="1609" t="s">
        <v>35</v>
      </c>
      <c r="BQ50" s="1630" t="s">
        <v>35</v>
      </c>
      <c r="BR50" s="1651" t="s">
        <v>35</v>
      </c>
      <c r="BS50" s="1609" t="s">
        <v>35</v>
      </c>
      <c r="BT50" s="1609" t="s">
        <v>35</v>
      </c>
      <c r="BU50" s="1609" t="s">
        <v>35</v>
      </c>
      <c r="BV50" s="1609" t="s">
        <v>35</v>
      </c>
      <c r="BW50" s="1609" t="s">
        <v>35</v>
      </c>
      <c r="BX50" s="1609" t="s">
        <v>35</v>
      </c>
      <c r="BY50" s="1672" t="s">
        <v>35</v>
      </c>
      <c r="BZ50" s="1672" t="s">
        <v>35</v>
      </c>
      <c r="CA50" s="1672" t="s">
        <v>35</v>
      </c>
      <c r="CB50" s="2477"/>
      <c r="CC50" s="2477"/>
      <c r="CD50" s="2477"/>
      <c r="CE50" s="2477"/>
      <c r="CF50" s="2477"/>
      <c r="CG50" s="2477"/>
      <c r="CH50" s="2477"/>
      <c r="CI50" s="2477"/>
      <c r="CJ50" s="2477"/>
      <c r="CK50" s="2477"/>
      <c r="CL50" s="2477"/>
      <c r="CM50" s="2477"/>
      <c r="CN50" s="2477"/>
      <c r="CO50" s="2477"/>
      <c r="CP50" s="2477"/>
      <c r="CQ50" s="2477"/>
      <c r="CR50" s="2477"/>
      <c r="CS50" s="2477"/>
      <c r="CT50" s="2477"/>
      <c r="CU50" s="2477"/>
      <c r="CV50" s="2477"/>
      <c r="CW50" s="2477"/>
      <c r="CX50" s="2477"/>
      <c r="CY50" s="2477"/>
      <c r="CZ50" s="2477"/>
    </row>
    <row r="51" s="130" customFormat="true" ht="15" customHeight="true" x14ac:dyDescent="0.2">
      <c r="A51" s="3057"/>
      <c r="B51" s="291" t="s">
        <v>100</v>
      </c>
      <c r="C51" s="1509" t="s">
        <v>35</v>
      </c>
      <c r="D51" s="1523" t="s">
        <v>35</v>
      </c>
      <c r="E51" s="1523" t="s">
        <v>35</v>
      </c>
      <c r="F51" s="1523" t="s">
        <v>35</v>
      </c>
      <c r="G51" s="1537" t="s">
        <v>35</v>
      </c>
      <c r="H51" s="1551" t="s">
        <v>35</v>
      </c>
      <c r="I51" s="1523" t="s">
        <v>35</v>
      </c>
      <c r="J51" s="1523" t="s">
        <v>35</v>
      </c>
      <c r="K51" s="1523" t="s">
        <v>35</v>
      </c>
      <c r="L51" s="1565" t="s">
        <v>35</v>
      </c>
      <c r="M51" s="1577" t="s">
        <v>35</v>
      </c>
      <c r="N51" s="1523" t="s">
        <v>35</v>
      </c>
      <c r="O51" s="1523" t="s">
        <v>35</v>
      </c>
      <c r="P51" s="1523" t="s">
        <v>35</v>
      </c>
      <c r="Q51" s="1537" t="s">
        <v>35</v>
      </c>
      <c r="R51" s="1551" t="s">
        <v>35</v>
      </c>
      <c r="S51" s="1523" t="s">
        <v>35</v>
      </c>
      <c r="T51" s="1523" t="s">
        <v>35</v>
      </c>
      <c r="U51" s="1523" t="s">
        <v>35</v>
      </c>
      <c r="V51" s="1523" t="s">
        <v>35</v>
      </c>
      <c r="W51" s="1523" t="s">
        <v>35</v>
      </c>
      <c r="X51" s="1523" t="s">
        <v>35</v>
      </c>
      <c r="Y51" s="1583" t="s">
        <v>35</v>
      </c>
      <c r="Z51" s="1583" t="s">
        <v>35</v>
      </c>
      <c r="AA51" s="2432" t="s">
        <v>35</v>
      </c>
      <c r="AB51" s="2466"/>
      <c r="AC51" s="2466"/>
      <c r="AD51" s="2466"/>
      <c r="AE51" s="2466"/>
      <c r="AF51" s="2466"/>
      <c r="AG51" s="2466"/>
      <c r="AH51" s="2466"/>
      <c r="AI51" s="2466"/>
      <c r="AJ51" s="2466"/>
      <c r="AK51" s="2466"/>
      <c r="AL51" s="2466"/>
      <c r="AM51" s="2466"/>
      <c r="AN51" s="2466"/>
      <c r="AO51" s="2466"/>
      <c r="AP51" s="2466"/>
      <c r="AQ51" s="2466"/>
      <c r="AR51" s="2466"/>
      <c r="AS51" s="2466"/>
      <c r="AT51" s="2466"/>
      <c r="AU51" s="2466"/>
      <c r="AV51" s="2466"/>
      <c r="AW51" s="2466"/>
      <c r="AX51" s="2466"/>
      <c r="AY51" s="2466"/>
      <c r="AZ51" s="239"/>
      <c r="BA51" s="3056"/>
      <c r="BB51" s="165" t="s">
        <v>100</v>
      </c>
      <c r="BC51" s="1589" t="s">
        <v>35</v>
      </c>
      <c r="BD51" s="1609" t="s">
        <v>35</v>
      </c>
      <c r="BE51" s="1609" t="s">
        <v>35</v>
      </c>
      <c r="BF51" s="1609" t="s">
        <v>35</v>
      </c>
      <c r="BG51" s="1630" t="s">
        <v>35</v>
      </c>
      <c r="BH51" s="1651" t="s">
        <v>35</v>
      </c>
      <c r="BI51" s="1609" t="s">
        <v>35</v>
      </c>
      <c r="BJ51" s="1609" t="s">
        <v>35</v>
      </c>
      <c r="BK51" s="1609" t="s">
        <v>35</v>
      </c>
      <c r="BL51" s="1630" t="s">
        <v>35</v>
      </c>
      <c r="BM51" s="1651" t="s">
        <v>35</v>
      </c>
      <c r="BN51" s="1609" t="s">
        <v>35</v>
      </c>
      <c r="BO51" s="1609" t="s">
        <v>35</v>
      </c>
      <c r="BP51" s="1609" t="s">
        <v>35</v>
      </c>
      <c r="BQ51" s="1630" t="s">
        <v>35</v>
      </c>
      <c r="BR51" s="1651" t="s">
        <v>35</v>
      </c>
      <c r="BS51" s="1609" t="s">
        <v>35</v>
      </c>
      <c r="BT51" s="1609" t="s">
        <v>35</v>
      </c>
      <c r="BU51" s="1609" t="s">
        <v>35</v>
      </c>
      <c r="BV51" s="1609" t="s">
        <v>35</v>
      </c>
      <c r="BW51" s="1609" t="s">
        <v>35</v>
      </c>
      <c r="BX51" s="1609" t="s">
        <v>35</v>
      </c>
      <c r="BY51" s="1672" t="s">
        <v>35</v>
      </c>
      <c r="BZ51" s="1672" t="s">
        <v>35</v>
      </c>
      <c r="CA51" s="1672" t="s">
        <v>35</v>
      </c>
      <c r="CB51" s="2477"/>
      <c r="CC51" s="2477"/>
      <c r="CD51" s="2477"/>
      <c r="CE51" s="2477"/>
      <c r="CF51" s="2477"/>
      <c r="CG51" s="2477"/>
      <c r="CH51" s="2477"/>
      <c r="CI51" s="2477"/>
      <c r="CJ51" s="2477"/>
      <c r="CK51" s="2477"/>
      <c r="CL51" s="2477"/>
      <c r="CM51" s="2477"/>
      <c r="CN51" s="2477"/>
      <c r="CO51" s="2477"/>
      <c r="CP51" s="2477"/>
      <c r="CQ51" s="2477"/>
      <c r="CR51" s="2477"/>
      <c r="CS51" s="2477"/>
      <c r="CT51" s="2477"/>
      <c r="CU51" s="2477"/>
      <c r="CV51" s="2477"/>
      <c r="CW51" s="2477"/>
      <c r="CX51" s="2477"/>
      <c r="CY51" s="2477"/>
      <c r="CZ51" s="2477"/>
    </row>
    <row r="52" s="130" customFormat="true" ht="15" customHeight="true" x14ac:dyDescent="0.2">
      <c r="A52" s="3057"/>
      <c r="B52" s="291" t="s">
        <v>68</v>
      </c>
      <c r="C52" s="1509" t="s">
        <v>35</v>
      </c>
      <c r="D52" s="1523" t="s">
        <v>35</v>
      </c>
      <c r="E52" s="1523" t="s">
        <v>35</v>
      </c>
      <c r="F52" s="1523" t="s">
        <v>35</v>
      </c>
      <c r="G52" s="1537" t="s">
        <v>35</v>
      </c>
      <c r="H52" s="1551" t="s">
        <v>35</v>
      </c>
      <c r="I52" s="1523" t="s">
        <v>35</v>
      </c>
      <c r="J52" s="1523" t="s">
        <v>35</v>
      </c>
      <c r="K52" s="1523" t="s">
        <v>35</v>
      </c>
      <c r="L52" s="1565" t="s">
        <v>35</v>
      </c>
      <c r="M52" s="1577" t="s">
        <v>35</v>
      </c>
      <c r="N52" s="1523" t="s">
        <v>35</v>
      </c>
      <c r="O52" s="1523" t="s">
        <v>35</v>
      </c>
      <c r="P52" s="1523" t="s">
        <v>35</v>
      </c>
      <c r="Q52" s="1537" t="s">
        <v>35</v>
      </c>
      <c r="R52" s="1551" t="s">
        <v>35</v>
      </c>
      <c r="S52" s="1523" t="s">
        <v>35</v>
      </c>
      <c r="T52" s="1523" t="s">
        <v>35</v>
      </c>
      <c r="U52" s="1523" t="s">
        <v>35</v>
      </c>
      <c r="V52" s="1523" t="s">
        <v>35</v>
      </c>
      <c r="W52" s="1523" t="s">
        <v>35</v>
      </c>
      <c r="X52" s="1523" t="s">
        <v>35</v>
      </c>
      <c r="Y52" s="1583" t="s">
        <v>35</v>
      </c>
      <c r="Z52" s="1583" t="s">
        <v>35</v>
      </c>
      <c r="AA52" s="2432" t="s">
        <v>35</v>
      </c>
      <c r="AB52" s="2466"/>
      <c r="AC52" s="2466"/>
      <c r="AD52" s="2466"/>
      <c r="AE52" s="2466"/>
      <c r="AF52" s="2466"/>
      <c r="AG52" s="2466"/>
      <c r="AH52" s="2466"/>
      <c r="AI52" s="2466"/>
      <c r="AJ52" s="2466"/>
      <c r="AK52" s="2466"/>
      <c r="AL52" s="2466"/>
      <c r="AM52" s="2466"/>
      <c r="AN52" s="2466"/>
      <c r="AO52" s="2466"/>
      <c r="AP52" s="2466"/>
      <c r="AQ52" s="2466"/>
      <c r="AR52" s="2466"/>
      <c r="AS52" s="2466"/>
      <c r="AT52" s="2466"/>
      <c r="AU52" s="2466"/>
      <c r="AV52" s="2466"/>
      <c r="AW52" s="2466"/>
      <c r="AX52" s="2466"/>
      <c r="AY52" s="2466"/>
      <c r="AZ52" s="239"/>
      <c r="BA52" s="3056"/>
      <c r="BB52" s="165" t="s">
        <v>68</v>
      </c>
      <c r="BC52" s="1589" t="s">
        <v>35</v>
      </c>
      <c r="BD52" s="1609" t="s">
        <v>35</v>
      </c>
      <c r="BE52" s="1609" t="s">
        <v>35</v>
      </c>
      <c r="BF52" s="1609" t="s">
        <v>35</v>
      </c>
      <c r="BG52" s="1630" t="s">
        <v>35</v>
      </c>
      <c r="BH52" s="1651" t="s">
        <v>35</v>
      </c>
      <c r="BI52" s="1609" t="s">
        <v>35</v>
      </c>
      <c r="BJ52" s="1609" t="s">
        <v>35</v>
      </c>
      <c r="BK52" s="1609" t="s">
        <v>35</v>
      </c>
      <c r="BL52" s="1630" t="s">
        <v>35</v>
      </c>
      <c r="BM52" s="1651" t="s">
        <v>35</v>
      </c>
      <c r="BN52" s="1609" t="s">
        <v>35</v>
      </c>
      <c r="BO52" s="1609" t="s">
        <v>35</v>
      </c>
      <c r="BP52" s="1609" t="s">
        <v>35</v>
      </c>
      <c r="BQ52" s="1630" t="s">
        <v>35</v>
      </c>
      <c r="BR52" s="1651" t="s">
        <v>35</v>
      </c>
      <c r="BS52" s="1609" t="s">
        <v>35</v>
      </c>
      <c r="BT52" s="1609" t="s">
        <v>35</v>
      </c>
      <c r="BU52" s="1609" t="s">
        <v>35</v>
      </c>
      <c r="BV52" s="1609" t="s">
        <v>35</v>
      </c>
      <c r="BW52" s="1609" t="s">
        <v>35</v>
      </c>
      <c r="BX52" s="1609" t="s">
        <v>35</v>
      </c>
      <c r="BY52" s="1672" t="s">
        <v>35</v>
      </c>
      <c r="BZ52" s="1672" t="s">
        <v>35</v>
      </c>
      <c r="CA52" s="1672" t="s">
        <v>35</v>
      </c>
      <c r="CB52" s="2477"/>
      <c r="CC52" s="2477"/>
      <c r="CD52" s="2477"/>
      <c r="CE52" s="2477"/>
      <c r="CF52" s="2477"/>
      <c r="CG52" s="2477"/>
      <c r="CH52" s="2477"/>
      <c r="CI52" s="2477"/>
      <c r="CJ52" s="2477"/>
      <c r="CK52" s="2477"/>
      <c r="CL52" s="2477"/>
      <c r="CM52" s="2477"/>
      <c r="CN52" s="2477"/>
      <c r="CO52" s="2477"/>
      <c r="CP52" s="2477"/>
      <c r="CQ52" s="2477"/>
      <c r="CR52" s="2477"/>
      <c r="CS52" s="2477"/>
      <c r="CT52" s="2477"/>
      <c r="CU52" s="2477"/>
      <c r="CV52" s="2477"/>
      <c r="CW52" s="2477"/>
      <c r="CX52" s="2477"/>
      <c r="CY52" s="2477"/>
      <c r="CZ52" s="2477"/>
    </row>
    <row r="53" s="130" customFormat="true" ht="15" customHeight="true" x14ac:dyDescent="0.2">
      <c r="A53" s="3057" t="s">
        <v>106</v>
      </c>
      <c r="B53" s="291" t="s">
        <v>101</v>
      </c>
      <c r="C53" s="1509" t="s">
        <v>35</v>
      </c>
      <c r="D53" s="1523" t="s">
        <v>35</v>
      </c>
      <c r="E53" s="1523" t="s">
        <v>35</v>
      </c>
      <c r="F53" s="1523" t="s">
        <v>35</v>
      </c>
      <c r="G53" s="1537" t="s">
        <v>35</v>
      </c>
      <c r="H53" s="1551" t="s">
        <v>35</v>
      </c>
      <c r="I53" s="1523" t="s">
        <v>35</v>
      </c>
      <c r="J53" s="1523" t="s">
        <v>35</v>
      </c>
      <c r="K53" s="1523" t="s">
        <v>35</v>
      </c>
      <c r="L53" s="1565" t="s">
        <v>35</v>
      </c>
      <c r="M53" s="1577" t="s">
        <v>35</v>
      </c>
      <c r="N53" s="1523" t="s">
        <v>35</v>
      </c>
      <c r="O53" s="1523" t="s">
        <v>35</v>
      </c>
      <c r="P53" s="1523" t="s">
        <v>35</v>
      </c>
      <c r="Q53" s="1537" t="s">
        <v>35</v>
      </c>
      <c r="R53" s="1551" t="s">
        <v>35</v>
      </c>
      <c r="S53" s="1523" t="s">
        <v>35</v>
      </c>
      <c r="T53" s="1523" t="s">
        <v>35</v>
      </c>
      <c r="U53" s="1523" t="s">
        <v>35</v>
      </c>
      <c r="V53" s="1523" t="s">
        <v>35</v>
      </c>
      <c r="W53" s="1523" t="s">
        <v>35</v>
      </c>
      <c r="X53" s="1523" t="s">
        <v>35</v>
      </c>
      <c r="Y53" s="1583" t="s">
        <v>35</v>
      </c>
      <c r="Z53" s="1583" t="s">
        <v>35</v>
      </c>
      <c r="AA53" s="2432" t="s">
        <v>35</v>
      </c>
      <c r="AB53" s="2466"/>
      <c r="AC53" s="2466"/>
      <c r="AD53" s="2466"/>
      <c r="AE53" s="2466"/>
      <c r="AF53" s="2466"/>
      <c r="AG53" s="2466"/>
      <c r="AH53" s="2466"/>
      <c r="AI53" s="2466"/>
      <c r="AJ53" s="2466"/>
      <c r="AK53" s="2466"/>
      <c r="AL53" s="2466"/>
      <c r="AM53" s="2466"/>
      <c r="AN53" s="2466"/>
      <c r="AO53" s="2466"/>
      <c r="AP53" s="2466"/>
      <c r="AQ53" s="2466"/>
      <c r="AR53" s="2466"/>
      <c r="AS53" s="2466"/>
      <c r="AT53" s="2466"/>
      <c r="AU53" s="2466"/>
      <c r="AV53" s="2466"/>
      <c r="AW53" s="2466"/>
      <c r="AX53" s="2466"/>
      <c r="AY53" s="2466"/>
      <c r="AZ53" s="239"/>
      <c r="BA53" s="3056" t="s">
        <v>106</v>
      </c>
      <c r="BB53" s="165" t="s">
        <v>101</v>
      </c>
      <c r="BC53" s="1589" t="s">
        <v>35</v>
      </c>
      <c r="BD53" s="1609" t="s">
        <v>35</v>
      </c>
      <c r="BE53" s="1609" t="s">
        <v>35</v>
      </c>
      <c r="BF53" s="1609" t="s">
        <v>35</v>
      </c>
      <c r="BG53" s="1630" t="s">
        <v>35</v>
      </c>
      <c r="BH53" s="1651" t="s">
        <v>35</v>
      </c>
      <c r="BI53" s="1609" t="s">
        <v>35</v>
      </c>
      <c r="BJ53" s="1609" t="s">
        <v>35</v>
      </c>
      <c r="BK53" s="1609" t="s">
        <v>35</v>
      </c>
      <c r="BL53" s="1630" t="s">
        <v>35</v>
      </c>
      <c r="BM53" s="1651" t="s">
        <v>35</v>
      </c>
      <c r="BN53" s="1609" t="s">
        <v>35</v>
      </c>
      <c r="BO53" s="1609" t="s">
        <v>35</v>
      </c>
      <c r="BP53" s="1609" t="s">
        <v>35</v>
      </c>
      <c r="BQ53" s="1630" t="s">
        <v>35</v>
      </c>
      <c r="BR53" s="1651" t="s">
        <v>35</v>
      </c>
      <c r="BS53" s="1609" t="s">
        <v>35</v>
      </c>
      <c r="BT53" s="1609" t="s">
        <v>35</v>
      </c>
      <c r="BU53" s="1609" t="s">
        <v>35</v>
      </c>
      <c r="BV53" s="1609" t="s">
        <v>35</v>
      </c>
      <c r="BW53" s="1609" t="s">
        <v>35</v>
      </c>
      <c r="BX53" s="1609" t="s">
        <v>35</v>
      </c>
      <c r="BY53" s="1672" t="s">
        <v>35</v>
      </c>
      <c r="BZ53" s="1672" t="s">
        <v>35</v>
      </c>
      <c r="CA53" s="1672" t="s">
        <v>35</v>
      </c>
      <c r="CB53" s="2477"/>
      <c r="CC53" s="2477"/>
      <c r="CD53" s="2477"/>
      <c r="CE53" s="2477"/>
      <c r="CF53" s="2477"/>
      <c r="CG53" s="2477"/>
      <c r="CH53" s="2477"/>
      <c r="CI53" s="2477"/>
      <c r="CJ53" s="2477"/>
      <c r="CK53" s="2477"/>
      <c r="CL53" s="2477"/>
      <c r="CM53" s="2477"/>
      <c r="CN53" s="2477"/>
      <c r="CO53" s="2477"/>
      <c r="CP53" s="2477"/>
      <c r="CQ53" s="2477"/>
      <c r="CR53" s="2477"/>
      <c r="CS53" s="2477"/>
      <c r="CT53" s="2477"/>
      <c r="CU53" s="2477"/>
      <c r="CV53" s="2477"/>
      <c r="CW53" s="2477"/>
      <c r="CX53" s="2477"/>
      <c r="CY53" s="2477"/>
      <c r="CZ53" s="2477"/>
    </row>
    <row r="54" s="130" customFormat="true" ht="15" customHeight="true" x14ac:dyDescent="0.2">
      <c r="A54" s="3057"/>
      <c r="B54" s="291" t="s">
        <v>100</v>
      </c>
      <c r="C54" s="1509" t="s">
        <v>35</v>
      </c>
      <c r="D54" s="1523" t="s">
        <v>35</v>
      </c>
      <c r="E54" s="1523" t="s">
        <v>35</v>
      </c>
      <c r="F54" s="1523" t="s">
        <v>35</v>
      </c>
      <c r="G54" s="1537" t="s">
        <v>35</v>
      </c>
      <c r="H54" s="1551" t="s">
        <v>35</v>
      </c>
      <c r="I54" s="1523" t="s">
        <v>35</v>
      </c>
      <c r="J54" s="1523" t="s">
        <v>35</v>
      </c>
      <c r="K54" s="1523" t="s">
        <v>35</v>
      </c>
      <c r="L54" s="1565" t="s">
        <v>35</v>
      </c>
      <c r="M54" s="1577" t="s">
        <v>35</v>
      </c>
      <c r="N54" s="1523" t="s">
        <v>35</v>
      </c>
      <c r="O54" s="1523" t="s">
        <v>35</v>
      </c>
      <c r="P54" s="1523" t="s">
        <v>35</v>
      </c>
      <c r="Q54" s="1537" t="s">
        <v>35</v>
      </c>
      <c r="R54" s="1551" t="s">
        <v>35</v>
      </c>
      <c r="S54" s="1523" t="s">
        <v>35</v>
      </c>
      <c r="T54" s="1523" t="s">
        <v>35</v>
      </c>
      <c r="U54" s="1523" t="s">
        <v>35</v>
      </c>
      <c r="V54" s="1523" t="s">
        <v>35</v>
      </c>
      <c r="W54" s="1523" t="s">
        <v>35</v>
      </c>
      <c r="X54" s="1523" t="s">
        <v>35</v>
      </c>
      <c r="Y54" s="1583" t="s">
        <v>35</v>
      </c>
      <c r="Z54" s="1583" t="s">
        <v>35</v>
      </c>
      <c r="AA54" s="2432" t="s">
        <v>35</v>
      </c>
      <c r="AB54" s="2466"/>
      <c r="AC54" s="2466"/>
      <c r="AD54" s="2466"/>
      <c r="AE54" s="2466"/>
      <c r="AF54" s="2466"/>
      <c r="AG54" s="2466"/>
      <c r="AH54" s="2466"/>
      <c r="AI54" s="2466"/>
      <c r="AJ54" s="2466"/>
      <c r="AK54" s="2466"/>
      <c r="AL54" s="2466"/>
      <c r="AM54" s="2466"/>
      <c r="AN54" s="2466"/>
      <c r="AO54" s="2466"/>
      <c r="AP54" s="2466"/>
      <c r="AQ54" s="2466"/>
      <c r="AR54" s="2466"/>
      <c r="AS54" s="2466"/>
      <c r="AT54" s="2466"/>
      <c r="AU54" s="2466"/>
      <c r="AV54" s="2466"/>
      <c r="AW54" s="2466"/>
      <c r="AX54" s="2466"/>
      <c r="AY54" s="2466"/>
      <c r="AZ54" s="239"/>
      <c r="BA54" s="3056"/>
      <c r="BB54" s="165" t="s">
        <v>100</v>
      </c>
      <c r="BC54" s="1589" t="s">
        <v>35</v>
      </c>
      <c r="BD54" s="1609" t="s">
        <v>35</v>
      </c>
      <c r="BE54" s="1609" t="s">
        <v>35</v>
      </c>
      <c r="BF54" s="1609" t="s">
        <v>35</v>
      </c>
      <c r="BG54" s="1630" t="s">
        <v>35</v>
      </c>
      <c r="BH54" s="1651" t="s">
        <v>35</v>
      </c>
      <c r="BI54" s="1609" t="s">
        <v>35</v>
      </c>
      <c r="BJ54" s="1609" t="s">
        <v>35</v>
      </c>
      <c r="BK54" s="1609" t="s">
        <v>35</v>
      </c>
      <c r="BL54" s="1630" t="s">
        <v>35</v>
      </c>
      <c r="BM54" s="1651" t="s">
        <v>35</v>
      </c>
      <c r="BN54" s="1609" t="s">
        <v>35</v>
      </c>
      <c r="BO54" s="1609" t="s">
        <v>35</v>
      </c>
      <c r="BP54" s="1609" t="s">
        <v>35</v>
      </c>
      <c r="BQ54" s="1630" t="s">
        <v>35</v>
      </c>
      <c r="BR54" s="1651" t="s">
        <v>35</v>
      </c>
      <c r="BS54" s="1609" t="s">
        <v>35</v>
      </c>
      <c r="BT54" s="1609" t="s">
        <v>35</v>
      </c>
      <c r="BU54" s="1609" t="s">
        <v>35</v>
      </c>
      <c r="BV54" s="1609" t="s">
        <v>35</v>
      </c>
      <c r="BW54" s="1609" t="s">
        <v>35</v>
      </c>
      <c r="BX54" s="1609" t="s">
        <v>35</v>
      </c>
      <c r="BY54" s="1672" t="s">
        <v>35</v>
      </c>
      <c r="BZ54" s="1672" t="s">
        <v>35</v>
      </c>
      <c r="CA54" s="1672" t="s">
        <v>35</v>
      </c>
      <c r="CB54" s="2477"/>
      <c r="CC54" s="2477"/>
      <c r="CD54" s="2477"/>
      <c r="CE54" s="2477"/>
      <c r="CF54" s="2477"/>
      <c r="CG54" s="2477"/>
      <c r="CH54" s="2477"/>
      <c r="CI54" s="2477"/>
      <c r="CJ54" s="2477"/>
      <c r="CK54" s="2477"/>
      <c r="CL54" s="2477"/>
      <c r="CM54" s="2477"/>
      <c r="CN54" s="2477"/>
      <c r="CO54" s="2477"/>
      <c r="CP54" s="2477"/>
      <c r="CQ54" s="2477"/>
      <c r="CR54" s="2477"/>
      <c r="CS54" s="2477"/>
      <c r="CT54" s="2477"/>
      <c r="CU54" s="2477"/>
      <c r="CV54" s="2477"/>
      <c r="CW54" s="2477"/>
      <c r="CX54" s="2477"/>
      <c r="CY54" s="2477"/>
      <c r="CZ54" s="2477"/>
    </row>
    <row r="55" s="130" customFormat="true" ht="15" customHeight="true" x14ac:dyDescent="0.2">
      <c r="A55" s="3079"/>
      <c r="B55" s="292" t="s">
        <v>68</v>
      </c>
      <c r="C55" s="1512" t="s">
        <v>35</v>
      </c>
      <c r="D55" s="1526" t="s">
        <v>35</v>
      </c>
      <c r="E55" s="1526" t="s">
        <v>35</v>
      </c>
      <c r="F55" s="1526" t="s">
        <v>35</v>
      </c>
      <c r="G55" s="1540" t="s">
        <v>35</v>
      </c>
      <c r="H55" s="1554" t="s">
        <v>35</v>
      </c>
      <c r="I55" s="1526" t="s">
        <v>35</v>
      </c>
      <c r="J55" s="1526" t="s">
        <v>35</v>
      </c>
      <c r="K55" s="1526" t="s">
        <v>35</v>
      </c>
      <c r="L55" s="1568" t="s">
        <v>35</v>
      </c>
      <c r="M55" s="1579" t="s">
        <v>35</v>
      </c>
      <c r="N55" s="1526" t="s">
        <v>35</v>
      </c>
      <c r="O55" s="1526" t="s">
        <v>35</v>
      </c>
      <c r="P55" s="1526" t="s">
        <v>35</v>
      </c>
      <c r="Q55" s="1540" t="s">
        <v>35</v>
      </c>
      <c r="R55" s="2391" t="s">
        <v>35</v>
      </c>
      <c r="S55" s="2392" t="s">
        <v>35</v>
      </c>
      <c r="T55" s="2392" t="s">
        <v>35</v>
      </c>
      <c r="U55" s="2392" t="s">
        <v>35</v>
      </c>
      <c r="V55" s="2392" t="s">
        <v>35</v>
      </c>
      <c r="W55" s="2392" t="s">
        <v>35</v>
      </c>
      <c r="X55" s="2392" t="s">
        <v>35</v>
      </c>
      <c r="Y55" s="2392" t="s">
        <v>35</v>
      </c>
      <c r="Z55" s="2392" t="s">
        <v>35</v>
      </c>
      <c r="AA55" s="2434" t="s">
        <v>35</v>
      </c>
      <c r="AB55" s="2467"/>
      <c r="AC55" s="2467"/>
      <c r="AD55" s="2467"/>
      <c r="AE55" s="2467"/>
      <c r="AF55" s="2467"/>
      <c r="AG55" s="2467"/>
      <c r="AH55" s="2467"/>
      <c r="AI55" s="2467"/>
      <c r="AJ55" s="2467"/>
      <c r="AK55" s="2467"/>
      <c r="AL55" s="2467"/>
      <c r="AM55" s="2467"/>
      <c r="AN55" s="2467"/>
      <c r="AO55" s="2467"/>
      <c r="AP55" s="2467"/>
      <c r="AQ55" s="2467"/>
      <c r="AR55" s="2467"/>
      <c r="AS55" s="2467"/>
      <c r="AT55" s="2467"/>
      <c r="AU55" s="2467"/>
      <c r="AV55" s="2467"/>
      <c r="AW55" s="2467"/>
      <c r="AX55" s="2467"/>
      <c r="AY55" s="2467"/>
      <c r="AZ55" s="239"/>
      <c r="BA55" s="3080"/>
      <c r="BB55" s="166" t="s">
        <v>68</v>
      </c>
      <c r="BC55" s="1590" t="s">
        <v>35</v>
      </c>
      <c r="BD55" s="1610" t="s">
        <v>35</v>
      </c>
      <c r="BE55" s="1610" t="s">
        <v>35</v>
      </c>
      <c r="BF55" s="1610" t="s">
        <v>35</v>
      </c>
      <c r="BG55" s="1631" t="s">
        <v>35</v>
      </c>
      <c r="BH55" s="1652" t="s">
        <v>35</v>
      </c>
      <c r="BI55" s="1610" t="s">
        <v>35</v>
      </c>
      <c r="BJ55" s="1610" t="s">
        <v>35</v>
      </c>
      <c r="BK55" s="1610" t="s">
        <v>35</v>
      </c>
      <c r="BL55" s="1631" t="s">
        <v>35</v>
      </c>
      <c r="BM55" s="1652" t="s">
        <v>35</v>
      </c>
      <c r="BN55" s="1610" t="s">
        <v>35</v>
      </c>
      <c r="BO55" s="1610" t="s">
        <v>35</v>
      </c>
      <c r="BP55" s="1610" t="s">
        <v>35</v>
      </c>
      <c r="BQ55" s="1631" t="s">
        <v>35</v>
      </c>
      <c r="BR55" s="2393" t="s">
        <v>35</v>
      </c>
      <c r="BS55" s="2394" t="s">
        <v>35</v>
      </c>
      <c r="BT55" s="2394" t="s">
        <v>35</v>
      </c>
      <c r="BU55" s="2394" t="s">
        <v>35</v>
      </c>
      <c r="BV55" s="2394" t="s">
        <v>35</v>
      </c>
      <c r="BW55" s="2394" t="s">
        <v>35</v>
      </c>
      <c r="BX55" s="2394" t="s">
        <v>35</v>
      </c>
      <c r="BY55" s="2394" t="s">
        <v>35</v>
      </c>
      <c r="BZ55" s="1688" t="s">
        <v>35</v>
      </c>
      <c r="CA55" s="1688" t="s">
        <v>35</v>
      </c>
      <c r="CB55" s="2478"/>
      <c r="CC55" s="2478"/>
      <c r="CD55" s="2478"/>
      <c r="CE55" s="2478"/>
      <c r="CF55" s="2478"/>
      <c r="CG55" s="2478"/>
      <c r="CH55" s="2478"/>
      <c r="CI55" s="2478"/>
      <c r="CJ55" s="2478"/>
      <c r="CK55" s="2478"/>
      <c r="CL55" s="2478"/>
      <c r="CM55" s="2478"/>
      <c r="CN55" s="2478"/>
      <c r="CO55" s="2478"/>
      <c r="CP55" s="2478"/>
      <c r="CQ55" s="2478"/>
      <c r="CR55" s="2478"/>
      <c r="CS55" s="2478"/>
      <c r="CT55" s="2478"/>
      <c r="CU55" s="2478"/>
      <c r="CV55" s="2478"/>
      <c r="CW55" s="2478"/>
      <c r="CX55" s="2478"/>
      <c r="CY55" s="2478"/>
      <c r="CZ55" s="2478"/>
    </row>
    <row r="56" s="761" customFormat="true" ht="15" customHeight="true" x14ac:dyDescent="0.2">
      <c r="A56" s="132"/>
      <c r="B56" s="204"/>
      <c r="C56" s="3082" t="s">
        <v>115</v>
      </c>
      <c r="D56" s="3083"/>
      <c r="E56" s="3083"/>
      <c r="F56" s="3083"/>
      <c r="G56" s="3084"/>
      <c r="H56" s="3403" t="s">
        <v>38</v>
      </c>
      <c r="I56" s="3404"/>
      <c r="J56" s="3404"/>
      <c r="K56" s="3404"/>
      <c r="L56" s="3405"/>
      <c r="M56" s="3406" t="s">
        <v>37</v>
      </c>
      <c r="N56" s="3404"/>
      <c r="O56" s="3404"/>
      <c r="P56" s="3404"/>
      <c r="Q56" s="3405"/>
      <c r="R56" s="2550" t="s">
        <v>142</v>
      </c>
      <c r="S56" s="2558"/>
      <c r="T56" s="2558"/>
      <c r="U56" s="2558"/>
      <c r="V56" s="2558"/>
      <c r="W56" s="2558"/>
      <c r="X56" s="2558"/>
      <c r="Y56" s="2558"/>
      <c r="Z56" s="2558"/>
      <c r="AA56" s="2559"/>
      <c r="AB56" s="1038"/>
      <c r="AC56" s="1038"/>
      <c r="AD56" s="1038"/>
      <c r="AE56" s="1038"/>
      <c r="AF56" s="1038"/>
      <c r="AG56" s="1038"/>
      <c r="AH56" s="1038"/>
      <c r="AI56" s="1038"/>
      <c r="AJ56" s="1038"/>
      <c r="AK56" s="1038"/>
      <c r="AL56" s="1038"/>
      <c r="AM56" s="1038"/>
      <c r="AN56" s="1038"/>
      <c r="AO56" s="1038"/>
      <c r="AP56" s="1038"/>
      <c r="AQ56" s="1038"/>
      <c r="AR56" s="1038"/>
      <c r="AS56" s="1038"/>
      <c r="AT56" s="1038"/>
      <c r="AU56" s="1038"/>
      <c r="AV56" s="1038"/>
      <c r="AW56" s="1038"/>
      <c r="AX56" s="1038"/>
      <c r="AY56" s="1038"/>
      <c r="AZ56" s="240"/>
      <c r="BA56" s="241" t="s">
        <v>131</v>
      </c>
      <c r="BB56" s="115" t="s">
        <v>96</v>
      </c>
      <c r="BC56" s="3103" t="s">
        <v>115</v>
      </c>
      <c r="BD56" s="3104"/>
      <c r="BE56" s="3104"/>
      <c r="BF56" s="3104"/>
      <c r="BG56" s="3105"/>
      <c r="BH56" s="3106" t="s">
        <v>38</v>
      </c>
      <c r="BI56" s="3104"/>
      <c r="BJ56" s="3104"/>
      <c r="BK56" s="3104"/>
      <c r="BL56" s="3105"/>
      <c r="BM56" s="3106" t="s">
        <v>37</v>
      </c>
      <c r="BN56" s="3104"/>
      <c r="BO56" s="3104"/>
      <c r="BP56" s="3104"/>
      <c r="BQ56" s="3107"/>
      <c r="BR56" s="2388"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761" customFormat="true" ht="12.75" x14ac:dyDescent="0.2">
      <c r="A57" s="205" t="s">
        <v>69</v>
      </c>
      <c r="B57" s="278"/>
      <c r="C57" s="407" t="s">
        <v>0</v>
      </c>
      <c r="D57" s="408" t="s">
        <v>1</v>
      </c>
      <c r="E57" s="408" t="s">
        <v>2</v>
      </c>
      <c r="F57" s="408" t="s">
        <v>3</v>
      </c>
      <c r="G57" s="409" t="s">
        <v>4</v>
      </c>
      <c r="H57" s="2174" t="s">
        <v>0</v>
      </c>
      <c r="I57" s="2138" t="s">
        <v>1</v>
      </c>
      <c r="J57" s="2138" t="s">
        <v>2</v>
      </c>
      <c r="K57" s="2138" t="s">
        <v>3</v>
      </c>
      <c r="L57" s="2139" t="s">
        <v>4</v>
      </c>
      <c r="M57" s="2164" t="s">
        <v>0</v>
      </c>
      <c r="N57" s="2138" t="s">
        <v>1</v>
      </c>
      <c r="O57" s="2138" t="s">
        <v>2</v>
      </c>
      <c r="P57" s="2138" t="s">
        <v>3</v>
      </c>
      <c r="Q57" s="2184" t="s">
        <v>4</v>
      </c>
      <c r="R57" s="2174" t="s">
        <v>158</v>
      </c>
      <c r="S57" s="2138" t="s">
        <v>159</v>
      </c>
      <c r="T57" s="2138" t="s">
        <v>160</v>
      </c>
      <c r="U57" s="2138" t="s">
        <v>161</v>
      </c>
      <c r="V57" s="2138" t="s">
        <v>162</v>
      </c>
      <c r="W57" s="2138" t="s">
        <v>384</v>
      </c>
      <c r="X57" s="2138" t="s">
        <v>385</v>
      </c>
      <c r="Y57" s="2138" t="s">
        <v>164</v>
      </c>
      <c r="Z57" s="2138" t="s">
        <v>165</v>
      </c>
      <c r="AA57" s="2140" t="s">
        <v>166</v>
      </c>
      <c r="AB57" s="1038"/>
      <c r="AC57" s="1038"/>
      <c r="AD57" s="1038"/>
      <c r="AE57" s="1038"/>
      <c r="AF57" s="1038"/>
      <c r="AG57" s="1038"/>
      <c r="AH57" s="1038"/>
      <c r="AI57" s="1038"/>
      <c r="AJ57" s="1038"/>
      <c r="AK57" s="1038"/>
      <c r="AL57" s="1038"/>
      <c r="AM57" s="1038"/>
      <c r="AN57" s="1038"/>
      <c r="AO57" s="1038"/>
      <c r="AP57" s="1038"/>
      <c r="AQ57" s="1038"/>
      <c r="AR57" s="1038"/>
      <c r="AS57" s="1038"/>
      <c r="AT57" s="1038"/>
      <c r="AU57" s="1038"/>
      <c r="AV57" s="1038"/>
      <c r="AW57" s="1038"/>
      <c r="AX57" s="1038"/>
      <c r="AY57" s="1038"/>
      <c r="AZ57" s="24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158</v>
      </c>
      <c r="BS57" s="184" t="s">
        <v>159</v>
      </c>
      <c r="BT57" s="184" t="s">
        <v>160</v>
      </c>
      <c r="BU57" s="184" t="s">
        <v>161</v>
      </c>
      <c r="BV57" s="184" t="s">
        <v>162</v>
      </c>
      <c r="BW57" s="184" t="s">
        <v>384</v>
      </c>
      <c r="BX57" s="184" t="s">
        <v>385</v>
      </c>
      <c r="BY57" s="185" t="s">
        <v>164</v>
      </c>
      <c r="BZ57" s="185" t="s">
        <v>165</v>
      </c>
      <c r="CA57" s="185" t="s">
        <v>166</v>
      </c>
      <c r="CB57" s="2479"/>
      <c r="CC57" s="2479"/>
      <c r="CD57" s="2479"/>
      <c r="CE57" s="2479"/>
      <c r="CF57" s="2479"/>
      <c r="CG57" s="2479"/>
      <c r="CH57" s="2479"/>
      <c r="CI57" s="2479"/>
      <c r="CJ57" s="2479"/>
      <c r="CK57" s="2479"/>
      <c r="CL57" s="2479"/>
      <c r="CM57" s="2479"/>
      <c r="CN57" s="2479"/>
      <c r="CO57" s="2479"/>
      <c r="CP57" s="2479"/>
      <c r="CQ57" s="2479"/>
      <c r="CR57" s="2479"/>
      <c r="CS57" s="2479"/>
      <c r="CT57" s="2479"/>
      <c r="CU57" s="2479"/>
      <c r="CV57" s="2479"/>
      <c r="CW57" s="2479"/>
      <c r="CX57" s="2479"/>
      <c r="CY57" s="2479"/>
      <c r="CZ57" s="2479"/>
    </row>
    <row r="58" s="761" customFormat="true" ht="15" customHeight="true" x14ac:dyDescent="0.2">
      <c r="A58" s="3372" t="s">
        <v>168</v>
      </c>
      <c r="B58" s="2356" t="s">
        <v>169</v>
      </c>
      <c r="C58" s="2243">
        <v>0</v>
      </c>
      <c r="D58" s="2244">
        <v>1.8174864611886811E-2</v>
      </c>
      <c r="E58" s="2244">
        <v>0.56878432154249403</v>
      </c>
      <c r="F58" s="2244">
        <v>4.8821877851122624</v>
      </c>
      <c r="G58" s="2245">
        <v>33.080600660321288</v>
      </c>
      <c r="H58" s="2246">
        <v>1.5576767518071462</v>
      </c>
      <c r="I58" s="2244">
        <v>5.3507735545393471</v>
      </c>
      <c r="J58" s="2244">
        <v>9.2423366526131989</v>
      </c>
      <c r="K58" s="2244">
        <v>20.535400052957257</v>
      </c>
      <c r="L58" s="2247">
        <v>55.956099476287612</v>
      </c>
      <c r="M58" s="2248">
        <v>0</v>
      </c>
      <c r="N58" s="2244">
        <v>0</v>
      </c>
      <c r="O58" s="2244">
        <v>0</v>
      </c>
      <c r="P58" s="2244">
        <v>0</v>
      </c>
      <c r="Q58" s="2245">
        <v>3.5439282701656896</v>
      </c>
      <c r="R58" s="2246">
        <v>5.8369381945202168</v>
      </c>
      <c r="S58" s="2244">
        <v>20.776044938203693</v>
      </c>
      <c r="T58" s="2244">
        <v>1.9039527601819186</v>
      </c>
      <c r="U58" s="2244">
        <v>0.78586544120986346</v>
      </c>
      <c r="V58" s="2244">
        <v>15.890331698602969</v>
      </c>
      <c r="W58" s="2244">
        <v>1.7578764085884195</v>
      </c>
      <c r="X58" s="2244">
        <v>3.5257196331481451</v>
      </c>
      <c r="Y58" s="2244">
        <v>1.2790794626481476</v>
      </c>
      <c r="Z58" s="2244">
        <v>3.812396956269668</v>
      </c>
      <c r="AA58" s="2572">
        <v>1.915522946703093</v>
      </c>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2480"/>
      <c r="CC58" s="2480"/>
      <c r="CD58" s="2480"/>
      <c r="CE58" s="2480"/>
      <c r="CF58" s="2480"/>
      <c r="CG58" s="2480"/>
      <c r="CH58" s="2480"/>
      <c r="CI58" s="2480"/>
      <c r="CJ58" s="2480"/>
      <c r="CK58" s="2480"/>
      <c r="CL58" s="2480"/>
      <c r="CM58" s="2480"/>
      <c r="CN58" s="2480"/>
      <c r="CO58" s="2480"/>
      <c r="CP58" s="2480"/>
      <c r="CQ58" s="2480"/>
      <c r="CR58" s="2480"/>
      <c r="CS58" s="2480"/>
      <c r="CT58" s="2480"/>
      <c r="CU58" s="2480"/>
      <c r="CV58" s="2480"/>
      <c r="CW58" s="2480"/>
      <c r="CX58" s="2480"/>
      <c r="CY58" s="2480"/>
      <c r="CZ58" s="2480"/>
    </row>
    <row r="59" s="761" customFormat="true" ht="15" customHeight="true" x14ac:dyDescent="0.2">
      <c r="A59" s="3373"/>
      <c r="B59" s="2357" t="s">
        <v>310</v>
      </c>
      <c r="C59" s="2249">
        <v>0.13396870197383778</v>
      </c>
      <c r="D59" s="2250">
        <v>0.4280651673776244</v>
      </c>
      <c r="E59" s="2250">
        <v>2.7983876467605211</v>
      </c>
      <c r="F59" s="2250">
        <v>15.025758796007544</v>
      </c>
      <c r="G59" s="2251">
        <v>29.690253133953448</v>
      </c>
      <c r="H59" s="2252">
        <v>7.4153734216510374</v>
      </c>
      <c r="I59" s="2250">
        <v>16.603187888442221</v>
      </c>
      <c r="J59" s="2250">
        <v>29.17711169320955</v>
      </c>
      <c r="K59" s="2250">
        <v>35.104193053908531</v>
      </c>
      <c r="L59" s="2253">
        <v>26.773843040502971</v>
      </c>
      <c r="M59" s="2254">
        <v>0.124252651369749</v>
      </c>
      <c r="N59" s="2250">
        <v>3.7516419811879066E-2</v>
      </c>
      <c r="O59" s="2250">
        <v>0.10946352815356879</v>
      </c>
      <c r="P59" s="2250">
        <v>0.23099450378783462</v>
      </c>
      <c r="Q59" s="2251">
        <v>4.2504164749298923</v>
      </c>
      <c r="R59" s="2252">
        <v>4.4156511248752341</v>
      </c>
      <c r="S59" s="2250">
        <v>26.851287710928979</v>
      </c>
      <c r="T59" s="2250">
        <v>1.9207020920563225</v>
      </c>
      <c r="U59" s="2250">
        <v>1.2335481946172737</v>
      </c>
      <c r="V59" s="2250">
        <v>16.580877748212945</v>
      </c>
      <c r="W59" s="2250">
        <v>1.5851638730801376</v>
      </c>
      <c r="X59" s="2250">
        <v>3.8175622164555447</v>
      </c>
      <c r="Y59" s="2250">
        <v>2.375083965900854</v>
      </c>
      <c r="Z59" s="2250">
        <v>8.7613524713301807</v>
      </c>
      <c r="AA59" s="2573">
        <v>5.1665520963584957</v>
      </c>
      <c r="AB59" s="1038"/>
      <c r="AC59" s="1038"/>
      <c r="AD59" s="1038"/>
      <c r="AE59" s="1038"/>
      <c r="AF59" s="1038"/>
      <c r="AG59" s="1038"/>
      <c r="AH59" s="1038"/>
      <c r="AI59" s="1038"/>
      <c r="AJ59" s="1038"/>
      <c r="AK59" s="1038"/>
      <c r="AL59" s="1038"/>
      <c r="AM59" s="1038"/>
      <c r="AN59" s="1038"/>
      <c r="AO59" s="1038"/>
      <c r="AP59" s="1038"/>
      <c r="AQ59" s="1038"/>
      <c r="AR59" s="1038"/>
      <c r="AS59" s="1038"/>
      <c r="AT59" s="1038"/>
      <c r="AU59" s="1038"/>
      <c r="AV59" s="1038"/>
      <c r="AW59" s="1038"/>
      <c r="AX59" s="1038"/>
      <c r="AY59" s="1038"/>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2481"/>
      <c r="CC59" s="2481"/>
      <c r="CD59" s="2481"/>
      <c r="CE59" s="2481"/>
      <c r="CF59" s="2481"/>
      <c r="CG59" s="2481"/>
      <c r="CH59" s="2481"/>
      <c r="CI59" s="2481"/>
      <c r="CJ59" s="2481"/>
      <c r="CK59" s="2481"/>
      <c r="CL59" s="2481"/>
      <c r="CM59" s="2481"/>
      <c r="CN59" s="2481"/>
      <c r="CO59" s="2481"/>
      <c r="CP59" s="2481"/>
      <c r="CQ59" s="2481"/>
      <c r="CR59" s="2481"/>
      <c r="CS59" s="2481"/>
      <c r="CT59" s="2481"/>
      <c r="CU59" s="2481"/>
      <c r="CV59" s="2481"/>
      <c r="CW59" s="2481"/>
      <c r="CX59" s="2481"/>
      <c r="CY59" s="2481"/>
      <c r="CZ59" s="2481"/>
    </row>
    <row r="60" s="761" customFormat="true" ht="15" customHeight="true" x14ac:dyDescent="0.2">
      <c r="A60" s="3373"/>
      <c r="B60" s="2357" t="s">
        <v>311</v>
      </c>
      <c r="C60" s="2249">
        <v>1.570554886028078</v>
      </c>
      <c r="D60" s="2250">
        <v>2.9379680727226227</v>
      </c>
      <c r="E60" s="2250">
        <v>12.372045470958534</v>
      </c>
      <c r="F60" s="2250">
        <v>32.164313270326907</v>
      </c>
      <c r="G60" s="2251">
        <v>19.640849170772714</v>
      </c>
      <c r="H60" s="2252">
        <v>35.923691484234432</v>
      </c>
      <c r="I60" s="2250">
        <v>46.24497675595299</v>
      </c>
      <c r="J60" s="2250">
        <v>41.29292237175607</v>
      </c>
      <c r="K60" s="2250">
        <v>27.858482586097971</v>
      </c>
      <c r="L60" s="2253">
        <v>8.2215673335185002</v>
      </c>
      <c r="M60" s="2254">
        <v>1.0130969394955101</v>
      </c>
      <c r="N60" s="2250">
        <v>1.4150223256957966</v>
      </c>
      <c r="O60" s="2250">
        <v>1.7256492300309734</v>
      </c>
      <c r="P60" s="2250">
        <v>1.2509348615080176</v>
      </c>
      <c r="Q60" s="2251">
        <v>4.5065503946281238</v>
      </c>
      <c r="R60" s="2252">
        <v>9.5651493153099292</v>
      </c>
      <c r="S60" s="2250">
        <v>8.7211755744458888</v>
      </c>
      <c r="T60" s="2250">
        <v>4.7038471346981625</v>
      </c>
      <c r="U60" s="2250">
        <v>1.5210913339737617</v>
      </c>
      <c r="V60" s="2250">
        <v>49.156173898062193</v>
      </c>
      <c r="W60" s="2250">
        <v>3.7049486344567262</v>
      </c>
      <c r="X60" s="2250">
        <v>7.4952733077861335</v>
      </c>
      <c r="Y60" s="2250">
        <v>5.7696933855490524</v>
      </c>
      <c r="Z60" s="2250">
        <v>8.4445169171610619</v>
      </c>
      <c r="AA60" s="2573">
        <v>7.9942736127538812</v>
      </c>
      <c r="AB60" s="1038"/>
      <c r="AC60" s="1038"/>
      <c r="AD60" s="1038"/>
      <c r="AE60" s="1038"/>
      <c r="AF60" s="1038"/>
      <c r="AG60" s="1038"/>
      <c r="AH60" s="1038"/>
      <c r="AI60" s="1038"/>
      <c r="AJ60" s="1038"/>
      <c r="AK60" s="1038"/>
      <c r="AL60" s="1038"/>
      <c r="AM60" s="1038"/>
      <c r="AN60" s="1038"/>
      <c r="AO60" s="1038"/>
      <c r="AP60" s="1038"/>
      <c r="AQ60" s="1038"/>
      <c r="AR60" s="1038"/>
      <c r="AS60" s="1038"/>
      <c r="AT60" s="1038"/>
      <c r="AU60" s="1038"/>
      <c r="AV60" s="1038"/>
      <c r="AW60" s="1038"/>
      <c r="AX60" s="1038"/>
      <c r="AY60" s="1038"/>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2481"/>
      <c r="CC60" s="2481"/>
      <c r="CD60" s="2481"/>
      <c r="CE60" s="2481"/>
      <c r="CF60" s="2481"/>
      <c r="CG60" s="2481"/>
      <c r="CH60" s="2481"/>
      <c r="CI60" s="2481"/>
      <c r="CJ60" s="2481"/>
      <c r="CK60" s="2481"/>
      <c r="CL60" s="2481"/>
      <c r="CM60" s="2481"/>
      <c r="CN60" s="2481"/>
      <c r="CO60" s="2481"/>
      <c r="CP60" s="2481"/>
      <c r="CQ60" s="2481"/>
      <c r="CR60" s="2481"/>
      <c r="CS60" s="2481"/>
      <c r="CT60" s="2481"/>
      <c r="CU60" s="2481"/>
      <c r="CV60" s="2481"/>
      <c r="CW60" s="2481"/>
      <c r="CX60" s="2481"/>
      <c r="CY60" s="2481"/>
      <c r="CZ60" s="2481"/>
    </row>
    <row r="61" s="761" customFormat="true" ht="15" customHeight="true" x14ac:dyDescent="0.2">
      <c r="A61" s="3373"/>
      <c r="B61" s="2357" t="s">
        <v>386</v>
      </c>
      <c r="C61" s="2249">
        <v>27.112013989322055</v>
      </c>
      <c r="D61" s="2250">
        <v>31.714463746801268</v>
      </c>
      <c r="E61" s="2250">
        <v>30.165805962892211</v>
      </c>
      <c r="F61" s="2250">
        <v>18.792142560992033</v>
      </c>
      <c r="G61" s="2251">
        <v>7.7992046494645582</v>
      </c>
      <c r="H61" s="2252">
        <v>12.629754826630174</v>
      </c>
      <c r="I61" s="2250">
        <v>7.7342086650857471</v>
      </c>
      <c r="J61" s="2250">
        <v>8.1668692283881903</v>
      </c>
      <c r="K61" s="2250">
        <v>6.883491742103609</v>
      </c>
      <c r="L61" s="2253">
        <v>4.3919947445484224</v>
      </c>
      <c r="M61" s="2254">
        <v>26.070425173418947</v>
      </c>
      <c r="N61" s="2250">
        <v>29.561941959858828</v>
      </c>
      <c r="O61" s="2250">
        <v>33.14974852654094</v>
      </c>
      <c r="P61" s="2250">
        <v>37.253023706758512</v>
      </c>
      <c r="Q61" s="2251">
        <v>38.570333930194487</v>
      </c>
      <c r="R61" s="2252">
        <v>24.96744170914311</v>
      </c>
      <c r="S61" s="2250">
        <v>4.5251765139367164</v>
      </c>
      <c r="T61" s="2250">
        <v>53.745973754503041</v>
      </c>
      <c r="U61" s="2250">
        <v>23.968046143666424</v>
      </c>
      <c r="V61" s="2250">
        <v>13.02617110188255</v>
      </c>
      <c r="W61" s="2250">
        <v>16.313144045158538</v>
      </c>
      <c r="X61" s="2250">
        <v>22.757091146294847</v>
      </c>
      <c r="Y61" s="2250">
        <v>9.9365255143289239</v>
      </c>
      <c r="Z61" s="2250">
        <v>37.411467832705142</v>
      </c>
      <c r="AA61" s="2573">
        <v>25.330387716472767</v>
      </c>
      <c r="AB61" s="1038"/>
      <c r="AC61" s="1038"/>
      <c r="AD61" s="1038"/>
      <c r="AE61" s="1038"/>
      <c r="AF61" s="1038"/>
      <c r="AG61" s="1038"/>
      <c r="AH61" s="1038"/>
      <c r="AI61" s="1038"/>
      <c r="AJ61" s="1038"/>
      <c r="AK61" s="1038"/>
      <c r="AL61" s="1038"/>
      <c r="AM61" s="1038"/>
      <c r="AN61" s="1038"/>
      <c r="AO61" s="1038"/>
      <c r="AP61" s="1038"/>
      <c r="AQ61" s="1038"/>
      <c r="AR61" s="1038"/>
      <c r="AS61" s="1038"/>
      <c r="AT61" s="1038"/>
      <c r="AU61" s="1038"/>
      <c r="AV61" s="1038"/>
      <c r="AW61" s="1038"/>
      <c r="AX61" s="1038"/>
      <c r="AY61" s="1038"/>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2481"/>
      <c r="CC61" s="2481"/>
      <c r="CD61" s="2481"/>
      <c r="CE61" s="2481"/>
      <c r="CF61" s="2481"/>
      <c r="CG61" s="2481"/>
      <c r="CH61" s="2481"/>
      <c r="CI61" s="2481"/>
      <c r="CJ61" s="2481"/>
      <c r="CK61" s="2481"/>
      <c r="CL61" s="2481"/>
      <c r="CM61" s="2481"/>
      <c r="CN61" s="2481"/>
      <c r="CO61" s="2481"/>
      <c r="CP61" s="2481"/>
      <c r="CQ61" s="2481"/>
      <c r="CR61" s="2481"/>
      <c r="CS61" s="2481"/>
      <c r="CT61" s="2481"/>
      <c r="CU61" s="2481"/>
      <c r="CV61" s="2481"/>
      <c r="CW61" s="2481"/>
      <c r="CX61" s="2481"/>
      <c r="CY61" s="2481"/>
      <c r="CZ61" s="2481"/>
    </row>
    <row r="62" s="761" customFormat="true" ht="15" customHeight="true" x14ac:dyDescent="0.2">
      <c r="A62" s="3373"/>
      <c r="B62" s="2357" t="s">
        <v>312</v>
      </c>
      <c r="C62" s="2249">
        <v>7.9061804171383896</v>
      </c>
      <c r="D62" s="2250">
        <v>9.5605606077680481</v>
      </c>
      <c r="E62" s="2250">
        <v>12.950852744699157</v>
      </c>
      <c r="F62" s="2250">
        <v>8.7531819312135504</v>
      </c>
      <c r="G62" s="2251">
        <v>3.6300001224663641</v>
      </c>
      <c r="H62" s="2252">
        <v>15.444017131433101</v>
      </c>
      <c r="I62" s="2250">
        <v>8.9277616543952849</v>
      </c>
      <c r="J62" s="2250">
        <v>5.1102933681834148</v>
      </c>
      <c r="K62" s="2250">
        <v>3.9211460678503554</v>
      </c>
      <c r="L62" s="2253">
        <v>1.3887642339220796</v>
      </c>
      <c r="M62" s="2254">
        <v>6.2754571910270771</v>
      </c>
      <c r="N62" s="2250">
        <v>9.6482723874558278</v>
      </c>
      <c r="O62" s="2250">
        <v>8.9848486110037893</v>
      </c>
      <c r="P62" s="2250">
        <v>11.475807873791959</v>
      </c>
      <c r="Q62" s="2251">
        <v>11.590203258534498</v>
      </c>
      <c r="R62" s="2252">
        <v>8.3438026060298434</v>
      </c>
      <c r="S62" s="2250">
        <v>14.094206710895159</v>
      </c>
      <c r="T62" s="2250">
        <v>10.147035004018823</v>
      </c>
      <c r="U62" s="2250">
        <v>13.891095064107621</v>
      </c>
      <c r="V62" s="2250">
        <v>1.4872060461116194</v>
      </c>
      <c r="W62" s="2250">
        <v>11.043810495975912</v>
      </c>
      <c r="X62" s="2250">
        <v>11.405921305776122</v>
      </c>
      <c r="Y62" s="2250">
        <v>9.5810163821545533</v>
      </c>
      <c r="Z62" s="2250">
        <v>5.8374086061062433</v>
      </c>
      <c r="AA62" s="2573">
        <v>3.8231186635027203</v>
      </c>
      <c r="AB62" s="1038"/>
      <c r="AC62" s="1038"/>
      <c r="AD62" s="1038"/>
      <c r="AE62" s="1038"/>
      <c r="AF62" s="1038"/>
      <c r="AG62" s="1038"/>
      <c r="AH62" s="1038"/>
      <c r="AI62" s="1038"/>
      <c r="AJ62" s="1038"/>
      <c r="AK62" s="1038"/>
      <c r="AL62" s="1038"/>
      <c r="AM62" s="1038"/>
      <c r="AN62" s="1038"/>
      <c r="AO62" s="1038"/>
      <c r="AP62" s="1038"/>
      <c r="AQ62" s="1038"/>
      <c r="AR62" s="1038"/>
      <c r="AS62" s="1038"/>
      <c r="AT62" s="1038"/>
      <c r="AU62" s="1038"/>
      <c r="AV62" s="1038"/>
      <c r="AW62" s="1038"/>
      <c r="AX62" s="1038"/>
      <c r="AY62" s="1038"/>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2481"/>
      <c r="CC62" s="2481"/>
      <c r="CD62" s="2481"/>
      <c r="CE62" s="2481"/>
      <c r="CF62" s="2481"/>
      <c r="CG62" s="2481"/>
      <c r="CH62" s="2481"/>
      <c r="CI62" s="2481"/>
      <c r="CJ62" s="2481"/>
      <c r="CK62" s="2481"/>
      <c r="CL62" s="2481"/>
      <c r="CM62" s="2481"/>
      <c r="CN62" s="2481"/>
      <c r="CO62" s="2481"/>
      <c r="CP62" s="2481"/>
      <c r="CQ62" s="2481"/>
      <c r="CR62" s="2481"/>
      <c r="CS62" s="2481"/>
      <c r="CT62" s="2481"/>
      <c r="CU62" s="2481"/>
      <c r="CV62" s="2481"/>
      <c r="CW62" s="2481"/>
      <c r="CX62" s="2481"/>
      <c r="CY62" s="2481"/>
      <c r="CZ62" s="2481"/>
    </row>
    <row r="63" s="761" customFormat="true" ht="15" customHeight="true" x14ac:dyDescent="0.2">
      <c r="A63" s="3373"/>
      <c r="B63" s="2357" t="s">
        <v>313</v>
      </c>
      <c r="C63" s="2249">
        <v>35.208027204775448</v>
      </c>
      <c r="D63" s="2250">
        <v>31.182475027767598</v>
      </c>
      <c r="E63" s="2250">
        <v>25.270193256519928</v>
      </c>
      <c r="F63" s="2250">
        <v>11.618869227682369</v>
      </c>
      <c r="G63" s="2251">
        <v>2.9809733608118898</v>
      </c>
      <c r="H63" s="2252">
        <v>18.101628393559295</v>
      </c>
      <c r="I63" s="2250">
        <v>9.0283170869666538</v>
      </c>
      <c r="J63" s="2250">
        <v>3.7859850888901434</v>
      </c>
      <c r="K63" s="2250">
        <v>2.8252254110733546</v>
      </c>
      <c r="L63" s="2253">
        <v>0.72647790225251552</v>
      </c>
      <c r="M63" s="2254">
        <v>36.901360338854552</v>
      </c>
      <c r="N63" s="2250">
        <v>32.72500610244461</v>
      </c>
      <c r="O63" s="2250">
        <v>31.706059544563718</v>
      </c>
      <c r="P63" s="2250">
        <v>29.332961215722008</v>
      </c>
      <c r="Q63" s="2251">
        <v>22.036495590754352</v>
      </c>
      <c r="R63" s="2252">
        <v>32.690330398554842</v>
      </c>
      <c r="S63" s="2250">
        <v>14.617244161761864</v>
      </c>
      <c r="T63" s="2250">
        <v>20.84283536240595</v>
      </c>
      <c r="U63" s="2250">
        <v>31.596609771093672</v>
      </c>
      <c r="V63" s="2250">
        <v>1.4069465199084854</v>
      </c>
      <c r="W63" s="2250">
        <v>24.970722497985779</v>
      </c>
      <c r="X63" s="2250">
        <v>31.833959053089416</v>
      </c>
      <c r="Y63" s="2250">
        <v>33.296490928198821</v>
      </c>
      <c r="Z63" s="2250">
        <v>16.269607343308309</v>
      </c>
      <c r="AA63" s="2573">
        <v>43.171924307573754</v>
      </c>
      <c r="AB63" s="1038"/>
      <c r="AC63" s="1038"/>
      <c r="AD63" s="1038"/>
      <c r="AE63" s="1038"/>
      <c r="AF63" s="1038"/>
      <c r="AG63" s="1038"/>
      <c r="AH63" s="1038"/>
      <c r="AI63" s="1038"/>
      <c r="AJ63" s="1038"/>
      <c r="AK63" s="1038"/>
      <c r="AL63" s="1038"/>
      <c r="AM63" s="1038"/>
      <c r="AN63" s="1038"/>
      <c r="AO63" s="1038"/>
      <c r="AP63" s="1038"/>
      <c r="AQ63" s="1038"/>
      <c r="AR63" s="1038"/>
      <c r="AS63" s="1038"/>
      <c r="AT63" s="1038"/>
      <c r="AU63" s="1038"/>
      <c r="AV63" s="1038"/>
      <c r="AW63" s="1038"/>
      <c r="AX63" s="1038"/>
      <c r="AY63" s="1038"/>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2481"/>
      <c r="CC63" s="2481"/>
      <c r="CD63" s="2481"/>
      <c r="CE63" s="2481"/>
      <c r="CF63" s="2481"/>
      <c r="CG63" s="2481"/>
      <c r="CH63" s="2481"/>
      <c r="CI63" s="2481"/>
      <c r="CJ63" s="2481"/>
      <c r="CK63" s="2481"/>
      <c r="CL63" s="2481"/>
      <c r="CM63" s="2481"/>
      <c r="CN63" s="2481"/>
      <c r="CO63" s="2481"/>
      <c r="CP63" s="2481"/>
      <c r="CQ63" s="2481"/>
      <c r="CR63" s="2481"/>
      <c r="CS63" s="2481"/>
      <c r="CT63" s="2481"/>
      <c r="CU63" s="2481"/>
      <c r="CV63" s="2481"/>
      <c r="CW63" s="2481"/>
      <c r="CX63" s="2481"/>
      <c r="CY63" s="2481"/>
      <c r="CZ63" s="2481"/>
    </row>
    <row r="64" s="761" customFormat="true" ht="15" customHeight="true" x14ac:dyDescent="0.2">
      <c r="A64" s="3373"/>
      <c r="B64" s="2357" t="s">
        <v>387</v>
      </c>
      <c r="C64" s="2249">
        <v>0.49714343047128734</v>
      </c>
      <c r="D64" s="2250">
        <v>0.88018457347445944</v>
      </c>
      <c r="E64" s="2250">
        <v>0.7194360798729903</v>
      </c>
      <c r="F64" s="2250">
        <v>0.22628392589122301</v>
      </c>
      <c r="G64" s="2251">
        <v>0.19818692267185029</v>
      </c>
      <c r="H64" s="2252">
        <v>0.59626709165220926</v>
      </c>
      <c r="I64" s="2250">
        <v>0.2864123585948477</v>
      </c>
      <c r="J64" s="2250">
        <v>5.0804051833127618E-2</v>
      </c>
      <c r="K64" s="2250">
        <v>0.15878873967010604</v>
      </c>
      <c r="L64" s="2253">
        <v>0.17133294084730177</v>
      </c>
      <c r="M64" s="2254">
        <v>0.46867659356825608</v>
      </c>
      <c r="N64" s="2250">
        <v>0.87344549427080775</v>
      </c>
      <c r="O64" s="2250">
        <v>0.71346999494735286</v>
      </c>
      <c r="P64" s="2250">
        <v>0.47009080694801625</v>
      </c>
      <c r="Q64" s="2251">
        <v>0.8093126235944178</v>
      </c>
      <c r="R64" s="2252">
        <v>8.8979138965981641E-2</v>
      </c>
      <c r="S64" s="2250">
        <v>0.36574834715059018</v>
      </c>
      <c r="T64" s="2250">
        <v>0.41282423087370151</v>
      </c>
      <c r="U64" s="2250">
        <v>1.3331747370714149</v>
      </c>
      <c r="V64" s="2250">
        <v>3.8317948826138315E-2</v>
      </c>
      <c r="W64" s="2250">
        <v>0.70717863500888134</v>
      </c>
      <c r="X64" s="2250">
        <v>0.58638267122077981</v>
      </c>
      <c r="Y64" s="2250">
        <v>1.7354462575027212</v>
      </c>
      <c r="Z64" s="2250">
        <v>0.49821546373658215</v>
      </c>
      <c r="AA64" s="2573">
        <v>2.3385256725740076E-2</v>
      </c>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2481"/>
      <c r="CC64" s="2481"/>
      <c r="CD64" s="2481"/>
      <c r="CE64" s="2481"/>
      <c r="CF64" s="2481"/>
      <c r="CG64" s="2481"/>
      <c r="CH64" s="2481"/>
      <c r="CI64" s="2481"/>
      <c r="CJ64" s="2481"/>
      <c r="CK64" s="2481"/>
      <c r="CL64" s="2481"/>
      <c r="CM64" s="2481"/>
      <c r="CN64" s="2481"/>
      <c r="CO64" s="2481"/>
      <c r="CP64" s="2481"/>
      <c r="CQ64" s="2481"/>
      <c r="CR64" s="2481"/>
      <c r="CS64" s="2481"/>
      <c r="CT64" s="2481"/>
      <c r="CU64" s="2481"/>
      <c r="CV64" s="2481"/>
      <c r="CW64" s="2481"/>
      <c r="CX64" s="2481"/>
      <c r="CY64" s="2481"/>
      <c r="CZ64" s="2481"/>
    </row>
    <row r="65" s="761" customFormat="true" ht="15" customHeight="true" x14ac:dyDescent="0.2">
      <c r="A65" s="3373"/>
      <c r="B65" s="2357" t="s">
        <v>388</v>
      </c>
      <c r="C65" s="2249">
        <v>6.4363745036109057</v>
      </c>
      <c r="D65" s="2250">
        <v>5.5997719091732225</v>
      </c>
      <c r="E65" s="2250">
        <v>3.4800898322430855</v>
      </c>
      <c r="F65" s="2250">
        <v>2.3934391310628746</v>
      </c>
      <c r="G65" s="2251">
        <v>0.12723497852820692</v>
      </c>
      <c r="H65" s="2252">
        <v>2.47236555168175</v>
      </c>
      <c r="I65" s="2250">
        <v>1.3465208753924744</v>
      </c>
      <c r="J65" s="2250">
        <v>0.36141740593463839</v>
      </c>
      <c r="K65" s="2250">
        <v>8.3361406550527192E-2</v>
      </c>
      <c r="L65" s="2253">
        <v>1.8492366826903292E-2</v>
      </c>
      <c r="M65" s="2254">
        <v>6.3273328676279856</v>
      </c>
      <c r="N65" s="2250">
        <v>7.0309243435952036</v>
      </c>
      <c r="O65" s="2250">
        <v>5.1110139306900475</v>
      </c>
      <c r="P65" s="2250">
        <v>4.3131831643237053</v>
      </c>
      <c r="Q65" s="2251">
        <v>4.1528777455293273</v>
      </c>
      <c r="R65" s="2252">
        <v>3.5070944587170292</v>
      </c>
      <c r="S65" s="2250">
        <v>3.4823137444427381</v>
      </c>
      <c r="T65" s="2250">
        <v>2.8434171382228679</v>
      </c>
      <c r="U65" s="2250">
        <v>5.14631252167647</v>
      </c>
      <c r="V65" s="2250">
        <v>3.1391437717355364E-2</v>
      </c>
      <c r="W65" s="2250">
        <v>5.8448586783636136</v>
      </c>
      <c r="X65" s="2250">
        <v>3.0865292735348873</v>
      </c>
      <c r="Y65" s="2250">
        <v>11.538102266964417</v>
      </c>
      <c r="Z65" s="2250">
        <v>2.669617506364188</v>
      </c>
      <c r="AA65" s="2573">
        <v>2.9008269614936446</v>
      </c>
      <c r="AB65" s="1038"/>
      <c r="AC65" s="1038"/>
      <c r="AD65" s="1038"/>
      <c r="AE65" s="1038"/>
      <c r="AF65" s="1038"/>
      <c r="AG65" s="1038"/>
      <c r="AH65" s="1038"/>
      <c r="AI65" s="1038"/>
      <c r="AJ65" s="1038"/>
      <c r="AK65" s="1038"/>
      <c r="AL65" s="1038"/>
      <c r="AM65" s="1038"/>
      <c r="AN65" s="1038"/>
      <c r="AO65" s="1038"/>
      <c r="AP65" s="1038"/>
      <c r="AQ65" s="1038"/>
      <c r="AR65" s="1038"/>
      <c r="AS65" s="1038"/>
      <c r="AT65" s="1038"/>
      <c r="AU65" s="1038"/>
      <c r="AV65" s="1038"/>
      <c r="AW65" s="1038"/>
      <c r="AX65" s="1038"/>
      <c r="AY65" s="1038"/>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2481"/>
      <c r="CC65" s="2481"/>
      <c r="CD65" s="2481"/>
      <c r="CE65" s="2481"/>
      <c r="CF65" s="2481"/>
      <c r="CG65" s="2481"/>
      <c r="CH65" s="2481"/>
      <c r="CI65" s="2481"/>
      <c r="CJ65" s="2481"/>
      <c r="CK65" s="2481"/>
      <c r="CL65" s="2481"/>
      <c r="CM65" s="2481"/>
      <c r="CN65" s="2481"/>
      <c r="CO65" s="2481"/>
      <c r="CP65" s="2481"/>
      <c r="CQ65" s="2481"/>
      <c r="CR65" s="2481"/>
      <c r="CS65" s="2481"/>
      <c r="CT65" s="2481"/>
      <c r="CU65" s="2481"/>
      <c r="CV65" s="2481"/>
      <c r="CW65" s="2481"/>
      <c r="CX65" s="2481"/>
      <c r="CY65" s="2481"/>
      <c r="CZ65" s="2481"/>
    </row>
    <row r="66" s="761" customFormat="true" ht="15" customHeight="true" x14ac:dyDescent="0.2">
      <c r="A66" s="3373"/>
      <c r="B66" s="2357" t="s">
        <v>314</v>
      </c>
      <c r="C66" s="2249">
        <v>20.792143685757097</v>
      </c>
      <c r="D66" s="2250">
        <v>17.226810229872623</v>
      </c>
      <c r="E66" s="2250">
        <v>10.80726973554369</v>
      </c>
      <c r="F66" s="2250">
        <v>3.7629363803208116</v>
      </c>
      <c r="G66" s="2251">
        <v>0.69617382143458151</v>
      </c>
      <c r="H66" s="2252">
        <v>3.1369050979178881</v>
      </c>
      <c r="I66" s="2250">
        <v>0.80569593922211713</v>
      </c>
      <c r="J66" s="2250">
        <v>0.11416938264249438</v>
      </c>
      <c r="K66" s="2250">
        <v>0.40491151602530856</v>
      </c>
      <c r="L66" s="2253">
        <v>6.4120727587767667E-3</v>
      </c>
      <c r="M66" s="2254">
        <v>22.569173025370279</v>
      </c>
      <c r="N66" s="2250">
        <v>18.389205272507322</v>
      </c>
      <c r="O66" s="2250">
        <v>18.213754774966421</v>
      </c>
      <c r="P66" s="2250">
        <v>15.395113631455764</v>
      </c>
      <c r="Q66" s="2251">
        <v>10.302258398393457</v>
      </c>
      <c r="R66" s="2252">
        <v>10.443187622099687</v>
      </c>
      <c r="S66" s="2250">
        <v>2.6276159688850615</v>
      </c>
      <c r="T66" s="2250">
        <v>3.3731970532673676</v>
      </c>
      <c r="U66" s="2250">
        <v>19.773827903894958</v>
      </c>
      <c r="V66" s="2250">
        <v>0.89151211057224755</v>
      </c>
      <c r="W66" s="2250">
        <v>32.560719886755422</v>
      </c>
      <c r="X66" s="2250">
        <v>15.028569285317275</v>
      </c>
      <c r="Y66" s="2250">
        <v>24.15261401570541</v>
      </c>
      <c r="Z66" s="2250">
        <v>15.447924641518085</v>
      </c>
      <c r="AA66" s="2573">
        <v>8.9250970215636194</v>
      </c>
      <c r="AB66" s="1038"/>
      <c r="AC66" s="1038"/>
      <c r="AD66" s="1038"/>
      <c r="AE66" s="1038"/>
      <c r="AF66" s="1038"/>
      <c r="AG66" s="1038"/>
      <c r="AH66" s="1038"/>
      <c r="AI66" s="1038"/>
      <c r="AJ66" s="1038"/>
      <c r="AK66" s="1038"/>
      <c r="AL66" s="1038"/>
      <c r="AM66" s="1038"/>
      <c r="AN66" s="1038"/>
      <c r="AO66" s="1038"/>
      <c r="AP66" s="1038"/>
      <c r="AQ66" s="1038"/>
      <c r="AR66" s="1038"/>
      <c r="AS66" s="1038"/>
      <c r="AT66" s="1038"/>
      <c r="AU66" s="1038"/>
      <c r="AV66" s="1038"/>
      <c r="AW66" s="1038"/>
      <c r="AX66" s="1038"/>
      <c r="AY66" s="1038"/>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2481"/>
      <c r="CC66" s="2481"/>
      <c r="CD66" s="2481"/>
      <c r="CE66" s="2481"/>
      <c r="CF66" s="2481"/>
      <c r="CG66" s="2481"/>
      <c r="CH66" s="2481"/>
      <c r="CI66" s="2481"/>
      <c r="CJ66" s="2481"/>
      <c r="CK66" s="2481"/>
      <c r="CL66" s="2481"/>
      <c r="CM66" s="2481"/>
      <c r="CN66" s="2481"/>
      <c r="CO66" s="2481"/>
      <c r="CP66" s="2481"/>
      <c r="CQ66" s="2481"/>
      <c r="CR66" s="2481"/>
      <c r="CS66" s="2481"/>
      <c r="CT66" s="2481"/>
      <c r="CU66" s="2481"/>
      <c r="CV66" s="2481"/>
      <c r="CW66" s="2481"/>
      <c r="CX66" s="2481"/>
      <c r="CY66" s="2481"/>
      <c r="CZ66" s="2481"/>
    </row>
    <row r="67" s="761" customFormat="true" ht="15" customHeight="true" x14ac:dyDescent="0.2">
      <c r="A67" s="3373"/>
      <c r="B67" s="2357" t="s">
        <v>181</v>
      </c>
      <c r="C67" s="2249">
        <v>4.3381772905938906E-2</v>
      </c>
      <c r="D67" s="2250">
        <v>1.4930837344382974E-2</v>
      </c>
      <c r="E67" s="2250">
        <v>0.11529734095361674</v>
      </c>
      <c r="F67" s="2250">
        <v>8.4979488813380476E-3</v>
      </c>
      <c r="G67" s="2251">
        <v>3.3949860856699785E-3</v>
      </c>
      <c r="H67" s="2252">
        <v>0</v>
      </c>
      <c r="I67" s="2250">
        <v>0</v>
      </c>
      <c r="J67" s="2250">
        <v>0</v>
      </c>
      <c r="K67" s="2250">
        <v>0</v>
      </c>
      <c r="L67" s="2253">
        <v>8.6380326256121145E-3</v>
      </c>
      <c r="M67" s="2254">
        <v>1.1977620921150321E-2</v>
      </c>
      <c r="N67" s="2250">
        <v>6.543003205662698E-2</v>
      </c>
      <c r="O67" s="2250">
        <v>1.8671870085328675E-2</v>
      </c>
      <c r="P67" s="2250">
        <v>7.2301118994523489E-2</v>
      </c>
      <c r="Q67" s="2251">
        <v>0.13155830152201978</v>
      </c>
      <c r="R67" s="2252">
        <v>0</v>
      </c>
      <c r="S67" s="2250">
        <v>0</v>
      </c>
      <c r="T67" s="2250">
        <v>0</v>
      </c>
      <c r="U67" s="2250">
        <v>0.18550507260515325</v>
      </c>
      <c r="V67" s="2250">
        <v>3.3861184792248741E-2</v>
      </c>
      <c r="W67" s="2250">
        <v>9.2128606031207858E-2</v>
      </c>
      <c r="X67" s="2250">
        <v>0.25335136806133812</v>
      </c>
      <c r="Y67" s="2250">
        <v>0</v>
      </c>
      <c r="Z67" s="2250">
        <v>0</v>
      </c>
      <c r="AA67" s="2573">
        <v>0</v>
      </c>
      <c r="AB67" s="1038"/>
      <c r="AC67" s="1038"/>
      <c r="AD67" s="1038"/>
      <c r="AE67" s="1038"/>
      <c r="AF67" s="1038"/>
      <c r="AG67" s="1038"/>
      <c r="AH67" s="1038"/>
      <c r="AI67" s="1038"/>
      <c r="AJ67" s="1038"/>
      <c r="AK67" s="1038"/>
      <c r="AL67" s="1038"/>
      <c r="AM67" s="1038"/>
      <c r="AN67" s="1038"/>
      <c r="AO67" s="1038"/>
      <c r="AP67" s="1038"/>
      <c r="AQ67" s="1038"/>
      <c r="AR67" s="1038"/>
      <c r="AS67" s="1038"/>
      <c r="AT67" s="1038"/>
      <c r="AU67" s="1038"/>
      <c r="AV67" s="1038"/>
      <c r="AW67" s="1038"/>
      <c r="AX67" s="1038"/>
      <c r="AY67" s="1038"/>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2481"/>
      <c r="CC67" s="2481"/>
      <c r="CD67" s="2481"/>
      <c r="CE67" s="2481"/>
      <c r="CF67" s="2481"/>
      <c r="CG67" s="2481"/>
      <c r="CH67" s="2481"/>
      <c r="CI67" s="2481"/>
      <c r="CJ67" s="2481"/>
      <c r="CK67" s="2481"/>
      <c r="CL67" s="2481"/>
      <c r="CM67" s="2481"/>
      <c r="CN67" s="2481"/>
      <c r="CO67" s="2481"/>
      <c r="CP67" s="2481"/>
      <c r="CQ67" s="2481"/>
      <c r="CR67" s="2481"/>
      <c r="CS67" s="2481"/>
      <c r="CT67" s="2481"/>
      <c r="CU67" s="2481"/>
      <c r="CV67" s="2481"/>
      <c r="CW67" s="2481"/>
      <c r="CX67" s="2481"/>
      <c r="CY67" s="2481"/>
      <c r="CZ67" s="2481"/>
    </row>
    <row r="68" s="761" customFormat="true" ht="15" customHeight="true" x14ac:dyDescent="0.2">
      <c r="A68" s="3373"/>
      <c r="B68" s="2357" t="s">
        <v>182</v>
      </c>
      <c r="C68" s="2249">
        <v>0</v>
      </c>
      <c r="D68" s="2250">
        <v>0</v>
      </c>
      <c r="E68" s="2250">
        <v>0</v>
      </c>
      <c r="F68" s="2250">
        <v>9.1052073127629293E-2</v>
      </c>
      <c r="G68" s="2251">
        <v>0</v>
      </c>
      <c r="H68" s="2252">
        <v>0</v>
      </c>
      <c r="I68" s="2250">
        <v>0</v>
      </c>
      <c r="J68" s="2250">
        <v>0.23236972156701347</v>
      </c>
      <c r="K68" s="2250">
        <v>0</v>
      </c>
      <c r="L68" s="2253">
        <v>0</v>
      </c>
      <c r="M68" s="2254">
        <v>0</v>
      </c>
      <c r="N68" s="2250">
        <v>0</v>
      </c>
      <c r="O68" s="2250">
        <v>0</v>
      </c>
      <c r="P68" s="2250">
        <v>0</v>
      </c>
      <c r="Q68" s="2251">
        <v>0</v>
      </c>
      <c r="R68" s="2252">
        <v>0</v>
      </c>
      <c r="S68" s="2250">
        <v>0</v>
      </c>
      <c r="T68" s="2250">
        <v>0</v>
      </c>
      <c r="U68" s="2250">
        <v>0</v>
      </c>
      <c r="V68" s="2250">
        <v>0.11042008524443216</v>
      </c>
      <c r="W68" s="2250">
        <v>0</v>
      </c>
      <c r="X68" s="2250">
        <v>0</v>
      </c>
      <c r="Y68" s="2250">
        <v>0</v>
      </c>
      <c r="Z68" s="2250">
        <v>0</v>
      </c>
      <c r="AA68" s="2573">
        <v>0</v>
      </c>
      <c r="AB68" s="1038"/>
      <c r="AC68" s="1038"/>
      <c r="AD68" s="1038"/>
      <c r="AE68" s="1038"/>
      <c r="AF68" s="1038"/>
      <c r="AG68" s="1038"/>
      <c r="AH68" s="1038"/>
      <c r="AI68" s="1038"/>
      <c r="AJ68" s="1038"/>
      <c r="AK68" s="1038"/>
      <c r="AL68" s="1038"/>
      <c r="AM68" s="1038"/>
      <c r="AN68" s="1038"/>
      <c r="AO68" s="1038"/>
      <c r="AP68" s="1038"/>
      <c r="AQ68" s="1038"/>
      <c r="AR68" s="1038"/>
      <c r="AS68" s="1038"/>
      <c r="AT68" s="1038"/>
      <c r="AU68" s="1038"/>
      <c r="AV68" s="1038"/>
      <c r="AW68" s="1038"/>
      <c r="AX68" s="1038"/>
      <c r="AY68" s="1038"/>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2481"/>
      <c r="CC68" s="2481"/>
      <c r="CD68" s="2481"/>
      <c r="CE68" s="2481"/>
      <c r="CF68" s="2481"/>
      <c r="CG68" s="2481"/>
      <c r="CH68" s="2481"/>
      <c r="CI68" s="2481"/>
      <c r="CJ68" s="2481"/>
      <c r="CK68" s="2481"/>
      <c r="CL68" s="2481"/>
      <c r="CM68" s="2481"/>
      <c r="CN68" s="2481"/>
      <c r="CO68" s="2481"/>
      <c r="CP68" s="2481"/>
      <c r="CQ68" s="2481"/>
      <c r="CR68" s="2481"/>
      <c r="CS68" s="2481"/>
      <c r="CT68" s="2481"/>
      <c r="CU68" s="2481"/>
      <c r="CV68" s="2481"/>
      <c r="CW68" s="2481"/>
      <c r="CX68" s="2481"/>
      <c r="CY68" s="2481"/>
      <c r="CZ68" s="2481"/>
    </row>
    <row r="69" s="761" customFormat="true" ht="15" customHeight="true" x14ac:dyDescent="0.2">
      <c r="A69" s="3373"/>
      <c r="B69" s="2357" t="s">
        <v>389</v>
      </c>
      <c r="C69" s="2249">
        <v>0.25403910354148868</v>
      </c>
      <c r="D69" s="2250">
        <v>0.16231030429702059</v>
      </c>
      <c r="E69" s="2250">
        <v>0.14651434326134982</v>
      </c>
      <c r="F69" s="2250">
        <v>3.0721292568161383E-2</v>
      </c>
      <c r="G69" s="2251">
        <v>0</v>
      </c>
      <c r="H69" s="2252">
        <v>0</v>
      </c>
      <c r="I69" s="2250">
        <v>3.9622052978073495E-2</v>
      </c>
      <c r="J69" s="2250">
        <v>0</v>
      </c>
      <c r="K69" s="2250">
        <v>0</v>
      </c>
      <c r="L69" s="2253">
        <v>0</v>
      </c>
      <c r="M69" s="2254">
        <v>0.16528416404614146</v>
      </c>
      <c r="N69" s="2250">
        <v>0.25323566230294081</v>
      </c>
      <c r="O69" s="2250">
        <v>0.26731998901783088</v>
      </c>
      <c r="P69" s="2250">
        <v>0.20558911670957497</v>
      </c>
      <c r="Q69" s="2251">
        <v>6.0526321730901139E-2</v>
      </c>
      <c r="R69" s="2252">
        <v>6.7306338678958605E-2</v>
      </c>
      <c r="S69" s="2250">
        <v>0.11276508287262721</v>
      </c>
      <c r="T69" s="2250">
        <v>7.2841047054222161E-2</v>
      </c>
      <c r="U69" s="2250">
        <v>0.55353414075907581</v>
      </c>
      <c r="V69" s="2250">
        <v>1.8354934409965495E-2</v>
      </c>
      <c r="W69" s="2250">
        <v>0.39882724740319442</v>
      </c>
      <c r="X69" s="2250">
        <v>0</v>
      </c>
      <c r="Y69" s="2250">
        <v>0.14224566697748392</v>
      </c>
      <c r="Z69" s="2250">
        <v>3.9215088695288509E-2</v>
      </c>
      <c r="AA69" s="2573">
        <v>0</v>
      </c>
      <c r="AB69" s="1038"/>
      <c r="AC69" s="1038"/>
      <c r="AD69" s="1038"/>
      <c r="AE69" s="1038"/>
      <c r="AF69" s="1038"/>
      <c r="AG69" s="1038"/>
      <c r="AH69" s="1038"/>
      <c r="AI69" s="1038"/>
      <c r="AJ69" s="1038"/>
      <c r="AK69" s="1038"/>
      <c r="AL69" s="1038"/>
      <c r="AM69" s="1038"/>
      <c r="AN69" s="1038"/>
      <c r="AO69" s="1038"/>
      <c r="AP69" s="1038"/>
      <c r="AQ69" s="1038"/>
      <c r="AR69" s="1038"/>
      <c r="AS69" s="1038"/>
      <c r="AT69" s="1038"/>
      <c r="AU69" s="1038"/>
      <c r="AV69" s="1038"/>
      <c r="AW69" s="1038"/>
      <c r="AX69" s="1038"/>
      <c r="AY69" s="1038"/>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2481"/>
      <c r="CC69" s="2481"/>
      <c r="CD69" s="2481"/>
      <c r="CE69" s="2481"/>
      <c r="CF69" s="2481"/>
      <c r="CG69" s="2481"/>
      <c r="CH69" s="2481"/>
      <c r="CI69" s="2481"/>
      <c r="CJ69" s="2481"/>
      <c r="CK69" s="2481"/>
      <c r="CL69" s="2481"/>
      <c r="CM69" s="2481"/>
      <c r="CN69" s="2481"/>
      <c r="CO69" s="2481"/>
      <c r="CP69" s="2481"/>
      <c r="CQ69" s="2481"/>
      <c r="CR69" s="2481"/>
      <c r="CS69" s="2481"/>
      <c r="CT69" s="2481"/>
      <c r="CU69" s="2481"/>
      <c r="CV69" s="2481"/>
      <c r="CW69" s="2481"/>
      <c r="CX69" s="2481"/>
      <c r="CY69" s="2481"/>
      <c r="CZ69" s="2481"/>
    </row>
    <row r="70" s="761" customFormat="true" ht="15" customHeight="true" x14ac:dyDescent="0.2">
      <c r="A70" s="3373"/>
      <c r="B70" s="2357" t="s">
        <v>183</v>
      </c>
      <c r="C70" s="2249">
        <v>4.4309286697732736E-2</v>
      </c>
      <c r="D70" s="2250">
        <v>1.3825057453101431E-2</v>
      </c>
      <c r="E70" s="2250">
        <v>0.2672541561333644</v>
      </c>
      <c r="F70" s="2250">
        <v>0.24509913694033084</v>
      </c>
      <c r="G70" s="2251">
        <v>0.89960973464166871</v>
      </c>
      <c r="H70" s="2252">
        <v>0.71481387060447521</v>
      </c>
      <c r="I70" s="2250">
        <v>0.54699956411759487</v>
      </c>
      <c r="J70" s="2250">
        <v>0.16448008891114069</v>
      </c>
      <c r="K70" s="2250">
        <v>0.26371358902733838</v>
      </c>
      <c r="L70" s="2253">
        <v>1.9167316029751307</v>
      </c>
      <c r="M70" s="2254">
        <v>7.2963434300343452E-2</v>
      </c>
      <c r="N70" s="2250">
        <v>0</v>
      </c>
      <c r="O70" s="2250">
        <v>0</v>
      </c>
      <c r="P70" s="2250">
        <v>0</v>
      </c>
      <c r="Q70" s="2251">
        <v>1.3491725747520023E-2</v>
      </c>
      <c r="R70" s="2252">
        <v>0</v>
      </c>
      <c r="S70" s="2250">
        <v>0.87070192194173024</v>
      </c>
      <c r="T70" s="2250">
        <v>3.3374422717713105E-2</v>
      </c>
      <c r="U70" s="2250">
        <v>1.1389675324140694E-2</v>
      </c>
      <c r="V70" s="2250">
        <v>0.5266907350340162</v>
      </c>
      <c r="W70" s="2250">
        <v>0.25926763671563741</v>
      </c>
      <c r="X70" s="2250">
        <v>4.7362999065920092E-2</v>
      </c>
      <c r="Y70" s="2250">
        <v>0.10111821133377559</v>
      </c>
      <c r="Z70" s="2250">
        <v>0.31063530402991307</v>
      </c>
      <c r="AA70" s="2573">
        <v>8.5244434697134761E-3</v>
      </c>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2481"/>
      <c r="CC70" s="2481"/>
      <c r="CD70" s="2481"/>
      <c r="CE70" s="2481"/>
      <c r="CF70" s="2481"/>
      <c r="CG70" s="2481"/>
      <c r="CH70" s="2481"/>
      <c r="CI70" s="2481"/>
      <c r="CJ70" s="2481"/>
      <c r="CK70" s="2481"/>
      <c r="CL70" s="2481"/>
      <c r="CM70" s="2481"/>
      <c r="CN70" s="2481"/>
      <c r="CO70" s="2481"/>
      <c r="CP70" s="2481"/>
      <c r="CQ70" s="2481"/>
      <c r="CR70" s="2481"/>
      <c r="CS70" s="2481"/>
      <c r="CT70" s="2481"/>
      <c r="CU70" s="2481"/>
      <c r="CV70" s="2481"/>
      <c r="CW70" s="2481"/>
      <c r="CX70" s="2481"/>
      <c r="CY70" s="2481"/>
      <c r="CZ70" s="2481"/>
    </row>
    <row r="71" s="761" customFormat="true" ht="15" customHeight="true" x14ac:dyDescent="0.2">
      <c r="A71" s="3373"/>
      <c r="B71" s="2357" t="s">
        <v>46</v>
      </c>
      <c r="C71" s="2249">
        <v>1.8630177776876255E-3</v>
      </c>
      <c r="D71" s="2250">
        <v>0.26045960133648605</v>
      </c>
      <c r="E71" s="2250">
        <v>0.33806910861893535</v>
      </c>
      <c r="F71" s="2250">
        <v>2.0055165398731019</v>
      </c>
      <c r="G71" s="2251">
        <v>1.2535184588476898</v>
      </c>
      <c r="H71" s="2252">
        <v>2.0075063788287397</v>
      </c>
      <c r="I71" s="2250">
        <v>3.0855236043126562</v>
      </c>
      <c r="J71" s="2250">
        <v>2.3012409460709411</v>
      </c>
      <c r="K71" s="2250">
        <v>1.9612858347355593</v>
      </c>
      <c r="L71" s="2253">
        <v>0.41964625293424862</v>
      </c>
      <c r="M71" s="2254">
        <v>0</v>
      </c>
      <c r="N71" s="2250">
        <v>0</v>
      </c>
      <c r="O71" s="2250">
        <v>0</v>
      </c>
      <c r="P71" s="2250">
        <v>0</v>
      </c>
      <c r="Q71" s="2251">
        <v>3.2046964275026416E-2</v>
      </c>
      <c r="R71" s="2252">
        <v>7.4119093105356387E-2</v>
      </c>
      <c r="S71" s="2250">
        <v>2.9557193245350137</v>
      </c>
      <c r="T71" s="2250">
        <v>0</v>
      </c>
      <c r="U71" s="2250">
        <v>0</v>
      </c>
      <c r="V71" s="2250">
        <v>0.80174455062285188</v>
      </c>
      <c r="W71" s="2250">
        <v>0.76135335447657715</v>
      </c>
      <c r="X71" s="2250">
        <v>0.16227774024938754</v>
      </c>
      <c r="Y71" s="2250">
        <v>9.2583942735558727E-2</v>
      </c>
      <c r="Z71" s="2250">
        <v>0.49764186877558175</v>
      </c>
      <c r="AA71" s="2573">
        <v>0.74038697338255488</v>
      </c>
      <c r="AB71" s="1038"/>
      <c r="AC71" s="1038"/>
      <c r="AD71" s="1038"/>
      <c r="AE71" s="1038"/>
      <c r="AF71" s="1038"/>
      <c r="AG71" s="1038"/>
      <c r="AH71" s="1038"/>
      <c r="AI71" s="1038"/>
      <c r="AJ71" s="1038"/>
      <c r="AK71" s="1038"/>
      <c r="AL71" s="1038"/>
      <c r="AM71" s="1038"/>
      <c r="AN71" s="1038"/>
      <c r="AO71" s="1038"/>
      <c r="AP71" s="1038"/>
      <c r="AQ71" s="1038"/>
      <c r="AR71" s="1038"/>
      <c r="AS71" s="1038"/>
      <c r="AT71" s="1038"/>
      <c r="AU71" s="1038"/>
      <c r="AV71" s="1038"/>
      <c r="AW71" s="1038"/>
      <c r="AX71" s="1038"/>
      <c r="AY71" s="1038"/>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2481"/>
      <c r="CC71" s="2481"/>
      <c r="CD71" s="2481"/>
      <c r="CE71" s="2481"/>
      <c r="CF71" s="2481"/>
      <c r="CG71" s="2481"/>
      <c r="CH71" s="2481"/>
      <c r="CI71" s="2481"/>
      <c r="CJ71" s="2481"/>
      <c r="CK71" s="2481"/>
      <c r="CL71" s="2481"/>
      <c r="CM71" s="2481"/>
      <c r="CN71" s="2481"/>
      <c r="CO71" s="2481"/>
      <c r="CP71" s="2481"/>
      <c r="CQ71" s="2481"/>
      <c r="CR71" s="2481"/>
      <c r="CS71" s="2481"/>
      <c r="CT71" s="2481"/>
      <c r="CU71" s="2481"/>
      <c r="CV71" s="2481"/>
      <c r="CW71" s="2481"/>
      <c r="CX71" s="2481"/>
      <c r="CY71" s="2481"/>
      <c r="CZ71" s="2481"/>
    </row>
    <row r="72" s="761" customFormat="true" ht="15" customHeight="true" x14ac:dyDescent="0.2">
      <c r="A72" s="2192"/>
      <c r="B72" s="2358"/>
      <c r="C72" s="2249"/>
      <c r="D72" s="2250"/>
      <c r="E72" s="2250"/>
      <c r="F72" s="2250"/>
      <c r="G72" s="2251"/>
      <c r="H72" s="2252"/>
      <c r="I72" s="2250"/>
      <c r="J72" s="2250"/>
      <c r="K72" s="2250"/>
      <c r="L72" s="2253"/>
      <c r="M72" s="2254"/>
      <c r="N72" s="2250"/>
      <c r="O72" s="2250"/>
      <c r="P72" s="2250"/>
      <c r="Q72" s="2251"/>
      <c r="R72" s="2252"/>
      <c r="S72" s="2250"/>
      <c r="T72" s="2250"/>
      <c r="U72" s="2250"/>
      <c r="V72" s="2250"/>
      <c r="W72" s="2250"/>
      <c r="X72" s="2250"/>
      <c r="Y72" s="2250"/>
      <c r="Z72" s="2250"/>
      <c r="AA72" s="2573"/>
      <c r="AB72" s="1038"/>
      <c r="AC72" s="1038"/>
      <c r="AD72" s="1038"/>
      <c r="AE72" s="1038"/>
      <c r="AF72" s="1038"/>
      <c r="AG72" s="1038"/>
      <c r="AH72" s="1038"/>
      <c r="AI72" s="1038"/>
      <c r="AJ72" s="1038"/>
      <c r="AK72" s="1038"/>
      <c r="AL72" s="1038"/>
      <c r="AM72" s="1038"/>
      <c r="AN72" s="1038"/>
      <c r="AO72" s="1038"/>
      <c r="AP72" s="1038"/>
      <c r="AQ72" s="1038"/>
      <c r="AR72" s="1038"/>
      <c r="AS72" s="1038"/>
      <c r="AT72" s="1038"/>
      <c r="AU72" s="1038"/>
      <c r="AV72" s="1038"/>
      <c r="AW72" s="1038"/>
      <c r="AX72" s="1038"/>
      <c r="AY72" s="1038"/>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2481"/>
      <c r="CC72" s="2481"/>
      <c r="CD72" s="2481"/>
      <c r="CE72" s="2481"/>
      <c r="CF72" s="2481"/>
      <c r="CG72" s="2481"/>
      <c r="CH72" s="2481"/>
      <c r="CI72" s="2481"/>
      <c r="CJ72" s="2481"/>
      <c r="CK72" s="2481"/>
      <c r="CL72" s="2481"/>
      <c r="CM72" s="2481"/>
      <c r="CN72" s="2481"/>
      <c r="CO72" s="2481"/>
      <c r="CP72" s="2481"/>
      <c r="CQ72" s="2481"/>
      <c r="CR72" s="2481"/>
      <c r="CS72" s="2481"/>
      <c r="CT72" s="2481"/>
      <c r="CU72" s="2481"/>
      <c r="CV72" s="2481"/>
      <c r="CW72" s="2481"/>
      <c r="CX72" s="2481"/>
      <c r="CY72" s="2481"/>
      <c r="CZ72" s="2481"/>
    </row>
    <row r="73" s="761" customFormat="true" ht="15" customHeight="true" x14ac:dyDescent="0.2">
      <c r="A73" s="2192"/>
      <c r="B73" s="2358"/>
      <c r="C73" s="2249"/>
      <c r="D73" s="2250"/>
      <c r="E73" s="2250"/>
      <c r="F73" s="2250"/>
      <c r="G73" s="2251"/>
      <c r="H73" s="2252"/>
      <c r="I73" s="2250"/>
      <c r="J73" s="2250"/>
      <c r="K73" s="2250"/>
      <c r="L73" s="2253"/>
      <c r="M73" s="2254"/>
      <c r="N73" s="2250"/>
      <c r="O73" s="2250"/>
      <c r="P73" s="2250"/>
      <c r="Q73" s="2251"/>
      <c r="R73" s="2252"/>
      <c r="S73" s="2250"/>
      <c r="T73" s="2250"/>
      <c r="U73" s="2250"/>
      <c r="V73" s="2250"/>
      <c r="W73" s="2250"/>
      <c r="X73" s="2250"/>
      <c r="Y73" s="2250"/>
      <c r="Z73" s="2250"/>
      <c r="AA73" s="2573"/>
      <c r="AB73" s="1038"/>
      <c r="AC73" s="1038"/>
      <c r="AD73" s="1038"/>
      <c r="AE73" s="1038"/>
      <c r="AF73" s="1038"/>
      <c r="AG73" s="1038"/>
      <c r="AH73" s="1038"/>
      <c r="AI73" s="1038"/>
      <c r="AJ73" s="1038"/>
      <c r="AK73" s="1038"/>
      <c r="AL73" s="1038"/>
      <c r="AM73" s="1038"/>
      <c r="AN73" s="1038"/>
      <c r="AO73" s="1038"/>
      <c r="AP73" s="1038"/>
      <c r="AQ73" s="1038"/>
      <c r="AR73" s="1038"/>
      <c r="AS73" s="1038"/>
      <c r="AT73" s="1038"/>
      <c r="AU73" s="1038"/>
      <c r="AV73" s="1038"/>
      <c r="AW73" s="1038"/>
      <c r="AX73" s="1038"/>
      <c r="AY73" s="1038"/>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2481"/>
      <c r="CC73" s="2481"/>
      <c r="CD73" s="2481"/>
      <c r="CE73" s="2481"/>
      <c r="CF73" s="2481"/>
      <c r="CG73" s="2481"/>
      <c r="CH73" s="2481"/>
      <c r="CI73" s="2481"/>
      <c r="CJ73" s="2481"/>
      <c r="CK73" s="2481"/>
      <c r="CL73" s="2481"/>
      <c r="CM73" s="2481"/>
      <c r="CN73" s="2481"/>
      <c r="CO73" s="2481"/>
      <c r="CP73" s="2481"/>
      <c r="CQ73" s="2481"/>
      <c r="CR73" s="2481"/>
      <c r="CS73" s="2481"/>
      <c r="CT73" s="2481"/>
      <c r="CU73" s="2481"/>
      <c r="CV73" s="2481"/>
      <c r="CW73" s="2481"/>
      <c r="CX73" s="2481"/>
      <c r="CY73" s="2481"/>
      <c r="CZ73" s="2481"/>
    </row>
    <row r="74" s="761" customFormat="true" ht="15" customHeight="true" x14ac:dyDescent="0.2">
      <c r="A74" s="2192"/>
      <c r="B74" s="2358"/>
      <c r="C74" s="2249"/>
      <c r="D74" s="2250"/>
      <c r="E74" s="2250"/>
      <c r="F74" s="2250"/>
      <c r="G74" s="2251"/>
      <c r="H74" s="2252"/>
      <c r="I74" s="2250"/>
      <c r="J74" s="2250"/>
      <c r="K74" s="2250"/>
      <c r="L74" s="2253"/>
      <c r="M74" s="2254"/>
      <c r="N74" s="2250"/>
      <c r="O74" s="2250"/>
      <c r="P74" s="2250"/>
      <c r="Q74" s="2251"/>
      <c r="R74" s="2252"/>
      <c r="S74" s="2250"/>
      <c r="T74" s="2250"/>
      <c r="U74" s="2250"/>
      <c r="V74" s="2250"/>
      <c r="W74" s="2250"/>
      <c r="X74" s="2250"/>
      <c r="Y74" s="2250"/>
      <c r="Z74" s="2250"/>
      <c r="AA74" s="2573"/>
      <c r="AB74" s="1038"/>
      <c r="AC74" s="1038"/>
      <c r="AD74" s="1038"/>
      <c r="AE74" s="1038"/>
      <c r="AF74" s="1038"/>
      <c r="AG74" s="1038"/>
      <c r="AH74" s="1038"/>
      <c r="AI74" s="1038"/>
      <c r="AJ74" s="1038"/>
      <c r="AK74" s="1038"/>
      <c r="AL74" s="1038"/>
      <c r="AM74" s="1038"/>
      <c r="AN74" s="1038"/>
      <c r="AO74" s="1038"/>
      <c r="AP74" s="1038"/>
      <c r="AQ74" s="1038"/>
      <c r="AR74" s="1038"/>
      <c r="AS74" s="1038"/>
      <c r="AT74" s="1038"/>
      <c r="AU74" s="1038"/>
      <c r="AV74" s="1038"/>
      <c r="AW74" s="1038"/>
      <c r="AX74" s="1038"/>
      <c r="AY74" s="1038"/>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2481"/>
      <c r="CC74" s="2481"/>
      <c r="CD74" s="2481"/>
      <c r="CE74" s="2481"/>
      <c r="CF74" s="2481"/>
      <c r="CG74" s="2481"/>
      <c r="CH74" s="2481"/>
      <c r="CI74" s="2481"/>
      <c r="CJ74" s="2481"/>
      <c r="CK74" s="2481"/>
      <c r="CL74" s="2481"/>
      <c r="CM74" s="2481"/>
      <c r="CN74" s="2481"/>
      <c r="CO74" s="2481"/>
      <c r="CP74" s="2481"/>
      <c r="CQ74" s="2481"/>
      <c r="CR74" s="2481"/>
      <c r="CS74" s="2481"/>
      <c r="CT74" s="2481"/>
      <c r="CU74" s="2481"/>
      <c r="CV74" s="2481"/>
      <c r="CW74" s="2481"/>
      <c r="CX74" s="2481"/>
      <c r="CY74" s="2481"/>
      <c r="CZ74" s="2481"/>
    </row>
    <row r="75" s="761" customFormat="true" ht="15" customHeight="true" x14ac:dyDescent="0.2">
      <c r="A75" s="2192"/>
      <c r="B75" s="2358"/>
      <c r="C75" s="2249"/>
      <c r="D75" s="2250"/>
      <c r="E75" s="2250"/>
      <c r="F75" s="2250"/>
      <c r="G75" s="2251"/>
      <c r="H75" s="2252"/>
      <c r="I75" s="2250"/>
      <c r="J75" s="2250"/>
      <c r="K75" s="2250"/>
      <c r="L75" s="2253"/>
      <c r="M75" s="2254"/>
      <c r="N75" s="2250"/>
      <c r="O75" s="2250"/>
      <c r="P75" s="2250"/>
      <c r="Q75" s="2251"/>
      <c r="R75" s="2252"/>
      <c r="S75" s="2250"/>
      <c r="T75" s="2250"/>
      <c r="U75" s="2250"/>
      <c r="V75" s="2250"/>
      <c r="W75" s="2250"/>
      <c r="X75" s="2250"/>
      <c r="Y75" s="2250"/>
      <c r="Z75" s="2250"/>
      <c r="AA75" s="2573"/>
      <c r="AB75" s="1038"/>
      <c r="AC75" s="1038"/>
      <c r="AD75" s="1038"/>
      <c r="AE75" s="1038"/>
      <c r="AF75" s="1038"/>
      <c r="AG75" s="1038"/>
      <c r="AH75" s="1038"/>
      <c r="AI75" s="1038"/>
      <c r="AJ75" s="1038"/>
      <c r="AK75" s="1038"/>
      <c r="AL75" s="1038"/>
      <c r="AM75" s="1038"/>
      <c r="AN75" s="1038"/>
      <c r="AO75" s="1038"/>
      <c r="AP75" s="1038"/>
      <c r="AQ75" s="1038"/>
      <c r="AR75" s="1038"/>
      <c r="AS75" s="1038"/>
      <c r="AT75" s="1038"/>
      <c r="AU75" s="1038"/>
      <c r="AV75" s="1038"/>
      <c r="AW75" s="1038"/>
      <c r="AX75" s="1038"/>
      <c r="AY75" s="1038"/>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2481"/>
      <c r="CC75" s="2481"/>
      <c r="CD75" s="2481"/>
      <c r="CE75" s="2481"/>
      <c r="CF75" s="2481"/>
      <c r="CG75" s="2481"/>
      <c r="CH75" s="2481"/>
      <c r="CI75" s="2481"/>
      <c r="CJ75" s="2481"/>
      <c r="CK75" s="2481"/>
      <c r="CL75" s="2481"/>
      <c r="CM75" s="2481"/>
      <c r="CN75" s="2481"/>
      <c r="CO75" s="2481"/>
      <c r="CP75" s="2481"/>
      <c r="CQ75" s="2481"/>
      <c r="CR75" s="2481"/>
      <c r="CS75" s="2481"/>
      <c r="CT75" s="2481"/>
      <c r="CU75" s="2481"/>
      <c r="CV75" s="2481"/>
      <c r="CW75" s="2481"/>
      <c r="CX75" s="2481"/>
      <c r="CY75" s="2481"/>
      <c r="CZ75" s="2481"/>
    </row>
    <row r="76" s="761" customFormat="true" ht="15" customHeight="true" x14ac:dyDescent="0.2">
      <c r="A76" s="2192"/>
      <c r="B76" s="2358"/>
      <c r="C76" s="2249"/>
      <c r="D76" s="2250"/>
      <c r="E76" s="2250"/>
      <c r="F76" s="2250"/>
      <c r="G76" s="2251"/>
      <c r="H76" s="2252"/>
      <c r="I76" s="2250"/>
      <c r="J76" s="2250"/>
      <c r="K76" s="2250"/>
      <c r="L76" s="2253"/>
      <c r="M76" s="2254"/>
      <c r="N76" s="2250"/>
      <c r="O76" s="2250"/>
      <c r="P76" s="2250"/>
      <c r="Q76" s="2251"/>
      <c r="R76" s="2252"/>
      <c r="S76" s="2250"/>
      <c r="T76" s="2250"/>
      <c r="U76" s="2250"/>
      <c r="V76" s="2250"/>
      <c r="W76" s="2250"/>
      <c r="X76" s="2250"/>
      <c r="Y76" s="2250"/>
      <c r="Z76" s="2250"/>
      <c r="AA76" s="2573"/>
      <c r="AB76" s="1038"/>
      <c r="AC76" s="1038"/>
      <c r="AD76" s="1038"/>
      <c r="AE76" s="1038"/>
      <c r="AF76" s="1038"/>
      <c r="AG76" s="1038"/>
      <c r="AH76" s="1038"/>
      <c r="AI76" s="1038"/>
      <c r="AJ76" s="1038"/>
      <c r="AK76" s="1038"/>
      <c r="AL76" s="1038"/>
      <c r="AM76" s="1038"/>
      <c r="AN76" s="1038"/>
      <c r="AO76" s="1038"/>
      <c r="AP76" s="1038"/>
      <c r="AQ76" s="1038"/>
      <c r="AR76" s="1038"/>
      <c r="AS76" s="1038"/>
      <c r="AT76" s="1038"/>
      <c r="AU76" s="1038"/>
      <c r="AV76" s="1038"/>
      <c r="AW76" s="1038"/>
      <c r="AX76" s="1038"/>
      <c r="AY76" s="1038"/>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2481"/>
      <c r="CC76" s="2481"/>
      <c r="CD76" s="2481"/>
      <c r="CE76" s="2481"/>
      <c r="CF76" s="2481"/>
      <c r="CG76" s="2481"/>
      <c r="CH76" s="2481"/>
      <c r="CI76" s="2481"/>
      <c r="CJ76" s="2481"/>
      <c r="CK76" s="2481"/>
      <c r="CL76" s="2481"/>
      <c r="CM76" s="2481"/>
      <c r="CN76" s="2481"/>
      <c r="CO76" s="2481"/>
      <c r="CP76" s="2481"/>
      <c r="CQ76" s="2481"/>
      <c r="CR76" s="2481"/>
      <c r="CS76" s="2481"/>
      <c r="CT76" s="2481"/>
      <c r="CU76" s="2481"/>
      <c r="CV76" s="2481"/>
      <c r="CW76" s="2481"/>
      <c r="CX76" s="2481"/>
      <c r="CY76" s="2481"/>
      <c r="CZ76" s="2481"/>
    </row>
    <row r="77" s="761" customFormat="true" ht="15" customHeight="true" x14ac:dyDescent="0.2">
      <c r="A77" s="2192"/>
      <c r="B77" s="2358"/>
      <c r="C77" s="2249"/>
      <c r="D77" s="2250"/>
      <c r="E77" s="2250"/>
      <c r="F77" s="2250"/>
      <c r="G77" s="2251"/>
      <c r="H77" s="2252"/>
      <c r="I77" s="2250"/>
      <c r="J77" s="2250"/>
      <c r="K77" s="2250"/>
      <c r="L77" s="2253"/>
      <c r="M77" s="2254"/>
      <c r="N77" s="2250"/>
      <c r="O77" s="2250"/>
      <c r="P77" s="2250"/>
      <c r="Q77" s="2251"/>
      <c r="R77" s="2252"/>
      <c r="S77" s="2250"/>
      <c r="T77" s="2250"/>
      <c r="U77" s="2250"/>
      <c r="V77" s="2250"/>
      <c r="W77" s="2250"/>
      <c r="X77" s="2250"/>
      <c r="Y77" s="2250"/>
      <c r="Z77" s="2250"/>
      <c r="AA77" s="2573"/>
      <c r="AB77" s="1038"/>
      <c r="AC77" s="1038"/>
      <c r="AD77" s="1038"/>
      <c r="AE77" s="1038"/>
      <c r="AF77" s="1038"/>
      <c r="AG77" s="1038"/>
      <c r="AH77" s="1038"/>
      <c r="AI77" s="1038"/>
      <c r="AJ77" s="1038"/>
      <c r="AK77" s="1038"/>
      <c r="AL77" s="1038"/>
      <c r="AM77" s="1038"/>
      <c r="AN77" s="1038"/>
      <c r="AO77" s="1038"/>
      <c r="AP77" s="1038"/>
      <c r="AQ77" s="1038"/>
      <c r="AR77" s="1038"/>
      <c r="AS77" s="1038"/>
      <c r="AT77" s="1038"/>
      <c r="AU77" s="1038"/>
      <c r="AV77" s="1038"/>
      <c r="AW77" s="1038"/>
      <c r="AX77" s="1038"/>
      <c r="AY77" s="1038"/>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2481"/>
      <c r="CC77" s="2481"/>
      <c r="CD77" s="2481"/>
      <c r="CE77" s="2481"/>
      <c r="CF77" s="2481"/>
      <c r="CG77" s="2481"/>
      <c r="CH77" s="2481"/>
      <c r="CI77" s="2481"/>
      <c r="CJ77" s="2481"/>
      <c r="CK77" s="2481"/>
      <c r="CL77" s="2481"/>
      <c r="CM77" s="2481"/>
      <c r="CN77" s="2481"/>
      <c r="CO77" s="2481"/>
      <c r="CP77" s="2481"/>
      <c r="CQ77" s="2481"/>
      <c r="CR77" s="2481"/>
      <c r="CS77" s="2481"/>
      <c r="CT77" s="2481"/>
      <c r="CU77" s="2481"/>
      <c r="CV77" s="2481"/>
      <c r="CW77" s="2481"/>
      <c r="CX77" s="2481"/>
      <c r="CY77" s="2481"/>
      <c r="CZ77" s="2481"/>
    </row>
    <row r="78" s="761" customFormat="true" ht="15" customHeight="true" x14ac:dyDescent="0.2">
      <c r="A78" s="2192"/>
      <c r="B78" s="2358"/>
      <c r="C78" s="2249"/>
      <c r="D78" s="2250"/>
      <c r="E78" s="2250"/>
      <c r="F78" s="2250"/>
      <c r="G78" s="2251"/>
      <c r="H78" s="2252"/>
      <c r="I78" s="2250"/>
      <c r="J78" s="2250"/>
      <c r="K78" s="2250"/>
      <c r="L78" s="2253"/>
      <c r="M78" s="2254"/>
      <c r="N78" s="2250"/>
      <c r="O78" s="2250"/>
      <c r="P78" s="2250"/>
      <c r="Q78" s="2251"/>
      <c r="R78" s="2252"/>
      <c r="S78" s="2250"/>
      <c r="T78" s="2250"/>
      <c r="U78" s="2250"/>
      <c r="V78" s="2250"/>
      <c r="W78" s="2250"/>
      <c r="X78" s="2250"/>
      <c r="Y78" s="2250"/>
      <c r="Z78" s="2250"/>
      <c r="AA78" s="2573"/>
      <c r="AB78" s="1038"/>
      <c r="AC78" s="1038"/>
      <c r="AD78" s="1038"/>
      <c r="AE78" s="1038"/>
      <c r="AF78" s="1038"/>
      <c r="AG78" s="1038"/>
      <c r="AH78" s="1038"/>
      <c r="AI78" s="1038"/>
      <c r="AJ78" s="1038"/>
      <c r="AK78" s="1038"/>
      <c r="AL78" s="1038"/>
      <c r="AM78" s="1038"/>
      <c r="AN78" s="1038"/>
      <c r="AO78" s="1038"/>
      <c r="AP78" s="1038"/>
      <c r="AQ78" s="1038"/>
      <c r="AR78" s="1038"/>
      <c r="AS78" s="1038"/>
      <c r="AT78" s="1038"/>
      <c r="AU78" s="1038"/>
      <c r="AV78" s="1038"/>
      <c r="AW78" s="1038"/>
      <c r="AX78" s="1038"/>
      <c r="AY78" s="1038"/>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2481"/>
      <c r="CC78" s="2481"/>
      <c r="CD78" s="2481"/>
      <c r="CE78" s="2481"/>
      <c r="CF78" s="2481"/>
      <c r="CG78" s="2481"/>
      <c r="CH78" s="2481"/>
      <c r="CI78" s="2481"/>
      <c r="CJ78" s="2481"/>
      <c r="CK78" s="2481"/>
      <c r="CL78" s="2481"/>
      <c r="CM78" s="2481"/>
      <c r="CN78" s="2481"/>
      <c r="CO78" s="2481"/>
      <c r="CP78" s="2481"/>
      <c r="CQ78" s="2481"/>
      <c r="CR78" s="2481"/>
      <c r="CS78" s="2481"/>
      <c r="CT78" s="2481"/>
      <c r="CU78" s="2481"/>
      <c r="CV78" s="2481"/>
      <c r="CW78" s="2481"/>
      <c r="CX78" s="2481"/>
      <c r="CY78" s="2481"/>
      <c r="CZ78" s="2481"/>
    </row>
    <row r="79" s="761" customFormat="true" ht="15" customHeight="true" x14ac:dyDescent="0.2">
      <c r="A79" s="2192"/>
      <c r="B79" s="2358"/>
      <c r="C79" s="2249"/>
      <c r="D79" s="2250"/>
      <c r="E79" s="2250"/>
      <c r="F79" s="2250"/>
      <c r="G79" s="2251"/>
      <c r="H79" s="2252"/>
      <c r="I79" s="2250"/>
      <c r="J79" s="2250"/>
      <c r="K79" s="2250"/>
      <c r="L79" s="2253"/>
      <c r="M79" s="2254"/>
      <c r="N79" s="2250"/>
      <c r="O79" s="2250"/>
      <c r="P79" s="2250"/>
      <c r="Q79" s="2251"/>
      <c r="R79" s="2252"/>
      <c r="S79" s="2250"/>
      <c r="T79" s="2250"/>
      <c r="U79" s="2250"/>
      <c r="V79" s="2250"/>
      <c r="W79" s="2250"/>
      <c r="X79" s="2250"/>
      <c r="Y79" s="2250"/>
      <c r="Z79" s="2250"/>
      <c r="AA79" s="2573"/>
      <c r="AB79" s="1038"/>
      <c r="AC79" s="1038"/>
      <c r="AD79" s="1038"/>
      <c r="AE79" s="1038"/>
      <c r="AF79" s="1038"/>
      <c r="AG79" s="1038"/>
      <c r="AH79" s="1038"/>
      <c r="AI79" s="1038"/>
      <c r="AJ79" s="1038"/>
      <c r="AK79" s="1038"/>
      <c r="AL79" s="1038"/>
      <c r="AM79" s="1038"/>
      <c r="AN79" s="1038"/>
      <c r="AO79" s="1038"/>
      <c r="AP79" s="1038"/>
      <c r="AQ79" s="1038"/>
      <c r="AR79" s="1038"/>
      <c r="AS79" s="1038"/>
      <c r="AT79" s="1038"/>
      <c r="AU79" s="1038"/>
      <c r="AV79" s="1038"/>
      <c r="AW79" s="1038"/>
      <c r="AX79" s="1038"/>
      <c r="AY79" s="1038"/>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2481"/>
      <c r="CC79" s="2481"/>
      <c r="CD79" s="2481"/>
      <c r="CE79" s="2481"/>
      <c r="CF79" s="2481"/>
      <c r="CG79" s="2481"/>
      <c r="CH79" s="2481"/>
      <c r="CI79" s="2481"/>
      <c r="CJ79" s="2481"/>
      <c r="CK79" s="2481"/>
      <c r="CL79" s="2481"/>
      <c r="CM79" s="2481"/>
      <c r="CN79" s="2481"/>
      <c r="CO79" s="2481"/>
      <c r="CP79" s="2481"/>
      <c r="CQ79" s="2481"/>
      <c r="CR79" s="2481"/>
      <c r="CS79" s="2481"/>
      <c r="CT79" s="2481"/>
      <c r="CU79" s="2481"/>
      <c r="CV79" s="2481"/>
      <c r="CW79" s="2481"/>
      <c r="CX79" s="2481"/>
      <c r="CY79" s="2481"/>
      <c r="CZ79" s="2481"/>
    </row>
    <row r="80" s="761" customFormat="true" ht="15" customHeight="true" x14ac:dyDescent="0.2">
      <c r="A80" s="2192"/>
      <c r="B80" s="2358"/>
      <c r="C80" s="2249"/>
      <c r="D80" s="2250"/>
      <c r="E80" s="2250"/>
      <c r="F80" s="2250"/>
      <c r="G80" s="2251"/>
      <c r="H80" s="2252"/>
      <c r="I80" s="2250"/>
      <c r="J80" s="2250"/>
      <c r="K80" s="2250"/>
      <c r="L80" s="2253"/>
      <c r="M80" s="2254"/>
      <c r="N80" s="2250"/>
      <c r="O80" s="2250"/>
      <c r="P80" s="2250"/>
      <c r="Q80" s="2251"/>
      <c r="R80" s="2252"/>
      <c r="S80" s="2250"/>
      <c r="T80" s="2250"/>
      <c r="U80" s="2250"/>
      <c r="V80" s="2250"/>
      <c r="W80" s="2250"/>
      <c r="X80" s="2250"/>
      <c r="Y80" s="2250"/>
      <c r="Z80" s="2250"/>
      <c r="AA80" s="2573"/>
      <c r="AB80" s="1038"/>
      <c r="AC80" s="1038"/>
      <c r="AD80" s="1038"/>
      <c r="AE80" s="1038"/>
      <c r="AF80" s="1038"/>
      <c r="AG80" s="1038"/>
      <c r="AH80" s="1038"/>
      <c r="AI80" s="1038"/>
      <c r="AJ80" s="1038"/>
      <c r="AK80" s="1038"/>
      <c r="AL80" s="1038"/>
      <c r="AM80" s="1038"/>
      <c r="AN80" s="1038"/>
      <c r="AO80" s="1038"/>
      <c r="AP80" s="1038"/>
      <c r="AQ80" s="1038"/>
      <c r="AR80" s="1038"/>
      <c r="AS80" s="1038"/>
      <c r="AT80" s="1038"/>
      <c r="AU80" s="1038"/>
      <c r="AV80" s="1038"/>
      <c r="AW80" s="1038"/>
      <c r="AX80" s="1038"/>
      <c r="AY80" s="1038"/>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2481"/>
      <c r="CC80" s="2481"/>
      <c r="CD80" s="2481"/>
      <c r="CE80" s="2481"/>
      <c r="CF80" s="2481"/>
      <c r="CG80" s="2481"/>
      <c r="CH80" s="2481"/>
      <c r="CI80" s="2481"/>
      <c r="CJ80" s="2481"/>
      <c r="CK80" s="2481"/>
      <c r="CL80" s="2481"/>
      <c r="CM80" s="2481"/>
      <c r="CN80" s="2481"/>
      <c r="CO80" s="2481"/>
      <c r="CP80" s="2481"/>
      <c r="CQ80" s="2481"/>
      <c r="CR80" s="2481"/>
      <c r="CS80" s="2481"/>
      <c r="CT80" s="2481"/>
      <c r="CU80" s="2481"/>
      <c r="CV80" s="2481"/>
      <c r="CW80" s="2481"/>
      <c r="CX80" s="2481"/>
      <c r="CY80" s="2481"/>
      <c r="CZ80" s="2481"/>
    </row>
    <row r="81" s="761" customFormat="true" ht="15" customHeight="true" x14ac:dyDescent="0.2">
      <c r="A81" s="2192"/>
      <c r="B81" s="2358"/>
      <c r="C81" s="2249"/>
      <c r="D81" s="2250"/>
      <c r="E81" s="2250"/>
      <c r="F81" s="2250"/>
      <c r="G81" s="2251"/>
      <c r="H81" s="2252"/>
      <c r="I81" s="2250"/>
      <c r="J81" s="2250"/>
      <c r="K81" s="2250"/>
      <c r="L81" s="2253"/>
      <c r="M81" s="2254"/>
      <c r="N81" s="2250"/>
      <c r="O81" s="2250"/>
      <c r="P81" s="2250"/>
      <c r="Q81" s="2251"/>
      <c r="R81" s="2252"/>
      <c r="S81" s="2250"/>
      <c r="T81" s="2250"/>
      <c r="U81" s="2250"/>
      <c r="V81" s="2250"/>
      <c r="W81" s="2250"/>
      <c r="X81" s="2250"/>
      <c r="Y81" s="2250"/>
      <c r="Z81" s="2250"/>
      <c r="AA81" s="2573"/>
      <c r="AB81" s="1038"/>
      <c r="AC81" s="1038"/>
      <c r="AD81" s="1038"/>
      <c r="AE81" s="1038"/>
      <c r="AF81" s="1038"/>
      <c r="AG81" s="1038"/>
      <c r="AH81" s="1038"/>
      <c r="AI81" s="1038"/>
      <c r="AJ81" s="1038"/>
      <c r="AK81" s="1038"/>
      <c r="AL81" s="1038"/>
      <c r="AM81" s="1038"/>
      <c r="AN81" s="1038"/>
      <c r="AO81" s="1038"/>
      <c r="AP81" s="1038"/>
      <c r="AQ81" s="1038"/>
      <c r="AR81" s="1038"/>
      <c r="AS81" s="1038"/>
      <c r="AT81" s="1038"/>
      <c r="AU81" s="1038"/>
      <c r="AV81" s="1038"/>
      <c r="AW81" s="1038"/>
      <c r="AX81" s="1038"/>
      <c r="AY81" s="1038"/>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2481"/>
      <c r="CC81" s="2481"/>
      <c r="CD81" s="2481"/>
      <c r="CE81" s="2481"/>
      <c r="CF81" s="2481"/>
      <c r="CG81" s="2481"/>
      <c r="CH81" s="2481"/>
      <c r="CI81" s="2481"/>
      <c r="CJ81" s="2481"/>
      <c r="CK81" s="2481"/>
      <c r="CL81" s="2481"/>
      <c r="CM81" s="2481"/>
      <c r="CN81" s="2481"/>
      <c r="CO81" s="2481"/>
      <c r="CP81" s="2481"/>
      <c r="CQ81" s="2481"/>
      <c r="CR81" s="2481"/>
      <c r="CS81" s="2481"/>
      <c r="CT81" s="2481"/>
      <c r="CU81" s="2481"/>
      <c r="CV81" s="2481"/>
      <c r="CW81" s="2481"/>
      <c r="CX81" s="2481"/>
      <c r="CY81" s="2481"/>
      <c r="CZ81" s="2481"/>
    </row>
    <row r="82" s="761" customFormat="true" ht="15" customHeight="true" x14ac:dyDescent="0.2">
      <c r="A82" s="2192"/>
      <c r="B82" s="2358"/>
      <c r="C82" s="2249"/>
      <c r="D82" s="2250"/>
      <c r="E82" s="2250"/>
      <c r="F82" s="2250"/>
      <c r="G82" s="2251"/>
      <c r="H82" s="2252"/>
      <c r="I82" s="2250"/>
      <c r="J82" s="2250"/>
      <c r="K82" s="2250"/>
      <c r="L82" s="2253"/>
      <c r="M82" s="2254"/>
      <c r="N82" s="2250"/>
      <c r="O82" s="2250"/>
      <c r="P82" s="2250"/>
      <c r="Q82" s="2251"/>
      <c r="R82" s="2252"/>
      <c r="S82" s="2250"/>
      <c r="T82" s="2250"/>
      <c r="U82" s="2250"/>
      <c r="V82" s="2250"/>
      <c r="W82" s="2250"/>
      <c r="X82" s="2250"/>
      <c r="Y82" s="2250"/>
      <c r="Z82" s="2250"/>
      <c r="AA82" s="2573"/>
      <c r="AB82" s="1038"/>
      <c r="AC82" s="1038"/>
      <c r="AD82" s="1038"/>
      <c r="AE82" s="1038"/>
      <c r="AF82" s="1038"/>
      <c r="AG82" s="1038"/>
      <c r="AH82" s="1038"/>
      <c r="AI82" s="1038"/>
      <c r="AJ82" s="1038"/>
      <c r="AK82" s="1038"/>
      <c r="AL82" s="1038"/>
      <c r="AM82" s="1038"/>
      <c r="AN82" s="1038"/>
      <c r="AO82" s="1038"/>
      <c r="AP82" s="1038"/>
      <c r="AQ82" s="1038"/>
      <c r="AR82" s="1038"/>
      <c r="AS82" s="1038"/>
      <c r="AT82" s="1038"/>
      <c r="AU82" s="1038"/>
      <c r="AV82" s="1038"/>
      <c r="AW82" s="1038"/>
      <c r="AX82" s="1038"/>
      <c r="AY82" s="1038"/>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2481"/>
      <c r="CC82" s="2481"/>
      <c r="CD82" s="2481"/>
      <c r="CE82" s="2481"/>
      <c r="CF82" s="2481"/>
      <c r="CG82" s="2481"/>
      <c r="CH82" s="2481"/>
      <c r="CI82" s="2481"/>
      <c r="CJ82" s="2481"/>
      <c r="CK82" s="2481"/>
      <c r="CL82" s="2481"/>
      <c r="CM82" s="2481"/>
      <c r="CN82" s="2481"/>
      <c r="CO82" s="2481"/>
      <c r="CP82" s="2481"/>
      <c r="CQ82" s="2481"/>
      <c r="CR82" s="2481"/>
      <c r="CS82" s="2481"/>
      <c r="CT82" s="2481"/>
      <c r="CU82" s="2481"/>
      <c r="CV82" s="2481"/>
      <c r="CW82" s="2481"/>
      <c r="CX82" s="2481"/>
      <c r="CY82" s="2481"/>
      <c r="CZ82" s="2481"/>
    </row>
    <row r="83" s="761" customFormat="true" ht="15" customHeight="true" x14ac:dyDescent="0.2">
      <c r="A83" s="2192"/>
      <c r="B83" s="2358"/>
      <c r="C83" s="2249"/>
      <c r="D83" s="2250"/>
      <c r="E83" s="2250"/>
      <c r="F83" s="2250"/>
      <c r="G83" s="2251"/>
      <c r="H83" s="2252"/>
      <c r="I83" s="2250"/>
      <c r="J83" s="2250"/>
      <c r="K83" s="2250"/>
      <c r="L83" s="2253"/>
      <c r="M83" s="2254"/>
      <c r="N83" s="2250"/>
      <c r="O83" s="2250"/>
      <c r="P83" s="2250"/>
      <c r="Q83" s="2251"/>
      <c r="R83" s="2252"/>
      <c r="S83" s="2250"/>
      <c r="T83" s="2250"/>
      <c r="U83" s="2250"/>
      <c r="V83" s="2250"/>
      <c r="W83" s="2250"/>
      <c r="X83" s="2250"/>
      <c r="Y83" s="2250"/>
      <c r="Z83" s="2250"/>
      <c r="AA83" s="2573"/>
      <c r="AB83" s="1038"/>
      <c r="AC83" s="1038"/>
      <c r="AD83" s="1038"/>
      <c r="AE83" s="1038"/>
      <c r="AF83" s="1038"/>
      <c r="AG83" s="1038"/>
      <c r="AH83" s="1038"/>
      <c r="AI83" s="1038"/>
      <c r="AJ83" s="1038"/>
      <c r="AK83" s="1038"/>
      <c r="AL83" s="1038"/>
      <c r="AM83" s="1038"/>
      <c r="AN83" s="1038"/>
      <c r="AO83" s="1038"/>
      <c r="AP83" s="1038"/>
      <c r="AQ83" s="1038"/>
      <c r="AR83" s="1038"/>
      <c r="AS83" s="1038"/>
      <c r="AT83" s="1038"/>
      <c r="AU83" s="1038"/>
      <c r="AV83" s="1038"/>
      <c r="AW83" s="1038"/>
      <c r="AX83" s="1038"/>
      <c r="AY83" s="1038"/>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2481"/>
      <c r="CC83" s="2481"/>
      <c r="CD83" s="2481"/>
      <c r="CE83" s="2481"/>
      <c r="CF83" s="2481"/>
      <c r="CG83" s="2481"/>
      <c r="CH83" s="2481"/>
      <c r="CI83" s="2481"/>
      <c r="CJ83" s="2481"/>
      <c r="CK83" s="2481"/>
      <c r="CL83" s="2481"/>
      <c r="CM83" s="2481"/>
      <c r="CN83" s="2481"/>
      <c r="CO83" s="2481"/>
      <c r="CP83" s="2481"/>
      <c r="CQ83" s="2481"/>
      <c r="CR83" s="2481"/>
      <c r="CS83" s="2481"/>
      <c r="CT83" s="2481"/>
      <c r="CU83" s="2481"/>
      <c r="CV83" s="2481"/>
      <c r="CW83" s="2481"/>
      <c r="CX83" s="2481"/>
      <c r="CY83" s="2481"/>
      <c r="CZ83" s="2481"/>
    </row>
    <row r="84" s="761" customFormat="true" ht="15" customHeight="true" x14ac:dyDescent="0.2">
      <c r="A84" s="2192"/>
      <c r="B84" s="2358"/>
      <c r="C84" s="2249"/>
      <c r="D84" s="2250"/>
      <c r="E84" s="2250"/>
      <c r="F84" s="2250"/>
      <c r="G84" s="2251"/>
      <c r="H84" s="2252"/>
      <c r="I84" s="2250"/>
      <c r="J84" s="2250"/>
      <c r="K84" s="2250"/>
      <c r="L84" s="2253"/>
      <c r="M84" s="2254"/>
      <c r="N84" s="2250"/>
      <c r="O84" s="2250"/>
      <c r="P84" s="2250"/>
      <c r="Q84" s="2251"/>
      <c r="R84" s="2252"/>
      <c r="S84" s="2250"/>
      <c r="T84" s="2250"/>
      <c r="U84" s="2250"/>
      <c r="V84" s="2250"/>
      <c r="W84" s="2250"/>
      <c r="X84" s="2250"/>
      <c r="Y84" s="2250"/>
      <c r="Z84" s="2250"/>
      <c r="AA84" s="2573"/>
      <c r="AB84" s="1038"/>
      <c r="AC84" s="1038"/>
      <c r="AD84" s="1038"/>
      <c r="AE84" s="1038"/>
      <c r="AF84" s="1038"/>
      <c r="AG84" s="1038"/>
      <c r="AH84" s="1038"/>
      <c r="AI84" s="1038"/>
      <c r="AJ84" s="1038"/>
      <c r="AK84" s="1038"/>
      <c r="AL84" s="1038"/>
      <c r="AM84" s="1038"/>
      <c r="AN84" s="1038"/>
      <c r="AO84" s="1038"/>
      <c r="AP84" s="1038"/>
      <c r="AQ84" s="1038"/>
      <c r="AR84" s="1038"/>
      <c r="AS84" s="1038"/>
      <c r="AT84" s="1038"/>
      <c r="AU84" s="1038"/>
      <c r="AV84" s="1038"/>
      <c r="AW84" s="1038"/>
      <c r="AX84" s="1038"/>
      <c r="AY84" s="1038"/>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2481"/>
      <c r="CC84" s="2481"/>
      <c r="CD84" s="2481"/>
      <c r="CE84" s="2481"/>
      <c r="CF84" s="2481"/>
      <c r="CG84" s="2481"/>
      <c r="CH84" s="2481"/>
      <c r="CI84" s="2481"/>
      <c r="CJ84" s="2481"/>
      <c r="CK84" s="2481"/>
      <c r="CL84" s="2481"/>
      <c r="CM84" s="2481"/>
      <c r="CN84" s="2481"/>
      <c r="CO84" s="2481"/>
      <c r="CP84" s="2481"/>
      <c r="CQ84" s="2481"/>
      <c r="CR84" s="2481"/>
      <c r="CS84" s="2481"/>
      <c r="CT84" s="2481"/>
      <c r="CU84" s="2481"/>
      <c r="CV84" s="2481"/>
      <c r="CW84" s="2481"/>
      <c r="CX84" s="2481"/>
      <c r="CY84" s="2481"/>
      <c r="CZ84" s="2481"/>
    </row>
    <row r="85" s="761" customFormat="true" ht="15" customHeight="true" x14ac:dyDescent="0.2">
      <c r="A85" s="2192"/>
      <c r="B85" s="2358"/>
      <c r="C85" s="2249"/>
      <c r="D85" s="2250"/>
      <c r="E85" s="2250"/>
      <c r="F85" s="2250"/>
      <c r="G85" s="2251"/>
      <c r="H85" s="2252"/>
      <c r="I85" s="2250"/>
      <c r="J85" s="2250"/>
      <c r="K85" s="2250"/>
      <c r="L85" s="2253"/>
      <c r="M85" s="2254"/>
      <c r="N85" s="2250"/>
      <c r="O85" s="2250"/>
      <c r="P85" s="2250"/>
      <c r="Q85" s="2251"/>
      <c r="R85" s="2252"/>
      <c r="S85" s="2250"/>
      <c r="T85" s="2250"/>
      <c r="U85" s="2250"/>
      <c r="V85" s="2250"/>
      <c r="W85" s="2250"/>
      <c r="X85" s="2250"/>
      <c r="Y85" s="2250"/>
      <c r="Z85" s="2250"/>
      <c r="AA85" s="2573"/>
      <c r="AB85" s="1038"/>
      <c r="AC85" s="1038"/>
      <c r="AD85" s="1038"/>
      <c r="AE85" s="1038"/>
      <c r="AF85" s="1038"/>
      <c r="AG85" s="1038"/>
      <c r="AH85" s="1038"/>
      <c r="AI85" s="1038"/>
      <c r="AJ85" s="1038"/>
      <c r="AK85" s="1038"/>
      <c r="AL85" s="1038"/>
      <c r="AM85" s="1038"/>
      <c r="AN85" s="1038"/>
      <c r="AO85" s="1038"/>
      <c r="AP85" s="1038"/>
      <c r="AQ85" s="1038"/>
      <c r="AR85" s="1038"/>
      <c r="AS85" s="1038"/>
      <c r="AT85" s="1038"/>
      <c r="AU85" s="1038"/>
      <c r="AV85" s="1038"/>
      <c r="AW85" s="1038"/>
      <c r="AX85" s="1038"/>
      <c r="AY85" s="1038"/>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2481"/>
      <c r="CC85" s="2481"/>
      <c r="CD85" s="2481"/>
      <c r="CE85" s="2481"/>
      <c r="CF85" s="2481"/>
      <c r="CG85" s="2481"/>
      <c r="CH85" s="2481"/>
      <c r="CI85" s="2481"/>
      <c r="CJ85" s="2481"/>
      <c r="CK85" s="2481"/>
      <c r="CL85" s="2481"/>
      <c r="CM85" s="2481"/>
      <c r="CN85" s="2481"/>
      <c r="CO85" s="2481"/>
      <c r="CP85" s="2481"/>
      <c r="CQ85" s="2481"/>
      <c r="CR85" s="2481"/>
      <c r="CS85" s="2481"/>
      <c r="CT85" s="2481"/>
      <c r="CU85" s="2481"/>
      <c r="CV85" s="2481"/>
      <c r="CW85" s="2481"/>
      <c r="CX85" s="2481"/>
      <c r="CY85" s="2481"/>
      <c r="CZ85" s="2481"/>
    </row>
    <row r="86" s="761" customFormat="true" ht="15" customHeight="true" x14ac:dyDescent="0.2">
      <c r="A86" s="2193"/>
      <c r="B86" s="2359"/>
      <c r="C86" s="2255"/>
      <c r="D86" s="2256"/>
      <c r="E86" s="2256"/>
      <c r="F86" s="2256"/>
      <c r="G86" s="2257"/>
      <c r="H86" s="2258"/>
      <c r="I86" s="2256"/>
      <c r="J86" s="2256"/>
      <c r="K86" s="2256"/>
      <c r="L86" s="2259"/>
      <c r="M86" s="2260"/>
      <c r="N86" s="2256"/>
      <c r="O86" s="2256"/>
      <c r="P86" s="2256"/>
      <c r="Q86" s="2257"/>
      <c r="R86" s="2258"/>
      <c r="S86" s="2256"/>
      <c r="T86" s="2256"/>
      <c r="U86" s="2256"/>
      <c r="V86" s="2256"/>
      <c r="W86" s="2256"/>
      <c r="X86" s="2256"/>
      <c r="Y86" s="2256"/>
      <c r="Z86" s="2256"/>
      <c r="AA86" s="2574"/>
      <c r="AB86" s="1038"/>
      <c r="AC86" s="1038"/>
      <c r="AD86" s="1038"/>
      <c r="AE86" s="1038"/>
      <c r="AF86" s="1038"/>
      <c r="AG86" s="1038"/>
      <c r="AH86" s="1038"/>
      <c r="AI86" s="1038"/>
      <c r="AJ86" s="1038"/>
      <c r="AK86" s="1038"/>
      <c r="AL86" s="1038"/>
      <c r="AM86" s="1038"/>
      <c r="AN86" s="1038"/>
      <c r="AO86" s="1038"/>
      <c r="AP86" s="1038"/>
      <c r="AQ86" s="1038"/>
      <c r="AR86" s="1038"/>
      <c r="AS86" s="1038"/>
      <c r="AT86" s="1038"/>
      <c r="AU86" s="1038"/>
      <c r="AV86" s="1038"/>
      <c r="AW86" s="1038"/>
      <c r="AX86" s="1038"/>
      <c r="AY86" s="1038"/>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2481"/>
      <c r="CC86" s="2481"/>
      <c r="CD86" s="2481"/>
      <c r="CE86" s="2481"/>
      <c r="CF86" s="2481"/>
      <c r="CG86" s="2481"/>
      <c r="CH86" s="2481"/>
      <c r="CI86" s="2481"/>
      <c r="CJ86" s="2481"/>
      <c r="CK86" s="2481"/>
      <c r="CL86" s="2481"/>
      <c r="CM86" s="2481"/>
      <c r="CN86" s="2481"/>
      <c r="CO86" s="2481"/>
      <c r="CP86" s="2481"/>
      <c r="CQ86" s="2481"/>
      <c r="CR86" s="2481"/>
      <c r="CS86" s="2481"/>
      <c r="CT86" s="2481"/>
      <c r="CU86" s="2481"/>
      <c r="CV86" s="2481"/>
      <c r="CW86" s="2481"/>
      <c r="CX86" s="2481"/>
      <c r="CY86" s="2481"/>
      <c r="CZ86" s="2481"/>
    </row>
    <row r="87" s="761" customFormat="true" ht="15" customHeight="true" x14ac:dyDescent="0.2">
      <c r="A87" s="1232"/>
      <c r="B87" s="1258"/>
      <c r="C87" s="1334"/>
      <c r="D87" s="1335"/>
      <c r="E87" s="1335"/>
      <c r="F87" s="1335"/>
      <c r="G87" s="1336"/>
      <c r="H87" s="1337"/>
      <c r="I87" s="1335"/>
      <c r="J87" s="1335"/>
      <c r="K87" s="1335"/>
      <c r="L87" s="1338"/>
      <c r="M87" s="1339"/>
      <c r="N87" s="1335"/>
      <c r="O87" s="1335"/>
      <c r="P87" s="1335"/>
      <c r="Q87" s="1336"/>
      <c r="R87" s="1337"/>
      <c r="S87" s="1335"/>
      <c r="T87" s="1335"/>
      <c r="U87" s="1335"/>
      <c r="V87" s="1335"/>
      <c r="W87" s="1335"/>
      <c r="X87" s="1335"/>
      <c r="Y87" s="1335"/>
      <c r="Z87" s="1335"/>
      <c r="AA87" s="2438"/>
      <c r="AB87" s="1038"/>
      <c r="AC87" s="1038"/>
      <c r="AD87" s="1038"/>
      <c r="AE87" s="1038"/>
      <c r="AF87" s="1038"/>
      <c r="AG87" s="1038"/>
      <c r="AH87" s="1038"/>
      <c r="AI87" s="1038"/>
      <c r="AJ87" s="1038"/>
      <c r="AK87" s="1038"/>
      <c r="AL87" s="1038"/>
      <c r="AM87" s="1038"/>
      <c r="AN87" s="1038"/>
      <c r="AO87" s="1038"/>
      <c r="AP87" s="1038"/>
      <c r="AQ87" s="1038"/>
      <c r="AR87" s="1038"/>
      <c r="AS87" s="1038"/>
      <c r="AT87" s="1038"/>
      <c r="AU87" s="1038"/>
      <c r="AV87" s="1038"/>
      <c r="AW87" s="1038"/>
      <c r="AX87" s="1038"/>
      <c r="AY87" s="1038"/>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2481"/>
      <c r="CC87" s="2481"/>
      <c r="CD87" s="2481"/>
      <c r="CE87" s="2481"/>
      <c r="CF87" s="2481"/>
      <c r="CG87" s="2481"/>
      <c r="CH87" s="2481"/>
      <c r="CI87" s="2481"/>
      <c r="CJ87" s="2481"/>
      <c r="CK87" s="2481"/>
      <c r="CL87" s="2481"/>
      <c r="CM87" s="2481"/>
      <c r="CN87" s="2481"/>
      <c r="CO87" s="2481"/>
      <c r="CP87" s="2481"/>
      <c r="CQ87" s="2481"/>
      <c r="CR87" s="2481"/>
      <c r="CS87" s="2481"/>
      <c r="CT87" s="2481"/>
      <c r="CU87" s="2481"/>
      <c r="CV87" s="2481"/>
      <c r="CW87" s="2481"/>
      <c r="CX87" s="2481"/>
      <c r="CY87" s="2481"/>
      <c r="CZ87" s="2481"/>
    </row>
    <row r="88" s="761" customFormat="true" ht="15" customHeight="true" x14ac:dyDescent="0.2">
      <c r="A88" s="1232"/>
      <c r="B88" s="1258"/>
      <c r="C88" s="1334"/>
      <c r="D88" s="1335"/>
      <c r="E88" s="1335"/>
      <c r="F88" s="1335"/>
      <c r="G88" s="1336"/>
      <c r="H88" s="1337"/>
      <c r="I88" s="1335"/>
      <c r="J88" s="1335"/>
      <c r="K88" s="1335"/>
      <c r="L88" s="1338"/>
      <c r="M88" s="1339"/>
      <c r="N88" s="1335"/>
      <c r="O88" s="1335"/>
      <c r="P88" s="1335"/>
      <c r="Q88" s="1336"/>
      <c r="R88" s="1337"/>
      <c r="S88" s="1335"/>
      <c r="T88" s="1335"/>
      <c r="U88" s="1335"/>
      <c r="V88" s="1335"/>
      <c r="W88" s="1335"/>
      <c r="X88" s="1335"/>
      <c r="Y88" s="1335"/>
      <c r="Z88" s="1335"/>
      <c r="AA88" s="2438"/>
      <c r="AB88" s="1038"/>
      <c r="AC88" s="1038"/>
      <c r="AD88" s="1038"/>
      <c r="AE88" s="1038"/>
      <c r="AF88" s="1038"/>
      <c r="AG88" s="1038"/>
      <c r="AH88" s="1038"/>
      <c r="AI88" s="1038"/>
      <c r="AJ88" s="1038"/>
      <c r="AK88" s="1038"/>
      <c r="AL88" s="1038"/>
      <c r="AM88" s="1038"/>
      <c r="AN88" s="1038"/>
      <c r="AO88" s="1038"/>
      <c r="AP88" s="1038"/>
      <c r="AQ88" s="1038"/>
      <c r="AR88" s="1038"/>
      <c r="AS88" s="1038"/>
      <c r="AT88" s="1038"/>
      <c r="AU88" s="1038"/>
      <c r="AV88" s="1038"/>
      <c r="AW88" s="1038"/>
      <c r="AX88" s="1038"/>
      <c r="AY88" s="1038"/>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2481"/>
      <c r="CC88" s="2481"/>
      <c r="CD88" s="2481"/>
      <c r="CE88" s="2481"/>
      <c r="CF88" s="2481"/>
      <c r="CG88" s="2481"/>
      <c r="CH88" s="2481"/>
      <c r="CI88" s="2481"/>
      <c r="CJ88" s="2481"/>
      <c r="CK88" s="2481"/>
      <c r="CL88" s="2481"/>
      <c r="CM88" s="2481"/>
      <c r="CN88" s="2481"/>
      <c r="CO88" s="2481"/>
      <c r="CP88" s="2481"/>
      <c r="CQ88" s="2481"/>
      <c r="CR88" s="2481"/>
      <c r="CS88" s="2481"/>
      <c r="CT88" s="2481"/>
      <c r="CU88" s="2481"/>
      <c r="CV88" s="2481"/>
      <c r="CW88" s="2481"/>
      <c r="CX88" s="2481"/>
      <c r="CY88" s="2481"/>
      <c r="CZ88" s="2481"/>
    </row>
    <row r="89" s="761" customFormat="true" ht="15" customHeight="true" x14ac:dyDescent="0.2">
      <c r="A89" s="1232"/>
      <c r="B89" s="1258"/>
      <c r="C89" s="1334"/>
      <c r="D89" s="1335"/>
      <c r="E89" s="1335"/>
      <c r="F89" s="1335"/>
      <c r="G89" s="1336"/>
      <c r="H89" s="1337"/>
      <c r="I89" s="1335"/>
      <c r="J89" s="1335"/>
      <c r="K89" s="1335"/>
      <c r="L89" s="1338"/>
      <c r="M89" s="1339"/>
      <c r="N89" s="1335"/>
      <c r="O89" s="1335"/>
      <c r="P89" s="1335"/>
      <c r="Q89" s="1336"/>
      <c r="R89" s="1337"/>
      <c r="S89" s="1335"/>
      <c r="T89" s="1335"/>
      <c r="U89" s="1335"/>
      <c r="V89" s="1335"/>
      <c r="W89" s="1335"/>
      <c r="X89" s="1335"/>
      <c r="Y89" s="1335"/>
      <c r="Z89" s="1335"/>
      <c r="AA89" s="2438"/>
      <c r="AB89" s="1038"/>
      <c r="AC89" s="1038"/>
      <c r="AD89" s="1038"/>
      <c r="AE89" s="1038"/>
      <c r="AF89" s="1038"/>
      <c r="AG89" s="1038"/>
      <c r="AH89" s="1038"/>
      <c r="AI89" s="1038"/>
      <c r="AJ89" s="1038"/>
      <c r="AK89" s="1038"/>
      <c r="AL89" s="1038"/>
      <c r="AM89" s="1038"/>
      <c r="AN89" s="1038"/>
      <c r="AO89" s="1038"/>
      <c r="AP89" s="1038"/>
      <c r="AQ89" s="1038"/>
      <c r="AR89" s="1038"/>
      <c r="AS89" s="1038"/>
      <c r="AT89" s="1038"/>
      <c r="AU89" s="1038"/>
      <c r="AV89" s="1038"/>
      <c r="AW89" s="1038"/>
      <c r="AX89" s="1038"/>
      <c r="AY89" s="1038"/>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2481"/>
      <c r="CC89" s="2481"/>
      <c r="CD89" s="2481"/>
      <c r="CE89" s="2481"/>
      <c r="CF89" s="2481"/>
      <c r="CG89" s="2481"/>
      <c r="CH89" s="2481"/>
      <c r="CI89" s="2481"/>
      <c r="CJ89" s="2481"/>
      <c r="CK89" s="2481"/>
      <c r="CL89" s="2481"/>
      <c r="CM89" s="2481"/>
      <c r="CN89" s="2481"/>
      <c r="CO89" s="2481"/>
      <c r="CP89" s="2481"/>
      <c r="CQ89" s="2481"/>
      <c r="CR89" s="2481"/>
      <c r="CS89" s="2481"/>
      <c r="CT89" s="2481"/>
      <c r="CU89" s="2481"/>
      <c r="CV89" s="2481"/>
      <c r="CW89" s="2481"/>
      <c r="CX89" s="2481"/>
      <c r="CY89" s="2481"/>
      <c r="CZ89" s="2481"/>
    </row>
    <row r="90" s="761" customFormat="true" ht="15" customHeight="true" x14ac:dyDescent="0.2">
      <c r="A90" s="1233"/>
      <c r="B90" s="1259"/>
      <c r="C90" s="1340"/>
      <c r="D90" s="1341"/>
      <c r="E90" s="1341"/>
      <c r="F90" s="1341"/>
      <c r="G90" s="1342"/>
      <c r="H90" s="1343"/>
      <c r="I90" s="1341"/>
      <c r="J90" s="1341"/>
      <c r="K90" s="1341"/>
      <c r="L90" s="1344"/>
      <c r="M90" s="1345"/>
      <c r="N90" s="1341"/>
      <c r="O90" s="1341"/>
      <c r="P90" s="1341"/>
      <c r="Q90" s="1342"/>
      <c r="R90" s="1343"/>
      <c r="S90" s="1341"/>
      <c r="T90" s="1341"/>
      <c r="U90" s="1341"/>
      <c r="V90" s="1341"/>
      <c r="W90" s="1341"/>
      <c r="X90" s="1341"/>
      <c r="Y90" s="1341"/>
      <c r="Z90" s="1341"/>
      <c r="AA90" s="2439"/>
      <c r="AB90" s="1038"/>
      <c r="AC90" s="1038"/>
      <c r="AD90" s="1038"/>
      <c r="AE90" s="1038"/>
      <c r="AF90" s="1038"/>
      <c r="AG90" s="1038"/>
      <c r="AH90" s="1038"/>
      <c r="AI90" s="1038"/>
      <c r="AJ90" s="1038"/>
      <c r="AK90" s="1038"/>
      <c r="AL90" s="1038"/>
      <c r="AM90" s="1038"/>
      <c r="AN90" s="1038"/>
      <c r="AO90" s="1038"/>
      <c r="AP90" s="1038"/>
      <c r="AQ90" s="1038"/>
      <c r="AR90" s="1038"/>
      <c r="AS90" s="1038"/>
      <c r="AT90" s="1038"/>
      <c r="AU90" s="1038"/>
      <c r="AV90" s="1038"/>
      <c r="AW90" s="1038"/>
      <c r="AX90" s="1038"/>
      <c r="AY90" s="1038"/>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2481"/>
      <c r="CC90" s="2481"/>
      <c r="CD90" s="2481"/>
      <c r="CE90" s="2481"/>
      <c r="CF90" s="2481"/>
      <c r="CG90" s="2481"/>
      <c r="CH90" s="2481"/>
      <c r="CI90" s="2481"/>
      <c r="CJ90" s="2481"/>
      <c r="CK90" s="2481"/>
      <c r="CL90" s="2481"/>
      <c r="CM90" s="2481"/>
      <c r="CN90" s="2481"/>
      <c r="CO90" s="2481"/>
      <c r="CP90" s="2481"/>
      <c r="CQ90" s="2481"/>
      <c r="CR90" s="2481"/>
      <c r="CS90" s="2481"/>
      <c r="CT90" s="2481"/>
      <c r="CU90" s="2481"/>
      <c r="CV90" s="2481"/>
      <c r="CW90" s="2481"/>
      <c r="CX90" s="2481"/>
      <c r="CY90" s="2481"/>
      <c r="CZ90" s="2481"/>
    </row>
    <row r="91" s="761" customFormat="true" ht="15" customHeight="true" x14ac:dyDescent="0.2">
      <c r="A91" s="1136"/>
      <c r="B91" s="1260"/>
      <c r="C91" s="1346"/>
      <c r="D91" s="1305"/>
      <c r="E91" s="1305"/>
      <c r="F91" s="1305"/>
      <c r="G91" s="1306"/>
      <c r="H91" s="1347"/>
      <c r="I91" s="1305"/>
      <c r="J91" s="1305"/>
      <c r="K91" s="1305"/>
      <c r="L91" s="1348"/>
      <c r="M91" s="1346"/>
      <c r="N91" s="1305"/>
      <c r="O91" s="1305"/>
      <c r="P91" s="1305"/>
      <c r="Q91" s="1306"/>
      <c r="R91" s="1347"/>
      <c r="S91" s="1305"/>
      <c r="T91" s="1305"/>
      <c r="U91" s="1305"/>
      <c r="V91" s="1305"/>
      <c r="W91" s="1305"/>
      <c r="X91" s="1305"/>
      <c r="Y91" s="1305"/>
      <c r="Z91" s="1305"/>
      <c r="AA91" s="1348"/>
      <c r="AB91" s="1038"/>
      <c r="AC91" s="1038"/>
      <c r="AD91" s="1038"/>
      <c r="AE91" s="1038"/>
      <c r="AF91" s="1038"/>
      <c r="AG91" s="1038"/>
      <c r="AH91" s="1038"/>
      <c r="AI91" s="1038"/>
      <c r="AJ91" s="1038"/>
      <c r="AK91" s="1038"/>
      <c r="AL91" s="1038"/>
      <c r="AM91" s="1038"/>
      <c r="AN91" s="1038"/>
      <c r="AO91" s="1038"/>
      <c r="AP91" s="1038"/>
      <c r="AQ91" s="1038"/>
      <c r="AR91" s="1038"/>
      <c r="AS91" s="1038"/>
      <c r="AT91" s="1038"/>
      <c r="AU91" s="1038"/>
      <c r="AV91" s="1038"/>
      <c r="AW91" s="1038"/>
      <c r="AX91" s="1038"/>
      <c r="AY91" s="1038"/>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2481"/>
      <c r="CC91" s="2481"/>
      <c r="CD91" s="2481"/>
      <c r="CE91" s="2481"/>
      <c r="CF91" s="2481"/>
      <c r="CG91" s="2481"/>
      <c r="CH91" s="2481"/>
      <c r="CI91" s="2481"/>
      <c r="CJ91" s="2481"/>
      <c r="CK91" s="2481"/>
      <c r="CL91" s="2481"/>
      <c r="CM91" s="2481"/>
      <c r="CN91" s="2481"/>
      <c r="CO91" s="2481"/>
      <c r="CP91" s="2481"/>
      <c r="CQ91" s="2481"/>
      <c r="CR91" s="2481"/>
      <c r="CS91" s="2481"/>
      <c r="CT91" s="2481"/>
      <c r="CU91" s="2481"/>
      <c r="CV91" s="2481"/>
      <c r="CW91" s="2481"/>
      <c r="CX91" s="2481"/>
      <c r="CY91" s="2481"/>
      <c r="CZ91" s="2481"/>
    </row>
    <row r="92" s="761" customFormat="true" ht="15" customHeight="true" x14ac:dyDescent="0.2">
      <c r="A92" s="1136"/>
      <c r="B92" s="1260"/>
      <c r="C92" s="1346"/>
      <c r="D92" s="1305"/>
      <c r="E92" s="1305"/>
      <c r="F92" s="1305"/>
      <c r="G92" s="1306"/>
      <c r="H92" s="1347"/>
      <c r="I92" s="1305"/>
      <c r="J92" s="1305"/>
      <c r="K92" s="1305"/>
      <c r="L92" s="1348"/>
      <c r="M92" s="1346"/>
      <c r="N92" s="1305"/>
      <c r="O92" s="1305"/>
      <c r="P92" s="1305"/>
      <c r="Q92" s="1306"/>
      <c r="R92" s="1347"/>
      <c r="S92" s="1305"/>
      <c r="T92" s="1305"/>
      <c r="U92" s="1305"/>
      <c r="V92" s="1305"/>
      <c r="W92" s="1305"/>
      <c r="X92" s="1305"/>
      <c r="Y92" s="1305"/>
      <c r="Z92" s="1305"/>
      <c r="AA92" s="1348"/>
      <c r="AB92" s="1038"/>
      <c r="AC92" s="1038"/>
      <c r="AD92" s="1038"/>
      <c r="AE92" s="1038"/>
      <c r="AF92" s="1038"/>
      <c r="AG92" s="1038"/>
      <c r="AH92" s="1038"/>
      <c r="AI92" s="1038"/>
      <c r="AJ92" s="1038"/>
      <c r="AK92" s="1038"/>
      <c r="AL92" s="1038"/>
      <c r="AM92" s="1038"/>
      <c r="AN92" s="1038"/>
      <c r="AO92" s="1038"/>
      <c r="AP92" s="1038"/>
      <c r="AQ92" s="1038"/>
      <c r="AR92" s="1038"/>
      <c r="AS92" s="1038"/>
      <c r="AT92" s="1038"/>
      <c r="AU92" s="1038"/>
      <c r="AV92" s="1038"/>
      <c r="AW92" s="1038"/>
      <c r="AX92" s="1038"/>
      <c r="AY92" s="1038"/>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2481"/>
      <c r="CC92" s="2481"/>
      <c r="CD92" s="2481"/>
      <c r="CE92" s="2481"/>
      <c r="CF92" s="2481"/>
      <c r="CG92" s="2481"/>
      <c r="CH92" s="2481"/>
      <c r="CI92" s="2481"/>
      <c r="CJ92" s="2481"/>
      <c r="CK92" s="2481"/>
      <c r="CL92" s="2481"/>
      <c r="CM92" s="2481"/>
      <c r="CN92" s="2481"/>
      <c r="CO92" s="2481"/>
      <c r="CP92" s="2481"/>
      <c r="CQ92" s="2481"/>
      <c r="CR92" s="2481"/>
      <c r="CS92" s="2481"/>
      <c r="CT92" s="2481"/>
      <c r="CU92" s="2481"/>
      <c r="CV92" s="2481"/>
      <c r="CW92" s="2481"/>
      <c r="CX92" s="2481"/>
      <c r="CY92" s="2481"/>
      <c r="CZ92" s="2481"/>
    </row>
    <row r="93" s="761" customFormat="true" ht="15" customHeight="true" x14ac:dyDescent="0.2">
      <c r="A93" s="1234"/>
      <c r="B93" s="1261"/>
      <c r="C93" s="1142"/>
      <c r="D93" s="1143"/>
      <c r="E93" s="1143"/>
      <c r="F93" s="1143"/>
      <c r="G93" s="1212"/>
      <c r="H93" s="1198"/>
      <c r="I93" s="1143"/>
      <c r="J93" s="1143"/>
      <c r="K93" s="1143"/>
      <c r="L93" s="1167"/>
      <c r="M93" s="1142"/>
      <c r="N93" s="1143"/>
      <c r="O93" s="1143"/>
      <c r="P93" s="1143"/>
      <c r="Q93" s="1212"/>
      <c r="R93" s="1198"/>
      <c r="S93" s="1143"/>
      <c r="T93" s="1143"/>
      <c r="U93" s="1143"/>
      <c r="V93" s="1143"/>
      <c r="W93" s="1143"/>
      <c r="X93" s="1143"/>
      <c r="Y93" s="1143"/>
      <c r="Z93" s="1143"/>
      <c r="AA93" s="1167"/>
      <c r="AB93" s="1038"/>
      <c r="AC93" s="1038"/>
      <c r="AD93" s="1038"/>
      <c r="AE93" s="1038"/>
      <c r="AF93" s="1038"/>
      <c r="AG93" s="1038"/>
      <c r="AH93" s="1038"/>
      <c r="AI93" s="1038"/>
      <c r="AJ93" s="1038"/>
      <c r="AK93" s="1038"/>
      <c r="AL93" s="1038"/>
      <c r="AM93" s="1038"/>
      <c r="AN93" s="1038"/>
      <c r="AO93" s="1038"/>
      <c r="AP93" s="1038"/>
      <c r="AQ93" s="1038"/>
      <c r="AR93" s="1038"/>
      <c r="AS93" s="1038"/>
      <c r="AT93" s="1038"/>
      <c r="AU93" s="1038"/>
      <c r="AV93" s="1038"/>
      <c r="AW93" s="1038"/>
      <c r="AX93" s="1038"/>
      <c r="AY93" s="1038"/>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2481"/>
      <c r="CC93" s="2481"/>
      <c r="CD93" s="2481"/>
      <c r="CE93" s="2481"/>
      <c r="CF93" s="2481"/>
      <c r="CG93" s="2481"/>
      <c r="CH93" s="2481"/>
      <c r="CI93" s="2481"/>
      <c r="CJ93" s="2481"/>
      <c r="CK93" s="2481"/>
      <c r="CL93" s="2481"/>
      <c r="CM93" s="2481"/>
      <c r="CN93" s="2481"/>
      <c r="CO93" s="2481"/>
      <c r="CP93" s="2481"/>
      <c r="CQ93" s="2481"/>
      <c r="CR93" s="2481"/>
      <c r="CS93" s="2481"/>
      <c r="CT93" s="2481"/>
      <c r="CU93" s="2481"/>
      <c r="CV93" s="2481"/>
      <c r="CW93" s="2481"/>
      <c r="CX93" s="2481"/>
      <c r="CY93" s="2481"/>
      <c r="CZ93" s="2481"/>
    </row>
    <row r="94" s="761" customFormat="true" ht="15" customHeight="true" x14ac:dyDescent="0.2">
      <c r="A94" s="1473"/>
      <c r="B94" s="1261"/>
      <c r="C94" s="1142"/>
      <c r="D94" s="1144"/>
      <c r="E94" s="1144"/>
      <c r="F94" s="1144"/>
      <c r="G94" s="1213"/>
      <c r="H94" s="1198"/>
      <c r="I94" s="1144"/>
      <c r="J94" s="1144"/>
      <c r="K94" s="1144"/>
      <c r="L94" s="1168"/>
      <c r="M94" s="1142"/>
      <c r="N94" s="1144"/>
      <c r="O94" s="1144"/>
      <c r="P94" s="1144"/>
      <c r="Q94" s="1213"/>
      <c r="R94" s="1198"/>
      <c r="S94" s="1144"/>
      <c r="T94" s="1144"/>
      <c r="U94" s="1144"/>
      <c r="V94" s="1144"/>
      <c r="W94" s="1144"/>
      <c r="X94" s="1144"/>
      <c r="Y94" s="1144"/>
      <c r="Z94" s="1144"/>
      <c r="AA94" s="1168"/>
      <c r="AB94" s="1038"/>
      <c r="AC94" s="1038"/>
      <c r="AD94" s="1038"/>
      <c r="AE94" s="1038"/>
      <c r="AF94" s="1038"/>
      <c r="AG94" s="1038"/>
      <c r="AH94" s="1038"/>
      <c r="AI94" s="1038"/>
      <c r="AJ94" s="1038"/>
      <c r="AK94" s="1038"/>
      <c r="AL94" s="1038"/>
      <c r="AM94" s="1038"/>
      <c r="AN94" s="1038"/>
      <c r="AO94" s="1038"/>
      <c r="AP94" s="1038"/>
      <c r="AQ94" s="1038"/>
      <c r="AR94" s="1038"/>
      <c r="AS94" s="1038"/>
      <c r="AT94" s="1038"/>
      <c r="AU94" s="1038"/>
      <c r="AV94" s="1038"/>
      <c r="AW94" s="1038"/>
      <c r="AX94" s="1038"/>
      <c r="AY94" s="1038"/>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2481"/>
      <c r="CC94" s="2481"/>
      <c r="CD94" s="2481"/>
      <c r="CE94" s="2481"/>
      <c r="CF94" s="2481"/>
      <c r="CG94" s="2481"/>
      <c r="CH94" s="2481"/>
      <c r="CI94" s="2481"/>
      <c r="CJ94" s="2481"/>
      <c r="CK94" s="2481"/>
      <c r="CL94" s="2481"/>
      <c r="CM94" s="2481"/>
      <c r="CN94" s="2481"/>
      <c r="CO94" s="2481"/>
      <c r="CP94" s="2481"/>
      <c r="CQ94" s="2481"/>
      <c r="CR94" s="2481"/>
      <c r="CS94" s="2481"/>
      <c r="CT94" s="2481"/>
      <c r="CU94" s="2481"/>
      <c r="CV94" s="2481"/>
      <c r="CW94" s="2481"/>
      <c r="CX94" s="2481"/>
      <c r="CY94" s="2481"/>
      <c r="CZ94" s="2481"/>
    </row>
    <row r="95" s="761" customFormat="true" ht="15" customHeight="true" x14ac:dyDescent="0.2">
      <c r="A95" s="1234"/>
      <c r="B95" s="1262"/>
      <c r="C95" s="1349"/>
      <c r="D95" s="1350"/>
      <c r="E95" s="1350"/>
      <c r="F95" s="1350"/>
      <c r="G95" s="1351"/>
      <c r="H95" s="1352"/>
      <c r="I95" s="1350"/>
      <c r="J95" s="1350"/>
      <c r="K95" s="1350"/>
      <c r="L95" s="1353"/>
      <c r="M95" s="1349"/>
      <c r="N95" s="1350"/>
      <c r="O95" s="1350"/>
      <c r="P95" s="1350"/>
      <c r="Q95" s="1351"/>
      <c r="R95" s="1352"/>
      <c r="S95" s="1350"/>
      <c r="T95" s="1350"/>
      <c r="U95" s="1350"/>
      <c r="V95" s="1350"/>
      <c r="W95" s="1350"/>
      <c r="X95" s="1350"/>
      <c r="Y95" s="1350"/>
      <c r="Z95" s="1350"/>
      <c r="AA95" s="1353"/>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2481"/>
      <c r="CC95" s="2481"/>
      <c r="CD95" s="2481"/>
      <c r="CE95" s="2481"/>
      <c r="CF95" s="2481"/>
      <c r="CG95" s="2481"/>
      <c r="CH95" s="2481"/>
      <c r="CI95" s="2481"/>
      <c r="CJ95" s="2481"/>
      <c r="CK95" s="2481"/>
      <c r="CL95" s="2481"/>
      <c r="CM95" s="2481"/>
      <c r="CN95" s="2481"/>
      <c r="CO95" s="2481"/>
      <c r="CP95" s="2481"/>
      <c r="CQ95" s="2481"/>
      <c r="CR95" s="2481"/>
      <c r="CS95" s="2481"/>
      <c r="CT95" s="2481"/>
      <c r="CU95" s="2481"/>
      <c r="CV95" s="2481"/>
      <c r="CW95" s="2481"/>
      <c r="CX95" s="2481"/>
      <c r="CY95" s="2481"/>
      <c r="CZ95" s="2481"/>
    </row>
    <row r="96" s="131" customFormat="true" ht="15" customHeight="true" x14ac:dyDescent="0.2">
      <c r="A96" s="1473"/>
      <c r="B96" s="1262"/>
      <c r="C96" s="1349"/>
      <c r="D96" s="1350"/>
      <c r="E96" s="1350"/>
      <c r="F96" s="1350"/>
      <c r="G96" s="1351"/>
      <c r="H96" s="1352"/>
      <c r="I96" s="1350"/>
      <c r="J96" s="1350"/>
      <c r="K96" s="1350"/>
      <c r="L96" s="1353"/>
      <c r="M96" s="1349"/>
      <c r="N96" s="1350"/>
      <c r="O96" s="1350"/>
      <c r="P96" s="1350"/>
      <c r="Q96" s="1351"/>
      <c r="R96" s="1352"/>
      <c r="S96" s="1350"/>
      <c r="T96" s="1350"/>
      <c r="U96" s="1350"/>
      <c r="V96" s="1350"/>
      <c r="W96" s="1350"/>
      <c r="X96" s="1350"/>
      <c r="Y96" s="1350"/>
      <c r="Z96" s="1350"/>
      <c r="AA96" s="1353"/>
      <c r="AB96" s="1038"/>
      <c r="AC96" s="1038"/>
      <c r="AD96" s="1038"/>
      <c r="AE96" s="1038"/>
      <c r="AF96" s="1038"/>
      <c r="AG96" s="1038"/>
      <c r="AH96" s="1038"/>
      <c r="AI96" s="1038"/>
      <c r="AJ96" s="1038"/>
      <c r="AK96" s="1038"/>
      <c r="AL96" s="1038"/>
      <c r="AM96" s="1038"/>
      <c r="AN96" s="1038"/>
      <c r="AO96" s="1038"/>
      <c r="AP96" s="1038"/>
      <c r="AQ96" s="1038"/>
      <c r="AR96" s="1038"/>
      <c r="AS96" s="1038"/>
      <c r="AT96" s="1038"/>
      <c r="AU96" s="1038"/>
      <c r="AV96" s="1038"/>
      <c r="AW96" s="1038"/>
      <c r="AX96" s="1038"/>
      <c r="AY96" s="1038"/>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2481"/>
      <c r="CC96" s="2481"/>
      <c r="CD96" s="2481"/>
      <c r="CE96" s="2481"/>
      <c r="CF96" s="2481"/>
      <c r="CG96" s="2481"/>
      <c r="CH96" s="2481"/>
      <c r="CI96" s="2481"/>
      <c r="CJ96" s="2481"/>
      <c r="CK96" s="2481"/>
      <c r="CL96" s="2481"/>
      <c r="CM96" s="2481"/>
      <c r="CN96" s="2481"/>
      <c r="CO96" s="2481"/>
      <c r="CP96" s="2481"/>
      <c r="CQ96" s="2481"/>
      <c r="CR96" s="2481"/>
      <c r="CS96" s="2481"/>
      <c r="CT96" s="2481"/>
      <c r="CU96" s="2481"/>
      <c r="CV96" s="2481"/>
      <c r="CW96" s="2481"/>
      <c r="CX96" s="2481"/>
      <c r="CY96" s="2481"/>
      <c r="CZ96" s="2481"/>
    </row>
    <row r="97" s="131" customFormat="true" ht="15" customHeight="true" x14ac:dyDescent="0.2">
      <c r="A97" s="1234"/>
      <c r="B97" s="1262"/>
      <c r="C97" s="1349"/>
      <c r="D97" s="1350"/>
      <c r="E97" s="1350"/>
      <c r="F97" s="1350"/>
      <c r="G97" s="1351"/>
      <c r="H97" s="1352"/>
      <c r="I97" s="1350"/>
      <c r="J97" s="1350"/>
      <c r="K97" s="1350"/>
      <c r="L97" s="1353"/>
      <c r="M97" s="1349"/>
      <c r="N97" s="1350"/>
      <c r="O97" s="1350"/>
      <c r="P97" s="1350"/>
      <c r="Q97" s="1351"/>
      <c r="R97" s="1352"/>
      <c r="S97" s="1350"/>
      <c r="T97" s="1350"/>
      <c r="U97" s="1350"/>
      <c r="V97" s="1350"/>
      <c r="W97" s="1350"/>
      <c r="X97" s="1350"/>
      <c r="Y97" s="1350"/>
      <c r="Z97" s="1350"/>
      <c r="AA97" s="1353"/>
      <c r="AB97" s="1038"/>
      <c r="AC97" s="1038"/>
      <c r="AD97" s="1038"/>
      <c r="AE97" s="1038"/>
      <c r="AF97" s="1038"/>
      <c r="AG97" s="1038"/>
      <c r="AH97" s="1038"/>
      <c r="AI97" s="1038"/>
      <c r="AJ97" s="1038"/>
      <c r="AK97" s="1038"/>
      <c r="AL97" s="1038"/>
      <c r="AM97" s="1038"/>
      <c r="AN97" s="1038"/>
      <c r="AO97" s="1038"/>
      <c r="AP97" s="1038"/>
      <c r="AQ97" s="1038"/>
      <c r="AR97" s="1038"/>
      <c r="AS97" s="1038"/>
      <c r="AT97" s="1038"/>
      <c r="AU97" s="1038"/>
      <c r="AV97" s="1038"/>
      <c r="AW97" s="1038"/>
      <c r="AX97" s="1038"/>
      <c r="AY97" s="1038"/>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2481"/>
      <c r="CC97" s="2481"/>
      <c r="CD97" s="2481"/>
      <c r="CE97" s="2481"/>
      <c r="CF97" s="2481"/>
      <c r="CG97" s="2481"/>
      <c r="CH97" s="2481"/>
      <c r="CI97" s="2481"/>
      <c r="CJ97" s="2481"/>
      <c r="CK97" s="2481"/>
      <c r="CL97" s="2481"/>
      <c r="CM97" s="2481"/>
      <c r="CN97" s="2481"/>
      <c r="CO97" s="2481"/>
      <c r="CP97" s="2481"/>
      <c r="CQ97" s="2481"/>
      <c r="CR97" s="2481"/>
      <c r="CS97" s="2481"/>
      <c r="CT97" s="2481"/>
      <c r="CU97" s="2481"/>
      <c r="CV97" s="2481"/>
      <c r="CW97" s="2481"/>
      <c r="CX97" s="2481"/>
      <c r="CY97" s="2481"/>
      <c r="CZ97" s="2481"/>
    </row>
    <row r="98" s="131" customFormat="true" ht="15" customHeight="true" x14ac:dyDescent="0.2">
      <c r="A98" s="1473"/>
      <c r="B98" s="1262"/>
      <c r="C98" s="1349"/>
      <c r="D98" s="1350"/>
      <c r="E98" s="1350"/>
      <c r="F98" s="1350"/>
      <c r="G98" s="1351"/>
      <c r="H98" s="1352"/>
      <c r="I98" s="1350"/>
      <c r="J98" s="1350"/>
      <c r="K98" s="1350"/>
      <c r="L98" s="1353"/>
      <c r="M98" s="1349"/>
      <c r="N98" s="1350"/>
      <c r="O98" s="1350"/>
      <c r="P98" s="1350"/>
      <c r="Q98" s="1351"/>
      <c r="R98" s="1352"/>
      <c r="S98" s="1350"/>
      <c r="T98" s="1350"/>
      <c r="U98" s="1350"/>
      <c r="V98" s="1350"/>
      <c r="W98" s="1350"/>
      <c r="X98" s="1350"/>
      <c r="Y98" s="1350"/>
      <c r="Z98" s="1350"/>
      <c r="AA98" s="1353"/>
      <c r="AB98" s="1038"/>
      <c r="AC98" s="1038"/>
      <c r="AD98" s="1038"/>
      <c r="AE98" s="1038"/>
      <c r="AF98" s="1038"/>
      <c r="AG98" s="1038"/>
      <c r="AH98" s="1038"/>
      <c r="AI98" s="1038"/>
      <c r="AJ98" s="1038"/>
      <c r="AK98" s="1038"/>
      <c r="AL98" s="1038"/>
      <c r="AM98" s="1038"/>
      <c r="AN98" s="1038"/>
      <c r="AO98" s="1038"/>
      <c r="AP98" s="1038"/>
      <c r="AQ98" s="1038"/>
      <c r="AR98" s="1038"/>
      <c r="AS98" s="1038"/>
      <c r="AT98" s="1038"/>
      <c r="AU98" s="1038"/>
      <c r="AV98" s="1038"/>
      <c r="AW98" s="1038"/>
      <c r="AX98" s="1038"/>
      <c r="AY98" s="1038"/>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2481"/>
      <c r="CC98" s="2481"/>
      <c r="CD98" s="2481"/>
      <c r="CE98" s="2481"/>
      <c r="CF98" s="2481"/>
      <c r="CG98" s="2481"/>
      <c r="CH98" s="2481"/>
      <c r="CI98" s="2481"/>
      <c r="CJ98" s="2481"/>
      <c r="CK98" s="2481"/>
      <c r="CL98" s="2481"/>
      <c r="CM98" s="2481"/>
      <c r="CN98" s="2481"/>
      <c r="CO98" s="2481"/>
      <c r="CP98" s="2481"/>
      <c r="CQ98" s="2481"/>
      <c r="CR98" s="2481"/>
      <c r="CS98" s="2481"/>
      <c r="CT98" s="2481"/>
      <c r="CU98" s="2481"/>
      <c r="CV98" s="2481"/>
      <c r="CW98" s="2481"/>
      <c r="CX98" s="2481"/>
      <c r="CY98" s="2481"/>
      <c r="CZ98" s="2481"/>
    </row>
    <row r="99" s="131" customFormat="true" ht="15" customHeight="true" x14ac:dyDescent="0.2">
      <c r="A99" s="1473"/>
      <c r="B99" s="1262"/>
      <c r="C99" s="1349"/>
      <c r="D99" s="1350"/>
      <c r="E99" s="1350"/>
      <c r="F99" s="1350"/>
      <c r="G99" s="1351"/>
      <c r="H99" s="1352"/>
      <c r="I99" s="1350"/>
      <c r="J99" s="1350"/>
      <c r="K99" s="1350"/>
      <c r="L99" s="1353"/>
      <c r="M99" s="1349"/>
      <c r="N99" s="1350"/>
      <c r="O99" s="1350"/>
      <c r="P99" s="1350"/>
      <c r="Q99" s="1351"/>
      <c r="R99" s="1352"/>
      <c r="S99" s="1350"/>
      <c r="T99" s="1350"/>
      <c r="U99" s="1350"/>
      <c r="V99" s="1350"/>
      <c r="W99" s="1350"/>
      <c r="X99" s="1350"/>
      <c r="Y99" s="1350"/>
      <c r="Z99" s="1350"/>
      <c r="AA99" s="1353"/>
      <c r="AB99" s="1038"/>
      <c r="AC99" s="1038"/>
      <c r="AD99" s="1038"/>
      <c r="AE99" s="1038"/>
      <c r="AF99" s="1038"/>
      <c r="AG99" s="1038"/>
      <c r="AH99" s="1038"/>
      <c r="AI99" s="1038"/>
      <c r="AJ99" s="1038"/>
      <c r="AK99" s="1038"/>
      <c r="AL99" s="1038"/>
      <c r="AM99" s="1038"/>
      <c r="AN99" s="1038"/>
      <c r="AO99" s="1038"/>
      <c r="AP99" s="1038"/>
      <c r="AQ99" s="1038"/>
      <c r="AR99" s="1038"/>
      <c r="AS99" s="1038"/>
      <c r="AT99" s="1038"/>
      <c r="AU99" s="1038"/>
      <c r="AV99" s="1038"/>
      <c r="AW99" s="1038"/>
      <c r="AX99" s="1038"/>
      <c r="AY99" s="1038"/>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2481"/>
      <c r="CC99" s="2481"/>
      <c r="CD99" s="2481"/>
      <c r="CE99" s="2481"/>
      <c r="CF99" s="2481"/>
      <c r="CG99" s="2481"/>
      <c r="CH99" s="2481"/>
      <c r="CI99" s="2481"/>
      <c r="CJ99" s="2481"/>
      <c r="CK99" s="2481"/>
      <c r="CL99" s="2481"/>
      <c r="CM99" s="2481"/>
      <c r="CN99" s="2481"/>
      <c r="CO99" s="2481"/>
      <c r="CP99" s="2481"/>
      <c r="CQ99" s="2481"/>
      <c r="CR99" s="2481"/>
      <c r="CS99" s="2481"/>
      <c r="CT99" s="2481"/>
      <c r="CU99" s="2481"/>
      <c r="CV99" s="2481"/>
      <c r="CW99" s="2481"/>
      <c r="CX99" s="2481"/>
      <c r="CY99" s="2481"/>
      <c r="CZ99" s="2481"/>
    </row>
    <row r="100" s="131" customFormat="true" ht="15" customHeight="true" x14ac:dyDescent="0.2">
      <c r="A100" s="1473"/>
      <c r="B100" s="1262"/>
      <c r="C100" s="1349"/>
      <c r="D100" s="1350"/>
      <c r="E100" s="1350"/>
      <c r="F100" s="1350"/>
      <c r="G100" s="1351"/>
      <c r="H100" s="1352"/>
      <c r="I100" s="1350"/>
      <c r="J100" s="1350"/>
      <c r="K100" s="1350"/>
      <c r="L100" s="1353"/>
      <c r="M100" s="1349"/>
      <c r="N100" s="1350"/>
      <c r="O100" s="1350"/>
      <c r="P100" s="1350"/>
      <c r="Q100" s="1351"/>
      <c r="R100" s="1352"/>
      <c r="S100" s="1350"/>
      <c r="T100" s="1350"/>
      <c r="U100" s="1350"/>
      <c r="V100" s="1350"/>
      <c r="W100" s="1350"/>
      <c r="X100" s="1350"/>
      <c r="Y100" s="1350"/>
      <c r="Z100" s="1350"/>
      <c r="AA100" s="1353"/>
      <c r="AB100" s="1038"/>
      <c r="AC100" s="1038"/>
      <c r="AD100" s="1038"/>
      <c r="AE100" s="1038"/>
      <c r="AF100" s="1038"/>
      <c r="AG100" s="1038"/>
      <c r="AH100" s="1038"/>
      <c r="AI100" s="1038"/>
      <c r="AJ100" s="1038"/>
      <c r="AK100" s="1038"/>
      <c r="AL100" s="1038"/>
      <c r="AM100" s="1038"/>
      <c r="AN100" s="1038"/>
      <c r="AO100" s="1038"/>
      <c r="AP100" s="1038"/>
      <c r="AQ100" s="1038"/>
      <c r="AR100" s="1038"/>
      <c r="AS100" s="1038"/>
      <c r="AT100" s="1038"/>
      <c r="AU100" s="1038"/>
      <c r="AV100" s="1038"/>
      <c r="AW100" s="1038"/>
      <c r="AX100" s="1038"/>
      <c r="AY100" s="1038"/>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2481"/>
      <c r="CC100" s="2481"/>
      <c r="CD100" s="2481"/>
      <c r="CE100" s="2481"/>
      <c r="CF100" s="2481"/>
      <c r="CG100" s="2481"/>
      <c r="CH100" s="2481"/>
      <c r="CI100" s="2481"/>
      <c r="CJ100" s="2481"/>
      <c r="CK100" s="2481"/>
      <c r="CL100" s="2481"/>
      <c r="CM100" s="2481"/>
      <c r="CN100" s="2481"/>
      <c r="CO100" s="2481"/>
      <c r="CP100" s="2481"/>
      <c r="CQ100" s="2481"/>
      <c r="CR100" s="2481"/>
      <c r="CS100" s="2481"/>
      <c r="CT100" s="2481"/>
      <c r="CU100" s="2481"/>
      <c r="CV100" s="2481"/>
      <c r="CW100" s="2481"/>
      <c r="CX100" s="2481"/>
      <c r="CY100" s="2481"/>
      <c r="CZ100" s="2481"/>
    </row>
    <row r="101" s="131" customFormat="true" ht="15" customHeight="true" x14ac:dyDescent="0.2">
      <c r="A101" s="1234"/>
      <c r="B101" s="1262"/>
      <c r="C101" s="1349"/>
      <c r="D101" s="1350"/>
      <c r="E101" s="1350"/>
      <c r="F101" s="1350"/>
      <c r="G101" s="1351"/>
      <c r="H101" s="1352"/>
      <c r="I101" s="1350"/>
      <c r="J101" s="1350"/>
      <c r="K101" s="1350"/>
      <c r="L101" s="1353"/>
      <c r="M101" s="1349"/>
      <c r="N101" s="1350"/>
      <c r="O101" s="1350"/>
      <c r="P101" s="1350"/>
      <c r="Q101" s="1351"/>
      <c r="R101" s="1352"/>
      <c r="S101" s="1350"/>
      <c r="T101" s="1350"/>
      <c r="U101" s="1350"/>
      <c r="V101" s="1350"/>
      <c r="W101" s="1350"/>
      <c r="X101" s="1350"/>
      <c r="Y101" s="1350"/>
      <c r="Z101" s="1350"/>
      <c r="AA101" s="1353"/>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2481"/>
      <c r="CC101" s="2481"/>
      <c r="CD101" s="2481"/>
      <c r="CE101" s="2481"/>
      <c r="CF101" s="2481"/>
      <c r="CG101" s="2481"/>
      <c r="CH101" s="2481"/>
      <c r="CI101" s="2481"/>
      <c r="CJ101" s="2481"/>
      <c r="CK101" s="2481"/>
      <c r="CL101" s="2481"/>
      <c r="CM101" s="2481"/>
      <c r="CN101" s="2481"/>
      <c r="CO101" s="2481"/>
      <c r="CP101" s="2481"/>
      <c r="CQ101" s="2481"/>
      <c r="CR101" s="2481"/>
      <c r="CS101" s="2481"/>
      <c r="CT101" s="2481"/>
      <c r="CU101" s="2481"/>
      <c r="CV101" s="2481"/>
      <c r="CW101" s="2481"/>
      <c r="CX101" s="2481"/>
      <c r="CY101" s="2481"/>
      <c r="CZ101" s="2481"/>
    </row>
    <row r="102" s="131" customFormat="true" ht="15" customHeight="true" x14ac:dyDescent="0.2">
      <c r="A102" s="1473"/>
      <c r="B102" s="1262"/>
      <c r="C102" s="1349"/>
      <c r="D102" s="1350"/>
      <c r="E102" s="1350"/>
      <c r="F102" s="1350"/>
      <c r="G102" s="1351"/>
      <c r="H102" s="1352"/>
      <c r="I102" s="1350"/>
      <c r="J102" s="1350"/>
      <c r="K102" s="1350"/>
      <c r="L102" s="1353"/>
      <c r="M102" s="1349"/>
      <c r="N102" s="1350"/>
      <c r="O102" s="1350"/>
      <c r="P102" s="1350"/>
      <c r="Q102" s="1351"/>
      <c r="R102" s="1352"/>
      <c r="S102" s="1350"/>
      <c r="T102" s="1350"/>
      <c r="U102" s="1350"/>
      <c r="V102" s="1350"/>
      <c r="W102" s="1350"/>
      <c r="X102" s="1350"/>
      <c r="Y102" s="1350"/>
      <c r="Z102" s="1350"/>
      <c r="AA102" s="1353"/>
      <c r="AB102" s="1038"/>
      <c r="AC102" s="1038"/>
      <c r="AD102" s="1038"/>
      <c r="AE102" s="1038"/>
      <c r="AF102" s="1038"/>
      <c r="AG102" s="1038"/>
      <c r="AH102" s="1038"/>
      <c r="AI102" s="1038"/>
      <c r="AJ102" s="1038"/>
      <c r="AK102" s="1038"/>
      <c r="AL102" s="1038"/>
      <c r="AM102" s="1038"/>
      <c r="AN102" s="1038"/>
      <c r="AO102" s="1038"/>
      <c r="AP102" s="1038"/>
      <c r="AQ102" s="1038"/>
      <c r="AR102" s="1038"/>
      <c r="AS102" s="1038"/>
      <c r="AT102" s="1038"/>
      <c r="AU102" s="1038"/>
      <c r="AV102" s="1038"/>
      <c r="AW102" s="1038"/>
      <c r="AX102" s="1038"/>
      <c r="AY102" s="1038"/>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2481"/>
      <c r="CC102" s="2481"/>
      <c r="CD102" s="2481"/>
      <c r="CE102" s="2481"/>
      <c r="CF102" s="2481"/>
      <c r="CG102" s="2481"/>
      <c r="CH102" s="2481"/>
      <c r="CI102" s="2481"/>
      <c r="CJ102" s="2481"/>
      <c r="CK102" s="2481"/>
      <c r="CL102" s="2481"/>
      <c r="CM102" s="2481"/>
      <c r="CN102" s="2481"/>
      <c r="CO102" s="2481"/>
      <c r="CP102" s="2481"/>
      <c r="CQ102" s="2481"/>
      <c r="CR102" s="2481"/>
      <c r="CS102" s="2481"/>
      <c r="CT102" s="2481"/>
      <c r="CU102" s="2481"/>
      <c r="CV102" s="2481"/>
      <c r="CW102" s="2481"/>
      <c r="CX102" s="2481"/>
      <c r="CY102" s="2481"/>
      <c r="CZ102" s="2481"/>
    </row>
    <row r="103" s="131" customFormat="true" ht="15" customHeight="true" x14ac:dyDescent="0.2">
      <c r="A103" s="1473"/>
      <c r="B103" s="1262"/>
      <c r="C103" s="1349"/>
      <c r="D103" s="1350"/>
      <c r="E103" s="1350"/>
      <c r="F103" s="1350"/>
      <c r="G103" s="1351"/>
      <c r="H103" s="1352"/>
      <c r="I103" s="1350"/>
      <c r="J103" s="1350"/>
      <c r="K103" s="1350"/>
      <c r="L103" s="1353"/>
      <c r="M103" s="1349"/>
      <c r="N103" s="1350"/>
      <c r="O103" s="1350"/>
      <c r="P103" s="1350"/>
      <c r="Q103" s="1351"/>
      <c r="R103" s="1352"/>
      <c r="S103" s="1350"/>
      <c r="T103" s="1350"/>
      <c r="U103" s="1350"/>
      <c r="V103" s="1350"/>
      <c r="W103" s="1350"/>
      <c r="X103" s="1350"/>
      <c r="Y103" s="1350"/>
      <c r="Z103" s="1350"/>
      <c r="AA103" s="1353"/>
      <c r="AB103" s="1038"/>
      <c r="AC103" s="1038"/>
      <c r="AD103" s="1038"/>
      <c r="AE103" s="1038"/>
      <c r="AF103" s="1038"/>
      <c r="AG103" s="1038"/>
      <c r="AH103" s="1038"/>
      <c r="AI103" s="1038"/>
      <c r="AJ103" s="1038"/>
      <c r="AK103" s="1038"/>
      <c r="AL103" s="1038"/>
      <c r="AM103" s="1038"/>
      <c r="AN103" s="1038"/>
      <c r="AO103" s="1038"/>
      <c r="AP103" s="1038"/>
      <c r="AQ103" s="1038"/>
      <c r="AR103" s="1038"/>
      <c r="AS103" s="1038"/>
      <c r="AT103" s="1038"/>
      <c r="AU103" s="1038"/>
      <c r="AV103" s="1038"/>
      <c r="AW103" s="1038"/>
      <c r="AX103" s="1038"/>
      <c r="AY103" s="1038"/>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2481"/>
      <c r="CC103" s="2481"/>
      <c r="CD103" s="2481"/>
      <c r="CE103" s="2481"/>
      <c r="CF103" s="2481"/>
      <c r="CG103" s="2481"/>
      <c r="CH103" s="2481"/>
      <c r="CI103" s="2481"/>
      <c r="CJ103" s="2481"/>
      <c r="CK103" s="2481"/>
      <c r="CL103" s="2481"/>
      <c r="CM103" s="2481"/>
      <c r="CN103" s="2481"/>
      <c r="CO103" s="2481"/>
      <c r="CP103" s="2481"/>
      <c r="CQ103" s="2481"/>
      <c r="CR103" s="2481"/>
      <c r="CS103" s="2481"/>
      <c r="CT103" s="2481"/>
      <c r="CU103" s="2481"/>
      <c r="CV103" s="2481"/>
      <c r="CW103" s="2481"/>
      <c r="CX103" s="2481"/>
      <c r="CY103" s="2481"/>
      <c r="CZ103" s="2481"/>
    </row>
    <row r="104" s="131" customFormat="true" ht="15" customHeight="true" x14ac:dyDescent="0.2">
      <c r="A104" s="1473"/>
      <c r="B104" s="1262"/>
      <c r="C104" s="1349"/>
      <c r="D104" s="1350"/>
      <c r="E104" s="1350"/>
      <c r="F104" s="1350"/>
      <c r="G104" s="1351"/>
      <c r="H104" s="1352"/>
      <c r="I104" s="1350"/>
      <c r="J104" s="1350"/>
      <c r="K104" s="1350"/>
      <c r="L104" s="1353"/>
      <c r="M104" s="1349"/>
      <c r="N104" s="1350"/>
      <c r="O104" s="1350"/>
      <c r="P104" s="1350"/>
      <c r="Q104" s="1351"/>
      <c r="R104" s="1352"/>
      <c r="S104" s="1350"/>
      <c r="T104" s="1350"/>
      <c r="U104" s="1350"/>
      <c r="V104" s="1350"/>
      <c r="W104" s="1350"/>
      <c r="X104" s="1350"/>
      <c r="Y104" s="1350"/>
      <c r="Z104" s="1350"/>
      <c r="AA104" s="1353"/>
      <c r="AB104" s="1038"/>
      <c r="AC104" s="1038"/>
      <c r="AD104" s="1038"/>
      <c r="AE104" s="1038"/>
      <c r="AF104" s="1038"/>
      <c r="AG104" s="1038"/>
      <c r="AH104" s="1038"/>
      <c r="AI104" s="1038"/>
      <c r="AJ104" s="1038"/>
      <c r="AK104" s="1038"/>
      <c r="AL104" s="1038"/>
      <c r="AM104" s="1038"/>
      <c r="AN104" s="1038"/>
      <c r="AO104" s="1038"/>
      <c r="AP104" s="1038"/>
      <c r="AQ104" s="1038"/>
      <c r="AR104" s="1038"/>
      <c r="AS104" s="1038"/>
      <c r="AT104" s="1038"/>
      <c r="AU104" s="1038"/>
      <c r="AV104" s="1038"/>
      <c r="AW104" s="1038"/>
      <c r="AX104" s="1038"/>
      <c r="AY104" s="1038"/>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2481"/>
      <c r="CC104" s="2481"/>
      <c r="CD104" s="2481"/>
      <c r="CE104" s="2481"/>
      <c r="CF104" s="2481"/>
      <c r="CG104" s="2481"/>
      <c r="CH104" s="2481"/>
      <c r="CI104" s="2481"/>
      <c r="CJ104" s="2481"/>
      <c r="CK104" s="2481"/>
      <c r="CL104" s="2481"/>
      <c r="CM104" s="2481"/>
      <c r="CN104" s="2481"/>
      <c r="CO104" s="2481"/>
      <c r="CP104" s="2481"/>
      <c r="CQ104" s="2481"/>
      <c r="CR104" s="2481"/>
      <c r="CS104" s="2481"/>
      <c r="CT104" s="2481"/>
      <c r="CU104" s="2481"/>
      <c r="CV104" s="2481"/>
      <c r="CW104" s="2481"/>
      <c r="CX104" s="2481"/>
      <c r="CY104" s="2481"/>
      <c r="CZ104" s="2481"/>
    </row>
    <row r="105" s="131" customFormat="true" ht="15" customHeight="true" x14ac:dyDescent="0.2">
      <c r="A105" s="1256"/>
      <c r="B105" s="1263"/>
      <c r="C105" s="1354"/>
      <c r="D105" s="1355"/>
      <c r="E105" s="1355"/>
      <c r="F105" s="1355"/>
      <c r="G105" s="1356"/>
      <c r="H105" s="1357"/>
      <c r="I105" s="1355"/>
      <c r="J105" s="1355"/>
      <c r="K105" s="1355"/>
      <c r="L105" s="1358"/>
      <c r="M105" s="1354"/>
      <c r="N105" s="1355"/>
      <c r="O105" s="1355"/>
      <c r="P105" s="1355"/>
      <c r="Q105" s="1356"/>
      <c r="R105" s="1357"/>
      <c r="S105" s="1355"/>
      <c r="T105" s="1355"/>
      <c r="U105" s="1355"/>
      <c r="V105" s="1355"/>
      <c r="W105" s="1355"/>
      <c r="X105" s="1355"/>
      <c r="Y105" s="1355"/>
      <c r="Z105" s="1355"/>
      <c r="AA105" s="1358"/>
      <c r="AB105" s="1038"/>
      <c r="AC105" s="1038"/>
      <c r="AD105" s="1038"/>
      <c r="AE105" s="1038"/>
      <c r="AF105" s="1038"/>
      <c r="AG105" s="1038"/>
      <c r="AH105" s="1038"/>
      <c r="AI105" s="1038"/>
      <c r="AJ105" s="1038"/>
      <c r="AK105" s="1038"/>
      <c r="AL105" s="1038"/>
      <c r="AM105" s="1038"/>
      <c r="AN105" s="1038"/>
      <c r="AO105" s="1038"/>
      <c r="AP105" s="1038"/>
      <c r="AQ105" s="1038"/>
      <c r="AR105" s="1038"/>
      <c r="AS105" s="1038"/>
      <c r="AT105" s="1038"/>
      <c r="AU105" s="1038"/>
      <c r="AV105" s="1038"/>
      <c r="AW105" s="1038"/>
      <c r="AX105" s="1038"/>
      <c r="AY105" s="1038"/>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2481"/>
      <c r="CC105" s="2481"/>
      <c r="CD105" s="2481"/>
      <c r="CE105" s="2481"/>
      <c r="CF105" s="2481"/>
      <c r="CG105" s="2481"/>
      <c r="CH105" s="2481"/>
      <c r="CI105" s="2481"/>
      <c r="CJ105" s="2481"/>
      <c r="CK105" s="2481"/>
      <c r="CL105" s="2481"/>
      <c r="CM105" s="2481"/>
      <c r="CN105" s="2481"/>
      <c r="CO105" s="2481"/>
      <c r="CP105" s="2481"/>
      <c r="CQ105" s="2481"/>
      <c r="CR105" s="2481"/>
      <c r="CS105" s="2481"/>
      <c r="CT105" s="2481"/>
      <c r="CU105" s="2481"/>
      <c r="CV105" s="2481"/>
      <c r="CW105" s="2481"/>
      <c r="CX105" s="2481"/>
      <c r="CY105" s="2481"/>
      <c r="CZ105" s="2481"/>
    </row>
    <row r="106" s="131" customFormat="true" ht="250.15" customHeight="true" x14ac:dyDescent="0.2">
      <c r="A106" s="762"/>
      <c r="B106" s="1068"/>
      <c r="C106" s="1069"/>
      <c r="D106" s="1069"/>
      <c r="E106" s="1069"/>
      <c r="F106" s="1069"/>
      <c r="G106" s="1069"/>
      <c r="H106" s="1069"/>
      <c r="I106" s="1069"/>
      <c r="J106" s="1069"/>
      <c r="K106" s="1069"/>
      <c r="L106" s="1069"/>
      <c r="M106" s="1069"/>
      <c r="N106" s="1069"/>
      <c r="O106" s="1069"/>
      <c r="P106" s="1069"/>
      <c r="Q106" s="1069"/>
      <c r="R106" s="1069"/>
      <c r="S106" s="1069"/>
      <c r="T106" s="1069"/>
      <c r="U106" s="1069"/>
      <c r="V106" s="1069"/>
      <c r="W106" s="1069"/>
      <c r="X106" s="1069"/>
      <c r="Y106" s="1069"/>
      <c r="Z106" s="1069"/>
      <c r="AA106" s="1069"/>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762"/>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08" t="str">
        <f>A1026</f>
        <v>Zambia</v>
      </c>
      <c r="B108" s="3009"/>
      <c r="C108" s="113"/>
      <c r="D108" s="113"/>
      <c r="E108" s="113"/>
      <c r="F108" s="113"/>
      <c r="G108" s="113"/>
      <c r="H108" s="113"/>
      <c r="I108" s="113"/>
      <c r="J108" s="113"/>
      <c r="K108" s="113"/>
      <c r="L108" s="113"/>
      <c r="M108" s="113"/>
      <c r="N108" s="113"/>
      <c r="O108" s="113"/>
      <c r="P108" s="113"/>
      <c r="Q108" s="113"/>
      <c r="R108" s="113"/>
      <c r="S108" s="113"/>
      <c r="T108" s="113"/>
      <c r="U108" s="113"/>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2014</v>
      </c>
      <c r="B109" s="139"/>
      <c r="C109" s="113"/>
      <c r="D109" s="113"/>
      <c r="E109" s="113"/>
      <c r="F109" s="113"/>
      <c r="G109" s="113"/>
      <c r="H109" s="113"/>
      <c r="I109" s="113"/>
      <c r="J109" s="113"/>
      <c r="K109" s="113"/>
      <c r="L109" s="113"/>
      <c r="M109" s="113"/>
      <c r="N109" s="113"/>
      <c r="O109" s="113"/>
      <c r="P109" s="113"/>
      <c r="Q109" s="113"/>
      <c r="R109" s="113"/>
      <c r="S109" s="113"/>
      <c r="T109" s="113"/>
      <c r="U109" s="113"/>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40" t="s">
        <v>98</v>
      </c>
      <c r="B112" s="248"/>
      <c r="C112" s="113"/>
      <c r="D112" s="113"/>
      <c r="E112" s="113"/>
      <c r="F112" s="113"/>
      <c r="G112" s="113"/>
      <c r="H112" s="113"/>
      <c r="I112" s="113"/>
      <c r="J112" s="113"/>
      <c r="K112" s="113"/>
      <c r="L112" s="113"/>
      <c r="M112" s="113"/>
      <c r="N112" s="113"/>
      <c r="O112" s="113"/>
      <c r="P112" s="113"/>
      <c r="Q112" s="113"/>
      <c r="R112" s="113"/>
      <c r="S112" s="113"/>
      <c r="T112" s="113"/>
      <c r="U112" s="113"/>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DHS14</v>
      </c>
      <c r="C115" s="113"/>
      <c r="D115" s="113"/>
      <c r="E115" s="113"/>
      <c r="F115" s="113"/>
      <c r="G115" s="113"/>
      <c r="H115" s="113"/>
      <c r="I115" s="113"/>
      <c r="J115" s="113"/>
      <c r="K115" s="113"/>
      <c r="L115" s="113"/>
      <c r="M115" s="113"/>
      <c r="N115" s="113"/>
      <c r="O115" s="113"/>
      <c r="P115" s="113"/>
      <c r="Q115" s="113"/>
      <c r="R115" s="113"/>
      <c r="S115" s="113"/>
      <c r="T115" s="113"/>
      <c r="U115" s="113"/>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1062" t="str">
        <f>B1030</f>
        <v/>
      </c>
      <c r="B116" s="1063"/>
      <c r="C116" s="113"/>
      <c r="D116" s="113"/>
      <c r="E116" s="113"/>
      <c r="F116" s="113"/>
      <c r="G116" s="113"/>
      <c r="H116" s="113"/>
      <c r="I116" s="113"/>
      <c r="J116" s="113"/>
      <c r="K116" s="113"/>
      <c r="L116" s="113"/>
      <c r="M116" s="113"/>
      <c r="N116" s="113"/>
      <c r="O116" s="113"/>
      <c r="P116" s="113"/>
      <c r="Q116" s="113"/>
      <c r="R116" s="113"/>
      <c r="S116" s="113"/>
      <c r="T116" s="113"/>
      <c r="U116" s="113"/>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1062" t="str">
        <f>B1029</f>
        <v/>
      </c>
      <c r="B117" s="1064"/>
      <c r="C117" s="113"/>
      <c r="D117" s="113"/>
      <c r="E117" s="113"/>
      <c r="F117" s="113"/>
      <c r="G117" s="113"/>
      <c r="H117" s="113"/>
      <c r="I117" s="113"/>
      <c r="J117" s="113"/>
      <c r="K117" s="113"/>
      <c r="L117" s="113"/>
      <c r="M117" s="113"/>
      <c r="N117" s="113"/>
      <c r="O117" s="113"/>
      <c r="P117" s="113"/>
      <c r="Q117" s="113"/>
      <c r="R117" s="113"/>
      <c r="S117" s="113"/>
      <c r="T117" s="113"/>
      <c r="U117" s="113"/>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65"/>
      <c r="B118" s="1063"/>
      <c r="C118" s="113"/>
      <c r="D118" s="113"/>
      <c r="E118" s="113"/>
      <c r="F118" s="113"/>
      <c r="G118" s="113"/>
      <c r="H118" s="113"/>
      <c r="I118" s="113"/>
      <c r="J118" s="113"/>
      <c r="K118" s="113"/>
      <c r="L118" s="113"/>
      <c r="M118" s="113"/>
      <c r="N118" s="113"/>
      <c r="O118" s="113"/>
      <c r="P118" s="113"/>
      <c r="Q118" s="113"/>
      <c r="R118" s="113"/>
      <c r="S118" s="113"/>
      <c r="T118" s="113"/>
      <c r="U118" s="113"/>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1066"/>
      <c r="B119" s="1067"/>
      <c r="C119" s="113"/>
      <c r="D119" s="113"/>
      <c r="E119" s="113"/>
      <c r="F119" s="113"/>
      <c r="G119" s="113"/>
      <c r="H119" s="113"/>
      <c r="I119" s="113"/>
      <c r="J119" s="113"/>
      <c r="K119" s="113"/>
      <c r="L119" s="113"/>
      <c r="M119" s="113"/>
      <c r="N119" s="113"/>
      <c r="O119" s="113"/>
      <c r="P119" s="113"/>
      <c r="Q119" s="113"/>
      <c r="R119" s="113"/>
      <c r="S119" s="113"/>
      <c r="T119" s="113"/>
      <c r="U119" s="113"/>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761" customFormat="true" ht="15" customHeight="true" x14ac:dyDescent="0.2">
      <c r="A120" s="116" t="s">
        <v>99</v>
      </c>
      <c r="B120" s="231"/>
      <c r="C120" s="3047" t="s">
        <v>115</v>
      </c>
      <c r="D120" s="3048"/>
      <c r="E120" s="3048"/>
      <c r="F120" s="3048"/>
      <c r="G120" s="3049"/>
      <c r="H120" s="3369" t="s">
        <v>38</v>
      </c>
      <c r="I120" s="3370"/>
      <c r="J120" s="3370"/>
      <c r="K120" s="3370"/>
      <c r="L120" s="3371"/>
      <c r="M120" s="3413" t="s">
        <v>37</v>
      </c>
      <c r="N120" s="3414"/>
      <c r="O120" s="3414"/>
      <c r="P120" s="3414"/>
      <c r="Q120" s="3415"/>
      <c r="R120" s="2551" t="s">
        <v>142</v>
      </c>
      <c r="S120" s="2560"/>
      <c r="T120" s="2560"/>
      <c r="U120" s="2560"/>
      <c r="V120" s="2560"/>
      <c r="W120" s="2560"/>
      <c r="X120" s="2560"/>
      <c r="Y120" s="2560"/>
      <c r="Z120" s="2560"/>
      <c r="AA120" s="2561"/>
      <c r="AB120" s="1038"/>
      <c r="AC120" s="1038"/>
      <c r="AD120" s="1038"/>
      <c r="AE120" s="1038"/>
      <c r="AF120" s="1038"/>
      <c r="AG120" s="1038"/>
      <c r="AH120" s="1038"/>
      <c r="AI120" s="1038"/>
      <c r="AJ120" s="1038"/>
      <c r="AK120" s="1038"/>
      <c r="AL120" s="1038"/>
      <c r="AM120" s="1038"/>
      <c r="AN120" s="1038"/>
      <c r="AO120" s="1038"/>
      <c r="AP120" s="1038"/>
      <c r="AQ120" s="1038"/>
      <c r="AR120" s="1038"/>
      <c r="AS120" s="1038"/>
      <c r="AT120" s="1038"/>
      <c r="AU120" s="1038"/>
      <c r="AV120" s="1038"/>
      <c r="AW120" s="1038"/>
      <c r="AX120" s="1038"/>
      <c r="AY120" s="1038"/>
      <c r="AZ120" s="240"/>
      <c r="BA120" s="241" t="s">
        <v>131</v>
      </c>
      <c r="BB120" s="116" t="s">
        <v>99</v>
      </c>
      <c r="BC120" s="3108" t="s">
        <v>115</v>
      </c>
      <c r="BD120" s="3109"/>
      <c r="BE120" s="3109"/>
      <c r="BF120" s="3109"/>
      <c r="BG120" s="3110"/>
      <c r="BH120" s="3111" t="s">
        <v>38</v>
      </c>
      <c r="BI120" s="3109"/>
      <c r="BJ120" s="3109"/>
      <c r="BK120" s="3109"/>
      <c r="BL120" s="3110"/>
      <c r="BM120" s="3111" t="s">
        <v>37</v>
      </c>
      <c r="BN120" s="3109"/>
      <c r="BO120" s="3109"/>
      <c r="BP120" s="3109"/>
      <c r="BQ120" s="3112"/>
      <c r="BR120" s="2401" t="s">
        <v>142</v>
      </c>
      <c r="BS120" s="2402"/>
      <c r="BT120" s="2402"/>
      <c r="BU120" s="2402"/>
      <c r="BV120" s="2402"/>
      <c r="BW120" s="2402"/>
      <c r="BX120" s="2402"/>
      <c r="BY120" s="2403"/>
      <c r="BZ120" s="461"/>
      <c r="CA120" s="461"/>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761" customFormat="true" ht="12.75" x14ac:dyDescent="0.2">
      <c r="A121" s="206" t="s">
        <v>87</v>
      </c>
      <c r="B121" s="279"/>
      <c r="C121" s="411" t="s">
        <v>0</v>
      </c>
      <c r="D121" s="412" t="s">
        <v>1</v>
      </c>
      <c r="E121" s="412" t="s">
        <v>2</v>
      </c>
      <c r="F121" s="412" t="s">
        <v>3</v>
      </c>
      <c r="G121" s="413" t="s">
        <v>4</v>
      </c>
      <c r="H121" s="2175" t="s">
        <v>0</v>
      </c>
      <c r="I121" s="2141" t="s">
        <v>1</v>
      </c>
      <c r="J121" s="2141" t="s">
        <v>2</v>
      </c>
      <c r="K121" s="2141" t="s">
        <v>3</v>
      </c>
      <c r="L121" s="2142" t="s">
        <v>4</v>
      </c>
      <c r="M121" s="2165" t="s">
        <v>0</v>
      </c>
      <c r="N121" s="2141" t="s">
        <v>1</v>
      </c>
      <c r="O121" s="2141" t="s">
        <v>2</v>
      </c>
      <c r="P121" s="2141" t="s">
        <v>3</v>
      </c>
      <c r="Q121" s="2187" t="s">
        <v>4</v>
      </c>
      <c r="R121" s="2175" t="s">
        <v>158</v>
      </c>
      <c r="S121" s="2141" t="s">
        <v>159</v>
      </c>
      <c r="T121" s="2141" t="s">
        <v>160</v>
      </c>
      <c r="U121" s="2141" t="s">
        <v>161</v>
      </c>
      <c r="V121" s="2141" t="s">
        <v>162</v>
      </c>
      <c r="W121" s="2141" t="s">
        <v>384</v>
      </c>
      <c r="X121" s="2141" t="s">
        <v>385</v>
      </c>
      <c r="Y121" s="2141" t="s">
        <v>164</v>
      </c>
      <c r="Z121" s="2141" t="s">
        <v>165</v>
      </c>
      <c r="AA121" s="2143" t="s">
        <v>166</v>
      </c>
      <c r="AB121" s="1038"/>
      <c r="AC121" s="1038"/>
      <c r="AD121" s="1038"/>
      <c r="AE121" s="1038"/>
      <c r="AF121" s="1038"/>
      <c r="AG121" s="1038"/>
      <c r="AH121" s="1038"/>
      <c r="AI121" s="1038"/>
      <c r="AJ121" s="1038"/>
      <c r="AK121" s="1038"/>
      <c r="AL121" s="1038"/>
      <c r="AM121" s="1038"/>
      <c r="AN121" s="1038"/>
      <c r="AO121" s="1038"/>
      <c r="AP121" s="1038"/>
      <c r="AQ121" s="1038"/>
      <c r="AR121" s="1038"/>
      <c r="AS121" s="1038"/>
      <c r="AT121" s="1038"/>
      <c r="AU121" s="1038"/>
      <c r="AV121" s="1038"/>
      <c r="AW121" s="1038"/>
      <c r="AX121" s="1038"/>
      <c r="AY121" s="1038"/>
      <c r="AZ121" s="24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158</v>
      </c>
      <c r="BS121" s="186" t="s">
        <v>159</v>
      </c>
      <c r="BT121" s="186" t="s">
        <v>160</v>
      </c>
      <c r="BU121" s="186" t="s">
        <v>161</v>
      </c>
      <c r="BV121" s="186" t="s">
        <v>162</v>
      </c>
      <c r="BW121" s="186" t="s">
        <v>384</v>
      </c>
      <c r="BX121" s="186" t="s">
        <v>385</v>
      </c>
      <c r="BY121" s="187" t="s">
        <v>164</v>
      </c>
      <c r="BZ121" s="187" t="s">
        <v>165</v>
      </c>
      <c r="CA121" s="187" t="s">
        <v>166</v>
      </c>
      <c r="CB121" s="2482"/>
      <c r="CC121" s="2482"/>
      <c r="CD121" s="2482"/>
      <c r="CE121" s="2482"/>
      <c r="CF121" s="2482"/>
      <c r="CG121" s="2482"/>
      <c r="CH121" s="2482"/>
      <c r="CI121" s="2482"/>
      <c r="CJ121" s="2482"/>
      <c r="CK121" s="2482"/>
      <c r="CL121" s="2482"/>
      <c r="CM121" s="2482"/>
      <c r="CN121" s="2482"/>
      <c r="CO121" s="2482"/>
      <c r="CP121" s="2482"/>
      <c r="CQ121" s="2482"/>
      <c r="CR121" s="2482"/>
      <c r="CS121" s="2482"/>
      <c r="CT121" s="2482"/>
      <c r="CU121" s="2482"/>
      <c r="CV121" s="2482"/>
      <c r="CW121" s="2482"/>
      <c r="CX121" s="2482"/>
      <c r="CY121" s="2482"/>
      <c r="CZ121" s="2482"/>
    </row>
    <row r="122" s="761" customFormat="true" ht="15" customHeight="true" x14ac:dyDescent="0.2">
      <c r="A122" s="3416" t="s">
        <v>18</v>
      </c>
      <c r="B122" s="2360" t="s">
        <v>14</v>
      </c>
      <c r="C122" s="2261">
        <v>18.203812824799677</v>
      </c>
      <c r="D122" s="2262">
        <v>22.778430495151941</v>
      </c>
      <c r="E122" s="2262">
        <v>32.821790237890866</v>
      </c>
      <c r="F122" s="2262">
        <v>59.087011589353722</v>
      </c>
      <c r="G122" s="2263">
        <v>90.763619915608786</v>
      </c>
      <c r="H122" s="2264">
        <v>39.130005673743192</v>
      </c>
      <c r="I122" s="2262">
        <v>59.980801872989289</v>
      </c>
      <c r="J122" s="2262">
        <v>81.147048386944121</v>
      </c>
      <c r="K122" s="2262">
        <v>88.807797322455968</v>
      </c>
      <c r="L122" s="2265">
        <v>97.379316022901236</v>
      </c>
      <c r="M122" s="2266">
        <v>16.012451224067821</v>
      </c>
      <c r="N122" s="2262">
        <v>20.947835035063108</v>
      </c>
      <c r="O122" s="2262">
        <v>23.129168179690751</v>
      </c>
      <c r="P122" s="2262">
        <v>28.633773738797018</v>
      </c>
      <c r="Q122" s="2263">
        <v>42.507736637252989</v>
      </c>
      <c r="R122" s="2264">
        <v>46.09547353437042</v>
      </c>
      <c r="S122" s="2262">
        <v>61.163061167146338</v>
      </c>
      <c r="T122" s="2262">
        <v>36.580743123092461</v>
      </c>
      <c r="U122" s="2262">
        <v>42.880673614331627</v>
      </c>
      <c r="V122" s="2262">
        <v>83.484061428821562</v>
      </c>
      <c r="W122" s="2262">
        <v>29.504637360307928</v>
      </c>
      <c r="X122" s="2262">
        <v>11.153903017375024</v>
      </c>
      <c r="Y122" s="2262">
        <v>21.246523925137978</v>
      </c>
      <c r="Z122" s="2262">
        <v>33.112949646887479</v>
      </c>
      <c r="AA122" s="2575">
        <v>12.733678874151492</v>
      </c>
      <c r="AB122" s="1038"/>
      <c r="AC122" s="1038"/>
      <c r="AD122" s="1038"/>
      <c r="AE122" s="1038"/>
      <c r="AF122" s="1038"/>
      <c r="AG122" s="1038"/>
      <c r="AH122" s="1038"/>
      <c r="AI122" s="1038"/>
      <c r="AJ122" s="1038"/>
      <c r="AK122" s="1038"/>
      <c r="AL122" s="1038"/>
      <c r="AM122" s="1038"/>
      <c r="AN122" s="1038"/>
      <c r="AO122" s="1038"/>
      <c r="AP122" s="1038"/>
      <c r="AQ122" s="1038"/>
      <c r="AR122" s="1038"/>
      <c r="AS122" s="1038"/>
      <c r="AT122" s="1038"/>
      <c r="AU122" s="1038"/>
      <c r="AV122" s="1038"/>
      <c r="AW122" s="1038"/>
      <c r="AX122" s="1038"/>
      <c r="AY122" s="1038"/>
      <c r="AZ122" s="240"/>
      <c r="BA122" s="3113" t="s">
        <v>18</v>
      </c>
      <c r="BB122" s="169" t="s">
        <v>14</v>
      </c>
      <c r="BC122" s="657">
        <v>3021.8658779999982</v>
      </c>
      <c r="BD122" s="673">
        <v>3782.5606760000019</v>
      </c>
      <c r="BE122" s="673">
        <v>5449.7748000000011</v>
      </c>
      <c r="BF122" s="673">
        <v>9809.0974119999955</v>
      </c>
      <c r="BG122" s="689">
        <v>15068.858720999993</v>
      </c>
      <c r="BH122" s="705">
        <v>2553.6050400000013</v>
      </c>
      <c r="BI122" s="673">
        <v>3913.2818400000024</v>
      </c>
      <c r="BJ122" s="673">
        <v>5290.7458420000075</v>
      </c>
      <c r="BK122" s="673">
        <v>5795.1756290000021</v>
      </c>
      <c r="BL122" s="689">
        <v>6353.3056090000009</v>
      </c>
      <c r="BM122" s="705">
        <v>1614.6318529999996</v>
      </c>
      <c r="BN122" s="673">
        <v>2110.707104000001</v>
      </c>
      <c r="BO122" s="673">
        <v>2331.2023529999997</v>
      </c>
      <c r="BP122" s="673">
        <v>2885.1313360000031</v>
      </c>
      <c r="BQ122" s="689">
        <v>4284.370880999998</v>
      </c>
      <c r="BR122" s="705">
        <v>3708.8581699999986</v>
      </c>
      <c r="BS122" s="673">
        <v>7936.5230110000093</v>
      </c>
      <c r="BT122" s="673">
        <v>3802.3944390000051</v>
      </c>
      <c r="BU122" s="673">
        <v>2739.7697549999975</v>
      </c>
      <c r="BV122" s="673">
        <v>11418.150462999996</v>
      </c>
      <c r="BW122" s="673">
        <v>1412.1982000000019</v>
      </c>
      <c r="BX122" s="673">
        <v>435.68484000000012</v>
      </c>
      <c r="BY122" s="721">
        <v>1458.438089</v>
      </c>
      <c r="BZ122" s="721">
        <v>3552.0148330000015</v>
      </c>
      <c r="CA122" s="721">
        <v>668.12568700000043</v>
      </c>
      <c r="CB122" s="2546"/>
      <c r="CC122" s="2546"/>
      <c r="CD122" s="2546"/>
      <c r="CE122" s="2546"/>
      <c r="CF122" s="2546"/>
      <c r="CG122" s="2546"/>
      <c r="CH122" s="2546"/>
      <c r="CI122" s="2546"/>
      <c r="CJ122" s="2546"/>
      <c r="CK122" s="2546"/>
      <c r="CL122" s="2546"/>
      <c r="CM122" s="2546"/>
      <c r="CN122" s="2546"/>
      <c r="CO122" s="2546"/>
      <c r="CP122" s="2546"/>
      <c r="CQ122" s="2546"/>
      <c r="CR122" s="2546"/>
      <c r="CS122" s="2546"/>
      <c r="CT122" s="2546"/>
      <c r="CU122" s="2546"/>
      <c r="CV122" s="2546"/>
      <c r="CW122" s="2546"/>
      <c r="CX122" s="2546"/>
      <c r="CY122" s="2546"/>
      <c r="CZ122" s="2483"/>
    </row>
    <row r="123" s="761" customFormat="true" ht="15" customHeight="true" x14ac:dyDescent="0.2">
      <c r="A123" s="3417"/>
      <c r="B123" s="2361" t="s">
        <v>51</v>
      </c>
      <c r="C123" s="2267">
        <v>81.796187175200316</v>
      </c>
      <c r="D123" s="2268">
        <v>77.221569504848318</v>
      </c>
      <c r="E123" s="2268">
        <v>67.178209762108892</v>
      </c>
      <c r="F123" s="2268">
        <v>40.91298841064642</v>
      </c>
      <c r="G123" s="2269">
        <v>9.2363800843911221</v>
      </c>
      <c r="H123" s="2270">
        <v>60.869994326257192</v>
      </c>
      <c r="I123" s="2268">
        <v>40.019198127010704</v>
      </c>
      <c r="J123" s="2268">
        <v>18.852951613055929</v>
      </c>
      <c r="K123" s="2268">
        <v>11.192202677543969</v>
      </c>
      <c r="L123" s="2271">
        <v>2.6206839770987926</v>
      </c>
      <c r="M123" s="2272">
        <v>83.987548775932126</v>
      </c>
      <c r="N123" s="2268">
        <v>79.05216496493685</v>
      </c>
      <c r="O123" s="2268">
        <v>76.870831820309121</v>
      </c>
      <c r="P123" s="2268">
        <v>71.36622626120274</v>
      </c>
      <c r="Q123" s="2269">
        <v>57.492263362746662</v>
      </c>
      <c r="R123" s="2270">
        <v>53.904526465629665</v>
      </c>
      <c r="S123" s="2268">
        <v>38.836938832853697</v>
      </c>
      <c r="T123" s="2268">
        <v>63.419256876907546</v>
      </c>
      <c r="U123" s="2268">
        <v>57.119326385668259</v>
      </c>
      <c r="V123" s="2268">
        <v>16.515938571178431</v>
      </c>
      <c r="W123" s="2268">
        <v>70.495362639692189</v>
      </c>
      <c r="X123" s="2268">
        <v>88.846096982624928</v>
      </c>
      <c r="Y123" s="2268">
        <v>78.753476074861879</v>
      </c>
      <c r="Z123" s="2268">
        <v>66.887050353112684</v>
      </c>
      <c r="AA123" s="2576">
        <v>87.266321125848648</v>
      </c>
      <c r="AB123" s="1038"/>
      <c r="AC123" s="1038"/>
      <c r="AD123" s="1038"/>
      <c r="AE123" s="1038"/>
      <c r="AF123" s="1038"/>
      <c r="AG123" s="1038"/>
      <c r="AH123" s="1038"/>
      <c r="AI123" s="1038"/>
      <c r="AJ123" s="1038"/>
      <c r="AK123" s="1038"/>
      <c r="AL123" s="1038"/>
      <c r="AM123" s="1038"/>
      <c r="AN123" s="1038"/>
      <c r="AO123" s="1038"/>
      <c r="AP123" s="1038"/>
      <c r="AQ123" s="1038"/>
      <c r="AR123" s="1038"/>
      <c r="AS123" s="1038"/>
      <c r="AT123" s="1038"/>
      <c r="AU123" s="1038"/>
      <c r="AV123" s="1038"/>
      <c r="AW123" s="1038"/>
      <c r="AX123" s="1038"/>
      <c r="AY123" s="1038"/>
      <c r="AZ123" s="240"/>
      <c r="BA123" s="3114"/>
      <c r="BB123" s="170" t="s">
        <v>51</v>
      </c>
      <c r="BC123" s="658">
        <v>13578.315123000006</v>
      </c>
      <c r="BD123" s="674">
        <v>12823.327411</v>
      </c>
      <c r="BE123" s="674">
        <v>11154.361538999985</v>
      </c>
      <c r="BF123" s="674">
        <v>6792.0085639999979</v>
      </c>
      <c r="BG123" s="690">
        <v>1533.4525739999985</v>
      </c>
      <c r="BH123" s="706">
        <v>3972.3460710000099</v>
      </c>
      <c r="BI123" s="674">
        <v>2610.9421080000016</v>
      </c>
      <c r="BJ123" s="674">
        <v>1229.2027540000004</v>
      </c>
      <c r="BK123" s="674">
        <v>730.35006100000021</v>
      </c>
      <c r="BL123" s="690">
        <v>170.98093200000002</v>
      </c>
      <c r="BM123" s="706">
        <v>8468.9701539999987</v>
      </c>
      <c r="BN123" s="674">
        <v>7965.3083910000114</v>
      </c>
      <c r="BO123" s="674">
        <v>7747.8559809999988</v>
      </c>
      <c r="BP123" s="674">
        <v>7190.8417519999857</v>
      </c>
      <c r="BQ123" s="690">
        <v>5794.6670069999955</v>
      </c>
      <c r="BR123" s="706">
        <v>4337.1773419999936</v>
      </c>
      <c r="BS123" s="674">
        <v>5039.4838459999892</v>
      </c>
      <c r="BT123" s="674">
        <v>6592.1304239999854</v>
      </c>
      <c r="BU123" s="674">
        <v>3649.5182950000039</v>
      </c>
      <c r="BV123" s="674">
        <v>2258.8919179999994</v>
      </c>
      <c r="BW123" s="674">
        <v>3374.1619330000017</v>
      </c>
      <c r="BX123" s="674">
        <v>3470.4351910000059</v>
      </c>
      <c r="BY123" s="722">
        <v>5405.9228490000105</v>
      </c>
      <c r="BZ123" s="722">
        <v>7174.9511150000026</v>
      </c>
      <c r="CA123" s="722">
        <v>4578.7922980000094</v>
      </c>
      <c r="CB123" s="2547"/>
      <c r="CC123" s="2547"/>
      <c r="CD123" s="2547"/>
      <c r="CE123" s="2547"/>
      <c r="CF123" s="2547"/>
      <c r="CG123" s="2547"/>
      <c r="CH123" s="2547"/>
      <c r="CI123" s="2547"/>
      <c r="CJ123" s="2547"/>
      <c r="CK123" s="2547"/>
      <c r="CL123" s="2547"/>
      <c r="CM123" s="2547"/>
      <c r="CN123" s="2547"/>
      <c r="CO123" s="2547"/>
      <c r="CP123" s="2547"/>
      <c r="CQ123" s="2547"/>
      <c r="CR123" s="2547"/>
      <c r="CS123" s="2547"/>
      <c r="CT123" s="2547"/>
      <c r="CU123" s="2547"/>
      <c r="CV123" s="2547"/>
      <c r="CW123" s="2547"/>
      <c r="CX123" s="2547"/>
      <c r="CY123" s="2547"/>
      <c r="CZ123" s="2484"/>
    </row>
    <row r="124" s="761" customFormat="true" ht="15" customHeight="true" x14ac:dyDescent="0.2">
      <c r="A124" s="3417" t="s">
        <v>50</v>
      </c>
      <c r="B124" s="2361" t="s">
        <v>15</v>
      </c>
      <c r="C124" s="1833">
        <f>C122*C129/100</f>
        <v>13.477050363879949</v>
      </c>
      <c r="D124" s="1834">
        <f>D122*D129/100</f>
        <v>16.788948111725436</v>
      </c>
      <c r="E124" s="1834">
        <f t="shared" ref="E124:AA124" si="1">E122*E129/100</f>
        <v>19.196571751301107</v>
      </c>
      <c r="F124" s="1834">
        <f t="shared" si="1"/>
        <v>25.340313206828164</v>
      </c>
      <c r="G124" s="1835">
        <f t="shared" si="1"/>
        <v>62.587333445668776</v>
      </c>
      <c r="H124" s="1836">
        <f t="shared" si="1"/>
        <v>13.720532835294204</v>
      </c>
      <c r="I124" s="1834">
        <f t="shared" si="1"/>
        <v>20.439437971910632</v>
      </c>
      <c r="J124" s="1834">
        <f t="shared" si="1"/>
        <v>28.939382117595915</v>
      </c>
      <c r="K124" s="1834">
        <f t="shared" si="1"/>
        <v>51.305313702626698</v>
      </c>
      <c r="L124" s="1837">
        <f t="shared" si="1"/>
        <v>82.52077170874702</v>
      </c>
      <c r="M124" s="1833">
        <f t="shared" si="1"/>
        <v>11.676762670547946</v>
      </c>
      <c r="N124" s="1834">
        <f t="shared" si="1"/>
        <v>15.9994755446731</v>
      </c>
      <c r="O124" s="1834">
        <f t="shared" si="1"/>
        <v>17.22826017321713</v>
      </c>
      <c r="P124" s="1834">
        <f t="shared" si="1"/>
        <v>21.171434018026183</v>
      </c>
      <c r="Q124" s="1835">
        <f t="shared" si="1"/>
        <v>32.775643932572812</v>
      </c>
      <c r="R124" s="1836">
        <f t="shared" si="1"/>
        <v>36.428353723129938</v>
      </c>
      <c r="S124" s="1834">
        <f t="shared" si="1"/>
        <v>41.286066495945136</v>
      </c>
      <c r="T124" s="1834">
        <f t="shared" si="1"/>
        <v>24.564028813873144</v>
      </c>
      <c r="U124" s="1834">
        <f t="shared" si="1"/>
        <v>35.543881716210862</v>
      </c>
      <c r="V124" s="1834">
        <f t="shared" si="1"/>
        <v>32.962992060876381</v>
      </c>
      <c r="W124" s="1834">
        <f t="shared" si="1"/>
        <v>22.177013711976791</v>
      </c>
      <c r="X124" s="1834">
        <f t="shared" si="1"/>
        <v>7.9525896678723775</v>
      </c>
      <c r="Y124" s="1834">
        <f t="shared" si="1"/>
        <v>17.087453742514668</v>
      </c>
      <c r="Z124" s="1834">
        <f t="shared" si="1"/>
        <v>19.396150785655561</v>
      </c>
      <c r="AA124" s="1837">
        <f t="shared" si="1"/>
        <v>10.71529823045252</v>
      </c>
      <c r="AB124" s="1038"/>
      <c r="AC124" s="1038"/>
      <c r="AD124" s="1038"/>
      <c r="AE124" s="1038"/>
      <c r="AF124" s="1038"/>
      <c r="AG124" s="1038"/>
      <c r="AH124" s="1038"/>
      <c r="AI124" s="1038"/>
      <c r="AJ124" s="1038"/>
      <c r="AK124" s="1038"/>
      <c r="AL124" s="1038"/>
      <c r="AM124" s="1038"/>
      <c r="AN124" s="1038"/>
      <c r="AO124" s="1038"/>
      <c r="AP124" s="1038"/>
      <c r="AQ124" s="1038"/>
      <c r="AR124" s="1038"/>
      <c r="AS124" s="1038"/>
      <c r="AT124" s="1038"/>
      <c r="AU124" s="1038"/>
      <c r="AV124" s="1038"/>
      <c r="AW124" s="1038"/>
      <c r="AX124" s="1038"/>
      <c r="AY124" s="1038"/>
      <c r="AZ124" s="240"/>
      <c r="BA124" s="3114" t="s">
        <v>50</v>
      </c>
      <c r="BB124" s="170" t="s">
        <v>15</v>
      </c>
      <c r="BC124" s="658">
        <v>2237.214754000001</v>
      </c>
      <c r="BD124" s="674">
        <v>2780.1806760000018</v>
      </c>
      <c r="BE124" s="674">
        <v>3187.4249460000015</v>
      </c>
      <c r="BF124" s="674">
        <v>4199.0125590000025</v>
      </c>
      <c r="BG124" s="690">
        <v>10385.778488000007</v>
      </c>
      <c r="BH124" s="706">
        <v>895.39526500000011</v>
      </c>
      <c r="BI124" s="674">
        <v>1333.5147069999998</v>
      </c>
      <c r="BJ124" s="674">
        <v>1880.3801450000003</v>
      </c>
      <c r="BK124" s="674">
        <v>3347.941425999999</v>
      </c>
      <c r="BL124" s="690">
        <v>5377.5437119999997</v>
      </c>
      <c r="BM124" s="706">
        <v>1177.4382750000002</v>
      </c>
      <c r="BN124" s="674">
        <v>1612.109635</v>
      </c>
      <c r="BO124" s="674">
        <v>1728.5906939999995</v>
      </c>
      <c r="BP124" s="674">
        <v>2133.2279939999985</v>
      </c>
      <c r="BQ124" s="690">
        <v>3303.4695699999961</v>
      </c>
      <c r="BR124" s="706">
        <v>2931.0382770000037</v>
      </c>
      <c r="BS124" s="674">
        <v>5352.2263530000046</v>
      </c>
      <c r="BT124" s="674">
        <v>2546.232171000001</v>
      </c>
      <c r="BU124" s="674">
        <v>2271.0009869999985</v>
      </c>
      <c r="BV124" s="674">
        <v>4501.2182939999948</v>
      </c>
      <c r="BW124" s="674">
        <v>1061.4717430000003</v>
      </c>
      <c r="BX124" s="674">
        <v>310.637698</v>
      </c>
      <c r="BY124" s="722">
        <v>1172.9444999999994</v>
      </c>
      <c r="BZ124" s="722">
        <v>2080.6184900000039</v>
      </c>
      <c r="CA124" s="722">
        <v>562.22291000000018</v>
      </c>
      <c r="CB124" s="2547"/>
      <c r="CC124" s="2547"/>
      <c r="CD124" s="2547"/>
      <c r="CE124" s="2547"/>
      <c r="CF124" s="2547"/>
      <c r="CG124" s="2547"/>
      <c r="CH124" s="2547"/>
      <c r="CI124" s="2547"/>
      <c r="CJ124" s="2547"/>
      <c r="CK124" s="2547"/>
      <c r="CL124" s="2547"/>
      <c r="CM124" s="2547"/>
      <c r="CN124" s="2547"/>
      <c r="CO124" s="2547"/>
      <c r="CP124" s="2547"/>
      <c r="CQ124" s="2547"/>
      <c r="CR124" s="2547"/>
      <c r="CS124" s="2547"/>
      <c r="CT124" s="2547"/>
      <c r="CU124" s="2547"/>
      <c r="CV124" s="2547"/>
      <c r="CW124" s="2547"/>
      <c r="CX124" s="2547"/>
      <c r="CY124" s="2547"/>
      <c r="CZ124" s="2484"/>
    </row>
    <row r="125" s="761" customFormat="true" ht="15" customHeight="true" x14ac:dyDescent="0.2">
      <c r="A125" s="3417"/>
      <c r="B125" s="2361" t="s">
        <v>16</v>
      </c>
      <c r="C125" s="1833">
        <f>C122*C128/100</f>
        <v>4.7267624609197476</v>
      </c>
      <c r="D125" s="1834">
        <f>D122*D128/100</f>
        <v>5.9894823834265036</v>
      </c>
      <c r="E125" s="1834">
        <f t="shared" ref="E125:AA125" si="2">E122*E128/100</f>
        <v>13.625218486589766</v>
      </c>
      <c r="F125" s="1834">
        <f t="shared" si="2"/>
        <v>33.746698382525651</v>
      </c>
      <c r="G125" s="1835">
        <f t="shared" si="2"/>
        <v>28.176286469940127</v>
      </c>
      <c r="H125" s="1836">
        <f t="shared" si="2"/>
        <v>25.409472838449009</v>
      </c>
      <c r="I125" s="1834">
        <f t="shared" si="2"/>
        <v>39.541363901078633</v>
      </c>
      <c r="J125" s="1834">
        <f t="shared" si="2"/>
        <v>52.207666269348138</v>
      </c>
      <c r="K125" s="1834">
        <f t="shared" si="2"/>
        <v>37.502483619829242</v>
      </c>
      <c r="L125" s="1837">
        <f t="shared" si="2"/>
        <v>14.858544314154205</v>
      </c>
      <c r="M125" s="1833">
        <f t="shared" si="2"/>
        <v>4.3356885535198799</v>
      </c>
      <c r="N125" s="1834">
        <f t="shared" si="2"/>
        <v>4.948359490389997</v>
      </c>
      <c r="O125" s="1834">
        <f t="shared" si="2"/>
        <v>5.9009080064736237</v>
      </c>
      <c r="P125" s="1834">
        <f t="shared" si="2"/>
        <v>7.4623397207707844</v>
      </c>
      <c r="Q125" s="1835">
        <f t="shared" si="2"/>
        <v>9.7320927046801611</v>
      </c>
      <c r="R125" s="1836">
        <f t="shared" si="2"/>
        <v>9.6671198112405481</v>
      </c>
      <c r="S125" s="1834">
        <f t="shared" si="2"/>
        <v>19.876994671201182</v>
      </c>
      <c r="T125" s="1834">
        <f t="shared" si="2"/>
        <v>12.016714309219271</v>
      </c>
      <c r="U125" s="1834">
        <f t="shared" si="2"/>
        <v>7.3367918981207847</v>
      </c>
      <c r="V125" s="1834">
        <f t="shared" si="2"/>
        <v>50.521069367945202</v>
      </c>
      <c r="W125" s="1834">
        <f t="shared" si="2"/>
        <v>7.3276236483311017</v>
      </c>
      <c r="X125" s="1834">
        <f t="shared" si="2"/>
        <v>3.2013133495026422</v>
      </c>
      <c r="Y125" s="1834">
        <f t="shared" si="2"/>
        <v>4.1590701826233021</v>
      </c>
      <c r="Z125" s="1834">
        <f t="shared" si="2"/>
        <v>13.716798861231945</v>
      </c>
      <c r="AA125" s="1837">
        <f t="shared" si="2"/>
        <v>2.0183806436989684</v>
      </c>
      <c r="AB125" s="1038"/>
      <c r="AC125" s="1038"/>
      <c r="AD125" s="1038"/>
      <c r="AE125" s="1038"/>
      <c r="AF125" s="1038"/>
      <c r="AG125" s="1038"/>
      <c r="AH125" s="1038"/>
      <c r="AI125" s="1038"/>
      <c r="AJ125" s="1038"/>
      <c r="AK125" s="1038"/>
      <c r="AL125" s="1038"/>
      <c r="AM125" s="1038"/>
      <c r="AN125" s="1038"/>
      <c r="AO125" s="1038"/>
      <c r="AP125" s="1038"/>
      <c r="AQ125" s="1038"/>
      <c r="AR125" s="1038"/>
      <c r="AS125" s="1038"/>
      <c r="AT125" s="1038"/>
      <c r="AU125" s="1038"/>
      <c r="AV125" s="1038"/>
      <c r="AW125" s="1038"/>
      <c r="AX125" s="1038"/>
      <c r="AY125" s="1038"/>
      <c r="AZ125" s="240"/>
      <c r="BA125" s="3114"/>
      <c r="BB125" s="170" t="s">
        <v>16</v>
      </c>
      <c r="BC125" s="658">
        <v>784.65112400000032</v>
      </c>
      <c r="BD125" s="674">
        <v>991.83361999999966</v>
      </c>
      <c r="BE125" s="674">
        <v>2262.3498540000005</v>
      </c>
      <c r="BF125" s="674">
        <v>5591.9912740000082</v>
      </c>
      <c r="BG125" s="690">
        <v>4675.5893530000021</v>
      </c>
      <c r="BH125" s="706">
        <v>1658.2097750000028</v>
      </c>
      <c r="BI125" s="674">
        <v>2579.7671330000007</v>
      </c>
      <c r="BJ125" s="674">
        <v>3392.2721180000026</v>
      </c>
      <c r="BK125" s="674">
        <v>2447.2342030000018</v>
      </c>
      <c r="BL125" s="690">
        <v>968.27101700000003</v>
      </c>
      <c r="BM125" s="706">
        <v>437.193578</v>
      </c>
      <c r="BN125" s="674">
        <v>498.59746899999993</v>
      </c>
      <c r="BO125" s="674">
        <v>592.06527900000037</v>
      </c>
      <c r="BP125" s="674">
        <v>751.90334199999961</v>
      </c>
      <c r="BQ125" s="690">
        <v>980.90131100000008</v>
      </c>
      <c r="BR125" s="706">
        <v>777.81989300000043</v>
      </c>
      <c r="BS125" s="674">
        <v>2576.8057779999995</v>
      </c>
      <c r="BT125" s="674">
        <v>1245.6158879999994</v>
      </c>
      <c r="BU125" s="674">
        <v>468.76876800000008</v>
      </c>
      <c r="BV125" s="674">
        <v>6898.838590000003</v>
      </c>
      <c r="BW125" s="674">
        <v>350.72645699999987</v>
      </c>
      <c r="BX125" s="674">
        <v>125.04714200000001</v>
      </c>
      <c r="BY125" s="722">
        <v>285.49358900000004</v>
      </c>
      <c r="BZ125" s="722">
        <v>1471.3963430000008</v>
      </c>
      <c r="CA125" s="722">
        <v>105.90277699999999</v>
      </c>
      <c r="CB125" s="2547"/>
      <c r="CC125" s="2547"/>
      <c r="CD125" s="2547"/>
      <c r="CE125" s="2547"/>
      <c r="CF125" s="2547"/>
      <c r="CG125" s="2547"/>
      <c r="CH125" s="2547"/>
      <c r="CI125" s="2547"/>
      <c r="CJ125" s="2547"/>
      <c r="CK125" s="2547"/>
      <c r="CL125" s="2547"/>
      <c r="CM125" s="2547"/>
      <c r="CN125" s="2547"/>
      <c r="CO125" s="2547"/>
      <c r="CP125" s="2547"/>
      <c r="CQ125" s="2547"/>
      <c r="CR125" s="2547"/>
      <c r="CS125" s="2547"/>
      <c r="CT125" s="2547"/>
      <c r="CU125" s="2547"/>
      <c r="CV125" s="2547"/>
      <c r="CW125" s="2547"/>
      <c r="CX125" s="2547"/>
      <c r="CY125" s="2547"/>
      <c r="CZ125" s="2484"/>
    </row>
    <row r="126" s="761" customFormat="true" ht="15" customHeight="true" x14ac:dyDescent="0.2">
      <c r="A126" s="3417"/>
      <c r="B126" s="2361" t="s">
        <v>22</v>
      </c>
      <c r="C126" s="1833">
        <f>100-C124-C125-C127</f>
        <v>47.51135552392401</v>
      </c>
      <c r="D126" s="1834">
        <f>100-D124-D125-D127</f>
        <v>51.315176832098373</v>
      </c>
      <c r="E126" s="1834">
        <f t="shared" ref="E126:AA126" si="3">100-E124-E125-E127</f>
        <v>51.467883697916506</v>
      </c>
      <c r="F126" s="1834">
        <f t="shared" si="3"/>
        <v>36.571331208904887</v>
      </c>
      <c r="G126" s="1835">
        <f t="shared" si="3"/>
        <v>8.9221945090360784</v>
      </c>
      <c r="H126" s="1836">
        <f t="shared" si="3"/>
        <v>55.939214696945513</v>
      </c>
      <c r="I126" s="1834">
        <f t="shared" si="3"/>
        <v>38.631443020478024</v>
      </c>
      <c r="J126" s="1834">
        <f t="shared" si="3"/>
        <v>18.258098315052919</v>
      </c>
      <c r="K126" s="1834">
        <f t="shared" si="3"/>
        <v>11.169831943455355</v>
      </c>
      <c r="L126" s="1837">
        <f t="shared" si="3"/>
        <v>2.6206839770987749</v>
      </c>
      <c r="M126" s="1833">
        <f t="shared" si="3"/>
        <v>45.862670559484684</v>
      </c>
      <c r="N126" s="1834">
        <f t="shared" si="3"/>
        <v>49.575076214191625</v>
      </c>
      <c r="O126" s="1834">
        <f t="shared" si="3"/>
        <v>50.390523486953306</v>
      </c>
      <c r="P126" s="1834">
        <f t="shared" si="3"/>
        <v>48.664200749401687</v>
      </c>
      <c r="Q126" s="1835">
        <f t="shared" si="3"/>
        <v>46.075283668980468</v>
      </c>
      <c r="R126" s="1836">
        <f t="shared" si="3"/>
        <v>37.128094930038728</v>
      </c>
      <c r="S126" s="1834">
        <f t="shared" si="3"/>
        <v>36.753501078840884</v>
      </c>
      <c r="T126" s="1834">
        <f t="shared" si="3"/>
        <v>32.419205420040534</v>
      </c>
      <c r="U126" s="1834">
        <f t="shared" si="3"/>
        <v>52.656472218371896</v>
      </c>
      <c r="V126" s="1834">
        <f t="shared" si="3"/>
        <v>14.863192995567605</v>
      </c>
      <c r="W126" s="1834">
        <f t="shared" si="3"/>
        <v>60.217517213721933</v>
      </c>
      <c r="X126" s="1834">
        <f t="shared" si="3"/>
        <v>82.724779841769319</v>
      </c>
      <c r="Y126" s="1834">
        <f t="shared" si="3"/>
        <v>69.718529156981901</v>
      </c>
      <c r="Z126" s="1834">
        <f t="shared" si="3"/>
        <v>31.881038073376203</v>
      </c>
      <c r="AA126" s="1837">
        <f t="shared" si="3"/>
        <v>31.709822542613992</v>
      </c>
      <c r="AB126" s="1038"/>
      <c r="AC126" s="1038"/>
      <c r="AD126" s="1038"/>
      <c r="AE126" s="1038"/>
      <c r="AF126" s="1038"/>
      <c r="AG126" s="1038"/>
      <c r="AH126" s="1038"/>
      <c r="AI126" s="1038"/>
      <c r="AJ126" s="1038"/>
      <c r="AK126" s="1038"/>
      <c r="AL126" s="1038"/>
      <c r="AM126" s="1038"/>
      <c r="AN126" s="1038"/>
      <c r="AO126" s="1038"/>
      <c r="AP126" s="1038"/>
      <c r="AQ126" s="1038"/>
      <c r="AR126" s="1038"/>
      <c r="AS126" s="1038"/>
      <c r="AT126" s="1038"/>
      <c r="AU126" s="1038"/>
      <c r="AV126" s="1038"/>
      <c r="AW126" s="1038"/>
      <c r="AX126" s="1038"/>
      <c r="AY126" s="1038"/>
      <c r="AZ126" s="240"/>
      <c r="BA126" s="3114"/>
      <c r="BB126" s="170" t="s">
        <v>22</v>
      </c>
      <c r="BC126" s="658">
        <v>7886.9710129999985</v>
      </c>
      <c r="BD126" s="674">
        <v>8524.0730230000063</v>
      </c>
      <c r="BE126" s="674">
        <v>8545.7975799999786</v>
      </c>
      <c r="BF126" s="674">
        <v>6072.0310119999958</v>
      </c>
      <c r="BG126" s="690">
        <v>1481.3140419999988</v>
      </c>
      <c r="BH126" s="706">
        <v>3650.5658030000077</v>
      </c>
      <c r="BI126" s="674">
        <v>2520.4018570000012</v>
      </c>
      <c r="BJ126" s="674">
        <v>1190.5262550000004</v>
      </c>
      <c r="BK126" s="674">
        <v>728.89025300000026</v>
      </c>
      <c r="BL126" s="690">
        <v>170.98093200000002</v>
      </c>
      <c r="BM126" s="706">
        <v>4624.609169000003</v>
      </c>
      <c r="BN126" s="674">
        <v>4995.1923610000094</v>
      </c>
      <c r="BO126" s="674">
        <v>5081.6829710000038</v>
      </c>
      <c r="BP126" s="674">
        <v>4903.3917709999896</v>
      </c>
      <c r="BQ126" s="690">
        <v>4643.9452979999951</v>
      </c>
      <c r="BR126" s="706">
        <v>2987.339703000001</v>
      </c>
      <c r="BS126" s="674">
        <v>4769.2928879999899</v>
      </c>
      <c r="BT126" s="674">
        <v>3373.0917510000018</v>
      </c>
      <c r="BU126" s="674">
        <v>3364.3736870000025</v>
      </c>
      <c r="BV126" s="674">
        <v>2033.1442459999992</v>
      </c>
      <c r="BW126" s="674">
        <v>2882.2272370000032</v>
      </c>
      <c r="BX126" s="674">
        <v>3231.3291960000051</v>
      </c>
      <c r="BY126" s="722">
        <v>4785.731482000012</v>
      </c>
      <c r="BZ126" s="722">
        <v>3419.8680980000036</v>
      </c>
      <c r="CA126" s="722">
        <v>1663.7883820000006</v>
      </c>
      <c r="CB126" s="2547"/>
      <c r="CC126" s="2547"/>
      <c r="CD126" s="2547"/>
      <c r="CE126" s="2547"/>
      <c r="CF126" s="2547"/>
      <c r="CG126" s="2547"/>
      <c r="CH126" s="2547"/>
      <c r="CI126" s="2547"/>
      <c r="CJ126" s="2547"/>
      <c r="CK126" s="2547"/>
      <c r="CL126" s="2547"/>
      <c r="CM126" s="2547"/>
      <c r="CN126" s="2547"/>
      <c r="CO126" s="2547"/>
      <c r="CP126" s="2547"/>
      <c r="CQ126" s="2547"/>
      <c r="CR126" s="2547"/>
      <c r="CS126" s="2547"/>
      <c r="CT126" s="2547"/>
      <c r="CU126" s="2547"/>
      <c r="CV126" s="2547"/>
      <c r="CW126" s="2547"/>
      <c r="CX126" s="2547"/>
      <c r="CY126" s="2547"/>
      <c r="CZ126" s="2484"/>
    </row>
    <row r="127" s="761" customFormat="true" ht="15" customHeight="true" x14ac:dyDescent="0.2">
      <c r="A127" s="3417"/>
      <c r="B127" s="2361" t="s">
        <v>19</v>
      </c>
      <c r="C127" s="2267">
        <v>34.284831651276292</v>
      </c>
      <c r="D127" s="2268">
        <v>25.906392672749686</v>
      </c>
      <c r="E127" s="2268">
        <v>15.710326064192625</v>
      </c>
      <c r="F127" s="2268">
        <v>4.3416572017412909</v>
      </c>
      <c r="G127" s="2269">
        <v>0.31418557535501945</v>
      </c>
      <c r="H127" s="2270">
        <v>4.9307796293112718</v>
      </c>
      <c r="I127" s="2268">
        <v>1.3877551065327092</v>
      </c>
      <c r="J127" s="2268">
        <v>0.59485329800303011</v>
      </c>
      <c r="K127" s="2268">
        <v>2.2370734088704488E-2</v>
      </c>
      <c r="L127" s="2271">
        <v>0</v>
      </c>
      <c r="M127" s="2272">
        <v>38.124878216447485</v>
      </c>
      <c r="N127" s="2268">
        <v>29.477088750745285</v>
      </c>
      <c r="O127" s="2268">
        <v>26.480308333355929</v>
      </c>
      <c r="P127" s="2268">
        <v>22.702025511801338</v>
      </c>
      <c r="Q127" s="2269">
        <v>11.416979693766551</v>
      </c>
      <c r="R127" s="2270">
        <v>16.776431535590792</v>
      </c>
      <c r="S127" s="2268">
        <v>2.0834377540128015</v>
      </c>
      <c r="T127" s="2268">
        <v>31.000051456867062</v>
      </c>
      <c r="U127" s="2268">
        <v>4.4628541672964586</v>
      </c>
      <c r="V127" s="2268">
        <v>1.6527455756108047</v>
      </c>
      <c r="W127" s="2268">
        <v>10.277845425970167</v>
      </c>
      <c r="X127" s="2268">
        <v>6.1213171408556599</v>
      </c>
      <c r="Y127" s="2268">
        <v>9.0349469178801289</v>
      </c>
      <c r="Z127" s="2268">
        <v>35.006012279736282</v>
      </c>
      <c r="AA127" s="2576">
        <v>55.556498583234529</v>
      </c>
      <c r="AB127" s="1038"/>
      <c r="AC127" s="1038"/>
      <c r="AD127" s="1038"/>
      <c r="AE127" s="1038"/>
      <c r="AF127" s="1038"/>
      <c r="AG127" s="1038"/>
      <c r="AH127" s="1038"/>
      <c r="AI127" s="1038"/>
      <c r="AJ127" s="1038"/>
      <c r="AK127" s="1038"/>
      <c r="AL127" s="1038"/>
      <c r="AM127" s="1038"/>
      <c r="AN127" s="1038"/>
      <c r="AO127" s="1038"/>
      <c r="AP127" s="1038"/>
      <c r="AQ127" s="1038"/>
      <c r="AR127" s="1038"/>
      <c r="AS127" s="1038"/>
      <c r="AT127" s="1038"/>
      <c r="AU127" s="1038"/>
      <c r="AV127" s="1038"/>
      <c r="AW127" s="1038"/>
      <c r="AX127" s="1038"/>
      <c r="AY127" s="1038"/>
      <c r="AZ127" s="240"/>
      <c r="BA127" s="3114"/>
      <c r="BB127" s="170" t="s">
        <v>19</v>
      </c>
      <c r="BC127" s="658">
        <v>5691.3441100000036</v>
      </c>
      <c r="BD127" s="674">
        <v>4299.2543880000103</v>
      </c>
      <c r="BE127" s="674">
        <v>2608.5639590000005</v>
      </c>
      <c r="BF127" s="674">
        <v>719.97755200000017</v>
      </c>
      <c r="BG127" s="690">
        <v>52.138531999999998</v>
      </c>
      <c r="BH127" s="706">
        <v>321.78026799999992</v>
      </c>
      <c r="BI127" s="674">
        <v>90.540250999999998</v>
      </c>
      <c r="BJ127" s="674">
        <v>38.676499</v>
      </c>
      <c r="BK127" s="674">
        <v>1.459808</v>
      </c>
      <c r="BL127" s="690">
        <v>0</v>
      </c>
      <c r="BM127" s="706">
        <v>3844.3609850000062</v>
      </c>
      <c r="BN127" s="674">
        <v>2970.116030000002</v>
      </c>
      <c r="BO127" s="674">
        <v>2666.1730100000032</v>
      </c>
      <c r="BP127" s="674">
        <v>2287.4499810000002</v>
      </c>
      <c r="BQ127" s="690">
        <v>1150.7217090000001</v>
      </c>
      <c r="BR127" s="706">
        <v>1349.8376389999996</v>
      </c>
      <c r="BS127" s="674">
        <v>270.19095799999997</v>
      </c>
      <c r="BT127" s="674">
        <v>3219.0386730000005</v>
      </c>
      <c r="BU127" s="674">
        <v>285.14460800000006</v>
      </c>
      <c r="BV127" s="674">
        <v>225.74767199999997</v>
      </c>
      <c r="BW127" s="674">
        <v>491.93469599999992</v>
      </c>
      <c r="BX127" s="674">
        <v>239.10599499999992</v>
      </c>
      <c r="BY127" s="722">
        <v>620.19136700000024</v>
      </c>
      <c r="BZ127" s="722">
        <v>3755.0830170000045</v>
      </c>
      <c r="CA127" s="722">
        <v>2915.0039160000042</v>
      </c>
      <c r="CB127" s="2547"/>
      <c r="CC127" s="2547"/>
      <c r="CD127" s="2547"/>
      <c r="CE127" s="2547"/>
      <c r="CF127" s="2547"/>
      <c r="CG127" s="2547"/>
      <c r="CH127" s="2547"/>
      <c r="CI127" s="2547"/>
      <c r="CJ127" s="2547"/>
      <c r="CK127" s="2547"/>
      <c r="CL127" s="2547"/>
      <c r="CM127" s="2547"/>
      <c r="CN127" s="2547"/>
      <c r="CO127" s="2547"/>
      <c r="CP127" s="2547"/>
      <c r="CQ127" s="2547"/>
      <c r="CR127" s="2547"/>
      <c r="CS127" s="2547"/>
      <c r="CT127" s="2547"/>
      <c r="CU127" s="2547"/>
      <c r="CV127" s="2547"/>
      <c r="CW127" s="2547"/>
      <c r="CX127" s="2547"/>
      <c r="CY127" s="2547"/>
      <c r="CZ127" s="2484"/>
    </row>
    <row r="128" s="761" customFormat="true" ht="15" customHeight="true" x14ac:dyDescent="0.2">
      <c r="A128" s="3417" t="s">
        <v>186</v>
      </c>
      <c r="B128" s="2361" t="s">
        <v>49</v>
      </c>
      <c r="C128" s="2267">
        <v>25.965782588581209</v>
      </c>
      <c r="D128" s="2268">
        <v>26.294535019439895</v>
      </c>
      <c r="E128" s="2268">
        <v>41.512721846781638</v>
      </c>
      <c r="F128" s="2268">
        <v>57.113564343142578</v>
      </c>
      <c r="G128" s="2269">
        <v>31.043590478363676</v>
      </c>
      <c r="H128" s="2270">
        <v>64.936031572055555</v>
      </c>
      <c r="I128" s="2268">
        <v>65.923366587876515</v>
      </c>
      <c r="J128" s="2268">
        <v>64.337110600005403</v>
      </c>
      <c r="K128" s="2268">
        <v>42.228818584093354</v>
      </c>
      <c r="L128" s="2271">
        <v>15.258419262936535</v>
      </c>
      <c r="M128" s="2272">
        <v>27.076982111289993</v>
      </c>
      <c r="N128" s="2268">
        <v>23.622295488327484</v>
      </c>
      <c r="O128" s="2268">
        <v>25.512841450368672</v>
      </c>
      <c r="P128" s="2268">
        <v>26.061321112766105</v>
      </c>
      <c r="Q128" s="2269">
        <v>22.894873909026565</v>
      </c>
      <c r="R128" s="2270">
        <v>20.971950323999604</v>
      </c>
      <c r="S128" s="2268">
        <v>32.498364685968468</v>
      </c>
      <c r="T128" s="2268">
        <v>32.84983650764994</v>
      </c>
      <c r="U128" s="2268">
        <v>17.109786949962171</v>
      </c>
      <c r="V128" s="2268">
        <v>60.515826019101169</v>
      </c>
      <c r="W128" s="2268">
        <v>24.835498090848677</v>
      </c>
      <c r="X128" s="2268">
        <v>28.701283707736991</v>
      </c>
      <c r="Y128" s="2268">
        <v>19.575297104024006</v>
      </c>
      <c r="Z128" s="2268">
        <v>41.424273607474547</v>
      </c>
      <c r="AA128" s="2576">
        <v>15.850726751058131</v>
      </c>
      <c r="AB128" s="1038"/>
      <c r="AC128" s="1038"/>
      <c r="AD128" s="1038"/>
      <c r="AE128" s="1038"/>
      <c r="AF128" s="1038"/>
      <c r="AG128" s="1038"/>
      <c r="AH128" s="1038"/>
      <c r="AI128" s="1038"/>
      <c r="AJ128" s="1038"/>
      <c r="AK128" s="1038"/>
      <c r="AL128" s="1038"/>
      <c r="AM128" s="1038"/>
      <c r="AN128" s="1038"/>
      <c r="AO128" s="1038"/>
      <c r="AP128" s="1038"/>
      <c r="AQ128" s="1038"/>
      <c r="AR128" s="1038"/>
      <c r="AS128" s="1038"/>
      <c r="AT128" s="1038"/>
      <c r="AU128" s="1038"/>
      <c r="AV128" s="1038"/>
      <c r="AW128" s="1038"/>
      <c r="AX128" s="1038"/>
      <c r="AY128" s="1038"/>
      <c r="AZ128" s="240"/>
      <c r="BA128" s="3114" t="s">
        <v>109</v>
      </c>
      <c r="BB128" s="170" t="s">
        <v>49</v>
      </c>
      <c r="BC128" s="1592" t="s">
        <v>35</v>
      </c>
      <c r="BD128" s="1612" t="s">
        <v>35</v>
      </c>
      <c r="BE128" s="1612" t="s">
        <v>35</v>
      </c>
      <c r="BF128" s="1612" t="s">
        <v>35</v>
      </c>
      <c r="BG128" s="1633" t="s">
        <v>35</v>
      </c>
      <c r="BH128" s="1654" t="s">
        <v>35</v>
      </c>
      <c r="BI128" s="1612" t="s">
        <v>35</v>
      </c>
      <c r="BJ128" s="1612" t="s">
        <v>35</v>
      </c>
      <c r="BK128" s="1612" t="s">
        <v>35</v>
      </c>
      <c r="BL128" s="1633" t="s">
        <v>35</v>
      </c>
      <c r="BM128" s="1654" t="s">
        <v>35</v>
      </c>
      <c r="BN128" s="1612" t="s">
        <v>35</v>
      </c>
      <c r="BO128" s="1612" t="s">
        <v>35</v>
      </c>
      <c r="BP128" s="1612" t="s">
        <v>35</v>
      </c>
      <c r="BQ128" s="1633" t="s">
        <v>35</v>
      </c>
      <c r="BR128" s="1654" t="s">
        <v>35</v>
      </c>
      <c r="BS128" s="1612" t="s">
        <v>35</v>
      </c>
      <c r="BT128" s="1612" t="s">
        <v>35</v>
      </c>
      <c r="BU128" s="1612" t="s">
        <v>35</v>
      </c>
      <c r="BV128" s="1612" t="s">
        <v>35</v>
      </c>
      <c r="BW128" s="1612" t="s">
        <v>35</v>
      </c>
      <c r="BX128" s="1612" t="s">
        <v>35</v>
      </c>
      <c r="BY128" s="1674" t="s">
        <v>35</v>
      </c>
      <c r="BZ128" s="1674" t="s">
        <v>35</v>
      </c>
      <c r="CA128" s="1674" t="s">
        <v>35</v>
      </c>
      <c r="CB128" s="2484"/>
      <c r="CC128" s="2484"/>
      <c r="CD128" s="2484"/>
      <c r="CE128" s="2484"/>
      <c r="CF128" s="2484"/>
      <c r="CG128" s="2484"/>
      <c r="CH128" s="2484"/>
      <c r="CI128" s="2484"/>
      <c r="CJ128" s="2484"/>
      <c r="CK128" s="2484"/>
      <c r="CL128" s="2484"/>
      <c r="CM128" s="2484"/>
      <c r="CN128" s="2484"/>
      <c r="CO128" s="2484"/>
      <c r="CP128" s="2484"/>
      <c r="CQ128" s="2484"/>
      <c r="CR128" s="2484"/>
      <c r="CS128" s="2484"/>
      <c r="CT128" s="2484"/>
      <c r="CU128" s="2484"/>
      <c r="CV128" s="2484"/>
      <c r="CW128" s="2484"/>
      <c r="CX128" s="2484"/>
      <c r="CY128" s="2484"/>
      <c r="CZ128" s="2484"/>
    </row>
    <row r="129" s="761" customFormat="true" ht="15" customHeight="true" x14ac:dyDescent="0.2">
      <c r="A129" s="3418"/>
      <c r="B129" s="2362" t="s">
        <v>48</v>
      </c>
      <c r="C129" s="2273">
        <v>74.034217411418894</v>
      </c>
      <c r="D129" s="2274">
        <v>73.705464980560095</v>
      </c>
      <c r="E129" s="2274">
        <v>58.487278153218384</v>
      </c>
      <c r="F129" s="2274">
        <v>42.886435656857579</v>
      </c>
      <c r="G129" s="2275">
        <v>68.956409521636445</v>
      </c>
      <c r="H129" s="2276">
        <v>35.063968427944502</v>
      </c>
      <c r="I129" s="2274">
        <v>34.076633412123442</v>
      </c>
      <c r="J129" s="2274">
        <v>35.662889399994512</v>
      </c>
      <c r="K129" s="2274">
        <v>57.771181415906625</v>
      </c>
      <c r="L129" s="2277">
        <v>84.741580737063444</v>
      </c>
      <c r="M129" s="2278">
        <v>72.923017888710035</v>
      </c>
      <c r="N129" s="2274">
        <v>76.377704511672462</v>
      </c>
      <c r="O129" s="2274">
        <v>74.487158549631332</v>
      </c>
      <c r="P129" s="2274">
        <v>73.938678887233721</v>
      </c>
      <c r="Q129" s="2275">
        <v>77.1051260909734</v>
      </c>
      <c r="R129" s="2276">
        <v>79.028049676000549</v>
      </c>
      <c r="S129" s="2274">
        <v>67.501635314031489</v>
      </c>
      <c r="T129" s="2274">
        <v>67.150163492349932</v>
      </c>
      <c r="U129" s="2274">
        <v>82.890213050037872</v>
      </c>
      <c r="V129" s="2274">
        <v>39.484173980898859</v>
      </c>
      <c r="W129" s="2274">
        <v>75.164501909151198</v>
      </c>
      <c r="X129" s="2274">
        <v>71.298716292262981</v>
      </c>
      <c r="Y129" s="2274">
        <v>80.424702895975955</v>
      </c>
      <c r="Z129" s="2274">
        <v>58.575726392525539</v>
      </c>
      <c r="AA129" s="2577">
        <v>84.149273248941839</v>
      </c>
      <c r="AB129" s="1038"/>
      <c r="AC129" s="1038"/>
      <c r="AD129" s="1038"/>
      <c r="AE129" s="1038"/>
      <c r="AF129" s="1038"/>
      <c r="AG129" s="1038"/>
      <c r="AH129" s="1038"/>
      <c r="AI129" s="1038"/>
      <c r="AJ129" s="1038"/>
      <c r="AK129" s="1038"/>
      <c r="AL129" s="1038"/>
      <c r="AM129" s="1038"/>
      <c r="AN129" s="1038"/>
      <c r="AO129" s="1038"/>
      <c r="AP129" s="1038"/>
      <c r="AQ129" s="1038"/>
      <c r="AR129" s="1038"/>
      <c r="AS129" s="1038"/>
      <c r="AT129" s="1038"/>
      <c r="AU129" s="1038"/>
      <c r="AV129" s="1038"/>
      <c r="AW129" s="1038"/>
      <c r="AX129" s="1038"/>
      <c r="AY129" s="1038"/>
      <c r="AZ129" s="240"/>
      <c r="BA129" s="3115"/>
      <c r="BB129" s="171" t="s">
        <v>48</v>
      </c>
      <c r="BC129" s="1593" t="s">
        <v>35</v>
      </c>
      <c r="BD129" s="1613" t="s">
        <v>35</v>
      </c>
      <c r="BE129" s="1613" t="s">
        <v>35</v>
      </c>
      <c r="BF129" s="1613" t="s">
        <v>35</v>
      </c>
      <c r="BG129" s="1634" t="s">
        <v>35</v>
      </c>
      <c r="BH129" s="1655" t="s">
        <v>35</v>
      </c>
      <c r="BI129" s="1613" t="s">
        <v>35</v>
      </c>
      <c r="BJ129" s="1613" t="s">
        <v>35</v>
      </c>
      <c r="BK129" s="1613" t="s">
        <v>35</v>
      </c>
      <c r="BL129" s="1634" t="s">
        <v>35</v>
      </c>
      <c r="BM129" s="1655" t="s">
        <v>35</v>
      </c>
      <c r="BN129" s="1613" t="s">
        <v>35</v>
      </c>
      <c r="BO129" s="1613" t="s">
        <v>35</v>
      </c>
      <c r="BP129" s="1613" t="s">
        <v>35</v>
      </c>
      <c r="BQ129" s="1634" t="s">
        <v>35</v>
      </c>
      <c r="BR129" s="1655" t="s">
        <v>35</v>
      </c>
      <c r="BS129" s="1613" t="s">
        <v>35</v>
      </c>
      <c r="BT129" s="1613" t="s">
        <v>35</v>
      </c>
      <c r="BU129" s="1613" t="s">
        <v>35</v>
      </c>
      <c r="BV129" s="1613" t="s">
        <v>35</v>
      </c>
      <c r="BW129" s="1613" t="s">
        <v>35</v>
      </c>
      <c r="BX129" s="1613" t="s">
        <v>35</v>
      </c>
      <c r="BY129" s="1675" t="s">
        <v>35</v>
      </c>
      <c r="BZ129" s="1675" t="s">
        <v>35</v>
      </c>
      <c r="CA129" s="1675" t="s">
        <v>35</v>
      </c>
      <c r="CB129" s="2485"/>
      <c r="CC129" s="2485"/>
      <c r="CD129" s="2485"/>
      <c r="CE129" s="2485"/>
      <c r="CF129" s="2485"/>
      <c r="CG129" s="2485"/>
      <c r="CH129" s="2485"/>
      <c r="CI129" s="2485"/>
      <c r="CJ129" s="2485"/>
      <c r="CK129" s="2485"/>
      <c r="CL129" s="2485"/>
      <c r="CM129" s="2485"/>
      <c r="CN129" s="2485"/>
      <c r="CO129" s="2485"/>
      <c r="CP129" s="2485"/>
      <c r="CQ129" s="2485"/>
      <c r="CR129" s="2485"/>
      <c r="CS129" s="2485"/>
      <c r="CT129" s="2485"/>
      <c r="CU129" s="2485"/>
      <c r="CV129" s="2485"/>
      <c r="CW129" s="2485"/>
      <c r="CX129" s="2485"/>
      <c r="CY129" s="2485"/>
      <c r="CZ129" s="2485"/>
    </row>
    <row r="130" s="131" customFormat="true" ht="15" hidden="true" customHeight="true" x14ac:dyDescent="0.2">
      <c r="A130" s="3041" t="s">
        <v>47</v>
      </c>
      <c r="B130" s="282" t="s">
        <v>42</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9"/>
      <c r="AB130" s="1038"/>
      <c r="AC130" s="1038"/>
      <c r="AD130" s="1038"/>
      <c r="AE130" s="1038"/>
      <c r="AF130" s="1038"/>
      <c r="AG130" s="1038"/>
      <c r="AH130" s="1038"/>
      <c r="AI130" s="1038"/>
      <c r="AJ130" s="1038"/>
      <c r="AK130" s="1038"/>
      <c r="AL130" s="1038"/>
      <c r="AM130" s="1038"/>
      <c r="AN130" s="1038"/>
      <c r="AO130" s="1038"/>
      <c r="AP130" s="1038"/>
      <c r="AQ130" s="1038"/>
      <c r="AR130" s="1038"/>
      <c r="AS130" s="1038"/>
      <c r="AT130" s="1038"/>
      <c r="AU130" s="1038"/>
      <c r="AV130" s="1038"/>
      <c r="AW130" s="1038"/>
      <c r="AX130" s="1038"/>
      <c r="AY130" s="1038"/>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042"/>
      <c r="B131" s="273" t="s">
        <v>46</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4"/>
      <c r="AB131" s="1038"/>
      <c r="AC131" s="1038"/>
      <c r="AD131" s="1038"/>
      <c r="AE131" s="1038"/>
      <c r="AF131" s="1038"/>
      <c r="AG131" s="1038"/>
      <c r="AH131" s="1038"/>
      <c r="AI131" s="1038"/>
      <c r="AJ131" s="1038"/>
      <c r="AK131" s="1038"/>
      <c r="AL131" s="1038"/>
      <c r="AM131" s="1038"/>
      <c r="AN131" s="1038"/>
      <c r="AO131" s="1038"/>
      <c r="AP131" s="1038"/>
      <c r="AQ131" s="1038"/>
      <c r="AR131" s="1038"/>
      <c r="AS131" s="1038"/>
      <c r="AT131" s="1038"/>
      <c r="AU131" s="1038"/>
      <c r="AV131" s="1038"/>
      <c r="AW131" s="1038"/>
      <c r="AX131" s="1038"/>
      <c r="AY131" s="1038"/>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043"/>
      <c r="B132" s="274" t="s">
        <v>46</v>
      </c>
      <c r="C132" s="345"/>
      <c r="D132" s="346"/>
      <c r="E132" s="346"/>
      <c r="F132" s="346"/>
      <c r="G132" s="347"/>
      <c r="H132" s="348"/>
      <c r="I132" s="346"/>
      <c r="J132" s="346"/>
      <c r="K132" s="346"/>
      <c r="L132" s="349"/>
      <c r="M132" s="345"/>
      <c r="N132" s="346"/>
      <c r="O132" s="346"/>
      <c r="P132" s="346"/>
      <c r="Q132" s="347"/>
      <c r="R132" s="2389"/>
      <c r="S132" s="2390"/>
      <c r="T132" s="2390"/>
      <c r="U132" s="2390"/>
      <c r="V132" s="2390"/>
      <c r="W132" s="2390"/>
      <c r="X132" s="2390"/>
      <c r="Y132" s="2390"/>
      <c r="Z132" s="2390"/>
      <c r="AA132" s="242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761" customFormat="true" ht="15" customHeight="true" x14ac:dyDescent="0.2">
      <c r="A133" s="130"/>
      <c r="B133" s="207"/>
      <c r="C133" s="3044" t="s">
        <v>115</v>
      </c>
      <c r="D133" s="3045"/>
      <c r="E133" s="3045"/>
      <c r="F133" s="3045"/>
      <c r="G133" s="3046"/>
      <c r="H133" s="3377" t="s">
        <v>38</v>
      </c>
      <c r="I133" s="3378"/>
      <c r="J133" s="3378"/>
      <c r="K133" s="3378"/>
      <c r="L133" s="3379"/>
      <c r="M133" s="3380" t="s">
        <v>37</v>
      </c>
      <c r="N133" s="3378"/>
      <c r="O133" s="3378"/>
      <c r="P133" s="3378"/>
      <c r="Q133" s="3379"/>
      <c r="R133" s="2552" t="s">
        <v>142</v>
      </c>
      <c r="S133" s="2562"/>
      <c r="T133" s="2562"/>
      <c r="U133" s="2562"/>
      <c r="V133" s="2562"/>
      <c r="W133" s="2562"/>
      <c r="X133" s="2562"/>
      <c r="Y133" s="2562"/>
      <c r="Z133" s="2562"/>
      <c r="AA133" s="2563"/>
      <c r="AB133" s="1038"/>
      <c r="AC133" s="1038"/>
      <c r="AD133" s="1038"/>
      <c r="AE133" s="1038"/>
      <c r="AF133" s="1038"/>
      <c r="AG133" s="1038"/>
      <c r="AH133" s="1038"/>
      <c r="AI133" s="1038"/>
      <c r="AJ133" s="1038"/>
      <c r="AK133" s="1038"/>
      <c r="AL133" s="1038"/>
      <c r="AM133" s="1038"/>
      <c r="AN133" s="1038"/>
      <c r="AO133" s="1038"/>
      <c r="AP133" s="1038"/>
      <c r="AQ133" s="1038"/>
      <c r="AR133" s="1038"/>
      <c r="AS133" s="1038"/>
      <c r="AT133" s="1038"/>
      <c r="AU133" s="1038"/>
      <c r="AV133" s="1038"/>
      <c r="AW133" s="1038"/>
      <c r="AX133" s="1038"/>
      <c r="AY133" s="1038"/>
      <c r="AZ133" s="240"/>
      <c r="BA133" s="241" t="s">
        <v>131</v>
      </c>
      <c r="BB133" s="116" t="s">
        <v>99</v>
      </c>
      <c r="BC133" s="3116" t="s">
        <v>115</v>
      </c>
      <c r="BD133" s="3117"/>
      <c r="BE133" s="3117"/>
      <c r="BF133" s="3117"/>
      <c r="BG133" s="3118"/>
      <c r="BH133" s="3119" t="s">
        <v>38</v>
      </c>
      <c r="BI133" s="3117"/>
      <c r="BJ133" s="3117"/>
      <c r="BK133" s="3117"/>
      <c r="BL133" s="3118"/>
      <c r="BM133" s="3119" t="s">
        <v>37</v>
      </c>
      <c r="BN133" s="3117"/>
      <c r="BO133" s="3117"/>
      <c r="BP133" s="3117"/>
      <c r="BQ133" s="3120"/>
      <c r="BR133" s="2404" t="s">
        <v>142</v>
      </c>
      <c r="BS133" s="2405"/>
      <c r="BT133" s="2405"/>
      <c r="BU133" s="2405"/>
      <c r="BV133" s="2405"/>
      <c r="BW133" s="2405"/>
      <c r="BX133" s="2405"/>
      <c r="BY133" s="2406"/>
      <c r="BZ133" s="461"/>
      <c r="CA133" s="461"/>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761" customFormat="true" ht="12.75" x14ac:dyDescent="0.2">
      <c r="A134" s="208" t="s">
        <v>69</v>
      </c>
      <c r="B134" s="280"/>
      <c r="C134" s="414" t="s">
        <v>0</v>
      </c>
      <c r="D134" s="415" t="s">
        <v>1</v>
      </c>
      <c r="E134" s="415" t="s">
        <v>2</v>
      </c>
      <c r="F134" s="415" t="s">
        <v>3</v>
      </c>
      <c r="G134" s="416" t="s">
        <v>4</v>
      </c>
      <c r="H134" s="2176" t="s">
        <v>0</v>
      </c>
      <c r="I134" s="2144" t="s">
        <v>1</v>
      </c>
      <c r="J134" s="2144" t="s">
        <v>2</v>
      </c>
      <c r="K134" s="2144" t="s">
        <v>3</v>
      </c>
      <c r="L134" s="2145" t="s">
        <v>4</v>
      </c>
      <c r="M134" s="2166" t="s">
        <v>0</v>
      </c>
      <c r="N134" s="2144" t="s">
        <v>1</v>
      </c>
      <c r="O134" s="2144" t="s">
        <v>2</v>
      </c>
      <c r="P134" s="2144" t="s">
        <v>3</v>
      </c>
      <c r="Q134" s="2188" t="s">
        <v>4</v>
      </c>
      <c r="R134" s="2176" t="s">
        <v>158</v>
      </c>
      <c r="S134" s="2144" t="s">
        <v>159</v>
      </c>
      <c r="T134" s="2144" t="s">
        <v>160</v>
      </c>
      <c r="U134" s="2144" t="s">
        <v>161</v>
      </c>
      <c r="V134" s="2144" t="s">
        <v>162</v>
      </c>
      <c r="W134" s="2144" t="s">
        <v>384</v>
      </c>
      <c r="X134" s="2144" t="s">
        <v>385</v>
      </c>
      <c r="Y134" s="2144" t="s">
        <v>164</v>
      </c>
      <c r="Z134" s="2144" t="s">
        <v>165</v>
      </c>
      <c r="AA134" s="2146" t="s">
        <v>166</v>
      </c>
      <c r="AB134" s="1038"/>
      <c r="AC134" s="1038"/>
      <c r="AD134" s="1038"/>
      <c r="AE134" s="1038"/>
      <c r="AF134" s="1038"/>
      <c r="AG134" s="1038"/>
      <c r="AH134" s="1038"/>
      <c r="AI134" s="1038"/>
      <c r="AJ134" s="1038"/>
      <c r="AK134" s="1038"/>
      <c r="AL134" s="1038"/>
      <c r="AM134" s="1038"/>
      <c r="AN134" s="1038"/>
      <c r="AO134" s="1038"/>
      <c r="AP134" s="1038"/>
      <c r="AQ134" s="1038"/>
      <c r="AR134" s="1038"/>
      <c r="AS134" s="1038"/>
      <c r="AT134" s="1038"/>
      <c r="AU134" s="1038"/>
      <c r="AV134" s="1038"/>
      <c r="AW134" s="1038"/>
      <c r="AX134" s="1038"/>
      <c r="AY134" s="1038"/>
      <c r="AZ134" s="24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158</v>
      </c>
      <c r="BS134" s="188" t="s">
        <v>159</v>
      </c>
      <c r="BT134" s="188" t="s">
        <v>160</v>
      </c>
      <c r="BU134" s="188" t="s">
        <v>161</v>
      </c>
      <c r="BV134" s="188" t="s">
        <v>162</v>
      </c>
      <c r="BW134" s="188" t="s">
        <v>384</v>
      </c>
      <c r="BX134" s="188" t="s">
        <v>385</v>
      </c>
      <c r="BY134" s="189" t="s">
        <v>164</v>
      </c>
      <c r="BZ134" s="189" t="s">
        <v>165</v>
      </c>
      <c r="CA134" s="189" t="s">
        <v>166</v>
      </c>
      <c r="CB134" s="2486"/>
      <c r="CC134" s="2486"/>
      <c r="CD134" s="2486"/>
      <c r="CE134" s="2486"/>
      <c r="CF134" s="2486"/>
      <c r="CG134" s="2486"/>
      <c r="CH134" s="2486"/>
      <c r="CI134" s="2486"/>
      <c r="CJ134" s="2486"/>
      <c r="CK134" s="2486"/>
      <c r="CL134" s="2486"/>
      <c r="CM134" s="2486"/>
      <c r="CN134" s="2486"/>
      <c r="CO134" s="2486"/>
      <c r="CP134" s="2486"/>
      <c r="CQ134" s="2486"/>
      <c r="CR134" s="2486"/>
      <c r="CS134" s="2486"/>
      <c r="CT134" s="2486"/>
      <c r="CU134" s="2486"/>
      <c r="CV134" s="2486"/>
      <c r="CW134" s="2486"/>
      <c r="CX134" s="2486"/>
      <c r="CY134" s="2486"/>
      <c r="CZ134" s="2486"/>
    </row>
    <row r="135" s="761" customFormat="true" ht="15" customHeight="true" x14ac:dyDescent="0.2">
      <c r="A135" s="3381" t="s">
        <v>45</v>
      </c>
      <c r="B135" s="2363" t="s">
        <v>44</v>
      </c>
      <c r="C135" s="2279">
        <v>0</v>
      </c>
      <c r="D135" s="2280">
        <v>0</v>
      </c>
      <c r="E135" s="2280">
        <v>1.2650782474401827</v>
      </c>
      <c r="F135" s="2280">
        <v>7.8391113452404291</v>
      </c>
      <c r="G135" s="2281">
        <v>41.31290783028291</v>
      </c>
      <c r="H135" s="2282">
        <v>3.1232739953635322</v>
      </c>
      <c r="I135" s="2280">
        <v>8.1705401017604622</v>
      </c>
      <c r="J135" s="2280">
        <v>19.063750544943698</v>
      </c>
      <c r="K135" s="2280">
        <v>35.35958938198582</v>
      </c>
      <c r="L135" s="2283">
        <v>58.861817838113886</v>
      </c>
      <c r="M135" s="2284">
        <v>0</v>
      </c>
      <c r="N135" s="2280">
        <v>0</v>
      </c>
      <c r="O135" s="2280">
        <v>0</v>
      </c>
      <c r="P135" s="2280">
        <v>6.1849936929883068E-2</v>
      </c>
      <c r="Q135" s="2281">
        <v>2.346979241755176</v>
      </c>
      <c r="R135" s="2282">
        <v>5.1383486113552364</v>
      </c>
      <c r="S135" s="2280">
        <v>37.916204686234991</v>
      </c>
      <c r="T135" s="2280">
        <v>0.91604710417248125</v>
      </c>
      <c r="U135" s="2280">
        <v>0.45077818959813459</v>
      </c>
      <c r="V135" s="2280">
        <v>14.628921204335061</v>
      </c>
      <c r="W135" s="2280">
        <v>1.1611986239147465</v>
      </c>
      <c r="X135" s="2280">
        <v>1.2776820887202254</v>
      </c>
      <c r="Y135" s="2280">
        <v>1.0557169218597955</v>
      </c>
      <c r="Z135" s="2280">
        <v>6.5357236463560815</v>
      </c>
      <c r="AA135" s="2578">
        <v>0.62942397983756526</v>
      </c>
      <c r="AB135" s="1038"/>
      <c r="AC135" s="1038"/>
      <c r="AD135" s="1038"/>
      <c r="AE135" s="1038"/>
      <c r="AF135" s="1038"/>
      <c r="AG135" s="1038"/>
      <c r="AH135" s="1038"/>
      <c r="AI135" s="1038"/>
      <c r="AJ135" s="1038"/>
      <c r="AK135" s="1038"/>
      <c r="AL135" s="1038"/>
      <c r="AM135" s="1038"/>
      <c r="AN135" s="1038"/>
      <c r="AO135" s="1038"/>
      <c r="AP135" s="1038"/>
      <c r="AQ135" s="1038"/>
      <c r="AR135" s="1038"/>
      <c r="AS135" s="1038"/>
      <c r="AT135" s="1038"/>
      <c r="AU135" s="1038"/>
      <c r="AV135" s="1038"/>
      <c r="AW135" s="1038"/>
      <c r="AX135" s="1038"/>
      <c r="AY135" s="1038"/>
      <c r="AZ135" s="240"/>
      <c r="BA135" s="3121" t="s">
        <v>45</v>
      </c>
      <c r="BB135" s="172" t="s">
        <v>44</v>
      </c>
      <c r="BC135" s="1594" t="s">
        <v>35</v>
      </c>
      <c r="BD135" s="1614" t="s">
        <v>35</v>
      </c>
      <c r="BE135" s="1614" t="s">
        <v>35</v>
      </c>
      <c r="BF135" s="1614" t="s">
        <v>35</v>
      </c>
      <c r="BG135" s="1635" t="s">
        <v>35</v>
      </c>
      <c r="BH135" s="1656" t="s">
        <v>35</v>
      </c>
      <c r="BI135" s="1614" t="s">
        <v>35</v>
      </c>
      <c r="BJ135" s="1614" t="s">
        <v>35</v>
      </c>
      <c r="BK135" s="1614" t="s">
        <v>35</v>
      </c>
      <c r="BL135" s="1635" t="s">
        <v>35</v>
      </c>
      <c r="BM135" s="1656" t="s">
        <v>35</v>
      </c>
      <c r="BN135" s="1614" t="s">
        <v>35</v>
      </c>
      <c r="BO135" s="1614" t="s">
        <v>35</v>
      </c>
      <c r="BP135" s="1614" t="s">
        <v>35</v>
      </c>
      <c r="BQ135" s="1635" t="s">
        <v>35</v>
      </c>
      <c r="BR135" s="1656" t="s">
        <v>35</v>
      </c>
      <c r="BS135" s="1614" t="s">
        <v>35</v>
      </c>
      <c r="BT135" s="1614" t="s">
        <v>35</v>
      </c>
      <c r="BU135" s="1614" t="s">
        <v>35</v>
      </c>
      <c r="BV135" s="1614" t="s">
        <v>35</v>
      </c>
      <c r="BW135" s="1614" t="s">
        <v>35</v>
      </c>
      <c r="BX135" s="1614" t="s">
        <v>35</v>
      </c>
      <c r="BY135" s="1676" t="s">
        <v>35</v>
      </c>
      <c r="BZ135" s="1676" t="s">
        <v>35</v>
      </c>
      <c r="CA135" s="1676" t="s">
        <v>35</v>
      </c>
      <c r="CB135" s="2487"/>
      <c r="CC135" s="2487"/>
      <c r="CD135" s="2487"/>
      <c r="CE135" s="2487"/>
      <c r="CF135" s="2487"/>
      <c r="CG135" s="2487"/>
      <c r="CH135" s="2487"/>
      <c r="CI135" s="2487"/>
      <c r="CJ135" s="2487"/>
      <c r="CK135" s="2487"/>
      <c r="CL135" s="2487"/>
      <c r="CM135" s="2487"/>
      <c r="CN135" s="2487"/>
      <c r="CO135" s="2487"/>
      <c r="CP135" s="2487"/>
      <c r="CQ135" s="2487"/>
      <c r="CR135" s="2487"/>
      <c r="CS135" s="2487"/>
      <c r="CT135" s="2487"/>
      <c r="CU135" s="2487"/>
      <c r="CV135" s="2487"/>
      <c r="CW135" s="2487"/>
      <c r="CX135" s="2487"/>
      <c r="CY135" s="2487"/>
      <c r="CZ135" s="2487"/>
    </row>
    <row r="136" s="761" customFormat="true" ht="15" customHeight="true" x14ac:dyDescent="0.2">
      <c r="A136" s="3375"/>
      <c r="B136" s="2364" t="s">
        <v>43</v>
      </c>
      <c r="C136" s="2285">
        <v>0</v>
      </c>
      <c r="D136" s="2286">
        <v>0</v>
      </c>
      <c r="E136" s="2286">
        <v>0.28758125099131615</v>
      </c>
      <c r="F136" s="2286">
        <v>4.1407609649247714</v>
      </c>
      <c r="G136" s="2287">
        <v>17.617354999727429</v>
      </c>
      <c r="H136" s="2288">
        <v>0.79298318543594282</v>
      </c>
      <c r="I136" s="2286">
        <v>3.53980948294695</v>
      </c>
      <c r="J136" s="2286">
        <v>9.3032479024777821</v>
      </c>
      <c r="K136" s="2286">
        <v>13.518660839108577</v>
      </c>
      <c r="L136" s="2289">
        <v>23.793751933557203</v>
      </c>
      <c r="M136" s="2290">
        <v>0</v>
      </c>
      <c r="N136" s="2286">
        <v>0</v>
      </c>
      <c r="O136" s="2286">
        <v>0</v>
      </c>
      <c r="P136" s="2286">
        <v>0</v>
      </c>
      <c r="Q136" s="2287">
        <v>3.3361577437895931</v>
      </c>
      <c r="R136" s="2288">
        <v>2.3041327461643002</v>
      </c>
      <c r="S136" s="2286">
        <v>10.001407068461145</v>
      </c>
      <c r="T136" s="2286">
        <v>1.2281469396875899</v>
      </c>
      <c r="U136" s="2286">
        <v>0.80125511010573258</v>
      </c>
      <c r="V136" s="2286">
        <v>10.491606043375331</v>
      </c>
      <c r="W136" s="2286">
        <v>1.2085469624648493</v>
      </c>
      <c r="X136" s="2286">
        <v>1.9038434920025078</v>
      </c>
      <c r="Y136" s="2286">
        <v>2.0993094084295896</v>
      </c>
      <c r="Z136" s="2286">
        <v>1.8490352627341091</v>
      </c>
      <c r="AA136" s="2579">
        <v>1.6851548137930339</v>
      </c>
      <c r="AB136" s="1038"/>
      <c r="AC136" s="1038"/>
      <c r="AD136" s="1038"/>
      <c r="AE136" s="1038"/>
      <c r="AF136" s="1038"/>
      <c r="AG136" s="1038"/>
      <c r="AH136" s="1038"/>
      <c r="AI136" s="1038"/>
      <c r="AJ136" s="1038"/>
      <c r="AK136" s="1038"/>
      <c r="AL136" s="1038"/>
      <c r="AM136" s="1038"/>
      <c r="AN136" s="1038"/>
      <c r="AO136" s="1038"/>
      <c r="AP136" s="1038"/>
      <c r="AQ136" s="1038"/>
      <c r="AR136" s="1038"/>
      <c r="AS136" s="1038"/>
      <c r="AT136" s="1038"/>
      <c r="AU136" s="1038"/>
      <c r="AV136" s="1038"/>
      <c r="AW136" s="1038"/>
      <c r="AX136" s="1038"/>
      <c r="AY136" s="1038"/>
      <c r="AZ136" s="240"/>
      <c r="BA136" s="3081"/>
      <c r="BB136" s="173" t="s">
        <v>43</v>
      </c>
      <c r="BC136" s="1595" t="s">
        <v>35</v>
      </c>
      <c r="BD136" s="1615" t="s">
        <v>35</v>
      </c>
      <c r="BE136" s="1615" t="s">
        <v>35</v>
      </c>
      <c r="BF136" s="1615" t="s">
        <v>35</v>
      </c>
      <c r="BG136" s="1636" t="s">
        <v>35</v>
      </c>
      <c r="BH136" s="1657" t="s">
        <v>35</v>
      </c>
      <c r="BI136" s="1615" t="s">
        <v>35</v>
      </c>
      <c r="BJ136" s="1615" t="s">
        <v>35</v>
      </c>
      <c r="BK136" s="1615" t="s">
        <v>35</v>
      </c>
      <c r="BL136" s="1636" t="s">
        <v>35</v>
      </c>
      <c r="BM136" s="1657" t="s">
        <v>35</v>
      </c>
      <c r="BN136" s="1615" t="s">
        <v>35</v>
      </c>
      <c r="BO136" s="1615" t="s">
        <v>35</v>
      </c>
      <c r="BP136" s="1615" t="s">
        <v>35</v>
      </c>
      <c r="BQ136" s="1636" t="s">
        <v>35</v>
      </c>
      <c r="BR136" s="1657" t="s">
        <v>35</v>
      </c>
      <c r="BS136" s="1615" t="s">
        <v>35</v>
      </c>
      <c r="BT136" s="1615" t="s">
        <v>35</v>
      </c>
      <c r="BU136" s="1615" t="s">
        <v>35</v>
      </c>
      <c r="BV136" s="1615" t="s">
        <v>35</v>
      </c>
      <c r="BW136" s="1615" t="s">
        <v>35</v>
      </c>
      <c r="BX136" s="1615" t="s">
        <v>35</v>
      </c>
      <c r="BY136" s="1677" t="s">
        <v>35</v>
      </c>
      <c r="BZ136" s="1677" t="s">
        <v>35</v>
      </c>
      <c r="CA136" s="1677" t="s">
        <v>35</v>
      </c>
      <c r="CB136" s="2488"/>
      <c r="CC136" s="2488"/>
      <c r="CD136" s="2488"/>
      <c r="CE136" s="2488"/>
      <c r="CF136" s="2488"/>
      <c r="CG136" s="2488"/>
      <c r="CH136" s="2488"/>
      <c r="CI136" s="2488"/>
      <c r="CJ136" s="2488"/>
      <c r="CK136" s="2488"/>
      <c r="CL136" s="2488"/>
      <c r="CM136" s="2488"/>
      <c r="CN136" s="2488"/>
      <c r="CO136" s="2488"/>
      <c r="CP136" s="2488"/>
      <c r="CQ136" s="2488"/>
      <c r="CR136" s="2488"/>
      <c r="CS136" s="2488"/>
      <c r="CT136" s="2488"/>
      <c r="CU136" s="2488"/>
      <c r="CV136" s="2488"/>
      <c r="CW136" s="2488"/>
      <c r="CX136" s="2488"/>
      <c r="CY136" s="2488"/>
      <c r="CZ136" s="2488"/>
    </row>
    <row r="137" s="761" customFormat="true" ht="15" customHeight="true" x14ac:dyDescent="0.2">
      <c r="A137" s="3375"/>
      <c r="B137" s="2364" t="s">
        <v>42</v>
      </c>
      <c r="C137" s="2285">
        <v>18.203812824799677</v>
      </c>
      <c r="D137" s="2286">
        <v>22.778430495151941</v>
      </c>
      <c r="E137" s="2286">
        <v>31.269130739459396</v>
      </c>
      <c r="F137" s="2286">
        <v>47.10713927918858</v>
      </c>
      <c r="G137" s="2287">
        <v>31.833357085598475</v>
      </c>
      <c r="H137" s="2288">
        <v>35.213748492943722</v>
      </c>
      <c r="I137" s="2286">
        <v>48.270452288281867</v>
      </c>
      <c r="J137" s="2286">
        <v>52.780049939522591</v>
      </c>
      <c r="K137" s="2286">
        <v>39.929547101361585</v>
      </c>
      <c r="L137" s="2289">
        <v>14.72374625123015</v>
      </c>
      <c r="M137" s="2290">
        <v>16.012451224067821</v>
      </c>
      <c r="N137" s="2286">
        <v>20.947835035063108</v>
      </c>
      <c r="O137" s="2286">
        <v>23.129168179690751</v>
      </c>
      <c r="P137" s="2286">
        <v>28.571923801867133</v>
      </c>
      <c r="Q137" s="2287">
        <v>36.824599651708247</v>
      </c>
      <c r="R137" s="2288">
        <v>38.652992176850873</v>
      </c>
      <c r="S137" s="2286">
        <v>13.245449412450174</v>
      </c>
      <c r="T137" s="2286">
        <v>34.436549079232364</v>
      </c>
      <c r="U137" s="2286">
        <v>41.628640314627759</v>
      </c>
      <c r="V137" s="2286">
        <v>58.363534181111255</v>
      </c>
      <c r="W137" s="2286">
        <v>27.134891773928327</v>
      </c>
      <c r="X137" s="2286">
        <v>7.9723774366522866</v>
      </c>
      <c r="Y137" s="2286">
        <v>18.091497594848594</v>
      </c>
      <c r="Z137" s="2286">
        <v>24.728190737797298</v>
      </c>
      <c r="AA137" s="2579">
        <v>10.419100080520888</v>
      </c>
      <c r="AB137" s="1038"/>
      <c r="AC137" s="1038"/>
      <c r="AD137" s="1038"/>
      <c r="AE137" s="1038"/>
      <c r="AF137" s="1038"/>
      <c r="AG137" s="1038"/>
      <c r="AH137" s="1038"/>
      <c r="AI137" s="1038"/>
      <c r="AJ137" s="1038"/>
      <c r="AK137" s="1038"/>
      <c r="AL137" s="1038"/>
      <c r="AM137" s="1038"/>
      <c r="AN137" s="1038"/>
      <c r="AO137" s="1038"/>
      <c r="AP137" s="1038"/>
      <c r="AQ137" s="1038"/>
      <c r="AR137" s="1038"/>
      <c r="AS137" s="1038"/>
      <c r="AT137" s="1038"/>
      <c r="AU137" s="1038"/>
      <c r="AV137" s="1038"/>
      <c r="AW137" s="1038"/>
      <c r="AX137" s="1038"/>
      <c r="AY137" s="1038"/>
      <c r="AZ137" s="240"/>
      <c r="BA137" s="3081"/>
      <c r="BB137" s="173" t="s">
        <v>42</v>
      </c>
      <c r="BC137" s="1595" t="s">
        <v>35</v>
      </c>
      <c r="BD137" s="1615" t="s">
        <v>35</v>
      </c>
      <c r="BE137" s="1615" t="s">
        <v>35</v>
      </c>
      <c r="BF137" s="1615" t="s">
        <v>35</v>
      </c>
      <c r="BG137" s="1636" t="s">
        <v>35</v>
      </c>
      <c r="BH137" s="1657" t="s">
        <v>35</v>
      </c>
      <c r="BI137" s="1615" t="s">
        <v>35</v>
      </c>
      <c r="BJ137" s="1615" t="s">
        <v>35</v>
      </c>
      <c r="BK137" s="1615" t="s">
        <v>35</v>
      </c>
      <c r="BL137" s="1636" t="s">
        <v>35</v>
      </c>
      <c r="BM137" s="1657" t="s">
        <v>35</v>
      </c>
      <c r="BN137" s="1615" t="s">
        <v>35</v>
      </c>
      <c r="BO137" s="1615" t="s">
        <v>35</v>
      </c>
      <c r="BP137" s="1615" t="s">
        <v>35</v>
      </c>
      <c r="BQ137" s="1636" t="s">
        <v>35</v>
      </c>
      <c r="BR137" s="1657" t="s">
        <v>35</v>
      </c>
      <c r="BS137" s="1615" t="s">
        <v>35</v>
      </c>
      <c r="BT137" s="1615" t="s">
        <v>35</v>
      </c>
      <c r="BU137" s="1615" t="s">
        <v>35</v>
      </c>
      <c r="BV137" s="1615" t="s">
        <v>35</v>
      </c>
      <c r="BW137" s="1615" t="s">
        <v>35</v>
      </c>
      <c r="BX137" s="1615" t="s">
        <v>35</v>
      </c>
      <c r="BY137" s="1677" t="s">
        <v>35</v>
      </c>
      <c r="BZ137" s="1677" t="s">
        <v>35</v>
      </c>
      <c r="CA137" s="1677" t="s">
        <v>35</v>
      </c>
      <c r="CB137" s="2488"/>
      <c r="CC137" s="2488"/>
      <c r="CD137" s="2488"/>
      <c r="CE137" s="2488"/>
      <c r="CF137" s="2488"/>
      <c r="CG137" s="2488"/>
      <c r="CH137" s="2488"/>
      <c r="CI137" s="2488"/>
      <c r="CJ137" s="2488"/>
      <c r="CK137" s="2488"/>
      <c r="CL137" s="2488"/>
      <c r="CM137" s="2488"/>
      <c r="CN137" s="2488"/>
      <c r="CO137" s="2488"/>
      <c r="CP137" s="2488"/>
      <c r="CQ137" s="2488"/>
      <c r="CR137" s="2488"/>
      <c r="CS137" s="2488"/>
      <c r="CT137" s="2488"/>
      <c r="CU137" s="2488"/>
      <c r="CV137" s="2488"/>
      <c r="CW137" s="2488"/>
      <c r="CX137" s="2488"/>
      <c r="CY137" s="2488"/>
      <c r="CZ137" s="2488"/>
    </row>
    <row r="138" s="761" customFormat="true" ht="15" customHeight="true" x14ac:dyDescent="0.2">
      <c r="A138" s="3375"/>
      <c r="B138" s="2364" t="s">
        <v>41</v>
      </c>
      <c r="C138" s="2285">
        <v>47.511355523924003</v>
      </c>
      <c r="D138" s="2286">
        <v>51.331629951626248</v>
      </c>
      <c r="E138" s="2286">
        <v>51.467883697916228</v>
      </c>
      <c r="F138" s="2286">
        <v>36.576063189875796</v>
      </c>
      <c r="G138" s="2287">
        <v>8.9223362679997162</v>
      </c>
      <c r="H138" s="2288">
        <v>55.939214696945896</v>
      </c>
      <c r="I138" s="2286">
        <v>38.631443020477988</v>
      </c>
      <c r="J138" s="2286">
        <v>18.259749098794885</v>
      </c>
      <c r="K138" s="2286">
        <v>11.169831943455264</v>
      </c>
      <c r="L138" s="2289">
        <v>2.6206839770987926</v>
      </c>
      <c r="M138" s="2290">
        <v>45.862670559484734</v>
      </c>
      <c r="N138" s="2286">
        <v>49.575076214191554</v>
      </c>
      <c r="O138" s="2286">
        <v>50.418231570877992</v>
      </c>
      <c r="P138" s="2286">
        <v>48.664200749401438</v>
      </c>
      <c r="Q138" s="2287">
        <v>46.075283668980113</v>
      </c>
      <c r="R138" s="2288">
        <v>37.128094930038955</v>
      </c>
      <c r="S138" s="2286">
        <v>36.754703820360284</v>
      </c>
      <c r="T138" s="2286">
        <v>32.450658355792179</v>
      </c>
      <c r="U138" s="2286">
        <v>52.656472218371775</v>
      </c>
      <c r="V138" s="2286">
        <v>14.865379439230383</v>
      </c>
      <c r="W138" s="2286">
        <v>60.21751721372204</v>
      </c>
      <c r="X138" s="2286">
        <v>82.724779841769234</v>
      </c>
      <c r="Y138" s="2286">
        <v>69.718529156981774</v>
      </c>
      <c r="Z138" s="2286">
        <v>31.881038073376455</v>
      </c>
      <c r="AA138" s="2579">
        <v>31.709822542614031</v>
      </c>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240"/>
      <c r="BA138" s="3081"/>
      <c r="BB138" s="173" t="s">
        <v>41</v>
      </c>
      <c r="BC138" s="1595" t="s">
        <v>35</v>
      </c>
      <c r="BD138" s="1615" t="s">
        <v>35</v>
      </c>
      <c r="BE138" s="1615" t="s">
        <v>35</v>
      </c>
      <c r="BF138" s="1615" t="s">
        <v>35</v>
      </c>
      <c r="BG138" s="1636" t="s">
        <v>35</v>
      </c>
      <c r="BH138" s="1657" t="s">
        <v>35</v>
      </c>
      <c r="BI138" s="1615" t="s">
        <v>35</v>
      </c>
      <c r="BJ138" s="1615" t="s">
        <v>35</v>
      </c>
      <c r="BK138" s="1615" t="s">
        <v>35</v>
      </c>
      <c r="BL138" s="1636" t="s">
        <v>35</v>
      </c>
      <c r="BM138" s="1657" t="s">
        <v>35</v>
      </c>
      <c r="BN138" s="1615" t="s">
        <v>35</v>
      </c>
      <c r="BO138" s="1615" t="s">
        <v>35</v>
      </c>
      <c r="BP138" s="1615" t="s">
        <v>35</v>
      </c>
      <c r="BQ138" s="1636" t="s">
        <v>35</v>
      </c>
      <c r="BR138" s="1657" t="s">
        <v>35</v>
      </c>
      <c r="BS138" s="1615" t="s">
        <v>35</v>
      </c>
      <c r="BT138" s="1615" t="s">
        <v>35</v>
      </c>
      <c r="BU138" s="1615" t="s">
        <v>35</v>
      </c>
      <c r="BV138" s="1615" t="s">
        <v>35</v>
      </c>
      <c r="BW138" s="1615" t="s">
        <v>35</v>
      </c>
      <c r="BX138" s="1615" t="s">
        <v>35</v>
      </c>
      <c r="BY138" s="1677" t="s">
        <v>35</v>
      </c>
      <c r="BZ138" s="1677" t="s">
        <v>35</v>
      </c>
      <c r="CA138" s="1677" t="s">
        <v>35</v>
      </c>
      <c r="CB138" s="2488"/>
      <c r="CC138" s="2488"/>
      <c r="CD138" s="2488"/>
      <c r="CE138" s="2488"/>
      <c r="CF138" s="2488"/>
      <c r="CG138" s="2488"/>
      <c r="CH138" s="2488"/>
      <c r="CI138" s="2488"/>
      <c r="CJ138" s="2488"/>
      <c r="CK138" s="2488"/>
      <c r="CL138" s="2488"/>
      <c r="CM138" s="2488"/>
      <c r="CN138" s="2488"/>
      <c r="CO138" s="2488"/>
      <c r="CP138" s="2488"/>
      <c r="CQ138" s="2488"/>
      <c r="CR138" s="2488"/>
      <c r="CS138" s="2488"/>
      <c r="CT138" s="2488"/>
      <c r="CU138" s="2488"/>
      <c r="CV138" s="2488"/>
      <c r="CW138" s="2488"/>
      <c r="CX138" s="2488"/>
      <c r="CY138" s="2488"/>
      <c r="CZ138" s="2488"/>
    </row>
    <row r="139" s="761" customFormat="true" ht="15" customHeight="true" x14ac:dyDescent="0.2">
      <c r="A139" s="3375"/>
      <c r="B139" s="2364" t="s">
        <v>19</v>
      </c>
      <c r="C139" s="2285">
        <v>34.284831651276292</v>
      </c>
      <c r="D139" s="2286">
        <v>25.88993955322217</v>
      </c>
      <c r="E139" s="2286">
        <v>15.710326064192625</v>
      </c>
      <c r="F139" s="2286">
        <v>4.3369252207706133</v>
      </c>
      <c r="G139" s="2287">
        <v>0.3140438163914091</v>
      </c>
      <c r="H139" s="2288">
        <v>4.9307796293112718</v>
      </c>
      <c r="I139" s="2286">
        <v>1.3877551065327092</v>
      </c>
      <c r="J139" s="2286">
        <v>0.59320251426104909</v>
      </c>
      <c r="K139" s="2286">
        <v>2.2370734088704488E-2</v>
      </c>
      <c r="L139" s="2289">
        <v>0</v>
      </c>
      <c r="M139" s="2290">
        <v>38.124878216447485</v>
      </c>
      <c r="N139" s="2286">
        <v>29.477088750745285</v>
      </c>
      <c r="O139" s="2286">
        <v>26.452600249431196</v>
      </c>
      <c r="P139" s="2286">
        <v>22.702025511801338</v>
      </c>
      <c r="Q139" s="2287">
        <v>11.416979693766551</v>
      </c>
      <c r="R139" s="2288">
        <v>16.776431535590792</v>
      </c>
      <c r="S139" s="2286">
        <v>2.0822350124934128</v>
      </c>
      <c r="T139" s="2286">
        <v>30.968598521115524</v>
      </c>
      <c r="U139" s="2286">
        <v>4.4628541672964586</v>
      </c>
      <c r="V139" s="2286">
        <v>1.6505591319480466</v>
      </c>
      <c r="W139" s="2286">
        <v>10.277845425970167</v>
      </c>
      <c r="X139" s="2286">
        <v>6.1213171408556599</v>
      </c>
      <c r="Y139" s="2286">
        <v>9.0349469178801289</v>
      </c>
      <c r="Z139" s="2286">
        <v>35.006012279736282</v>
      </c>
      <c r="AA139" s="2579">
        <v>55.556498583234529</v>
      </c>
      <c r="AB139" s="1038"/>
      <c r="AC139" s="1038"/>
      <c r="AD139" s="1038"/>
      <c r="AE139" s="1038"/>
      <c r="AF139" s="1038"/>
      <c r="AG139" s="1038"/>
      <c r="AH139" s="1038"/>
      <c r="AI139" s="1038"/>
      <c r="AJ139" s="1038"/>
      <c r="AK139" s="1038"/>
      <c r="AL139" s="1038"/>
      <c r="AM139" s="1038"/>
      <c r="AN139" s="1038"/>
      <c r="AO139" s="1038"/>
      <c r="AP139" s="1038"/>
      <c r="AQ139" s="1038"/>
      <c r="AR139" s="1038"/>
      <c r="AS139" s="1038"/>
      <c r="AT139" s="1038"/>
      <c r="AU139" s="1038"/>
      <c r="AV139" s="1038"/>
      <c r="AW139" s="1038"/>
      <c r="AX139" s="1038"/>
      <c r="AY139" s="1038"/>
      <c r="AZ139" s="240"/>
      <c r="BA139" s="3081"/>
      <c r="BB139" s="173" t="s">
        <v>19</v>
      </c>
      <c r="BC139" s="1595" t="s">
        <v>35</v>
      </c>
      <c r="BD139" s="1615" t="s">
        <v>35</v>
      </c>
      <c r="BE139" s="1615" t="s">
        <v>35</v>
      </c>
      <c r="BF139" s="1615" t="s">
        <v>35</v>
      </c>
      <c r="BG139" s="1636" t="s">
        <v>35</v>
      </c>
      <c r="BH139" s="1657" t="s">
        <v>35</v>
      </c>
      <c r="BI139" s="1615" t="s">
        <v>35</v>
      </c>
      <c r="BJ139" s="1615" t="s">
        <v>35</v>
      </c>
      <c r="BK139" s="1615" t="s">
        <v>35</v>
      </c>
      <c r="BL139" s="1636" t="s">
        <v>35</v>
      </c>
      <c r="BM139" s="1657" t="s">
        <v>35</v>
      </c>
      <c r="BN139" s="1615" t="s">
        <v>35</v>
      </c>
      <c r="BO139" s="1615" t="s">
        <v>35</v>
      </c>
      <c r="BP139" s="1615" t="s">
        <v>35</v>
      </c>
      <c r="BQ139" s="1636" t="s">
        <v>35</v>
      </c>
      <c r="BR139" s="1657" t="s">
        <v>35</v>
      </c>
      <c r="BS139" s="1615" t="s">
        <v>35</v>
      </c>
      <c r="BT139" s="1615" t="s">
        <v>35</v>
      </c>
      <c r="BU139" s="1615" t="s">
        <v>35</v>
      </c>
      <c r="BV139" s="1615" t="s">
        <v>35</v>
      </c>
      <c r="BW139" s="1615" t="s">
        <v>35</v>
      </c>
      <c r="BX139" s="1615" t="s">
        <v>35</v>
      </c>
      <c r="BY139" s="1677" t="s">
        <v>35</v>
      </c>
      <c r="BZ139" s="1677" t="s">
        <v>35</v>
      </c>
      <c r="CA139" s="1677" t="s">
        <v>35</v>
      </c>
      <c r="CB139" s="2488"/>
      <c r="CC139" s="2488"/>
      <c r="CD139" s="2488"/>
      <c r="CE139" s="2488"/>
      <c r="CF139" s="2488"/>
      <c r="CG139" s="2488"/>
      <c r="CH139" s="2488"/>
      <c r="CI139" s="2488"/>
      <c r="CJ139" s="2488"/>
      <c r="CK139" s="2488"/>
      <c r="CL139" s="2488"/>
      <c r="CM139" s="2488"/>
      <c r="CN139" s="2488"/>
      <c r="CO139" s="2488"/>
      <c r="CP139" s="2488"/>
      <c r="CQ139" s="2488"/>
      <c r="CR139" s="2488"/>
      <c r="CS139" s="2488"/>
      <c r="CT139" s="2488"/>
      <c r="CU139" s="2488"/>
      <c r="CV139" s="2488"/>
      <c r="CW139" s="2488"/>
      <c r="CX139" s="2488"/>
      <c r="CY139" s="2488"/>
      <c r="CZ139" s="2488"/>
    </row>
    <row r="140" s="130" customFormat="true" ht="15" customHeight="true" x14ac:dyDescent="0.2">
      <c r="A140" s="3028" t="s">
        <v>107</v>
      </c>
      <c r="B140" s="300" t="s">
        <v>64</v>
      </c>
      <c r="C140" s="1517" t="s">
        <v>35</v>
      </c>
      <c r="D140" s="1531" t="s">
        <v>35</v>
      </c>
      <c r="E140" s="1531" t="s">
        <v>35</v>
      </c>
      <c r="F140" s="1531" t="s">
        <v>35</v>
      </c>
      <c r="G140" s="1545" t="s">
        <v>35</v>
      </c>
      <c r="H140" s="1559" t="s">
        <v>35</v>
      </c>
      <c r="I140" s="1531" t="s">
        <v>35</v>
      </c>
      <c r="J140" s="1531" t="s">
        <v>35</v>
      </c>
      <c r="K140" s="1531" t="s">
        <v>35</v>
      </c>
      <c r="L140" s="1573" t="s">
        <v>35</v>
      </c>
      <c r="M140" s="1582" t="s">
        <v>35</v>
      </c>
      <c r="N140" s="1531" t="s">
        <v>35</v>
      </c>
      <c r="O140" s="1531" t="s">
        <v>35</v>
      </c>
      <c r="P140" s="1531" t="s">
        <v>35</v>
      </c>
      <c r="Q140" s="1545" t="s">
        <v>35</v>
      </c>
      <c r="R140" s="1559" t="s">
        <v>35</v>
      </c>
      <c r="S140" s="1531" t="s">
        <v>35</v>
      </c>
      <c r="T140" s="1531" t="s">
        <v>35</v>
      </c>
      <c r="U140" s="1531" t="s">
        <v>35</v>
      </c>
      <c r="V140" s="1531" t="s">
        <v>35</v>
      </c>
      <c r="W140" s="1531" t="s">
        <v>35</v>
      </c>
      <c r="X140" s="1531" t="s">
        <v>35</v>
      </c>
      <c r="Y140" s="1584" t="s">
        <v>35</v>
      </c>
      <c r="Z140" s="1584" t="s">
        <v>35</v>
      </c>
      <c r="AA140" s="2443" t="s">
        <v>35</v>
      </c>
      <c r="AB140" s="2468"/>
      <c r="AC140" s="2468"/>
      <c r="AD140" s="2468"/>
      <c r="AE140" s="2468"/>
      <c r="AF140" s="2468"/>
      <c r="AG140" s="2468"/>
      <c r="AH140" s="2468"/>
      <c r="AI140" s="2468"/>
      <c r="AJ140" s="2468"/>
      <c r="AK140" s="2468"/>
      <c r="AL140" s="2468"/>
      <c r="AM140" s="2468"/>
      <c r="AN140" s="2468"/>
      <c r="AO140" s="2468"/>
      <c r="AP140" s="2468"/>
      <c r="AQ140" s="2468"/>
      <c r="AR140" s="2468"/>
      <c r="AS140" s="2468"/>
      <c r="AT140" s="2468"/>
      <c r="AU140" s="2468"/>
      <c r="AV140" s="2468"/>
      <c r="AW140" s="2468"/>
      <c r="AX140" s="2468"/>
      <c r="AY140" s="2468"/>
      <c r="AZ140" s="239"/>
      <c r="BA140" s="3081" t="s">
        <v>107</v>
      </c>
      <c r="BB140" s="173" t="s">
        <v>64</v>
      </c>
      <c r="BC140" s="1595" t="s">
        <v>35</v>
      </c>
      <c r="BD140" s="1615" t="s">
        <v>35</v>
      </c>
      <c r="BE140" s="1615" t="s">
        <v>35</v>
      </c>
      <c r="BF140" s="1615" t="s">
        <v>35</v>
      </c>
      <c r="BG140" s="1636" t="s">
        <v>35</v>
      </c>
      <c r="BH140" s="1657" t="s">
        <v>35</v>
      </c>
      <c r="BI140" s="1615" t="s">
        <v>35</v>
      </c>
      <c r="BJ140" s="1615" t="s">
        <v>35</v>
      </c>
      <c r="BK140" s="1615" t="s">
        <v>35</v>
      </c>
      <c r="BL140" s="1636" t="s">
        <v>35</v>
      </c>
      <c r="BM140" s="1657" t="s">
        <v>35</v>
      </c>
      <c r="BN140" s="1615" t="s">
        <v>35</v>
      </c>
      <c r="BO140" s="1615" t="s">
        <v>35</v>
      </c>
      <c r="BP140" s="1615" t="s">
        <v>35</v>
      </c>
      <c r="BQ140" s="1636" t="s">
        <v>35</v>
      </c>
      <c r="BR140" s="1657" t="s">
        <v>35</v>
      </c>
      <c r="BS140" s="1615" t="s">
        <v>35</v>
      </c>
      <c r="BT140" s="1615" t="s">
        <v>35</v>
      </c>
      <c r="BU140" s="1615" t="s">
        <v>35</v>
      </c>
      <c r="BV140" s="1615" t="s">
        <v>35</v>
      </c>
      <c r="BW140" s="1615" t="s">
        <v>35</v>
      </c>
      <c r="BX140" s="1615" t="s">
        <v>35</v>
      </c>
      <c r="BY140" s="1677" t="s">
        <v>35</v>
      </c>
      <c r="BZ140" s="1677" t="s">
        <v>35</v>
      </c>
      <c r="CA140" s="1677" t="s">
        <v>35</v>
      </c>
      <c r="CB140" s="2488"/>
      <c r="CC140" s="2488"/>
      <c r="CD140" s="2488"/>
      <c r="CE140" s="2488"/>
      <c r="CF140" s="2488"/>
      <c r="CG140" s="2488"/>
      <c r="CH140" s="2488"/>
      <c r="CI140" s="2488"/>
      <c r="CJ140" s="2488"/>
      <c r="CK140" s="2488"/>
      <c r="CL140" s="2488"/>
      <c r="CM140" s="2488"/>
      <c r="CN140" s="2488"/>
      <c r="CO140" s="2488"/>
      <c r="CP140" s="2488"/>
      <c r="CQ140" s="2488"/>
      <c r="CR140" s="2488"/>
      <c r="CS140" s="2488"/>
      <c r="CT140" s="2488"/>
      <c r="CU140" s="2488"/>
      <c r="CV140" s="2488"/>
      <c r="CW140" s="2488"/>
      <c r="CX140" s="2488"/>
      <c r="CY140" s="2488"/>
      <c r="CZ140" s="2488"/>
    </row>
    <row r="141" s="130" customFormat="true" ht="15" customHeight="true" x14ac:dyDescent="0.2">
      <c r="A141" s="3028"/>
      <c r="B141" s="300" t="s">
        <v>65</v>
      </c>
      <c r="C141" s="1517" t="s">
        <v>35</v>
      </c>
      <c r="D141" s="1531" t="s">
        <v>35</v>
      </c>
      <c r="E141" s="1531" t="s">
        <v>35</v>
      </c>
      <c r="F141" s="1531" t="s">
        <v>35</v>
      </c>
      <c r="G141" s="1545" t="s">
        <v>35</v>
      </c>
      <c r="H141" s="1559" t="s">
        <v>35</v>
      </c>
      <c r="I141" s="1531" t="s">
        <v>35</v>
      </c>
      <c r="J141" s="1531" t="s">
        <v>35</v>
      </c>
      <c r="K141" s="1531" t="s">
        <v>35</v>
      </c>
      <c r="L141" s="1573" t="s">
        <v>35</v>
      </c>
      <c r="M141" s="1582" t="s">
        <v>35</v>
      </c>
      <c r="N141" s="1531" t="s">
        <v>35</v>
      </c>
      <c r="O141" s="1531" t="s">
        <v>35</v>
      </c>
      <c r="P141" s="1531" t="s">
        <v>35</v>
      </c>
      <c r="Q141" s="1545" t="s">
        <v>35</v>
      </c>
      <c r="R141" s="1559" t="s">
        <v>35</v>
      </c>
      <c r="S141" s="1531" t="s">
        <v>35</v>
      </c>
      <c r="T141" s="1531" t="s">
        <v>35</v>
      </c>
      <c r="U141" s="1531" t="s">
        <v>35</v>
      </c>
      <c r="V141" s="1531" t="s">
        <v>35</v>
      </c>
      <c r="W141" s="1531" t="s">
        <v>35</v>
      </c>
      <c r="X141" s="1531" t="s">
        <v>35</v>
      </c>
      <c r="Y141" s="1584" t="s">
        <v>35</v>
      </c>
      <c r="Z141" s="1584" t="s">
        <v>35</v>
      </c>
      <c r="AA141" s="2443" t="s">
        <v>35</v>
      </c>
      <c r="AB141" s="2468"/>
      <c r="AC141" s="2468"/>
      <c r="AD141" s="2468"/>
      <c r="AE141" s="2468"/>
      <c r="AF141" s="2468"/>
      <c r="AG141" s="2468"/>
      <c r="AH141" s="2468"/>
      <c r="AI141" s="2468"/>
      <c r="AJ141" s="2468"/>
      <c r="AK141" s="2468"/>
      <c r="AL141" s="2468"/>
      <c r="AM141" s="2468"/>
      <c r="AN141" s="2468"/>
      <c r="AO141" s="2468"/>
      <c r="AP141" s="2468"/>
      <c r="AQ141" s="2468"/>
      <c r="AR141" s="2468"/>
      <c r="AS141" s="2468"/>
      <c r="AT141" s="2468"/>
      <c r="AU141" s="2468"/>
      <c r="AV141" s="2468"/>
      <c r="AW141" s="2468"/>
      <c r="AX141" s="2468"/>
      <c r="AY141" s="2468"/>
      <c r="AZ141" s="239"/>
      <c r="BA141" s="3081"/>
      <c r="BB141" s="173" t="s">
        <v>65</v>
      </c>
      <c r="BC141" s="1595" t="s">
        <v>35</v>
      </c>
      <c r="BD141" s="1615" t="s">
        <v>35</v>
      </c>
      <c r="BE141" s="1615" t="s">
        <v>35</v>
      </c>
      <c r="BF141" s="1615" t="s">
        <v>35</v>
      </c>
      <c r="BG141" s="1636" t="s">
        <v>35</v>
      </c>
      <c r="BH141" s="1657" t="s">
        <v>35</v>
      </c>
      <c r="BI141" s="1615" t="s">
        <v>35</v>
      </c>
      <c r="BJ141" s="1615" t="s">
        <v>35</v>
      </c>
      <c r="BK141" s="1615" t="s">
        <v>35</v>
      </c>
      <c r="BL141" s="1636" t="s">
        <v>35</v>
      </c>
      <c r="BM141" s="1657" t="s">
        <v>35</v>
      </c>
      <c r="BN141" s="1615" t="s">
        <v>35</v>
      </c>
      <c r="BO141" s="1615" t="s">
        <v>35</v>
      </c>
      <c r="BP141" s="1615" t="s">
        <v>35</v>
      </c>
      <c r="BQ141" s="1636" t="s">
        <v>35</v>
      </c>
      <c r="BR141" s="1657" t="s">
        <v>35</v>
      </c>
      <c r="BS141" s="1615" t="s">
        <v>35</v>
      </c>
      <c r="BT141" s="1615" t="s">
        <v>35</v>
      </c>
      <c r="BU141" s="1615" t="s">
        <v>35</v>
      </c>
      <c r="BV141" s="1615" t="s">
        <v>35</v>
      </c>
      <c r="BW141" s="1615" t="s">
        <v>35</v>
      </c>
      <c r="BX141" s="1615" t="s">
        <v>35</v>
      </c>
      <c r="BY141" s="1677" t="s">
        <v>35</v>
      </c>
      <c r="BZ141" s="1677" t="s">
        <v>35</v>
      </c>
      <c r="CA141" s="1677" t="s">
        <v>35</v>
      </c>
      <c r="CB141" s="2488"/>
      <c r="CC141" s="2488"/>
      <c r="CD141" s="2488"/>
      <c r="CE141" s="2488"/>
      <c r="CF141" s="2488"/>
      <c r="CG141" s="2488"/>
      <c r="CH141" s="2488"/>
      <c r="CI141" s="2488"/>
      <c r="CJ141" s="2488"/>
      <c r="CK141" s="2488"/>
      <c r="CL141" s="2488"/>
      <c r="CM141" s="2488"/>
      <c r="CN141" s="2488"/>
      <c r="CO141" s="2488"/>
      <c r="CP141" s="2488"/>
      <c r="CQ141" s="2488"/>
      <c r="CR141" s="2488"/>
      <c r="CS141" s="2488"/>
      <c r="CT141" s="2488"/>
      <c r="CU141" s="2488"/>
      <c r="CV141" s="2488"/>
      <c r="CW141" s="2488"/>
      <c r="CX141" s="2488"/>
      <c r="CY141" s="2488"/>
      <c r="CZ141" s="2488"/>
    </row>
    <row r="142" s="130" customFormat="true" ht="15" customHeight="true" x14ac:dyDescent="0.2">
      <c r="A142" s="3028"/>
      <c r="B142" s="300" t="s">
        <v>66</v>
      </c>
      <c r="C142" s="1517" t="s">
        <v>35</v>
      </c>
      <c r="D142" s="1531" t="s">
        <v>35</v>
      </c>
      <c r="E142" s="1531" t="s">
        <v>35</v>
      </c>
      <c r="F142" s="1531" t="s">
        <v>35</v>
      </c>
      <c r="G142" s="1545" t="s">
        <v>35</v>
      </c>
      <c r="H142" s="1559" t="s">
        <v>35</v>
      </c>
      <c r="I142" s="1531" t="s">
        <v>35</v>
      </c>
      <c r="J142" s="1531" t="s">
        <v>35</v>
      </c>
      <c r="K142" s="1531" t="s">
        <v>35</v>
      </c>
      <c r="L142" s="1573" t="s">
        <v>35</v>
      </c>
      <c r="M142" s="1582" t="s">
        <v>35</v>
      </c>
      <c r="N142" s="1531" t="s">
        <v>35</v>
      </c>
      <c r="O142" s="1531" t="s">
        <v>35</v>
      </c>
      <c r="P142" s="1531" t="s">
        <v>35</v>
      </c>
      <c r="Q142" s="1545" t="s">
        <v>35</v>
      </c>
      <c r="R142" s="1559" t="s">
        <v>35</v>
      </c>
      <c r="S142" s="1531" t="s">
        <v>35</v>
      </c>
      <c r="T142" s="1531" t="s">
        <v>35</v>
      </c>
      <c r="U142" s="1531" t="s">
        <v>35</v>
      </c>
      <c r="V142" s="1531" t="s">
        <v>35</v>
      </c>
      <c r="W142" s="1531" t="s">
        <v>35</v>
      </c>
      <c r="X142" s="1531" t="s">
        <v>35</v>
      </c>
      <c r="Y142" s="1584" t="s">
        <v>35</v>
      </c>
      <c r="Z142" s="1584" t="s">
        <v>35</v>
      </c>
      <c r="AA142" s="2443" t="s">
        <v>35</v>
      </c>
      <c r="AB142" s="2468"/>
      <c r="AC142" s="2468"/>
      <c r="AD142" s="2468"/>
      <c r="AE142" s="2468"/>
      <c r="AF142" s="2468"/>
      <c r="AG142" s="2468"/>
      <c r="AH142" s="2468"/>
      <c r="AI142" s="2468"/>
      <c r="AJ142" s="2468"/>
      <c r="AK142" s="2468"/>
      <c r="AL142" s="2468"/>
      <c r="AM142" s="2468"/>
      <c r="AN142" s="2468"/>
      <c r="AO142" s="2468"/>
      <c r="AP142" s="2468"/>
      <c r="AQ142" s="2468"/>
      <c r="AR142" s="2468"/>
      <c r="AS142" s="2468"/>
      <c r="AT142" s="2468"/>
      <c r="AU142" s="2468"/>
      <c r="AV142" s="2468"/>
      <c r="AW142" s="2468"/>
      <c r="AX142" s="2468"/>
      <c r="AY142" s="2468"/>
      <c r="AZ142" s="239"/>
      <c r="BA142" s="3081"/>
      <c r="BB142" s="173" t="s">
        <v>66</v>
      </c>
      <c r="BC142" s="1595" t="s">
        <v>35</v>
      </c>
      <c r="BD142" s="1615" t="s">
        <v>35</v>
      </c>
      <c r="BE142" s="1615" t="s">
        <v>35</v>
      </c>
      <c r="BF142" s="1615" t="s">
        <v>35</v>
      </c>
      <c r="BG142" s="1636" t="s">
        <v>35</v>
      </c>
      <c r="BH142" s="1657" t="s">
        <v>35</v>
      </c>
      <c r="BI142" s="1615" t="s">
        <v>35</v>
      </c>
      <c r="BJ142" s="1615" t="s">
        <v>35</v>
      </c>
      <c r="BK142" s="1615" t="s">
        <v>35</v>
      </c>
      <c r="BL142" s="1636" t="s">
        <v>35</v>
      </c>
      <c r="BM142" s="1657" t="s">
        <v>35</v>
      </c>
      <c r="BN142" s="1615" t="s">
        <v>35</v>
      </c>
      <c r="BO142" s="1615" t="s">
        <v>35</v>
      </c>
      <c r="BP142" s="1615" t="s">
        <v>35</v>
      </c>
      <c r="BQ142" s="1636" t="s">
        <v>35</v>
      </c>
      <c r="BR142" s="1657" t="s">
        <v>35</v>
      </c>
      <c r="BS142" s="1615" t="s">
        <v>35</v>
      </c>
      <c r="BT142" s="1615" t="s">
        <v>35</v>
      </c>
      <c r="BU142" s="1615" t="s">
        <v>35</v>
      </c>
      <c r="BV142" s="1615" t="s">
        <v>35</v>
      </c>
      <c r="BW142" s="1615" t="s">
        <v>35</v>
      </c>
      <c r="BX142" s="1615" t="s">
        <v>35</v>
      </c>
      <c r="BY142" s="1677" t="s">
        <v>35</v>
      </c>
      <c r="BZ142" s="1677" t="s">
        <v>35</v>
      </c>
      <c r="CA142" s="1677" t="s">
        <v>35</v>
      </c>
      <c r="CB142" s="2488"/>
      <c r="CC142" s="2488"/>
      <c r="CD142" s="2488"/>
      <c r="CE142" s="2488"/>
      <c r="CF142" s="2488"/>
      <c r="CG142" s="2488"/>
      <c r="CH142" s="2488"/>
      <c r="CI142" s="2488"/>
      <c r="CJ142" s="2488"/>
      <c r="CK142" s="2488"/>
      <c r="CL142" s="2488"/>
      <c r="CM142" s="2488"/>
      <c r="CN142" s="2488"/>
      <c r="CO142" s="2488"/>
      <c r="CP142" s="2488"/>
      <c r="CQ142" s="2488"/>
      <c r="CR142" s="2488"/>
      <c r="CS142" s="2488"/>
      <c r="CT142" s="2488"/>
      <c r="CU142" s="2488"/>
      <c r="CV142" s="2488"/>
      <c r="CW142" s="2488"/>
      <c r="CX142" s="2488"/>
      <c r="CY142" s="2488"/>
      <c r="CZ142" s="2488"/>
    </row>
    <row r="143" s="130" customFormat="true" ht="15" customHeight="true" x14ac:dyDescent="0.2">
      <c r="A143" s="3028"/>
      <c r="B143" s="300" t="s">
        <v>67</v>
      </c>
      <c r="C143" s="1517" t="s">
        <v>35</v>
      </c>
      <c r="D143" s="1531" t="s">
        <v>35</v>
      </c>
      <c r="E143" s="1531" t="s">
        <v>35</v>
      </c>
      <c r="F143" s="1531" t="s">
        <v>35</v>
      </c>
      <c r="G143" s="1545" t="s">
        <v>35</v>
      </c>
      <c r="H143" s="1559" t="s">
        <v>35</v>
      </c>
      <c r="I143" s="1531" t="s">
        <v>35</v>
      </c>
      <c r="J143" s="1531" t="s">
        <v>35</v>
      </c>
      <c r="K143" s="1531" t="s">
        <v>35</v>
      </c>
      <c r="L143" s="1573" t="s">
        <v>35</v>
      </c>
      <c r="M143" s="1582" t="s">
        <v>35</v>
      </c>
      <c r="N143" s="1531" t="s">
        <v>35</v>
      </c>
      <c r="O143" s="1531" t="s">
        <v>35</v>
      </c>
      <c r="P143" s="1531" t="s">
        <v>35</v>
      </c>
      <c r="Q143" s="1545" t="s">
        <v>35</v>
      </c>
      <c r="R143" s="1559" t="s">
        <v>35</v>
      </c>
      <c r="S143" s="1531" t="s">
        <v>35</v>
      </c>
      <c r="T143" s="1531" t="s">
        <v>35</v>
      </c>
      <c r="U143" s="1531" t="s">
        <v>35</v>
      </c>
      <c r="V143" s="1531" t="s">
        <v>35</v>
      </c>
      <c r="W143" s="1531" t="s">
        <v>35</v>
      </c>
      <c r="X143" s="1531" t="s">
        <v>35</v>
      </c>
      <c r="Y143" s="1584" t="s">
        <v>35</v>
      </c>
      <c r="Z143" s="1584" t="s">
        <v>35</v>
      </c>
      <c r="AA143" s="2443" t="s">
        <v>35</v>
      </c>
      <c r="AB143" s="2468"/>
      <c r="AC143" s="2468"/>
      <c r="AD143" s="2468"/>
      <c r="AE143" s="2468"/>
      <c r="AF143" s="2468"/>
      <c r="AG143" s="2468"/>
      <c r="AH143" s="2468"/>
      <c r="AI143" s="2468"/>
      <c r="AJ143" s="2468"/>
      <c r="AK143" s="2468"/>
      <c r="AL143" s="2468"/>
      <c r="AM143" s="2468"/>
      <c r="AN143" s="2468"/>
      <c r="AO143" s="2468"/>
      <c r="AP143" s="2468"/>
      <c r="AQ143" s="2468"/>
      <c r="AR143" s="2468"/>
      <c r="AS143" s="2468"/>
      <c r="AT143" s="2468"/>
      <c r="AU143" s="2468"/>
      <c r="AV143" s="2468"/>
      <c r="AW143" s="2468"/>
      <c r="AX143" s="2468"/>
      <c r="AY143" s="2468"/>
      <c r="AZ143" s="239"/>
      <c r="BA143" s="3081"/>
      <c r="BB143" s="173" t="s">
        <v>67</v>
      </c>
      <c r="BC143" s="1595" t="s">
        <v>35</v>
      </c>
      <c r="BD143" s="1615" t="s">
        <v>35</v>
      </c>
      <c r="BE143" s="1615" t="s">
        <v>35</v>
      </c>
      <c r="BF143" s="1615" t="s">
        <v>35</v>
      </c>
      <c r="BG143" s="1636" t="s">
        <v>35</v>
      </c>
      <c r="BH143" s="1657" t="s">
        <v>35</v>
      </c>
      <c r="BI143" s="1615" t="s">
        <v>35</v>
      </c>
      <c r="BJ143" s="1615" t="s">
        <v>35</v>
      </c>
      <c r="BK143" s="1615" t="s">
        <v>35</v>
      </c>
      <c r="BL143" s="1636" t="s">
        <v>35</v>
      </c>
      <c r="BM143" s="1657" t="s">
        <v>35</v>
      </c>
      <c r="BN143" s="1615" t="s">
        <v>35</v>
      </c>
      <c r="BO143" s="1615" t="s">
        <v>35</v>
      </c>
      <c r="BP143" s="1615" t="s">
        <v>35</v>
      </c>
      <c r="BQ143" s="1636" t="s">
        <v>35</v>
      </c>
      <c r="BR143" s="1657" t="s">
        <v>35</v>
      </c>
      <c r="BS143" s="1615" t="s">
        <v>35</v>
      </c>
      <c r="BT143" s="1615" t="s">
        <v>35</v>
      </c>
      <c r="BU143" s="1615" t="s">
        <v>35</v>
      </c>
      <c r="BV143" s="1615" t="s">
        <v>35</v>
      </c>
      <c r="BW143" s="1615" t="s">
        <v>35</v>
      </c>
      <c r="BX143" s="1615" t="s">
        <v>35</v>
      </c>
      <c r="BY143" s="1677" t="s">
        <v>35</v>
      </c>
      <c r="BZ143" s="1677" t="s">
        <v>35</v>
      </c>
      <c r="CA143" s="1677" t="s">
        <v>35</v>
      </c>
      <c r="CB143" s="2488"/>
      <c r="CC143" s="2488"/>
      <c r="CD143" s="2488"/>
      <c r="CE143" s="2488"/>
      <c r="CF143" s="2488"/>
      <c r="CG143" s="2488"/>
      <c r="CH143" s="2488"/>
      <c r="CI143" s="2488"/>
      <c r="CJ143" s="2488"/>
      <c r="CK143" s="2488"/>
      <c r="CL143" s="2488"/>
      <c r="CM143" s="2488"/>
      <c r="CN143" s="2488"/>
      <c r="CO143" s="2488"/>
      <c r="CP143" s="2488"/>
      <c r="CQ143" s="2488"/>
      <c r="CR143" s="2488"/>
      <c r="CS143" s="2488"/>
      <c r="CT143" s="2488"/>
      <c r="CU143" s="2488"/>
      <c r="CV143" s="2488"/>
      <c r="CW143" s="2488"/>
      <c r="CX143" s="2488"/>
      <c r="CY143" s="2488"/>
      <c r="CZ143" s="2488"/>
    </row>
    <row r="144" s="130" customFormat="true" ht="15" customHeight="true" x14ac:dyDescent="0.2">
      <c r="A144" s="3028" t="s">
        <v>108</v>
      </c>
      <c r="B144" s="300" t="s">
        <v>64</v>
      </c>
      <c r="C144" s="1517" t="s">
        <v>35</v>
      </c>
      <c r="D144" s="1531" t="s">
        <v>35</v>
      </c>
      <c r="E144" s="1531" t="s">
        <v>35</v>
      </c>
      <c r="F144" s="1531" t="s">
        <v>35</v>
      </c>
      <c r="G144" s="1545" t="s">
        <v>35</v>
      </c>
      <c r="H144" s="1559" t="s">
        <v>35</v>
      </c>
      <c r="I144" s="1531" t="s">
        <v>35</v>
      </c>
      <c r="J144" s="1531" t="s">
        <v>35</v>
      </c>
      <c r="K144" s="1531" t="s">
        <v>35</v>
      </c>
      <c r="L144" s="1573" t="s">
        <v>35</v>
      </c>
      <c r="M144" s="1582" t="s">
        <v>35</v>
      </c>
      <c r="N144" s="1531" t="s">
        <v>35</v>
      </c>
      <c r="O144" s="1531" t="s">
        <v>35</v>
      </c>
      <c r="P144" s="1531" t="s">
        <v>35</v>
      </c>
      <c r="Q144" s="1545" t="s">
        <v>35</v>
      </c>
      <c r="R144" s="1559" t="s">
        <v>35</v>
      </c>
      <c r="S144" s="1531" t="s">
        <v>35</v>
      </c>
      <c r="T144" s="1531" t="s">
        <v>35</v>
      </c>
      <c r="U144" s="1531" t="s">
        <v>35</v>
      </c>
      <c r="V144" s="1531" t="s">
        <v>35</v>
      </c>
      <c r="W144" s="1531" t="s">
        <v>35</v>
      </c>
      <c r="X144" s="1531" t="s">
        <v>35</v>
      </c>
      <c r="Y144" s="1584" t="s">
        <v>35</v>
      </c>
      <c r="Z144" s="1584" t="s">
        <v>35</v>
      </c>
      <c r="AA144" s="2443" t="s">
        <v>35</v>
      </c>
      <c r="AB144" s="2468"/>
      <c r="AC144" s="2468"/>
      <c r="AD144" s="2468"/>
      <c r="AE144" s="2468"/>
      <c r="AF144" s="2468"/>
      <c r="AG144" s="2468"/>
      <c r="AH144" s="2468"/>
      <c r="AI144" s="2468"/>
      <c r="AJ144" s="2468"/>
      <c r="AK144" s="2468"/>
      <c r="AL144" s="2468"/>
      <c r="AM144" s="2468"/>
      <c r="AN144" s="2468"/>
      <c r="AO144" s="2468"/>
      <c r="AP144" s="2468"/>
      <c r="AQ144" s="2468"/>
      <c r="AR144" s="2468"/>
      <c r="AS144" s="2468"/>
      <c r="AT144" s="2468"/>
      <c r="AU144" s="2468"/>
      <c r="AV144" s="2468"/>
      <c r="AW144" s="2468"/>
      <c r="AX144" s="2468"/>
      <c r="AY144" s="2468"/>
      <c r="AZ144" s="239"/>
      <c r="BA144" s="3081" t="s">
        <v>108</v>
      </c>
      <c r="BB144" s="173" t="s">
        <v>64</v>
      </c>
      <c r="BC144" s="1595" t="s">
        <v>35</v>
      </c>
      <c r="BD144" s="1615" t="s">
        <v>35</v>
      </c>
      <c r="BE144" s="1615" t="s">
        <v>35</v>
      </c>
      <c r="BF144" s="1615" t="s">
        <v>35</v>
      </c>
      <c r="BG144" s="1636" t="s">
        <v>35</v>
      </c>
      <c r="BH144" s="1657" t="s">
        <v>35</v>
      </c>
      <c r="BI144" s="1615" t="s">
        <v>35</v>
      </c>
      <c r="BJ144" s="1615" t="s">
        <v>35</v>
      </c>
      <c r="BK144" s="1615" t="s">
        <v>35</v>
      </c>
      <c r="BL144" s="1636" t="s">
        <v>35</v>
      </c>
      <c r="BM144" s="1657" t="s">
        <v>35</v>
      </c>
      <c r="BN144" s="1615" t="s">
        <v>35</v>
      </c>
      <c r="BO144" s="1615" t="s">
        <v>35</v>
      </c>
      <c r="BP144" s="1615" t="s">
        <v>35</v>
      </c>
      <c r="BQ144" s="1636" t="s">
        <v>35</v>
      </c>
      <c r="BR144" s="1657" t="s">
        <v>35</v>
      </c>
      <c r="BS144" s="1615" t="s">
        <v>35</v>
      </c>
      <c r="BT144" s="1615" t="s">
        <v>35</v>
      </c>
      <c r="BU144" s="1615" t="s">
        <v>35</v>
      </c>
      <c r="BV144" s="1615" t="s">
        <v>35</v>
      </c>
      <c r="BW144" s="1615" t="s">
        <v>35</v>
      </c>
      <c r="BX144" s="1615" t="s">
        <v>35</v>
      </c>
      <c r="BY144" s="1677" t="s">
        <v>35</v>
      </c>
      <c r="BZ144" s="1677" t="s">
        <v>35</v>
      </c>
      <c r="CA144" s="1677" t="s">
        <v>35</v>
      </c>
      <c r="CB144" s="2488"/>
      <c r="CC144" s="2488"/>
      <c r="CD144" s="2488"/>
      <c r="CE144" s="2488"/>
      <c r="CF144" s="2488"/>
      <c r="CG144" s="2488"/>
      <c r="CH144" s="2488"/>
      <c r="CI144" s="2488"/>
      <c r="CJ144" s="2488"/>
      <c r="CK144" s="2488"/>
      <c r="CL144" s="2488"/>
      <c r="CM144" s="2488"/>
      <c r="CN144" s="2488"/>
      <c r="CO144" s="2488"/>
      <c r="CP144" s="2488"/>
      <c r="CQ144" s="2488"/>
      <c r="CR144" s="2488"/>
      <c r="CS144" s="2488"/>
      <c r="CT144" s="2488"/>
      <c r="CU144" s="2488"/>
      <c r="CV144" s="2488"/>
      <c r="CW144" s="2488"/>
      <c r="CX144" s="2488"/>
      <c r="CY144" s="2488"/>
      <c r="CZ144" s="2488"/>
    </row>
    <row r="145" s="130" customFormat="true" ht="15" customHeight="true" x14ac:dyDescent="0.2">
      <c r="A145" s="3028"/>
      <c r="B145" s="300" t="s">
        <v>65</v>
      </c>
      <c r="C145" s="1517" t="s">
        <v>35</v>
      </c>
      <c r="D145" s="1531" t="s">
        <v>35</v>
      </c>
      <c r="E145" s="1531" t="s">
        <v>35</v>
      </c>
      <c r="F145" s="1531" t="s">
        <v>35</v>
      </c>
      <c r="G145" s="1545" t="s">
        <v>35</v>
      </c>
      <c r="H145" s="1559" t="s">
        <v>35</v>
      </c>
      <c r="I145" s="1531" t="s">
        <v>35</v>
      </c>
      <c r="J145" s="1531" t="s">
        <v>35</v>
      </c>
      <c r="K145" s="1531" t="s">
        <v>35</v>
      </c>
      <c r="L145" s="1573" t="s">
        <v>35</v>
      </c>
      <c r="M145" s="1582" t="s">
        <v>35</v>
      </c>
      <c r="N145" s="1531" t="s">
        <v>35</v>
      </c>
      <c r="O145" s="1531" t="s">
        <v>35</v>
      </c>
      <c r="P145" s="1531" t="s">
        <v>35</v>
      </c>
      <c r="Q145" s="1545" t="s">
        <v>35</v>
      </c>
      <c r="R145" s="1559" t="s">
        <v>35</v>
      </c>
      <c r="S145" s="1531" t="s">
        <v>35</v>
      </c>
      <c r="T145" s="1531" t="s">
        <v>35</v>
      </c>
      <c r="U145" s="1531" t="s">
        <v>35</v>
      </c>
      <c r="V145" s="1531" t="s">
        <v>35</v>
      </c>
      <c r="W145" s="1531" t="s">
        <v>35</v>
      </c>
      <c r="X145" s="1531" t="s">
        <v>35</v>
      </c>
      <c r="Y145" s="1584" t="s">
        <v>35</v>
      </c>
      <c r="Z145" s="1584" t="s">
        <v>35</v>
      </c>
      <c r="AA145" s="2443" t="s">
        <v>35</v>
      </c>
      <c r="AB145" s="2468"/>
      <c r="AC145" s="2468"/>
      <c r="AD145" s="2468"/>
      <c r="AE145" s="2468"/>
      <c r="AF145" s="2468"/>
      <c r="AG145" s="2468"/>
      <c r="AH145" s="2468"/>
      <c r="AI145" s="2468"/>
      <c r="AJ145" s="2468"/>
      <c r="AK145" s="2468"/>
      <c r="AL145" s="2468"/>
      <c r="AM145" s="2468"/>
      <c r="AN145" s="2468"/>
      <c r="AO145" s="2468"/>
      <c r="AP145" s="2468"/>
      <c r="AQ145" s="2468"/>
      <c r="AR145" s="2468"/>
      <c r="AS145" s="2468"/>
      <c r="AT145" s="2468"/>
      <c r="AU145" s="2468"/>
      <c r="AV145" s="2468"/>
      <c r="AW145" s="2468"/>
      <c r="AX145" s="2468"/>
      <c r="AY145" s="2468"/>
      <c r="AZ145" s="239"/>
      <c r="BA145" s="3081"/>
      <c r="BB145" s="173" t="s">
        <v>65</v>
      </c>
      <c r="BC145" s="1595" t="s">
        <v>35</v>
      </c>
      <c r="BD145" s="1615" t="s">
        <v>35</v>
      </c>
      <c r="BE145" s="1615" t="s">
        <v>35</v>
      </c>
      <c r="BF145" s="1615" t="s">
        <v>35</v>
      </c>
      <c r="BG145" s="1636" t="s">
        <v>35</v>
      </c>
      <c r="BH145" s="1657" t="s">
        <v>35</v>
      </c>
      <c r="BI145" s="1615" t="s">
        <v>35</v>
      </c>
      <c r="BJ145" s="1615" t="s">
        <v>35</v>
      </c>
      <c r="BK145" s="1615" t="s">
        <v>35</v>
      </c>
      <c r="BL145" s="1636" t="s">
        <v>35</v>
      </c>
      <c r="BM145" s="1657" t="s">
        <v>35</v>
      </c>
      <c r="BN145" s="1615" t="s">
        <v>35</v>
      </c>
      <c r="BO145" s="1615" t="s">
        <v>35</v>
      </c>
      <c r="BP145" s="1615" t="s">
        <v>35</v>
      </c>
      <c r="BQ145" s="1636" t="s">
        <v>35</v>
      </c>
      <c r="BR145" s="1657" t="s">
        <v>35</v>
      </c>
      <c r="BS145" s="1615" t="s">
        <v>35</v>
      </c>
      <c r="BT145" s="1615" t="s">
        <v>35</v>
      </c>
      <c r="BU145" s="1615" t="s">
        <v>35</v>
      </c>
      <c r="BV145" s="1615" t="s">
        <v>35</v>
      </c>
      <c r="BW145" s="1615" t="s">
        <v>35</v>
      </c>
      <c r="BX145" s="1615" t="s">
        <v>35</v>
      </c>
      <c r="BY145" s="1677" t="s">
        <v>35</v>
      </c>
      <c r="BZ145" s="1677" t="s">
        <v>35</v>
      </c>
      <c r="CA145" s="1677" t="s">
        <v>35</v>
      </c>
      <c r="CB145" s="2488"/>
      <c r="CC145" s="2488"/>
      <c r="CD145" s="2488"/>
      <c r="CE145" s="2488"/>
      <c r="CF145" s="2488"/>
      <c r="CG145" s="2488"/>
      <c r="CH145" s="2488"/>
      <c r="CI145" s="2488"/>
      <c r="CJ145" s="2488"/>
      <c r="CK145" s="2488"/>
      <c r="CL145" s="2488"/>
      <c r="CM145" s="2488"/>
      <c r="CN145" s="2488"/>
      <c r="CO145" s="2488"/>
      <c r="CP145" s="2488"/>
      <c r="CQ145" s="2488"/>
      <c r="CR145" s="2488"/>
      <c r="CS145" s="2488"/>
      <c r="CT145" s="2488"/>
      <c r="CU145" s="2488"/>
      <c r="CV145" s="2488"/>
      <c r="CW145" s="2488"/>
      <c r="CX145" s="2488"/>
      <c r="CY145" s="2488"/>
      <c r="CZ145" s="2488"/>
    </row>
    <row r="146" s="130" customFormat="true" ht="15" customHeight="true" x14ac:dyDescent="0.2">
      <c r="A146" s="3028"/>
      <c r="B146" s="300" t="s">
        <v>66</v>
      </c>
      <c r="C146" s="1517" t="s">
        <v>35</v>
      </c>
      <c r="D146" s="1531" t="s">
        <v>35</v>
      </c>
      <c r="E146" s="1531" t="s">
        <v>35</v>
      </c>
      <c r="F146" s="1531" t="s">
        <v>35</v>
      </c>
      <c r="G146" s="1545" t="s">
        <v>35</v>
      </c>
      <c r="H146" s="1559" t="s">
        <v>35</v>
      </c>
      <c r="I146" s="1531" t="s">
        <v>35</v>
      </c>
      <c r="J146" s="1531" t="s">
        <v>35</v>
      </c>
      <c r="K146" s="1531" t="s">
        <v>35</v>
      </c>
      <c r="L146" s="1573" t="s">
        <v>35</v>
      </c>
      <c r="M146" s="1582" t="s">
        <v>35</v>
      </c>
      <c r="N146" s="1531" t="s">
        <v>35</v>
      </c>
      <c r="O146" s="1531" t="s">
        <v>35</v>
      </c>
      <c r="P146" s="1531" t="s">
        <v>35</v>
      </c>
      <c r="Q146" s="1545" t="s">
        <v>35</v>
      </c>
      <c r="R146" s="1559" t="s">
        <v>35</v>
      </c>
      <c r="S146" s="1531" t="s">
        <v>35</v>
      </c>
      <c r="T146" s="1531" t="s">
        <v>35</v>
      </c>
      <c r="U146" s="1531" t="s">
        <v>35</v>
      </c>
      <c r="V146" s="1531" t="s">
        <v>35</v>
      </c>
      <c r="W146" s="1531" t="s">
        <v>35</v>
      </c>
      <c r="X146" s="1531" t="s">
        <v>35</v>
      </c>
      <c r="Y146" s="1584" t="s">
        <v>35</v>
      </c>
      <c r="Z146" s="1584" t="s">
        <v>35</v>
      </c>
      <c r="AA146" s="2443" t="s">
        <v>35</v>
      </c>
      <c r="AB146" s="2468"/>
      <c r="AC146" s="2468"/>
      <c r="AD146" s="2468"/>
      <c r="AE146" s="2468"/>
      <c r="AF146" s="2468"/>
      <c r="AG146" s="2468"/>
      <c r="AH146" s="2468"/>
      <c r="AI146" s="2468"/>
      <c r="AJ146" s="2468"/>
      <c r="AK146" s="2468"/>
      <c r="AL146" s="2468"/>
      <c r="AM146" s="2468"/>
      <c r="AN146" s="2468"/>
      <c r="AO146" s="2468"/>
      <c r="AP146" s="2468"/>
      <c r="AQ146" s="2468"/>
      <c r="AR146" s="2468"/>
      <c r="AS146" s="2468"/>
      <c r="AT146" s="2468"/>
      <c r="AU146" s="2468"/>
      <c r="AV146" s="2468"/>
      <c r="AW146" s="2468"/>
      <c r="AX146" s="2468"/>
      <c r="AY146" s="2468"/>
      <c r="AZ146" s="239"/>
      <c r="BA146" s="3081"/>
      <c r="BB146" s="173" t="s">
        <v>66</v>
      </c>
      <c r="BC146" s="1595" t="s">
        <v>35</v>
      </c>
      <c r="BD146" s="1615" t="s">
        <v>35</v>
      </c>
      <c r="BE146" s="1615" t="s">
        <v>35</v>
      </c>
      <c r="BF146" s="1615" t="s">
        <v>35</v>
      </c>
      <c r="BG146" s="1636" t="s">
        <v>35</v>
      </c>
      <c r="BH146" s="1657" t="s">
        <v>35</v>
      </c>
      <c r="BI146" s="1615" t="s">
        <v>35</v>
      </c>
      <c r="BJ146" s="1615" t="s">
        <v>35</v>
      </c>
      <c r="BK146" s="1615" t="s">
        <v>35</v>
      </c>
      <c r="BL146" s="1636" t="s">
        <v>35</v>
      </c>
      <c r="BM146" s="1657" t="s">
        <v>35</v>
      </c>
      <c r="BN146" s="1615" t="s">
        <v>35</v>
      </c>
      <c r="BO146" s="1615" t="s">
        <v>35</v>
      </c>
      <c r="BP146" s="1615" t="s">
        <v>35</v>
      </c>
      <c r="BQ146" s="1636" t="s">
        <v>35</v>
      </c>
      <c r="BR146" s="1657" t="s">
        <v>35</v>
      </c>
      <c r="BS146" s="1615" t="s">
        <v>35</v>
      </c>
      <c r="BT146" s="1615" t="s">
        <v>35</v>
      </c>
      <c r="BU146" s="1615" t="s">
        <v>35</v>
      </c>
      <c r="BV146" s="1615" t="s">
        <v>35</v>
      </c>
      <c r="BW146" s="1615" t="s">
        <v>35</v>
      </c>
      <c r="BX146" s="1615" t="s">
        <v>35</v>
      </c>
      <c r="BY146" s="1677" t="s">
        <v>35</v>
      </c>
      <c r="BZ146" s="1677" t="s">
        <v>35</v>
      </c>
      <c r="CA146" s="1677" t="s">
        <v>35</v>
      </c>
      <c r="CB146" s="2488"/>
      <c r="CC146" s="2488"/>
      <c r="CD146" s="2488"/>
      <c r="CE146" s="2488"/>
      <c r="CF146" s="2488"/>
      <c r="CG146" s="2488"/>
      <c r="CH146" s="2488"/>
      <c r="CI146" s="2488"/>
      <c r="CJ146" s="2488"/>
      <c r="CK146" s="2488"/>
      <c r="CL146" s="2488"/>
      <c r="CM146" s="2488"/>
      <c r="CN146" s="2488"/>
      <c r="CO146" s="2488"/>
      <c r="CP146" s="2488"/>
      <c r="CQ146" s="2488"/>
      <c r="CR146" s="2488"/>
      <c r="CS146" s="2488"/>
      <c r="CT146" s="2488"/>
      <c r="CU146" s="2488"/>
      <c r="CV146" s="2488"/>
      <c r="CW146" s="2488"/>
      <c r="CX146" s="2488"/>
      <c r="CY146" s="2488"/>
      <c r="CZ146" s="2488"/>
    </row>
    <row r="147" s="130" customFormat="true" ht="15" customHeight="true" x14ac:dyDescent="0.2">
      <c r="A147" s="3028"/>
      <c r="B147" s="300" t="s">
        <v>67</v>
      </c>
      <c r="C147" s="1517" t="s">
        <v>35</v>
      </c>
      <c r="D147" s="1531" t="s">
        <v>35</v>
      </c>
      <c r="E147" s="1531" t="s">
        <v>35</v>
      </c>
      <c r="F147" s="1531" t="s">
        <v>35</v>
      </c>
      <c r="G147" s="1545" t="s">
        <v>35</v>
      </c>
      <c r="H147" s="1559" t="s">
        <v>35</v>
      </c>
      <c r="I147" s="1531" t="s">
        <v>35</v>
      </c>
      <c r="J147" s="1531" t="s">
        <v>35</v>
      </c>
      <c r="K147" s="1531" t="s">
        <v>35</v>
      </c>
      <c r="L147" s="1573" t="s">
        <v>35</v>
      </c>
      <c r="M147" s="1582" t="s">
        <v>35</v>
      </c>
      <c r="N147" s="1531" t="s">
        <v>35</v>
      </c>
      <c r="O147" s="1531" t="s">
        <v>35</v>
      </c>
      <c r="P147" s="1531" t="s">
        <v>35</v>
      </c>
      <c r="Q147" s="1545" t="s">
        <v>35</v>
      </c>
      <c r="R147" s="1559" t="s">
        <v>35</v>
      </c>
      <c r="S147" s="1531" t="s">
        <v>35</v>
      </c>
      <c r="T147" s="1531" t="s">
        <v>35</v>
      </c>
      <c r="U147" s="1531" t="s">
        <v>35</v>
      </c>
      <c r="V147" s="1531" t="s">
        <v>35</v>
      </c>
      <c r="W147" s="1531" t="s">
        <v>35</v>
      </c>
      <c r="X147" s="1531" t="s">
        <v>35</v>
      </c>
      <c r="Y147" s="1584" t="s">
        <v>35</v>
      </c>
      <c r="Z147" s="1584" t="s">
        <v>35</v>
      </c>
      <c r="AA147" s="2443" t="s">
        <v>35</v>
      </c>
      <c r="AB147" s="2468"/>
      <c r="AC147" s="2468"/>
      <c r="AD147" s="2468"/>
      <c r="AE147" s="2468"/>
      <c r="AF147" s="2468"/>
      <c r="AG147" s="2468"/>
      <c r="AH147" s="2468"/>
      <c r="AI147" s="2468"/>
      <c r="AJ147" s="2468"/>
      <c r="AK147" s="2468"/>
      <c r="AL147" s="2468"/>
      <c r="AM147" s="2468"/>
      <c r="AN147" s="2468"/>
      <c r="AO147" s="2468"/>
      <c r="AP147" s="2468"/>
      <c r="AQ147" s="2468"/>
      <c r="AR147" s="2468"/>
      <c r="AS147" s="2468"/>
      <c r="AT147" s="2468"/>
      <c r="AU147" s="2468"/>
      <c r="AV147" s="2468"/>
      <c r="AW147" s="2468"/>
      <c r="AX147" s="2468"/>
      <c r="AY147" s="2468"/>
      <c r="AZ147" s="239"/>
      <c r="BA147" s="3081"/>
      <c r="BB147" s="173" t="s">
        <v>67</v>
      </c>
      <c r="BC147" s="1595" t="s">
        <v>35</v>
      </c>
      <c r="BD147" s="1615" t="s">
        <v>35</v>
      </c>
      <c r="BE147" s="1615" t="s">
        <v>35</v>
      </c>
      <c r="BF147" s="1615" t="s">
        <v>35</v>
      </c>
      <c r="BG147" s="1636" t="s">
        <v>35</v>
      </c>
      <c r="BH147" s="1657" t="s">
        <v>35</v>
      </c>
      <c r="BI147" s="1615" t="s">
        <v>35</v>
      </c>
      <c r="BJ147" s="1615" t="s">
        <v>35</v>
      </c>
      <c r="BK147" s="1615" t="s">
        <v>35</v>
      </c>
      <c r="BL147" s="1636" t="s">
        <v>35</v>
      </c>
      <c r="BM147" s="1657" t="s">
        <v>35</v>
      </c>
      <c r="BN147" s="1615" t="s">
        <v>35</v>
      </c>
      <c r="BO147" s="1615" t="s">
        <v>35</v>
      </c>
      <c r="BP147" s="1615" t="s">
        <v>35</v>
      </c>
      <c r="BQ147" s="1636" t="s">
        <v>35</v>
      </c>
      <c r="BR147" s="1657" t="s">
        <v>35</v>
      </c>
      <c r="BS147" s="1615" t="s">
        <v>35</v>
      </c>
      <c r="BT147" s="1615" t="s">
        <v>35</v>
      </c>
      <c r="BU147" s="1615" t="s">
        <v>35</v>
      </c>
      <c r="BV147" s="1615" t="s">
        <v>35</v>
      </c>
      <c r="BW147" s="1615" t="s">
        <v>35</v>
      </c>
      <c r="BX147" s="1615" t="s">
        <v>35</v>
      </c>
      <c r="BY147" s="1677" t="s">
        <v>35</v>
      </c>
      <c r="BZ147" s="1677" t="s">
        <v>35</v>
      </c>
      <c r="CA147" s="1677" t="s">
        <v>35</v>
      </c>
      <c r="CB147" s="2488"/>
      <c r="CC147" s="2488"/>
      <c r="CD147" s="2488"/>
      <c r="CE147" s="2488"/>
      <c r="CF147" s="2488"/>
      <c r="CG147" s="2488"/>
      <c r="CH147" s="2488"/>
      <c r="CI147" s="2488"/>
      <c r="CJ147" s="2488"/>
      <c r="CK147" s="2488"/>
      <c r="CL147" s="2488"/>
      <c r="CM147" s="2488"/>
      <c r="CN147" s="2488"/>
      <c r="CO147" s="2488"/>
      <c r="CP147" s="2488"/>
      <c r="CQ147" s="2488"/>
      <c r="CR147" s="2488"/>
      <c r="CS147" s="2488"/>
      <c r="CT147" s="2488"/>
      <c r="CU147" s="2488"/>
      <c r="CV147" s="2488"/>
      <c r="CW147" s="2488"/>
      <c r="CX147" s="2488"/>
      <c r="CY147" s="2488"/>
      <c r="CZ147" s="2488"/>
    </row>
    <row r="148" s="130" customFormat="true" ht="15" customHeight="true" x14ac:dyDescent="0.2">
      <c r="A148" s="3028" t="s">
        <v>109</v>
      </c>
      <c r="B148" s="300" t="s">
        <v>49</v>
      </c>
      <c r="C148" s="1145">
        <v>4.7267624609197485</v>
      </c>
      <c r="D148" s="1146">
        <v>5.9727827551509511</v>
      </c>
      <c r="E148" s="1146">
        <v>13.625218486589766</v>
      </c>
      <c r="F148" s="1146">
        <v>33.684450193163556</v>
      </c>
      <c r="G148" s="1217">
        <v>28.16227975684394</v>
      </c>
      <c r="H148" s="1201">
        <v>25.409472838449009</v>
      </c>
      <c r="I148" s="1146">
        <v>39.541363901078633</v>
      </c>
      <c r="J148" s="1146">
        <v>52.029123666422237</v>
      </c>
      <c r="K148" s="1146">
        <v>37.502483619829249</v>
      </c>
      <c r="L148" s="1169">
        <v>14.841025312349171</v>
      </c>
      <c r="M148" s="1184">
        <v>4.335688553519879</v>
      </c>
      <c r="N148" s="1146">
        <v>4.9483594903899961</v>
      </c>
      <c r="O148" s="1146">
        <v>5.8742122466219637</v>
      </c>
      <c r="P148" s="1146">
        <v>7.4623397207707844</v>
      </c>
      <c r="Q148" s="1217">
        <v>9.7320927046801611</v>
      </c>
      <c r="R148" s="1201">
        <v>9.6671198112405481</v>
      </c>
      <c r="S148" s="1146">
        <v>19.858233787923162</v>
      </c>
      <c r="T148" s="1146">
        <v>11.98338456463607</v>
      </c>
      <c r="U148" s="1146">
        <v>7.3367918981207838</v>
      </c>
      <c r="V148" s="1146">
        <v>50.441012009904981</v>
      </c>
      <c r="W148" s="1146">
        <v>7.3276236483311026</v>
      </c>
      <c r="X148" s="1146">
        <v>3.2013133495026422</v>
      </c>
      <c r="Y148" s="1147">
        <v>4.1590701826233021</v>
      </c>
      <c r="Z148" s="1147">
        <v>13.716798861231947</v>
      </c>
      <c r="AA148" s="2444">
        <v>2.0183806436989684</v>
      </c>
      <c r="AB148" s="2469"/>
      <c r="AC148" s="2469"/>
      <c r="AD148" s="2469"/>
      <c r="AE148" s="2469"/>
      <c r="AF148" s="2469"/>
      <c r="AG148" s="2469"/>
      <c r="AH148" s="2469"/>
      <c r="AI148" s="2469"/>
      <c r="AJ148" s="2469"/>
      <c r="AK148" s="2469"/>
      <c r="AL148" s="2469"/>
      <c r="AM148" s="2469"/>
      <c r="AN148" s="2469"/>
      <c r="AO148" s="2469"/>
      <c r="AP148" s="2469"/>
      <c r="AQ148" s="2469"/>
      <c r="AR148" s="2469"/>
      <c r="AS148" s="2469"/>
      <c r="AT148" s="2469"/>
      <c r="AU148" s="2469"/>
      <c r="AV148" s="2469"/>
      <c r="AW148" s="2469"/>
      <c r="AX148" s="2469"/>
      <c r="AY148" s="2469"/>
      <c r="AZ148" s="239"/>
      <c r="BA148" s="3081" t="s">
        <v>109</v>
      </c>
      <c r="BB148" s="173" t="s">
        <v>49</v>
      </c>
      <c r="BC148" s="1595" t="s">
        <v>35</v>
      </c>
      <c r="BD148" s="1615" t="s">
        <v>35</v>
      </c>
      <c r="BE148" s="1615" t="s">
        <v>35</v>
      </c>
      <c r="BF148" s="1615" t="s">
        <v>35</v>
      </c>
      <c r="BG148" s="1636" t="s">
        <v>35</v>
      </c>
      <c r="BH148" s="1657" t="s">
        <v>35</v>
      </c>
      <c r="BI148" s="1615" t="s">
        <v>35</v>
      </c>
      <c r="BJ148" s="1615" t="s">
        <v>35</v>
      </c>
      <c r="BK148" s="1615" t="s">
        <v>35</v>
      </c>
      <c r="BL148" s="1636" t="s">
        <v>35</v>
      </c>
      <c r="BM148" s="1657" t="s">
        <v>35</v>
      </c>
      <c r="BN148" s="1615" t="s">
        <v>35</v>
      </c>
      <c r="BO148" s="1615" t="s">
        <v>35</v>
      </c>
      <c r="BP148" s="1615" t="s">
        <v>35</v>
      </c>
      <c r="BQ148" s="1636" t="s">
        <v>35</v>
      </c>
      <c r="BR148" s="1657" t="s">
        <v>35</v>
      </c>
      <c r="BS148" s="1615" t="s">
        <v>35</v>
      </c>
      <c r="BT148" s="1615" t="s">
        <v>35</v>
      </c>
      <c r="BU148" s="1615" t="s">
        <v>35</v>
      </c>
      <c r="BV148" s="1615" t="s">
        <v>35</v>
      </c>
      <c r="BW148" s="1615" t="s">
        <v>35</v>
      </c>
      <c r="BX148" s="1615" t="s">
        <v>35</v>
      </c>
      <c r="BY148" s="1677" t="s">
        <v>35</v>
      </c>
      <c r="BZ148" s="1677" t="s">
        <v>35</v>
      </c>
      <c r="CA148" s="1677" t="s">
        <v>35</v>
      </c>
      <c r="CB148" s="2488"/>
      <c r="CC148" s="2488"/>
      <c r="CD148" s="2488"/>
      <c r="CE148" s="2488"/>
      <c r="CF148" s="2488"/>
      <c r="CG148" s="2488"/>
      <c r="CH148" s="2488"/>
      <c r="CI148" s="2488"/>
      <c r="CJ148" s="2488"/>
      <c r="CK148" s="2488"/>
      <c r="CL148" s="2488"/>
      <c r="CM148" s="2488"/>
      <c r="CN148" s="2488"/>
      <c r="CO148" s="2488"/>
      <c r="CP148" s="2488"/>
      <c r="CQ148" s="2488"/>
      <c r="CR148" s="2488"/>
      <c r="CS148" s="2488"/>
      <c r="CT148" s="2488"/>
      <c r="CU148" s="2488"/>
      <c r="CV148" s="2488"/>
      <c r="CW148" s="2488"/>
      <c r="CX148" s="2488"/>
      <c r="CY148" s="2488"/>
      <c r="CZ148" s="2488"/>
    </row>
    <row r="149" s="130" customFormat="true" ht="15" customHeight="true" x14ac:dyDescent="0.2">
      <c r="A149" s="3028"/>
      <c r="B149" s="300" t="s">
        <v>48</v>
      </c>
      <c r="C149" s="1145">
        <v>13.477050363879947</v>
      </c>
      <c r="D149" s="1146">
        <v>16.742137857574065</v>
      </c>
      <c r="E149" s="1146">
        <v>19.196571751301111</v>
      </c>
      <c r="F149" s="1146">
        <v>25.293571193813634</v>
      </c>
      <c r="G149" s="1217">
        <v>62.556220657829819</v>
      </c>
      <c r="H149" s="1201">
        <v>13.720532835294206</v>
      </c>
      <c r="I149" s="1146">
        <v>20.439437971910632</v>
      </c>
      <c r="J149" s="1146">
        <v>28.840413652242837</v>
      </c>
      <c r="K149" s="1146">
        <v>51.305313702626712</v>
      </c>
      <c r="L149" s="1169">
        <v>82.423475397752313</v>
      </c>
      <c r="M149" s="1184">
        <v>11.676762670547948</v>
      </c>
      <c r="N149" s="1146">
        <v>15.9994755446731</v>
      </c>
      <c r="O149" s="1146">
        <v>17.150319372285892</v>
      </c>
      <c r="P149" s="1146">
        <v>21.171434018026186</v>
      </c>
      <c r="Q149" s="1217">
        <v>32.775643932572812</v>
      </c>
      <c r="R149" s="1201">
        <v>36.428353723129938</v>
      </c>
      <c r="S149" s="1146">
        <v>41.247098679766111</v>
      </c>
      <c r="T149" s="1146">
        <v>24.495897643801744</v>
      </c>
      <c r="U149" s="1146">
        <v>35.543881716210855</v>
      </c>
      <c r="V149" s="1146">
        <v>32.910757813056428</v>
      </c>
      <c r="W149" s="1146">
        <v>22.177013711976791</v>
      </c>
      <c r="X149" s="1146">
        <v>7.9525896678723784</v>
      </c>
      <c r="Y149" s="1147">
        <v>17.087453742514668</v>
      </c>
      <c r="Z149" s="1147">
        <v>19.396150785655561</v>
      </c>
      <c r="AA149" s="2444">
        <v>10.715298230452518</v>
      </c>
      <c r="AB149" s="2469"/>
      <c r="AC149" s="2469"/>
      <c r="AD149" s="2469"/>
      <c r="AE149" s="2469"/>
      <c r="AF149" s="2469"/>
      <c r="AG149" s="2469"/>
      <c r="AH149" s="2469"/>
      <c r="AI149" s="2469"/>
      <c r="AJ149" s="2469"/>
      <c r="AK149" s="2469"/>
      <c r="AL149" s="2469"/>
      <c r="AM149" s="2469"/>
      <c r="AN149" s="2469"/>
      <c r="AO149" s="2469"/>
      <c r="AP149" s="2469"/>
      <c r="AQ149" s="2469"/>
      <c r="AR149" s="2469"/>
      <c r="AS149" s="2469"/>
      <c r="AT149" s="2469"/>
      <c r="AU149" s="2469"/>
      <c r="AV149" s="2469"/>
      <c r="AW149" s="2469"/>
      <c r="AX149" s="2469"/>
      <c r="AY149" s="2469"/>
      <c r="AZ149" s="239"/>
      <c r="BA149" s="3081"/>
      <c r="BB149" s="173" t="s">
        <v>48</v>
      </c>
      <c r="BC149" s="1595" t="s">
        <v>35</v>
      </c>
      <c r="BD149" s="1615" t="s">
        <v>35</v>
      </c>
      <c r="BE149" s="1615" t="s">
        <v>35</v>
      </c>
      <c r="BF149" s="1615" t="s">
        <v>35</v>
      </c>
      <c r="BG149" s="1636" t="s">
        <v>35</v>
      </c>
      <c r="BH149" s="1657" t="s">
        <v>35</v>
      </c>
      <c r="BI149" s="1615" t="s">
        <v>35</v>
      </c>
      <c r="BJ149" s="1615" t="s">
        <v>35</v>
      </c>
      <c r="BK149" s="1615" t="s">
        <v>35</v>
      </c>
      <c r="BL149" s="1636" t="s">
        <v>35</v>
      </c>
      <c r="BM149" s="1657" t="s">
        <v>35</v>
      </c>
      <c r="BN149" s="1615" t="s">
        <v>35</v>
      </c>
      <c r="BO149" s="1615" t="s">
        <v>35</v>
      </c>
      <c r="BP149" s="1615" t="s">
        <v>35</v>
      </c>
      <c r="BQ149" s="1636" t="s">
        <v>35</v>
      </c>
      <c r="BR149" s="1657" t="s">
        <v>35</v>
      </c>
      <c r="BS149" s="1615" t="s">
        <v>35</v>
      </c>
      <c r="BT149" s="1615" t="s">
        <v>35</v>
      </c>
      <c r="BU149" s="1615" t="s">
        <v>35</v>
      </c>
      <c r="BV149" s="1615" t="s">
        <v>35</v>
      </c>
      <c r="BW149" s="1615" t="s">
        <v>35</v>
      </c>
      <c r="BX149" s="1615" t="s">
        <v>35</v>
      </c>
      <c r="BY149" s="1677" t="s">
        <v>35</v>
      </c>
      <c r="BZ149" s="1677" t="s">
        <v>35</v>
      </c>
      <c r="CA149" s="1677" t="s">
        <v>35</v>
      </c>
      <c r="CB149" s="2488"/>
      <c r="CC149" s="2488"/>
      <c r="CD149" s="2488"/>
      <c r="CE149" s="2488"/>
      <c r="CF149" s="2488"/>
      <c r="CG149" s="2488"/>
      <c r="CH149" s="2488"/>
      <c r="CI149" s="2488"/>
      <c r="CJ149" s="2488"/>
      <c r="CK149" s="2488"/>
      <c r="CL149" s="2488"/>
      <c r="CM149" s="2488"/>
      <c r="CN149" s="2488"/>
      <c r="CO149" s="2488"/>
      <c r="CP149" s="2488"/>
      <c r="CQ149" s="2488"/>
      <c r="CR149" s="2488"/>
      <c r="CS149" s="2488"/>
      <c r="CT149" s="2488"/>
      <c r="CU149" s="2488"/>
      <c r="CV149" s="2488"/>
      <c r="CW149" s="2488"/>
      <c r="CX149" s="2488"/>
      <c r="CY149" s="2488"/>
      <c r="CZ149" s="2488"/>
    </row>
    <row r="150" s="130" customFormat="true" ht="15" customHeight="true" x14ac:dyDescent="0.2">
      <c r="A150" s="3028"/>
      <c r="B150" s="300" t="s">
        <v>111</v>
      </c>
      <c r="C150" s="1145">
        <v>81.796187175200316</v>
      </c>
      <c r="D150" s="1146">
        <v>77.285079387275232</v>
      </c>
      <c r="E150" s="1146">
        <v>67.178209762108892</v>
      </c>
      <c r="F150" s="1146">
        <v>41.021978613023045</v>
      </c>
      <c r="G150" s="1217">
        <v>9.2814995853262481</v>
      </c>
      <c r="H150" s="1201">
        <v>60.869994326257192</v>
      </c>
      <c r="I150" s="1146">
        <v>40.019198127010704</v>
      </c>
      <c r="J150" s="1146">
        <v>19.130462681334908</v>
      </c>
      <c r="K150" s="1146">
        <v>11.192202677543969</v>
      </c>
      <c r="L150" s="1169">
        <v>2.7354992898985251</v>
      </c>
      <c r="M150" s="1184">
        <v>83.987548775932126</v>
      </c>
      <c r="N150" s="1146">
        <v>79.05216496493685</v>
      </c>
      <c r="O150" s="1146">
        <v>76.975468381092014</v>
      </c>
      <c r="P150" s="1146">
        <v>71.36622626120274</v>
      </c>
      <c r="Q150" s="1217">
        <v>57.492263362746662</v>
      </c>
      <c r="R150" s="1201">
        <v>53.904526465629665</v>
      </c>
      <c r="S150" s="1146">
        <v>38.89466753231072</v>
      </c>
      <c r="T150" s="1146">
        <v>63.520717791562141</v>
      </c>
      <c r="U150" s="1146">
        <v>57.119326385668259</v>
      </c>
      <c r="V150" s="1146">
        <v>16.648230177038599</v>
      </c>
      <c r="W150" s="1146">
        <v>70.495362639692189</v>
      </c>
      <c r="X150" s="1146">
        <v>88.846096982624928</v>
      </c>
      <c r="Y150" s="1147">
        <v>78.753476074861879</v>
      </c>
      <c r="Z150" s="1147">
        <v>66.887050353112684</v>
      </c>
      <c r="AA150" s="2444">
        <v>87.266321125848648</v>
      </c>
      <c r="AB150" s="2469"/>
      <c r="AC150" s="2469"/>
      <c r="AD150" s="2469"/>
      <c r="AE150" s="2469"/>
      <c r="AF150" s="2469"/>
      <c r="AG150" s="2469"/>
      <c r="AH150" s="2469"/>
      <c r="AI150" s="2469"/>
      <c r="AJ150" s="2469"/>
      <c r="AK150" s="2469"/>
      <c r="AL150" s="2469"/>
      <c r="AM150" s="2469"/>
      <c r="AN150" s="2469"/>
      <c r="AO150" s="2469"/>
      <c r="AP150" s="2469"/>
      <c r="AQ150" s="2469"/>
      <c r="AR150" s="2469"/>
      <c r="AS150" s="2469"/>
      <c r="AT150" s="2469"/>
      <c r="AU150" s="2469"/>
      <c r="AV150" s="2469"/>
      <c r="AW150" s="2469"/>
      <c r="AX150" s="2469"/>
      <c r="AY150" s="2469"/>
      <c r="AZ150" s="239"/>
      <c r="BA150" s="3081"/>
      <c r="BB150" s="173" t="s">
        <v>111</v>
      </c>
      <c r="BC150" s="1595" t="s">
        <v>35</v>
      </c>
      <c r="BD150" s="1615" t="s">
        <v>35</v>
      </c>
      <c r="BE150" s="1615" t="s">
        <v>35</v>
      </c>
      <c r="BF150" s="1615" t="s">
        <v>35</v>
      </c>
      <c r="BG150" s="1636" t="s">
        <v>35</v>
      </c>
      <c r="BH150" s="1657" t="s">
        <v>35</v>
      </c>
      <c r="BI150" s="1615" t="s">
        <v>35</v>
      </c>
      <c r="BJ150" s="1615" t="s">
        <v>35</v>
      </c>
      <c r="BK150" s="1615" t="s">
        <v>35</v>
      </c>
      <c r="BL150" s="1636" t="s">
        <v>35</v>
      </c>
      <c r="BM150" s="1657" t="s">
        <v>35</v>
      </c>
      <c r="BN150" s="1615" t="s">
        <v>35</v>
      </c>
      <c r="BO150" s="1615" t="s">
        <v>35</v>
      </c>
      <c r="BP150" s="1615" t="s">
        <v>35</v>
      </c>
      <c r="BQ150" s="1636" t="s">
        <v>35</v>
      </c>
      <c r="BR150" s="1657" t="s">
        <v>35</v>
      </c>
      <c r="BS150" s="1615" t="s">
        <v>35</v>
      </c>
      <c r="BT150" s="1615" t="s">
        <v>35</v>
      </c>
      <c r="BU150" s="1615" t="s">
        <v>35</v>
      </c>
      <c r="BV150" s="1615" t="s">
        <v>35</v>
      </c>
      <c r="BW150" s="1615" t="s">
        <v>35</v>
      </c>
      <c r="BX150" s="1615" t="s">
        <v>35</v>
      </c>
      <c r="BY150" s="1677" t="s">
        <v>35</v>
      </c>
      <c r="BZ150" s="1677" t="s">
        <v>35</v>
      </c>
      <c r="CA150" s="1677" t="s">
        <v>35</v>
      </c>
      <c r="CB150" s="2488"/>
      <c r="CC150" s="2488"/>
      <c r="CD150" s="2488"/>
      <c r="CE150" s="2488"/>
      <c r="CF150" s="2488"/>
      <c r="CG150" s="2488"/>
      <c r="CH150" s="2488"/>
      <c r="CI150" s="2488"/>
      <c r="CJ150" s="2488"/>
      <c r="CK150" s="2488"/>
      <c r="CL150" s="2488"/>
      <c r="CM150" s="2488"/>
      <c r="CN150" s="2488"/>
      <c r="CO150" s="2488"/>
      <c r="CP150" s="2488"/>
      <c r="CQ150" s="2488"/>
      <c r="CR150" s="2488"/>
      <c r="CS150" s="2488"/>
      <c r="CT150" s="2488"/>
      <c r="CU150" s="2488"/>
      <c r="CV150" s="2488"/>
      <c r="CW150" s="2488"/>
      <c r="CX150" s="2488"/>
      <c r="CY150" s="2488"/>
      <c r="CZ150" s="2488"/>
    </row>
    <row r="151" s="130" customFormat="true" ht="15" customHeight="true" x14ac:dyDescent="0.2">
      <c r="A151" s="3028" t="s">
        <v>110</v>
      </c>
      <c r="B151" s="300" t="s">
        <v>49</v>
      </c>
      <c r="C151" s="1145">
        <v>26.601538037424849</v>
      </c>
      <c r="D151" s="1146">
        <v>24.66884903908932</v>
      </c>
      <c r="E151" s="1146">
        <v>34.790289027107292</v>
      </c>
      <c r="F151" s="1146">
        <v>52.501343169038925</v>
      </c>
      <c r="G151" s="1217">
        <v>31.628863988070783</v>
      </c>
      <c r="H151" s="1201">
        <v>54.440782539231073</v>
      </c>
      <c r="I151" s="1146">
        <v>64.760516326639021</v>
      </c>
      <c r="J151" s="1146">
        <v>60.918024284577378</v>
      </c>
      <c r="K151" s="1146">
        <v>42.600621732961216</v>
      </c>
      <c r="L151" s="1169">
        <v>15.768840616284644</v>
      </c>
      <c r="M151" s="1184">
        <v>28.25558775151929</v>
      </c>
      <c r="N151" s="1146">
        <v>22.74022828438649</v>
      </c>
      <c r="O151" s="1146">
        <v>23.08335092490902</v>
      </c>
      <c r="P151" s="1146">
        <v>24.377363178053464</v>
      </c>
      <c r="Q151" s="1217">
        <v>23.412074450460597</v>
      </c>
      <c r="R151" s="1201">
        <v>22.881502339977278</v>
      </c>
      <c r="S151" s="1146">
        <v>34.20226122859237</v>
      </c>
      <c r="T151" s="1146">
        <v>37.532548801407536</v>
      </c>
      <c r="U151" s="1146">
        <v>17.935760609211449</v>
      </c>
      <c r="V151" s="1146">
        <v>60.854117786320927</v>
      </c>
      <c r="W151" s="1146">
        <v>21.664545272671841</v>
      </c>
      <c r="X151" s="1146">
        <v>32.814635482349615</v>
      </c>
      <c r="Y151" s="1147">
        <v>16.596328498395213</v>
      </c>
      <c r="Z151" s="1147">
        <v>39.416410633932358</v>
      </c>
      <c r="AA151" s="2444">
        <v>26.15043384774059</v>
      </c>
      <c r="AB151" s="2469"/>
      <c r="AC151" s="2469"/>
      <c r="AD151" s="2469"/>
      <c r="AE151" s="2469"/>
      <c r="AF151" s="2469"/>
      <c r="AG151" s="2469"/>
      <c r="AH151" s="2469"/>
      <c r="AI151" s="2469"/>
      <c r="AJ151" s="2469"/>
      <c r="AK151" s="2469"/>
      <c r="AL151" s="2469"/>
      <c r="AM151" s="2469"/>
      <c r="AN151" s="2469"/>
      <c r="AO151" s="2469"/>
      <c r="AP151" s="2469"/>
      <c r="AQ151" s="2469"/>
      <c r="AR151" s="2469"/>
      <c r="AS151" s="2469"/>
      <c r="AT151" s="2469"/>
      <c r="AU151" s="2469"/>
      <c r="AV151" s="2469"/>
      <c r="AW151" s="2469"/>
      <c r="AX151" s="2469"/>
      <c r="AY151" s="2469"/>
      <c r="AZ151" s="239"/>
      <c r="BA151" s="3081" t="s">
        <v>110</v>
      </c>
      <c r="BB151" s="173" t="s">
        <v>49</v>
      </c>
      <c r="BC151" s="1595" t="s">
        <v>35</v>
      </c>
      <c r="BD151" s="1615" t="s">
        <v>35</v>
      </c>
      <c r="BE151" s="1615" t="s">
        <v>35</v>
      </c>
      <c r="BF151" s="1615" t="s">
        <v>35</v>
      </c>
      <c r="BG151" s="1636" t="s">
        <v>35</v>
      </c>
      <c r="BH151" s="1657" t="s">
        <v>35</v>
      </c>
      <c r="BI151" s="1615" t="s">
        <v>35</v>
      </c>
      <c r="BJ151" s="1615" t="s">
        <v>35</v>
      </c>
      <c r="BK151" s="1615" t="s">
        <v>35</v>
      </c>
      <c r="BL151" s="1636" t="s">
        <v>35</v>
      </c>
      <c r="BM151" s="1657" t="s">
        <v>35</v>
      </c>
      <c r="BN151" s="1615" t="s">
        <v>35</v>
      </c>
      <c r="BO151" s="1615" t="s">
        <v>35</v>
      </c>
      <c r="BP151" s="1615" t="s">
        <v>35</v>
      </c>
      <c r="BQ151" s="1636" t="s">
        <v>35</v>
      </c>
      <c r="BR151" s="1657" t="s">
        <v>35</v>
      </c>
      <c r="BS151" s="1615" t="s">
        <v>35</v>
      </c>
      <c r="BT151" s="1615" t="s">
        <v>35</v>
      </c>
      <c r="BU151" s="1615" t="s">
        <v>35</v>
      </c>
      <c r="BV151" s="1615" t="s">
        <v>35</v>
      </c>
      <c r="BW151" s="1615" t="s">
        <v>35</v>
      </c>
      <c r="BX151" s="1615" t="s">
        <v>35</v>
      </c>
      <c r="BY151" s="1677" t="s">
        <v>35</v>
      </c>
      <c r="BZ151" s="1677" t="s">
        <v>35</v>
      </c>
      <c r="CA151" s="1677" t="s">
        <v>35</v>
      </c>
      <c r="CB151" s="2488"/>
      <c r="CC151" s="2488"/>
      <c r="CD151" s="2488"/>
      <c r="CE151" s="2488"/>
      <c r="CF151" s="2488"/>
      <c r="CG151" s="2488"/>
      <c r="CH151" s="2488"/>
      <c r="CI151" s="2488"/>
      <c r="CJ151" s="2488"/>
      <c r="CK151" s="2488"/>
      <c r="CL151" s="2488"/>
      <c r="CM151" s="2488"/>
      <c r="CN151" s="2488"/>
      <c r="CO151" s="2488"/>
      <c r="CP151" s="2488"/>
      <c r="CQ151" s="2488"/>
      <c r="CR151" s="2488"/>
      <c r="CS151" s="2488"/>
      <c r="CT151" s="2488"/>
      <c r="CU151" s="2488"/>
      <c r="CV151" s="2488"/>
      <c r="CW151" s="2488"/>
      <c r="CX151" s="2488"/>
      <c r="CY151" s="2488"/>
      <c r="CZ151" s="2488"/>
    </row>
    <row r="152" s="130" customFormat="true" ht="15" customHeight="true" x14ac:dyDescent="0.2">
      <c r="A152" s="3301"/>
      <c r="B152" s="1991" t="s">
        <v>48</v>
      </c>
      <c r="C152" s="1148">
        <v>73.398461962575183</v>
      </c>
      <c r="D152" s="1149">
        <v>75.245454252469543</v>
      </c>
      <c r="E152" s="1149">
        <v>65.20971097289268</v>
      </c>
      <c r="F152" s="1149">
        <v>47.371625599543776</v>
      </c>
      <c r="G152" s="1218">
        <v>68.325874369605287</v>
      </c>
      <c r="H152" s="1202">
        <v>45.559217460769183</v>
      </c>
      <c r="I152" s="1149">
        <v>35.239483673360951</v>
      </c>
      <c r="J152" s="1149">
        <v>38.802808620919983</v>
      </c>
      <c r="K152" s="1149">
        <v>57.399378267038692</v>
      </c>
      <c r="L152" s="1170">
        <v>84.116344070915531</v>
      </c>
      <c r="M152" s="1185">
        <v>71.744412248480685</v>
      </c>
      <c r="N152" s="1149">
        <v>77.259771715613411</v>
      </c>
      <c r="O152" s="1149">
        <v>76.774378157100955</v>
      </c>
      <c r="P152" s="1149">
        <v>75.622636821946585</v>
      </c>
      <c r="Q152" s="1218">
        <v>76.564624246602776</v>
      </c>
      <c r="R152" s="1202">
        <v>77.11849766002284</v>
      </c>
      <c r="S152" s="1149">
        <v>65.738782463056182</v>
      </c>
      <c r="T152" s="1149">
        <v>62.320473283497705</v>
      </c>
      <c r="U152" s="1149">
        <v>82.064239390788657</v>
      </c>
      <c r="V152" s="1149">
        <v>39.011370410975928</v>
      </c>
      <c r="W152" s="1149">
        <v>78.335454727328298</v>
      </c>
      <c r="X152" s="1149">
        <v>67.185364517650143</v>
      </c>
      <c r="Y152" s="1150">
        <v>83.403671501604549</v>
      </c>
      <c r="Z152" s="1150">
        <v>60.553749306781036</v>
      </c>
      <c r="AA152" s="2445">
        <v>73.849566152259499</v>
      </c>
      <c r="AB152" s="2470"/>
      <c r="AC152" s="2470"/>
      <c r="AD152" s="2470"/>
      <c r="AE152" s="2470"/>
      <c r="AF152" s="2470"/>
      <c r="AG152" s="2470"/>
      <c r="AH152" s="2470"/>
      <c r="AI152" s="2470"/>
      <c r="AJ152" s="2470"/>
      <c r="AK152" s="2470"/>
      <c r="AL152" s="2470"/>
      <c r="AM152" s="2470"/>
      <c r="AN152" s="2470"/>
      <c r="AO152" s="2470"/>
      <c r="AP152" s="2470"/>
      <c r="AQ152" s="2470"/>
      <c r="AR152" s="2470"/>
      <c r="AS152" s="2470"/>
      <c r="AT152" s="2470"/>
      <c r="AU152" s="2470"/>
      <c r="AV152" s="2470"/>
      <c r="AW152" s="2470"/>
      <c r="AX152" s="2470"/>
      <c r="AY152" s="2470"/>
      <c r="AZ152" s="239"/>
      <c r="BA152" s="3089"/>
      <c r="BB152" s="265" t="s">
        <v>48</v>
      </c>
      <c r="BC152" s="1596" t="s">
        <v>35</v>
      </c>
      <c r="BD152" s="1616" t="s">
        <v>35</v>
      </c>
      <c r="BE152" s="1616" t="s">
        <v>35</v>
      </c>
      <c r="BF152" s="1616" t="s">
        <v>35</v>
      </c>
      <c r="BG152" s="1637" t="s">
        <v>35</v>
      </c>
      <c r="BH152" s="1658" t="s">
        <v>35</v>
      </c>
      <c r="BI152" s="1616" t="s">
        <v>35</v>
      </c>
      <c r="BJ152" s="1616" t="s">
        <v>35</v>
      </c>
      <c r="BK152" s="1616" t="s">
        <v>35</v>
      </c>
      <c r="BL152" s="1637" t="s">
        <v>35</v>
      </c>
      <c r="BM152" s="1658" t="s">
        <v>35</v>
      </c>
      <c r="BN152" s="1616" t="s">
        <v>35</v>
      </c>
      <c r="BO152" s="1616" t="s">
        <v>35</v>
      </c>
      <c r="BP152" s="1616" t="s">
        <v>35</v>
      </c>
      <c r="BQ152" s="1637" t="s">
        <v>35</v>
      </c>
      <c r="BR152" s="1658" t="s">
        <v>35</v>
      </c>
      <c r="BS152" s="1616" t="s">
        <v>35</v>
      </c>
      <c r="BT152" s="1616" t="s">
        <v>35</v>
      </c>
      <c r="BU152" s="1616" t="s">
        <v>35</v>
      </c>
      <c r="BV152" s="1616" t="s">
        <v>35</v>
      </c>
      <c r="BW152" s="1616" t="s">
        <v>35</v>
      </c>
      <c r="BX152" s="1616" t="s">
        <v>35</v>
      </c>
      <c r="BY152" s="1678" t="s">
        <v>35</v>
      </c>
      <c r="BZ152" s="1678" t="s">
        <v>35</v>
      </c>
      <c r="CA152" s="1678" t="s">
        <v>35</v>
      </c>
      <c r="CB152" s="2489"/>
      <c r="CC152" s="2489"/>
      <c r="CD152" s="2489"/>
      <c r="CE152" s="2489"/>
      <c r="CF152" s="2489"/>
      <c r="CG152" s="2489"/>
      <c r="CH152" s="2489"/>
      <c r="CI152" s="2489"/>
      <c r="CJ152" s="2489"/>
      <c r="CK152" s="2489"/>
      <c r="CL152" s="2489"/>
      <c r="CM152" s="2489"/>
      <c r="CN152" s="2489"/>
      <c r="CO152" s="2489"/>
      <c r="CP152" s="2489"/>
      <c r="CQ152" s="2489"/>
      <c r="CR152" s="2489"/>
      <c r="CS152" s="2489"/>
      <c r="CT152" s="2489"/>
      <c r="CU152" s="2489"/>
      <c r="CV152" s="2489"/>
      <c r="CW152" s="2489"/>
      <c r="CX152" s="2489"/>
      <c r="CY152" s="2489"/>
      <c r="CZ152" s="2489"/>
    </row>
    <row r="153" s="761" customFormat="true" ht="15" customHeight="true" x14ac:dyDescent="0.2">
      <c r="A153" s="3374" t="s">
        <v>62</v>
      </c>
      <c r="B153" s="2365" t="s">
        <v>390</v>
      </c>
      <c r="C153" s="2285">
        <v>0</v>
      </c>
      <c r="D153" s="2286">
        <v>0</v>
      </c>
      <c r="E153" s="2286">
        <v>1.2660466325646036</v>
      </c>
      <c r="F153" s="2286">
        <v>7.8414455805131622</v>
      </c>
      <c r="G153" s="2287">
        <v>41.32354537224478</v>
      </c>
      <c r="H153" s="2288">
        <v>3.1253000670047348</v>
      </c>
      <c r="I153" s="2286">
        <v>8.1705401017604622</v>
      </c>
      <c r="J153" s="2286">
        <v>19.075642517125676</v>
      </c>
      <c r="K153" s="2286">
        <v>35.360722844347244</v>
      </c>
      <c r="L153" s="2289">
        <v>58.861817838113886</v>
      </c>
      <c r="M153" s="2290">
        <v>0</v>
      </c>
      <c r="N153" s="2286">
        <v>0</v>
      </c>
      <c r="O153" s="2286">
        <v>0</v>
      </c>
      <c r="P153" s="2286">
        <v>6.1927994443678691E-2</v>
      </c>
      <c r="Q153" s="2287">
        <v>2.3481305422101366</v>
      </c>
      <c r="R153" s="2288">
        <v>5.1464635789236084</v>
      </c>
      <c r="S153" s="2286">
        <v>37.916204686234991</v>
      </c>
      <c r="T153" s="2286">
        <v>0.91990814051756231</v>
      </c>
      <c r="U153" s="2286">
        <v>0.45132132711365963</v>
      </c>
      <c r="V153" s="2286">
        <v>14.628921204335061</v>
      </c>
      <c r="W153" s="2286">
        <v>1.1617603248072474</v>
      </c>
      <c r="X153" s="2286">
        <v>1.2817431872287806</v>
      </c>
      <c r="Y153" s="2286">
        <v>1.0561220720024738</v>
      </c>
      <c r="Z153" s="2286">
        <v>6.5400164982799325</v>
      </c>
      <c r="AA153" s="2579">
        <v>0.62990656567966397</v>
      </c>
      <c r="AB153" s="1038"/>
      <c r="AC153" s="1038"/>
      <c r="AD153" s="1038"/>
      <c r="AE153" s="1038"/>
      <c r="AF153" s="1038"/>
      <c r="AG153" s="1038"/>
      <c r="AH153" s="1038"/>
      <c r="AI153" s="1038"/>
      <c r="AJ153" s="1038"/>
      <c r="AK153" s="1038"/>
      <c r="AL153" s="1038"/>
      <c r="AM153" s="1038"/>
      <c r="AN153" s="1038"/>
      <c r="AO153" s="1038"/>
      <c r="AP153" s="1038"/>
      <c r="AQ153" s="1038"/>
      <c r="AR153" s="1038"/>
      <c r="AS153" s="1038"/>
      <c r="AT153" s="1038"/>
      <c r="AU153" s="1038"/>
      <c r="AV153" s="1038"/>
      <c r="AW153" s="1038"/>
      <c r="AX153" s="1038"/>
      <c r="AY153" s="1038"/>
      <c r="AZ153" s="240"/>
      <c r="BA153" s="3428" t="s">
        <v>62</v>
      </c>
      <c r="BB153" s="264" t="s">
        <v>390</v>
      </c>
      <c r="BC153" s="511">
        <v>0</v>
      </c>
      <c r="BD153" s="443">
        <v>0</v>
      </c>
      <c r="BE153" s="443">
        <v>210.05531700000006</v>
      </c>
      <c r="BF153" s="443">
        <v>1301.3791820000006</v>
      </c>
      <c r="BG153" s="512">
        <v>6858.8975630000023</v>
      </c>
      <c r="BH153" s="523">
        <v>203.82333400000007</v>
      </c>
      <c r="BI153" s="443">
        <v>533.06433400000003</v>
      </c>
      <c r="BJ153" s="443">
        <v>1242.9467359999999</v>
      </c>
      <c r="BK153" s="443">
        <v>2307.3990889999991</v>
      </c>
      <c r="BL153" s="512">
        <v>3840.3136590000013</v>
      </c>
      <c r="BM153" s="523">
        <v>0</v>
      </c>
      <c r="BN153" s="443">
        <v>0</v>
      </c>
      <c r="BO153" s="443">
        <v>0</v>
      </c>
      <c r="BP153" s="443">
        <v>6.2319829999999996</v>
      </c>
      <c r="BQ153" s="512">
        <v>236.55292699999998</v>
      </c>
      <c r="BR153" s="523">
        <v>413.43335400000041</v>
      </c>
      <c r="BS153" s="443">
        <v>4920.0093200000056</v>
      </c>
      <c r="BT153" s="443">
        <v>95.218743999999987</v>
      </c>
      <c r="BU153" s="443">
        <v>28.801517</v>
      </c>
      <c r="BV153" s="443">
        <v>2000.8037530000013</v>
      </c>
      <c r="BW153" s="443">
        <v>55.579148000000011</v>
      </c>
      <c r="BX153" s="443">
        <v>49.907796000000019</v>
      </c>
      <c r="BY153" s="444">
        <v>72.468220000000002</v>
      </c>
      <c r="BZ153" s="444">
        <v>701.08484999999996</v>
      </c>
      <c r="CA153" s="444">
        <v>33.025360000000006</v>
      </c>
      <c r="CB153" s="2490"/>
      <c r="CC153" s="2490"/>
      <c r="CD153" s="2490"/>
      <c r="CE153" s="2490"/>
      <c r="CF153" s="2490"/>
      <c r="CG153" s="2490"/>
      <c r="CH153" s="2490"/>
      <c r="CI153" s="2490"/>
      <c r="CJ153" s="2490"/>
      <c r="CK153" s="2490"/>
      <c r="CL153" s="2490"/>
      <c r="CM153" s="2490"/>
      <c r="CN153" s="2490"/>
      <c r="CO153" s="2490"/>
      <c r="CP153" s="2490"/>
      <c r="CQ153" s="2490"/>
      <c r="CR153" s="2490"/>
      <c r="CS153" s="2490"/>
      <c r="CT153" s="2490"/>
      <c r="CU153" s="2490"/>
      <c r="CV153" s="2490"/>
      <c r="CW153" s="2490"/>
      <c r="CX153" s="2490"/>
      <c r="CY153" s="2490"/>
      <c r="CZ153" s="2490"/>
    </row>
    <row r="154" s="761" customFormat="true" ht="15" customHeight="true" x14ac:dyDescent="0.2">
      <c r="A154" s="3375"/>
      <c r="B154" s="2364" t="s">
        <v>253</v>
      </c>
      <c r="C154" s="2285">
        <v>0</v>
      </c>
      <c r="D154" s="2286">
        <v>0</v>
      </c>
      <c r="E154" s="2286">
        <v>0.287801387102332</v>
      </c>
      <c r="F154" s="2286">
        <v>4.141993950383787</v>
      </c>
      <c r="G154" s="2287">
        <v>17.621891241858741</v>
      </c>
      <c r="H154" s="2288">
        <v>0.79349759459323987</v>
      </c>
      <c r="I154" s="2286">
        <v>3.53980948294695</v>
      </c>
      <c r="J154" s="2286">
        <v>9.3090512707602979</v>
      </c>
      <c r="K154" s="2286">
        <v>13.519094183881682</v>
      </c>
      <c r="L154" s="2289">
        <v>23.793751933557203</v>
      </c>
      <c r="M154" s="2290">
        <v>0</v>
      </c>
      <c r="N154" s="2286">
        <v>0</v>
      </c>
      <c r="O154" s="2286">
        <v>0</v>
      </c>
      <c r="P154" s="2286">
        <v>0</v>
      </c>
      <c r="Q154" s="2287">
        <v>3.3377942814546522</v>
      </c>
      <c r="R154" s="2288">
        <v>2.3077716511749542</v>
      </c>
      <c r="S154" s="2286">
        <v>10.001407068461145</v>
      </c>
      <c r="T154" s="2286">
        <v>1.2333234420198771</v>
      </c>
      <c r="U154" s="2286">
        <v>0.80222053327803045</v>
      </c>
      <c r="V154" s="2286">
        <v>10.491606043375331</v>
      </c>
      <c r="W154" s="2286">
        <v>1.2091315669360096</v>
      </c>
      <c r="X154" s="2286">
        <v>1.9098948376652134</v>
      </c>
      <c r="Y154" s="2286">
        <v>2.1001150557472932</v>
      </c>
      <c r="Z154" s="2286">
        <v>1.8502497624612086</v>
      </c>
      <c r="AA154" s="2579">
        <v>1.6864468393289704</v>
      </c>
      <c r="AB154" s="1038"/>
      <c r="AC154" s="1038"/>
      <c r="AD154" s="1038"/>
      <c r="AE154" s="1038"/>
      <c r="AF154" s="1038"/>
      <c r="AG154" s="1038"/>
      <c r="AH154" s="1038"/>
      <c r="AI154" s="1038"/>
      <c r="AJ154" s="1038"/>
      <c r="AK154" s="1038"/>
      <c r="AL154" s="1038"/>
      <c r="AM154" s="1038"/>
      <c r="AN154" s="1038"/>
      <c r="AO154" s="1038"/>
      <c r="AP154" s="1038"/>
      <c r="AQ154" s="1038"/>
      <c r="AR154" s="1038"/>
      <c r="AS154" s="1038"/>
      <c r="AT154" s="1038"/>
      <c r="AU154" s="1038"/>
      <c r="AV154" s="1038"/>
      <c r="AW154" s="1038"/>
      <c r="AX154" s="1038"/>
      <c r="AY154" s="1038"/>
      <c r="AZ154" s="240"/>
      <c r="BA154" s="3428"/>
      <c r="BB154" s="173" t="s">
        <v>253</v>
      </c>
      <c r="BC154" s="513">
        <v>0</v>
      </c>
      <c r="BD154" s="445">
        <v>0</v>
      </c>
      <c r="BE154" s="445">
        <v>47.750382999999992</v>
      </c>
      <c r="BF154" s="445">
        <v>687.41211600000031</v>
      </c>
      <c r="BG154" s="514">
        <v>2924.8881189999952</v>
      </c>
      <c r="BH154" s="524">
        <v>51.749694999999996</v>
      </c>
      <c r="BI154" s="445">
        <v>230.94509800000003</v>
      </c>
      <c r="BJ154" s="445">
        <v>606.56698100000006</v>
      </c>
      <c r="BK154" s="445">
        <v>882.16368600000044</v>
      </c>
      <c r="BL154" s="514">
        <v>1552.3725549999997</v>
      </c>
      <c r="BM154" s="524">
        <v>0</v>
      </c>
      <c r="BN154" s="445">
        <v>0</v>
      </c>
      <c r="BO154" s="445">
        <v>0</v>
      </c>
      <c r="BP154" s="445">
        <v>0</v>
      </c>
      <c r="BQ154" s="514">
        <v>336.25260299999997</v>
      </c>
      <c r="BR154" s="524">
        <v>185.39133900000007</v>
      </c>
      <c r="BS154" s="445">
        <v>1297.7832670000003</v>
      </c>
      <c r="BT154" s="445">
        <v>127.66003900000003</v>
      </c>
      <c r="BU154" s="445">
        <v>51.194496999999984</v>
      </c>
      <c r="BV154" s="445">
        <v>1434.9414050000009</v>
      </c>
      <c r="BW154" s="445">
        <v>57.845410000000001</v>
      </c>
      <c r="BX154" s="445">
        <v>74.366411999999997</v>
      </c>
      <c r="BY154" s="446">
        <v>144.10417500000003</v>
      </c>
      <c r="BZ154" s="446">
        <v>198.34538299999997</v>
      </c>
      <c r="CA154" s="446">
        <v>88.418690999999995</v>
      </c>
      <c r="CB154" s="2490"/>
      <c r="CC154" s="2490"/>
      <c r="CD154" s="2490"/>
      <c r="CE154" s="2490"/>
      <c r="CF154" s="2490"/>
      <c r="CG154" s="2490"/>
      <c r="CH154" s="2490"/>
      <c r="CI154" s="2490"/>
      <c r="CJ154" s="2490"/>
      <c r="CK154" s="2490"/>
      <c r="CL154" s="2490"/>
      <c r="CM154" s="2490"/>
      <c r="CN154" s="2490"/>
      <c r="CO154" s="2490"/>
      <c r="CP154" s="2490"/>
      <c r="CQ154" s="2490"/>
      <c r="CR154" s="2490"/>
      <c r="CS154" s="2490"/>
      <c r="CT154" s="2490"/>
      <c r="CU154" s="2490"/>
      <c r="CV154" s="2490"/>
      <c r="CW154" s="2490"/>
      <c r="CX154" s="2490"/>
      <c r="CY154" s="2490"/>
      <c r="CZ154" s="2490"/>
    </row>
    <row r="155" s="761" customFormat="true" ht="15" customHeight="true" x14ac:dyDescent="0.2">
      <c r="A155" s="3375"/>
      <c r="B155" s="2364" t="s">
        <v>391</v>
      </c>
      <c r="C155" s="2285">
        <v>9.6929583496001587E-2</v>
      </c>
      <c r="D155" s="2286">
        <v>0.12395817197617233</v>
      </c>
      <c r="E155" s="2286">
        <v>0.37442022458215352</v>
      </c>
      <c r="F155" s="2286">
        <v>1.0299336053109291</v>
      </c>
      <c r="G155" s="2287">
        <v>2.1409816413552654</v>
      </c>
      <c r="H155" s="2288">
        <v>0.86190471239766986</v>
      </c>
      <c r="I155" s="2286">
        <v>1.3048475141031428</v>
      </c>
      <c r="J155" s="2286">
        <v>1.5280367362882008</v>
      </c>
      <c r="K155" s="2286">
        <v>2.4007342255944271</v>
      </c>
      <c r="L155" s="2289">
        <v>2.2142762598200854</v>
      </c>
      <c r="M155" s="2290">
        <v>7.8434158159284659E-2</v>
      </c>
      <c r="N155" s="2286">
        <v>0.11507578561377872</v>
      </c>
      <c r="O155" s="2286">
        <v>8.7657485233952268E-2</v>
      </c>
      <c r="P155" s="2286">
        <v>0.13090037709399177</v>
      </c>
      <c r="Q155" s="2287">
        <v>0.41225707650298293</v>
      </c>
      <c r="R155" s="2288">
        <v>0.1918996795279824</v>
      </c>
      <c r="S155" s="2286">
        <v>1.7412294204986027</v>
      </c>
      <c r="T155" s="2286">
        <v>0.20932555919754922</v>
      </c>
      <c r="U155" s="2286">
        <v>2.6676511915062283E-2</v>
      </c>
      <c r="V155" s="2286">
        <v>2.2298371132026986</v>
      </c>
      <c r="W155" s="2286">
        <v>0.3220260026054893</v>
      </c>
      <c r="X155" s="2286">
        <v>0.11081404457136412</v>
      </c>
      <c r="Y155" s="2286">
        <v>0.20567911996987182</v>
      </c>
      <c r="Z155" s="2286">
        <v>0.18023668425751416</v>
      </c>
      <c r="AA155" s="2579">
        <v>4.110583340315363E-2</v>
      </c>
      <c r="AB155" s="1038"/>
      <c r="AC155" s="1038"/>
      <c r="AD155" s="1038"/>
      <c r="AE155" s="1038"/>
      <c r="AF155" s="1038"/>
      <c r="AG155" s="1038"/>
      <c r="AH155" s="1038"/>
      <c r="AI155" s="1038"/>
      <c r="AJ155" s="1038"/>
      <c r="AK155" s="1038"/>
      <c r="AL155" s="1038"/>
      <c r="AM155" s="1038"/>
      <c r="AN155" s="1038"/>
      <c r="AO155" s="1038"/>
      <c r="AP155" s="1038"/>
      <c r="AQ155" s="1038"/>
      <c r="AR155" s="1038"/>
      <c r="AS155" s="1038"/>
      <c r="AT155" s="1038"/>
      <c r="AU155" s="1038"/>
      <c r="AV155" s="1038"/>
      <c r="AW155" s="1038"/>
      <c r="AX155" s="1038"/>
      <c r="AY155" s="1038"/>
      <c r="AZ155" s="240"/>
      <c r="BA155" s="3428"/>
      <c r="BB155" s="173" t="s">
        <v>391</v>
      </c>
      <c r="BC155" s="513">
        <v>16.040766999999999</v>
      </c>
      <c r="BD155" s="445">
        <v>20.560582</v>
      </c>
      <c r="BE155" s="445">
        <v>62.12169200000001</v>
      </c>
      <c r="BF155" s="445">
        <v>170.92947200000003</v>
      </c>
      <c r="BG155" s="514">
        <v>355.36093600000004</v>
      </c>
      <c r="BH155" s="524">
        <v>56.211016000000008</v>
      </c>
      <c r="BI155" s="445">
        <v>85.131173999999973</v>
      </c>
      <c r="BJ155" s="445">
        <v>99.565100999999984</v>
      </c>
      <c r="BK155" s="445">
        <v>156.655507</v>
      </c>
      <c r="BL155" s="514">
        <v>144.46572800000001</v>
      </c>
      <c r="BM155" s="524">
        <v>7.8794939999999993</v>
      </c>
      <c r="BN155" s="445">
        <v>11.579917000000002</v>
      </c>
      <c r="BO155" s="445">
        <v>8.8214760000000005</v>
      </c>
      <c r="BP155" s="445">
        <v>13.172861999999999</v>
      </c>
      <c r="BQ155" s="514">
        <v>41.531174</v>
      </c>
      <c r="BR155" s="524">
        <v>15.41597</v>
      </c>
      <c r="BS155" s="445">
        <v>225.94204899999997</v>
      </c>
      <c r="BT155" s="445">
        <v>21.667073000000002</v>
      </c>
      <c r="BU155" s="445">
        <v>1.702388</v>
      </c>
      <c r="BV155" s="445">
        <v>304.97576699999991</v>
      </c>
      <c r="BW155" s="445">
        <v>15.405872</v>
      </c>
      <c r="BX155" s="445">
        <v>4.3148149999999994</v>
      </c>
      <c r="BY155" s="446">
        <v>14.113140999999999</v>
      </c>
      <c r="BZ155" s="446">
        <v>19.321236999999996</v>
      </c>
      <c r="CA155" s="446">
        <v>2.1551369999999999</v>
      </c>
      <c r="CB155" s="2490"/>
      <c r="CC155" s="2490"/>
      <c r="CD155" s="2490"/>
      <c r="CE155" s="2490"/>
      <c r="CF155" s="2490"/>
      <c r="CG155" s="2490"/>
      <c r="CH155" s="2490"/>
      <c r="CI155" s="2490"/>
      <c r="CJ155" s="2490"/>
      <c r="CK155" s="2490"/>
      <c r="CL155" s="2490"/>
      <c r="CM155" s="2490"/>
      <c r="CN155" s="2490"/>
      <c r="CO155" s="2490"/>
      <c r="CP155" s="2490"/>
      <c r="CQ155" s="2490"/>
      <c r="CR155" s="2490"/>
      <c r="CS155" s="2490"/>
      <c r="CT155" s="2490"/>
      <c r="CU155" s="2490"/>
      <c r="CV155" s="2490"/>
      <c r="CW155" s="2490"/>
      <c r="CX155" s="2490"/>
      <c r="CY155" s="2490"/>
      <c r="CZ155" s="2490"/>
    </row>
    <row r="156" s="761" customFormat="true" ht="15" customHeight="true" x14ac:dyDescent="0.2">
      <c r="A156" s="3375"/>
      <c r="B156" s="2364" t="s">
        <v>392</v>
      </c>
      <c r="C156" s="2285">
        <v>0</v>
      </c>
      <c r="D156" s="2286">
        <v>0</v>
      </c>
      <c r="E156" s="2286">
        <v>0</v>
      </c>
      <c r="F156" s="2286">
        <v>0.18661431448269272</v>
      </c>
      <c r="G156" s="2287">
        <v>0.29827222018411437</v>
      </c>
      <c r="H156" s="2288">
        <v>0</v>
      </c>
      <c r="I156" s="2286">
        <v>0.19853337505329902</v>
      </c>
      <c r="J156" s="2286">
        <v>0.31145585224666084</v>
      </c>
      <c r="K156" s="2286">
        <v>0.44743588935474865</v>
      </c>
      <c r="L156" s="2289">
        <v>0.22985763892738875</v>
      </c>
      <c r="M156" s="2290">
        <v>0</v>
      </c>
      <c r="N156" s="2286">
        <v>0</v>
      </c>
      <c r="O156" s="2286">
        <v>0</v>
      </c>
      <c r="P156" s="2286">
        <v>0</v>
      </c>
      <c r="Q156" s="2287">
        <v>3.0157643670137457E-2</v>
      </c>
      <c r="R156" s="2288">
        <v>0</v>
      </c>
      <c r="S156" s="2286">
        <v>0.5082465177985227</v>
      </c>
      <c r="T156" s="2286">
        <v>8.1685790232664493E-2</v>
      </c>
      <c r="U156" s="2286">
        <v>0</v>
      </c>
      <c r="V156" s="2286">
        <v>2.2213208933391262E-2</v>
      </c>
      <c r="W156" s="2286">
        <v>6.3434340284986873E-2</v>
      </c>
      <c r="X156" s="2286">
        <v>0</v>
      </c>
      <c r="Y156" s="2286">
        <v>0</v>
      </c>
      <c r="Z156" s="2286">
        <v>0</v>
      </c>
      <c r="AA156" s="2579">
        <v>0</v>
      </c>
      <c r="AB156" s="1038"/>
      <c r="AC156" s="1038"/>
      <c r="AD156" s="1038"/>
      <c r="AE156" s="1038"/>
      <c r="AF156" s="1038"/>
      <c r="AG156" s="1038"/>
      <c r="AH156" s="1038"/>
      <c r="AI156" s="1038"/>
      <c r="AJ156" s="1038"/>
      <c r="AK156" s="1038"/>
      <c r="AL156" s="1038"/>
      <c r="AM156" s="1038"/>
      <c r="AN156" s="1038"/>
      <c r="AO156" s="1038"/>
      <c r="AP156" s="1038"/>
      <c r="AQ156" s="1038"/>
      <c r="AR156" s="1038"/>
      <c r="AS156" s="1038"/>
      <c r="AT156" s="1038"/>
      <c r="AU156" s="1038"/>
      <c r="AV156" s="1038"/>
      <c r="AW156" s="1038"/>
      <c r="AX156" s="1038"/>
      <c r="AY156" s="1038"/>
      <c r="AZ156" s="240"/>
      <c r="BA156" s="3428"/>
      <c r="BB156" s="173" t="s">
        <v>392</v>
      </c>
      <c r="BC156" s="513">
        <v>0</v>
      </c>
      <c r="BD156" s="445">
        <v>0</v>
      </c>
      <c r="BE156" s="445">
        <v>0</v>
      </c>
      <c r="BF156" s="445">
        <v>30.970818000000001</v>
      </c>
      <c r="BG156" s="514">
        <v>49.507335000000005</v>
      </c>
      <c r="BH156" s="524">
        <v>0</v>
      </c>
      <c r="BI156" s="445">
        <v>12.952762</v>
      </c>
      <c r="BJ156" s="445">
        <v>20.294102000000002</v>
      </c>
      <c r="BK156" s="445">
        <v>29.196607999999998</v>
      </c>
      <c r="BL156" s="514">
        <v>14.996571000000001</v>
      </c>
      <c r="BM156" s="524">
        <v>0</v>
      </c>
      <c r="BN156" s="445">
        <v>0</v>
      </c>
      <c r="BO156" s="445">
        <v>0</v>
      </c>
      <c r="BP156" s="445">
        <v>0</v>
      </c>
      <c r="BQ156" s="514">
        <v>3.0381100000000001</v>
      </c>
      <c r="BR156" s="524">
        <v>0</v>
      </c>
      <c r="BS156" s="445">
        <v>65.950102999999999</v>
      </c>
      <c r="BT156" s="445">
        <v>8.4552119999999995</v>
      </c>
      <c r="BU156" s="445">
        <v>0</v>
      </c>
      <c r="BV156" s="445">
        <v>3.0381100000000001</v>
      </c>
      <c r="BW156" s="445">
        <v>3.0347279999999999</v>
      </c>
      <c r="BX156" s="445">
        <v>0</v>
      </c>
      <c r="BY156" s="446">
        <v>0</v>
      </c>
      <c r="BZ156" s="446">
        <v>0</v>
      </c>
      <c r="CA156" s="446">
        <v>0</v>
      </c>
      <c r="CB156" s="2490"/>
      <c r="CC156" s="2490"/>
      <c r="CD156" s="2490"/>
      <c r="CE156" s="2490"/>
      <c r="CF156" s="2490"/>
      <c r="CG156" s="2490"/>
      <c r="CH156" s="2490"/>
      <c r="CI156" s="2490"/>
      <c r="CJ156" s="2490"/>
      <c r="CK156" s="2490"/>
      <c r="CL156" s="2490"/>
      <c r="CM156" s="2490"/>
      <c r="CN156" s="2490"/>
      <c r="CO156" s="2490"/>
      <c r="CP156" s="2490"/>
      <c r="CQ156" s="2490"/>
      <c r="CR156" s="2490"/>
      <c r="CS156" s="2490"/>
      <c r="CT156" s="2490"/>
      <c r="CU156" s="2490"/>
      <c r="CV156" s="2490"/>
      <c r="CW156" s="2490"/>
      <c r="CX156" s="2490"/>
      <c r="CY156" s="2490"/>
      <c r="CZ156" s="2490"/>
    </row>
    <row r="157" s="761" customFormat="true" ht="15" customHeight="true" x14ac:dyDescent="0.2">
      <c r="A157" s="3375"/>
      <c r="B157" s="2364" t="s">
        <v>393</v>
      </c>
      <c r="C157" s="2285">
        <v>0</v>
      </c>
      <c r="D157" s="2286">
        <v>0</v>
      </c>
      <c r="E157" s="2286">
        <v>0</v>
      </c>
      <c r="F157" s="2286">
        <v>0</v>
      </c>
      <c r="G157" s="2287">
        <v>9.1120953228615506E-2</v>
      </c>
      <c r="H157" s="2288">
        <v>0</v>
      </c>
      <c r="I157" s="2286">
        <v>0</v>
      </c>
      <c r="J157" s="2286">
        <v>0</v>
      </c>
      <c r="K157" s="2286">
        <v>0.15638257501053479</v>
      </c>
      <c r="L157" s="2289">
        <v>7.5407969424437962E-2</v>
      </c>
      <c r="M157" s="2290">
        <v>0</v>
      </c>
      <c r="N157" s="2286">
        <v>0</v>
      </c>
      <c r="O157" s="2286">
        <v>0</v>
      </c>
      <c r="P157" s="2286">
        <v>0</v>
      </c>
      <c r="Q157" s="2287">
        <v>0</v>
      </c>
      <c r="R157" s="2288">
        <v>0</v>
      </c>
      <c r="S157" s="2286">
        <v>0.11655581078736177</v>
      </c>
      <c r="T157" s="2286">
        <v>0</v>
      </c>
      <c r="U157" s="2286">
        <v>0</v>
      </c>
      <c r="V157" s="2286">
        <v>0</v>
      </c>
      <c r="W157" s="2286">
        <v>0</v>
      </c>
      <c r="X157" s="2286">
        <v>0</v>
      </c>
      <c r="Y157" s="2286">
        <v>0</v>
      </c>
      <c r="Z157" s="2286">
        <v>0</v>
      </c>
      <c r="AA157" s="2579">
        <v>0</v>
      </c>
      <c r="AB157" s="1038"/>
      <c r="AC157" s="1038"/>
      <c r="AD157" s="1038"/>
      <c r="AE157" s="1038"/>
      <c r="AF157" s="1038"/>
      <c r="AG157" s="1038"/>
      <c r="AH157" s="1038"/>
      <c r="AI157" s="1038"/>
      <c r="AJ157" s="1038"/>
      <c r="AK157" s="1038"/>
      <c r="AL157" s="1038"/>
      <c r="AM157" s="1038"/>
      <c r="AN157" s="1038"/>
      <c r="AO157" s="1038"/>
      <c r="AP157" s="1038"/>
      <c r="AQ157" s="1038"/>
      <c r="AR157" s="1038"/>
      <c r="AS157" s="1038"/>
      <c r="AT157" s="1038"/>
      <c r="AU157" s="1038"/>
      <c r="AV157" s="1038"/>
      <c r="AW157" s="1038"/>
      <c r="AX157" s="1038"/>
      <c r="AY157" s="1038"/>
      <c r="AZ157" s="240"/>
      <c r="BA157" s="3428"/>
      <c r="BB157" s="173" t="s">
        <v>393</v>
      </c>
      <c r="BC157" s="513">
        <v>0</v>
      </c>
      <c r="BD157" s="445">
        <v>0</v>
      </c>
      <c r="BE157" s="445">
        <v>0</v>
      </c>
      <c r="BF157" s="445">
        <v>0</v>
      </c>
      <c r="BG157" s="514">
        <v>15.124290000000002</v>
      </c>
      <c r="BH157" s="524">
        <v>0</v>
      </c>
      <c r="BI157" s="445">
        <v>0</v>
      </c>
      <c r="BJ157" s="445">
        <v>0</v>
      </c>
      <c r="BK157" s="445">
        <v>10.204458000000001</v>
      </c>
      <c r="BL157" s="514">
        <v>4.9198320000000004</v>
      </c>
      <c r="BM157" s="524">
        <v>0</v>
      </c>
      <c r="BN157" s="445">
        <v>0</v>
      </c>
      <c r="BO157" s="445">
        <v>0</v>
      </c>
      <c r="BP157" s="445">
        <v>0</v>
      </c>
      <c r="BQ157" s="514">
        <v>0</v>
      </c>
      <c r="BR157" s="524">
        <v>0</v>
      </c>
      <c r="BS157" s="445">
        <v>15.124290000000002</v>
      </c>
      <c r="BT157" s="445">
        <v>0</v>
      </c>
      <c r="BU157" s="445">
        <v>0</v>
      </c>
      <c r="BV157" s="445">
        <v>0</v>
      </c>
      <c r="BW157" s="445">
        <v>0</v>
      </c>
      <c r="BX157" s="445">
        <v>0</v>
      </c>
      <c r="BY157" s="446">
        <v>0</v>
      </c>
      <c r="BZ157" s="446">
        <v>0</v>
      </c>
      <c r="CA157" s="446">
        <v>0</v>
      </c>
      <c r="CB157" s="2490"/>
      <c r="CC157" s="2490"/>
      <c r="CD157" s="2490"/>
      <c r="CE157" s="2490"/>
      <c r="CF157" s="2490"/>
      <c r="CG157" s="2490"/>
      <c r="CH157" s="2490"/>
      <c r="CI157" s="2490"/>
      <c r="CJ157" s="2490"/>
      <c r="CK157" s="2490"/>
      <c r="CL157" s="2490"/>
      <c r="CM157" s="2490"/>
      <c r="CN157" s="2490"/>
      <c r="CO157" s="2490"/>
      <c r="CP157" s="2490"/>
      <c r="CQ157" s="2490"/>
      <c r="CR157" s="2490"/>
      <c r="CS157" s="2490"/>
      <c r="CT157" s="2490"/>
      <c r="CU157" s="2490"/>
      <c r="CV157" s="2490"/>
      <c r="CW157" s="2490"/>
      <c r="CX157" s="2490"/>
      <c r="CY157" s="2490"/>
      <c r="CZ157" s="2490"/>
    </row>
    <row r="158" s="761" customFormat="true" ht="15" customHeight="true" x14ac:dyDescent="0.2">
      <c r="A158" s="3375"/>
      <c r="B158" s="2364" t="s">
        <v>394</v>
      </c>
      <c r="C158" s="2285">
        <v>11.687979519226568</v>
      </c>
      <c r="D158" s="2286">
        <v>12.593207974976513</v>
      </c>
      <c r="E158" s="2286">
        <v>14.876988967815304</v>
      </c>
      <c r="F158" s="2286">
        <v>14.153100129985893</v>
      </c>
      <c r="G158" s="2287">
        <v>7.7012501202134587</v>
      </c>
      <c r="H158" s="2288">
        <v>13.341127037508265</v>
      </c>
      <c r="I158" s="2286">
        <v>11.53943032919322</v>
      </c>
      <c r="J158" s="2286">
        <v>13.721728838650938</v>
      </c>
      <c r="K158" s="2286">
        <v>10.060370268454093</v>
      </c>
      <c r="L158" s="2289">
        <v>2.928903379689864</v>
      </c>
      <c r="M158" s="2290">
        <v>11.210412935406602</v>
      </c>
      <c r="N158" s="2286">
        <v>12.377690779886766</v>
      </c>
      <c r="O158" s="2286">
        <v>12.003139116939655</v>
      </c>
      <c r="P158" s="2286">
        <v>16.424146659523775</v>
      </c>
      <c r="Q158" s="2287">
        <v>15.10192113827763</v>
      </c>
      <c r="R158" s="2288">
        <v>31.345725240083976</v>
      </c>
      <c r="S158" s="2286">
        <v>3.4377065064462475</v>
      </c>
      <c r="T158" s="2286">
        <v>22.348836114448396</v>
      </c>
      <c r="U158" s="2286">
        <v>3.4201244744033863</v>
      </c>
      <c r="V158" s="2286">
        <v>15.786952799089965</v>
      </c>
      <c r="W158" s="2286">
        <v>16.395142227280903</v>
      </c>
      <c r="X158" s="2286">
        <v>4.0365509830592874</v>
      </c>
      <c r="Y158" s="2286">
        <v>10.310572677251686</v>
      </c>
      <c r="Z158" s="2286">
        <v>3.8867201224297583</v>
      </c>
      <c r="AA158" s="2579">
        <v>7.5885955009409454</v>
      </c>
      <c r="AB158" s="1038"/>
      <c r="AC158" s="1038"/>
      <c r="AD158" s="1038"/>
      <c r="AE158" s="1038"/>
      <c r="AF158" s="1038"/>
      <c r="AG158" s="1038"/>
      <c r="AH158" s="1038"/>
      <c r="AI158" s="1038"/>
      <c r="AJ158" s="1038"/>
      <c r="AK158" s="1038"/>
      <c r="AL158" s="1038"/>
      <c r="AM158" s="1038"/>
      <c r="AN158" s="1038"/>
      <c r="AO158" s="1038"/>
      <c r="AP158" s="1038"/>
      <c r="AQ158" s="1038"/>
      <c r="AR158" s="1038"/>
      <c r="AS158" s="1038"/>
      <c r="AT158" s="1038"/>
      <c r="AU158" s="1038"/>
      <c r="AV158" s="1038"/>
      <c r="AW158" s="1038"/>
      <c r="AX158" s="1038"/>
      <c r="AY158" s="1038"/>
      <c r="AZ158" s="240"/>
      <c r="BA158" s="3428"/>
      <c r="BB158" s="173" t="s">
        <v>394</v>
      </c>
      <c r="BC158" s="513">
        <v>1934.2304939999999</v>
      </c>
      <c r="BD158" s="445">
        <v>2088.798835000001</v>
      </c>
      <c r="BE158" s="445">
        <v>2468.3061059999986</v>
      </c>
      <c r="BF158" s="445">
        <v>2348.8717330000004</v>
      </c>
      <c r="BG158" s="514">
        <v>1278.2563840000005</v>
      </c>
      <c r="BH158" s="524">
        <v>870.07101200000045</v>
      </c>
      <c r="BI158" s="445">
        <v>752.85827699999982</v>
      </c>
      <c r="BJ158" s="445">
        <v>894.09193200000061</v>
      </c>
      <c r="BK158" s="445">
        <v>656.47100300000022</v>
      </c>
      <c r="BL158" s="514">
        <v>191.09004899999991</v>
      </c>
      <c r="BM158" s="524">
        <v>1126.1978649999999</v>
      </c>
      <c r="BN158" s="445">
        <v>1245.5498879999996</v>
      </c>
      <c r="BO158" s="445">
        <v>1207.9448019999998</v>
      </c>
      <c r="BP158" s="445">
        <v>1652.8066779999986</v>
      </c>
      <c r="BQ158" s="514">
        <v>1521.382045999999</v>
      </c>
      <c r="BR158" s="524">
        <v>2518.1113440000017</v>
      </c>
      <c r="BS158" s="445">
        <v>446.07703200000003</v>
      </c>
      <c r="BT158" s="445">
        <v>2313.3050040000044</v>
      </c>
      <c r="BU158" s="445">
        <v>218.25862699999993</v>
      </c>
      <c r="BV158" s="445">
        <v>2159.1882249999994</v>
      </c>
      <c r="BW158" s="445">
        <v>784.3511410000001</v>
      </c>
      <c r="BX158" s="445">
        <v>157.17295399999995</v>
      </c>
      <c r="BY158" s="446">
        <v>707.48341400000027</v>
      </c>
      <c r="BZ158" s="446">
        <v>416.65347399999996</v>
      </c>
      <c r="CA158" s="446">
        <v>397.86233699999997</v>
      </c>
      <c r="CB158" s="2490"/>
      <c r="CC158" s="2490"/>
      <c r="CD158" s="2490"/>
      <c r="CE158" s="2490"/>
      <c r="CF158" s="2490"/>
      <c r="CG158" s="2490"/>
      <c r="CH158" s="2490"/>
      <c r="CI158" s="2490"/>
      <c r="CJ158" s="2490"/>
      <c r="CK158" s="2490"/>
      <c r="CL158" s="2490"/>
      <c r="CM158" s="2490"/>
      <c r="CN158" s="2490"/>
      <c r="CO158" s="2490"/>
      <c r="CP158" s="2490"/>
      <c r="CQ158" s="2490"/>
      <c r="CR158" s="2490"/>
      <c r="CS158" s="2490"/>
      <c r="CT158" s="2490"/>
      <c r="CU158" s="2490"/>
      <c r="CV158" s="2490"/>
      <c r="CW158" s="2490"/>
      <c r="CX158" s="2490"/>
      <c r="CY158" s="2490"/>
      <c r="CZ158" s="2490"/>
    </row>
    <row r="159" s="761" customFormat="true" ht="15" customHeight="true" x14ac:dyDescent="0.2">
      <c r="A159" s="3375"/>
      <c r="B159" s="2364" t="s">
        <v>395</v>
      </c>
      <c r="C159" s="2285">
        <v>6.4753275141000044</v>
      </c>
      <c r="D159" s="2286">
        <v>10.079282330397454</v>
      </c>
      <c r="E159" s="2286">
        <v>15.968634747020349</v>
      </c>
      <c r="F159" s="2286">
        <v>31.938132535123344</v>
      </c>
      <c r="G159" s="2287">
        <v>21.908201050472687</v>
      </c>
      <c r="H159" s="2288">
        <v>21.012400343967403</v>
      </c>
      <c r="I159" s="2286">
        <v>35.426174444985477</v>
      </c>
      <c r="J159" s="2286">
        <v>37.563208572449305</v>
      </c>
      <c r="K159" s="2286">
        <v>27.313339986044578</v>
      </c>
      <c r="L159" s="2289">
        <v>9.5051586422957559</v>
      </c>
      <c r="M159" s="2290">
        <v>4.7835415810394695</v>
      </c>
      <c r="N159" s="2286">
        <v>8.4824509765063354</v>
      </c>
      <c r="O159" s="2286">
        <v>11.073959027774508</v>
      </c>
      <c r="P159" s="2286">
        <v>11.932542780095732</v>
      </c>
      <c r="Q159" s="2287">
        <v>21.328485584057017</v>
      </c>
      <c r="R159" s="2288">
        <v>7.1592337118487244</v>
      </c>
      <c r="S159" s="2286">
        <v>7.9499576747179637</v>
      </c>
      <c r="T159" s="2286">
        <v>12.023533618033886</v>
      </c>
      <c r="U159" s="2286">
        <v>38.231997203727666</v>
      </c>
      <c r="V159" s="2286">
        <v>40.346744268818568</v>
      </c>
      <c r="W159" s="2286">
        <v>10.430849371625079</v>
      </c>
      <c r="X159" s="2286">
        <v>3.8503525232828113</v>
      </c>
      <c r="Y159" s="2286">
        <v>7.4056226295900212</v>
      </c>
      <c r="Z159" s="2286">
        <v>20.67747612048738</v>
      </c>
      <c r="AA159" s="2579">
        <v>2.7973871774208026</v>
      </c>
      <c r="AB159" s="1038"/>
      <c r="AC159" s="1038"/>
      <c r="AD159" s="1038"/>
      <c r="AE159" s="1038"/>
      <c r="AF159" s="1038"/>
      <c r="AG159" s="1038"/>
      <c r="AH159" s="1038"/>
      <c r="AI159" s="1038"/>
      <c r="AJ159" s="1038"/>
      <c r="AK159" s="1038"/>
      <c r="AL159" s="1038"/>
      <c r="AM159" s="1038"/>
      <c r="AN159" s="1038"/>
      <c r="AO159" s="1038"/>
      <c r="AP159" s="1038"/>
      <c r="AQ159" s="1038"/>
      <c r="AR159" s="1038"/>
      <c r="AS159" s="1038"/>
      <c r="AT159" s="1038"/>
      <c r="AU159" s="1038"/>
      <c r="AV159" s="1038"/>
      <c r="AW159" s="1038"/>
      <c r="AX159" s="1038"/>
      <c r="AY159" s="1038"/>
      <c r="AZ159" s="240"/>
      <c r="BA159" s="3428"/>
      <c r="BB159" s="173" t="s">
        <v>395</v>
      </c>
      <c r="BC159" s="513">
        <v>1071.5946170000004</v>
      </c>
      <c r="BD159" s="445">
        <v>1671.8212889999988</v>
      </c>
      <c r="BE159" s="445">
        <v>2649.4258170000016</v>
      </c>
      <c r="BF159" s="445">
        <v>5300.5049090000066</v>
      </c>
      <c r="BG159" s="514">
        <v>3636.3314290000003</v>
      </c>
      <c r="BH159" s="524">
        <v>1370.3700130000016</v>
      </c>
      <c r="BI159" s="445">
        <v>2311.2829569999999</v>
      </c>
      <c r="BJ159" s="445">
        <v>2447.5750920000046</v>
      </c>
      <c r="BK159" s="445">
        <v>1782.2818860000007</v>
      </c>
      <c r="BL159" s="514">
        <v>620.1437860000002</v>
      </c>
      <c r="BM159" s="524">
        <v>480.55449399999998</v>
      </c>
      <c r="BN159" s="445">
        <v>853.57729900000027</v>
      </c>
      <c r="BO159" s="445">
        <v>1114.4360749999994</v>
      </c>
      <c r="BP159" s="445">
        <v>1200.8043280000002</v>
      </c>
      <c r="BQ159" s="514">
        <v>2148.6521309999985</v>
      </c>
      <c r="BR159" s="524">
        <v>575.12619300000006</v>
      </c>
      <c r="BS159" s="445">
        <v>1031.5870530000004</v>
      </c>
      <c r="BT159" s="445">
        <v>1244.5435790000004</v>
      </c>
      <c r="BU159" s="445">
        <v>2439.8127259999983</v>
      </c>
      <c r="BV159" s="445">
        <v>5518.2413130000023</v>
      </c>
      <c r="BW159" s="445">
        <v>499.0166289999998</v>
      </c>
      <c r="BX159" s="445">
        <v>149.92286300000006</v>
      </c>
      <c r="BY159" s="446">
        <v>508.15365400000007</v>
      </c>
      <c r="BZ159" s="446">
        <v>2216.6098890000039</v>
      </c>
      <c r="CA159" s="446">
        <v>146.664162</v>
      </c>
      <c r="CB159" s="2490"/>
      <c r="CC159" s="2490"/>
      <c r="CD159" s="2490"/>
      <c r="CE159" s="2490"/>
      <c r="CF159" s="2490"/>
      <c r="CG159" s="2490"/>
      <c r="CH159" s="2490"/>
      <c r="CI159" s="2490"/>
      <c r="CJ159" s="2490"/>
      <c r="CK159" s="2490"/>
      <c r="CL159" s="2490"/>
      <c r="CM159" s="2490"/>
      <c r="CN159" s="2490"/>
      <c r="CO159" s="2490"/>
      <c r="CP159" s="2490"/>
      <c r="CQ159" s="2490"/>
      <c r="CR159" s="2490"/>
      <c r="CS159" s="2490"/>
      <c r="CT159" s="2490"/>
      <c r="CU159" s="2490"/>
      <c r="CV159" s="2490"/>
      <c r="CW159" s="2490"/>
      <c r="CX159" s="2490"/>
      <c r="CY159" s="2490"/>
      <c r="CZ159" s="2490"/>
    </row>
    <row r="160" s="761" customFormat="true" ht="15" customHeight="true" x14ac:dyDescent="0.2">
      <c r="A160" s="3375"/>
      <c r="B160" s="2364" t="s">
        <v>396</v>
      </c>
      <c r="C160" s="2285">
        <v>47.244606366044515</v>
      </c>
      <c r="D160" s="2286">
        <v>51.013332852895843</v>
      </c>
      <c r="E160" s="2286">
        <v>51.317810253209927</v>
      </c>
      <c r="F160" s="2286">
        <v>36.183906267518736</v>
      </c>
      <c r="G160" s="2287">
        <v>8.5321562130793911</v>
      </c>
      <c r="H160" s="2288">
        <v>55.799482109756525</v>
      </c>
      <c r="I160" s="2286">
        <v>38.304971931046275</v>
      </c>
      <c r="J160" s="2286">
        <v>17.897303658346623</v>
      </c>
      <c r="K160" s="2286">
        <v>10.689965459436431</v>
      </c>
      <c r="L160" s="2289">
        <v>2.3908263381714039</v>
      </c>
      <c r="M160" s="2290">
        <v>45.506700337702476</v>
      </c>
      <c r="N160" s="2286">
        <v>49.387374519584526</v>
      </c>
      <c r="O160" s="2286">
        <v>50.207691757884575</v>
      </c>
      <c r="P160" s="2286">
        <v>48.291367296891082</v>
      </c>
      <c r="Q160" s="2287">
        <v>45.700401719535385</v>
      </c>
      <c r="R160" s="2288">
        <v>36.049580906977312</v>
      </c>
      <c r="S160" s="2286">
        <v>36.196293457306943</v>
      </c>
      <c r="T160" s="2286">
        <v>32.084259626687036</v>
      </c>
      <c r="U160" s="2286">
        <v>52.599428540019844</v>
      </c>
      <c r="V160" s="2286">
        <v>14.843166230296994</v>
      </c>
      <c r="W160" s="2286">
        <v>59.552380367281565</v>
      </c>
      <c r="X160" s="2286">
        <v>82.614964666259027</v>
      </c>
      <c r="Y160" s="2286">
        <v>69.625362532679034</v>
      </c>
      <c r="Z160" s="2286">
        <v>31.836295573145357</v>
      </c>
      <c r="AA160" s="2579">
        <v>31.638665989807187</v>
      </c>
      <c r="AB160" s="1038"/>
      <c r="AC160" s="1038"/>
      <c r="AD160" s="1038"/>
      <c r="AE160" s="1038"/>
      <c r="AF160" s="1038"/>
      <c r="AG160" s="1038"/>
      <c r="AH160" s="1038"/>
      <c r="AI160" s="1038"/>
      <c r="AJ160" s="1038"/>
      <c r="AK160" s="1038"/>
      <c r="AL160" s="1038"/>
      <c r="AM160" s="1038"/>
      <c r="AN160" s="1038"/>
      <c r="AO160" s="1038"/>
      <c r="AP160" s="1038"/>
      <c r="AQ160" s="1038"/>
      <c r="AR160" s="1038"/>
      <c r="AS160" s="1038"/>
      <c r="AT160" s="1038"/>
      <c r="AU160" s="1038"/>
      <c r="AV160" s="1038"/>
      <c r="AW160" s="1038"/>
      <c r="AX160" s="1038"/>
      <c r="AY160" s="1038"/>
      <c r="AZ160" s="240"/>
      <c r="BA160" s="3428"/>
      <c r="BB160" s="173" t="s">
        <v>396</v>
      </c>
      <c r="BC160" s="513">
        <v>7818.4564030000001</v>
      </c>
      <c r="BD160" s="445">
        <v>8461.4333730000071</v>
      </c>
      <c r="BE160" s="445">
        <v>8514.3616539999821</v>
      </c>
      <c r="BF160" s="445">
        <v>6005.1404879999964</v>
      </c>
      <c r="BG160" s="514">
        <v>1416.1704889999996</v>
      </c>
      <c r="BH160" s="524">
        <v>3639.0862430000075</v>
      </c>
      <c r="BI160" s="445">
        <v>2499.1021520000008</v>
      </c>
      <c r="BJ160" s="445">
        <v>1166.1675430000003</v>
      </c>
      <c r="BK160" s="445">
        <v>697.55408200000034</v>
      </c>
      <c r="BL160" s="514">
        <v>155.98436100000004</v>
      </c>
      <c r="BM160" s="524">
        <v>4571.6022290000037</v>
      </c>
      <c r="BN160" s="445">
        <v>4969.78312800001</v>
      </c>
      <c r="BO160" s="445">
        <v>5052.688275000005</v>
      </c>
      <c r="BP160" s="445">
        <v>4859.6920139999902</v>
      </c>
      <c r="BQ160" s="514">
        <v>4603.9023799999959</v>
      </c>
      <c r="BR160" s="524">
        <v>2895.9884620000021</v>
      </c>
      <c r="BS160" s="445">
        <v>4696.8335209999896</v>
      </c>
      <c r="BT160" s="445">
        <v>3321.0086630000019</v>
      </c>
      <c r="BU160" s="445">
        <v>3356.684571000003</v>
      </c>
      <c r="BV160" s="445">
        <v>2030.1061359999992</v>
      </c>
      <c r="BW160" s="445">
        <v>2849.0132530000037</v>
      </c>
      <c r="BX160" s="445">
        <v>3216.8150720000049</v>
      </c>
      <c r="BY160" s="446">
        <v>4777.5027370000116</v>
      </c>
      <c r="BZ160" s="446">
        <v>3412.8269420000033</v>
      </c>
      <c r="CA160" s="446">
        <v>1658.7830500000007</v>
      </c>
      <c r="CB160" s="2490"/>
      <c r="CC160" s="2490"/>
      <c r="CD160" s="2490"/>
      <c r="CE160" s="2490"/>
      <c r="CF160" s="2490"/>
      <c r="CG160" s="2490"/>
      <c r="CH160" s="2490"/>
      <c r="CI160" s="2490"/>
      <c r="CJ160" s="2490"/>
      <c r="CK160" s="2490"/>
      <c r="CL160" s="2490"/>
      <c r="CM160" s="2490"/>
      <c r="CN160" s="2490"/>
      <c r="CO160" s="2490"/>
      <c r="CP160" s="2490"/>
      <c r="CQ160" s="2490"/>
      <c r="CR160" s="2490"/>
      <c r="CS160" s="2490"/>
      <c r="CT160" s="2490"/>
      <c r="CU160" s="2490"/>
      <c r="CV160" s="2490"/>
      <c r="CW160" s="2490"/>
      <c r="CX160" s="2490"/>
      <c r="CY160" s="2490"/>
      <c r="CZ160" s="2490"/>
    </row>
    <row r="161" s="761" customFormat="true" ht="15" customHeight="true" x14ac:dyDescent="0.2">
      <c r="A161" s="3375"/>
      <c r="B161" s="2364" t="s">
        <v>323</v>
      </c>
      <c r="C161" s="2285">
        <v>34.391099510062226</v>
      </c>
      <c r="D161" s="2286">
        <v>25.919874972265806</v>
      </c>
      <c r="E161" s="2286">
        <v>15.72235191800139</v>
      </c>
      <c r="F161" s="2286">
        <v>4.3382166176368759</v>
      </c>
      <c r="G161" s="2287">
        <v>0.31412467863157023</v>
      </c>
      <c r="H161" s="2288">
        <v>4.933978232056595</v>
      </c>
      <c r="I161" s="2286">
        <v>1.3877551065327092</v>
      </c>
      <c r="J161" s="2286">
        <v>0.59357255413233478</v>
      </c>
      <c r="K161" s="2286">
        <v>2.2371451189370249E-2</v>
      </c>
      <c r="L161" s="2289">
        <v>0</v>
      </c>
      <c r="M161" s="2290">
        <v>38.267586410862663</v>
      </c>
      <c r="N161" s="2286">
        <v>29.51562049333581</v>
      </c>
      <c r="O161" s="2286">
        <v>26.493301263330231</v>
      </c>
      <c r="P161" s="2286">
        <v>22.730676530016364</v>
      </c>
      <c r="Q161" s="2287">
        <v>11.422580243478219</v>
      </c>
      <c r="R161" s="2288">
        <v>16.802926467741461</v>
      </c>
      <c r="S161" s="2286">
        <v>2.0822350124934128</v>
      </c>
      <c r="T161" s="2286">
        <v>31.099127708863207</v>
      </c>
      <c r="U161" s="2286">
        <v>4.4682314095422218</v>
      </c>
      <c r="V161" s="2286">
        <v>1.6505591319480466</v>
      </c>
      <c r="W161" s="2286">
        <v>10.282817077529046</v>
      </c>
      <c r="X161" s="2286">
        <v>6.1407736802644743</v>
      </c>
      <c r="Y161" s="2286">
        <v>9.0384142394291853</v>
      </c>
      <c r="Z161" s="2286">
        <v>35.029005238939078</v>
      </c>
      <c r="AA161" s="2579">
        <v>55.599094322373297</v>
      </c>
      <c r="AB161" s="1038"/>
      <c r="AC161" s="1038"/>
      <c r="AD161" s="1038"/>
      <c r="AE161" s="1038"/>
      <c r="AF161" s="1038"/>
      <c r="AG161" s="1038"/>
      <c r="AH161" s="1038"/>
      <c r="AI161" s="1038"/>
      <c r="AJ161" s="1038"/>
      <c r="AK161" s="1038"/>
      <c r="AL161" s="1038"/>
      <c r="AM161" s="1038"/>
      <c r="AN161" s="1038"/>
      <c r="AO161" s="1038"/>
      <c r="AP161" s="1038"/>
      <c r="AQ161" s="1038"/>
      <c r="AR161" s="1038"/>
      <c r="AS161" s="1038"/>
      <c r="AT161" s="1038"/>
      <c r="AU161" s="1038"/>
      <c r="AV161" s="1038"/>
      <c r="AW161" s="1038"/>
      <c r="AX161" s="1038"/>
      <c r="AY161" s="1038"/>
      <c r="AZ161" s="240"/>
      <c r="BA161" s="3428"/>
      <c r="BB161" s="173" t="s">
        <v>323</v>
      </c>
      <c r="BC161" s="513">
        <v>5691.3441100000036</v>
      </c>
      <c r="BD161" s="445">
        <v>4299.2543880000103</v>
      </c>
      <c r="BE161" s="445">
        <v>2608.5639590000005</v>
      </c>
      <c r="BF161" s="445">
        <v>719.97755200000017</v>
      </c>
      <c r="BG161" s="514">
        <v>52.138531999999998</v>
      </c>
      <c r="BH161" s="524">
        <v>321.78026799999992</v>
      </c>
      <c r="BI161" s="445">
        <v>90.540250999999998</v>
      </c>
      <c r="BJ161" s="445">
        <v>38.676499</v>
      </c>
      <c r="BK161" s="445">
        <v>1.459808</v>
      </c>
      <c r="BL161" s="514">
        <v>0</v>
      </c>
      <c r="BM161" s="524">
        <v>3844.3609850000062</v>
      </c>
      <c r="BN161" s="445">
        <v>2970.116030000002</v>
      </c>
      <c r="BO161" s="445">
        <v>2666.1730100000032</v>
      </c>
      <c r="BP161" s="445">
        <v>2287.4499810000002</v>
      </c>
      <c r="BQ161" s="514">
        <v>1150.7217090000001</v>
      </c>
      <c r="BR161" s="524">
        <v>1349.8376389999996</v>
      </c>
      <c r="BS161" s="445">
        <v>270.19095799999997</v>
      </c>
      <c r="BT161" s="445">
        <v>3219.0386730000005</v>
      </c>
      <c r="BU161" s="445">
        <v>285.14460800000006</v>
      </c>
      <c r="BV161" s="445">
        <v>225.74767199999997</v>
      </c>
      <c r="BW161" s="445">
        <v>491.93469599999992</v>
      </c>
      <c r="BX161" s="445">
        <v>239.10599499999992</v>
      </c>
      <c r="BY161" s="446">
        <v>620.19136700000024</v>
      </c>
      <c r="BZ161" s="446">
        <v>3755.0830170000045</v>
      </c>
      <c r="CA161" s="446">
        <v>2915.0039160000042</v>
      </c>
      <c r="CB161" s="2490"/>
      <c r="CC161" s="2490"/>
      <c r="CD161" s="2490"/>
      <c r="CE161" s="2490"/>
      <c r="CF161" s="2490"/>
      <c r="CG161" s="2490"/>
      <c r="CH161" s="2490"/>
      <c r="CI161" s="2490"/>
      <c r="CJ161" s="2490"/>
      <c r="CK161" s="2490"/>
      <c r="CL161" s="2490"/>
      <c r="CM161" s="2490"/>
      <c r="CN161" s="2490"/>
      <c r="CO161" s="2490"/>
      <c r="CP161" s="2490"/>
      <c r="CQ161" s="2490"/>
      <c r="CR161" s="2490"/>
      <c r="CS161" s="2490"/>
      <c r="CT161" s="2490"/>
      <c r="CU161" s="2490"/>
      <c r="CV161" s="2490"/>
      <c r="CW161" s="2490"/>
      <c r="CX161" s="2490"/>
      <c r="CY161" s="2490"/>
      <c r="CZ161" s="2490"/>
    </row>
    <row r="162" s="761" customFormat="true" ht="15" customHeight="true" x14ac:dyDescent="0.2">
      <c r="A162" s="3375"/>
      <c r="B162" s="2364" t="s">
        <v>324</v>
      </c>
      <c r="C162" s="2285">
        <v>0</v>
      </c>
      <c r="D162" s="2286">
        <v>8.3197332926645048E-3</v>
      </c>
      <c r="E162" s="2286">
        <v>7.3022521901394952E-2</v>
      </c>
      <c r="F162" s="2286">
        <v>0</v>
      </c>
      <c r="G162" s="2287">
        <v>0</v>
      </c>
      <c r="H162" s="2288">
        <v>2.1159600565971128E-2</v>
      </c>
      <c r="I162" s="2286">
        <v>0</v>
      </c>
      <c r="J162" s="2286">
        <v>0</v>
      </c>
      <c r="K162" s="2286">
        <v>0</v>
      </c>
      <c r="L162" s="2289">
        <v>0</v>
      </c>
      <c r="M162" s="2290">
        <v>0</v>
      </c>
      <c r="N162" s="2286">
        <v>0</v>
      </c>
      <c r="O162" s="2286">
        <v>0</v>
      </c>
      <c r="P162" s="2286">
        <v>0.12039308960927406</v>
      </c>
      <c r="Q162" s="2287">
        <v>0</v>
      </c>
      <c r="R162" s="2288">
        <v>1.7178017390941332E-2</v>
      </c>
      <c r="S162" s="2286">
        <v>0</v>
      </c>
      <c r="T162" s="2286">
        <v>0</v>
      </c>
      <c r="U162" s="2286">
        <v>0</v>
      </c>
      <c r="V162" s="2286">
        <v>0</v>
      </c>
      <c r="W162" s="2286">
        <v>0</v>
      </c>
      <c r="X162" s="2286">
        <v>0</v>
      </c>
      <c r="Y162" s="2286">
        <v>0.17656610196186534</v>
      </c>
      <c r="Z162" s="2286">
        <v>0</v>
      </c>
      <c r="AA162" s="2579">
        <v>0</v>
      </c>
      <c r="AB162" s="1038"/>
      <c r="AC162" s="1038"/>
      <c r="AD162" s="1038"/>
      <c r="AE162" s="1038"/>
      <c r="AF162" s="1038"/>
      <c r="AG162" s="1038"/>
      <c r="AH162" s="1038"/>
      <c r="AI162" s="1038"/>
      <c r="AJ162" s="1038"/>
      <c r="AK162" s="1038"/>
      <c r="AL162" s="1038"/>
      <c r="AM162" s="1038"/>
      <c r="AN162" s="1038"/>
      <c r="AO162" s="1038"/>
      <c r="AP162" s="1038"/>
      <c r="AQ162" s="1038"/>
      <c r="AR162" s="1038"/>
      <c r="AS162" s="1038"/>
      <c r="AT162" s="1038"/>
      <c r="AU162" s="1038"/>
      <c r="AV162" s="1038"/>
      <c r="AW162" s="1038"/>
      <c r="AX162" s="1038"/>
      <c r="AY162" s="1038"/>
      <c r="AZ162" s="240"/>
      <c r="BA162" s="3428"/>
      <c r="BB162" s="173" t="s">
        <v>324</v>
      </c>
      <c r="BC162" s="513">
        <v>0</v>
      </c>
      <c r="BD162" s="445">
        <v>1.3799699999999999</v>
      </c>
      <c r="BE162" s="445">
        <v>12.115485</v>
      </c>
      <c r="BF162" s="445">
        <v>0</v>
      </c>
      <c r="BG162" s="514">
        <v>0</v>
      </c>
      <c r="BH162" s="524">
        <v>1.3799699999999999</v>
      </c>
      <c r="BI162" s="445">
        <v>0</v>
      </c>
      <c r="BJ162" s="445">
        <v>0</v>
      </c>
      <c r="BK162" s="445">
        <v>0</v>
      </c>
      <c r="BL162" s="514">
        <v>0</v>
      </c>
      <c r="BM162" s="524">
        <v>0</v>
      </c>
      <c r="BN162" s="445">
        <v>0</v>
      </c>
      <c r="BO162" s="445">
        <v>0</v>
      </c>
      <c r="BP162" s="445">
        <v>12.115485</v>
      </c>
      <c r="BQ162" s="514">
        <v>0</v>
      </c>
      <c r="BR162" s="524">
        <v>1.3799699999999999</v>
      </c>
      <c r="BS162" s="445">
        <v>0</v>
      </c>
      <c r="BT162" s="445">
        <v>0</v>
      </c>
      <c r="BU162" s="445">
        <v>0</v>
      </c>
      <c r="BV162" s="445">
        <v>0</v>
      </c>
      <c r="BW162" s="445">
        <v>0</v>
      </c>
      <c r="BX162" s="445">
        <v>0</v>
      </c>
      <c r="BY162" s="446">
        <v>12.115485</v>
      </c>
      <c r="BZ162" s="446">
        <v>0</v>
      </c>
      <c r="CA162" s="446">
        <v>0</v>
      </c>
      <c r="CB162" s="2490"/>
      <c r="CC162" s="2490"/>
      <c r="CD162" s="2490"/>
      <c r="CE162" s="2490"/>
      <c r="CF162" s="2490"/>
      <c r="CG162" s="2490"/>
      <c r="CH162" s="2490"/>
      <c r="CI162" s="2490"/>
      <c r="CJ162" s="2490"/>
      <c r="CK162" s="2490"/>
      <c r="CL162" s="2490"/>
      <c r="CM162" s="2490"/>
      <c r="CN162" s="2490"/>
      <c r="CO162" s="2490"/>
      <c r="CP162" s="2490"/>
      <c r="CQ162" s="2490"/>
      <c r="CR162" s="2490"/>
      <c r="CS162" s="2490"/>
      <c r="CT162" s="2490"/>
      <c r="CU162" s="2490"/>
      <c r="CV162" s="2490"/>
      <c r="CW162" s="2490"/>
      <c r="CX162" s="2490"/>
      <c r="CY162" s="2490"/>
      <c r="CZ162" s="2490"/>
    </row>
    <row r="163" s="761" customFormat="true" ht="15" customHeight="true" x14ac:dyDescent="0.2">
      <c r="A163" s="3375"/>
      <c r="B163" s="2364" t="s">
        <v>325</v>
      </c>
      <c r="C163" s="2285">
        <v>0.1040575070706795</v>
      </c>
      <c r="D163" s="2286">
        <v>0.26202396419590213</v>
      </c>
      <c r="E163" s="2286">
        <v>9.3950523529662433E-2</v>
      </c>
      <c r="F163" s="2286">
        <v>0.18665699904477934</v>
      </c>
      <c r="G163" s="2287">
        <v>6.8456508731324917E-2</v>
      </c>
      <c r="H163" s="2288">
        <v>6.288291599228589E-2</v>
      </c>
      <c r="I163" s="2286">
        <v>0.12793771437840892</v>
      </c>
      <c r="J163" s="2286">
        <v>0</v>
      </c>
      <c r="K163" s="2286">
        <v>2.9583116686818275E-2</v>
      </c>
      <c r="L163" s="2289">
        <v>0</v>
      </c>
      <c r="M163" s="2290">
        <v>0.15332457682954403</v>
      </c>
      <c r="N163" s="2286">
        <v>0.12178744507271627</v>
      </c>
      <c r="O163" s="2286">
        <v>0.13425134883703682</v>
      </c>
      <c r="P163" s="2286">
        <v>0.30804527232586698</v>
      </c>
      <c r="Q163" s="2287">
        <v>0.31827177081349656</v>
      </c>
      <c r="R163" s="2288">
        <v>0.97922074633125977</v>
      </c>
      <c r="S163" s="2286">
        <v>5.016384525481761E-2</v>
      </c>
      <c r="T163" s="2286">
        <v>0</v>
      </c>
      <c r="U163" s="2286">
        <v>0</v>
      </c>
      <c r="V163" s="2286">
        <v>0</v>
      </c>
      <c r="W163" s="2286">
        <v>0.58245872164978396</v>
      </c>
      <c r="X163" s="2286">
        <v>5.4906077668963445E-2</v>
      </c>
      <c r="Y163" s="2286">
        <v>3.5669894415692377E-2</v>
      </c>
      <c r="Z163" s="2286">
        <v>0</v>
      </c>
      <c r="AA163" s="2579">
        <v>1.8797771046022253E-2</v>
      </c>
      <c r="AB163" s="1038"/>
      <c r="AC163" s="1038"/>
      <c r="AD163" s="1038"/>
      <c r="AE163" s="1038"/>
      <c r="AF163" s="1038"/>
      <c r="AG163" s="1038"/>
      <c r="AH163" s="1038"/>
      <c r="AI163" s="1038"/>
      <c r="AJ163" s="1038"/>
      <c r="AK163" s="1038"/>
      <c r="AL163" s="1038"/>
      <c r="AM163" s="1038"/>
      <c r="AN163" s="1038"/>
      <c r="AO163" s="1038"/>
      <c r="AP163" s="1038"/>
      <c r="AQ163" s="1038"/>
      <c r="AR163" s="1038"/>
      <c r="AS163" s="1038"/>
      <c r="AT163" s="1038"/>
      <c r="AU163" s="1038"/>
      <c r="AV163" s="1038"/>
      <c r="AW163" s="1038"/>
      <c r="AX163" s="1038"/>
      <c r="AY163" s="1038"/>
      <c r="AZ163" s="240"/>
      <c r="BA163" s="3428"/>
      <c r="BB163" s="173" t="s">
        <v>325</v>
      </c>
      <c r="BC163" s="513">
        <v>17.220358999999998</v>
      </c>
      <c r="BD163" s="445">
        <v>43.461154000000001</v>
      </c>
      <c r="BE163" s="445">
        <v>15.587741000000001</v>
      </c>
      <c r="BF163" s="445">
        <v>30.977902</v>
      </c>
      <c r="BG163" s="514">
        <v>11.362437</v>
      </c>
      <c r="BH163" s="524">
        <v>4.1010479999999996</v>
      </c>
      <c r="BI163" s="445">
        <v>8.3469429999999996</v>
      </c>
      <c r="BJ163" s="445">
        <v>0</v>
      </c>
      <c r="BK163" s="445">
        <v>1.9303920000000001</v>
      </c>
      <c r="BL163" s="514">
        <v>0</v>
      </c>
      <c r="BM163" s="524">
        <v>15.402984</v>
      </c>
      <c r="BN163" s="445">
        <v>12.255302</v>
      </c>
      <c r="BO163" s="445">
        <v>13.510484</v>
      </c>
      <c r="BP163" s="445">
        <v>30.999435999999999</v>
      </c>
      <c r="BQ163" s="514">
        <v>32.063003999999999</v>
      </c>
      <c r="BR163" s="524">
        <v>78.664215000000013</v>
      </c>
      <c r="BS163" s="445">
        <v>6.5092639999999999</v>
      </c>
      <c r="BT163" s="445">
        <v>0</v>
      </c>
      <c r="BU163" s="445">
        <v>0</v>
      </c>
      <c r="BV163" s="445">
        <v>0</v>
      </c>
      <c r="BW163" s="445">
        <v>27.865092999999998</v>
      </c>
      <c r="BX163" s="445">
        <v>2.137902</v>
      </c>
      <c r="BY163" s="446">
        <v>2.4475709999999999</v>
      </c>
      <c r="BZ163" s="446">
        <v>0</v>
      </c>
      <c r="CA163" s="446">
        <v>0.98554800000000009</v>
      </c>
      <c r="CB163" s="2490"/>
      <c r="CC163" s="2490"/>
      <c r="CD163" s="2490"/>
      <c r="CE163" s="2490"/>
      <c r="CF163" s="2490"/>
      <c r="CG163" s="2490"/>
      <c r="CH163" s="2490"/>
      <c r="CI163" s="2490"/>
      <c r="CJ163" s="2490"/>
      <c r="CK163" s="2490"/>
      <c r="CL163" s="2490"/>
      <c r="CM163" s="2490"/>
      <c r="CN163" s="2490"/>
      <c r="CO163" s="2490"/>
      <c r="CP163" s="2490"/>
      <c r="CQ163" s="2490"/>
      <c r="CR163" s="2490"/>
      <c r="CS163" s="2490"/>
      <c r="CT163" s="2490"/>
      <c r="CU163" s="2490"/>
      <c r="CV163" s="2490"/>
      <c r="CW163" s="2490"/>
      <c r="CX163" s="2490"/>
      <c r="CY163" s="2490"/>
      <c r="CZ163" s="2490"/>
    </row>
    <row r="164" s="761" customFormat="true" ht="15" customHeight="true" x14ac:dyDescent="0.2">
      <c r="A164" s="3376"/>
      <c r="B164" s="2366" t="s">
        <v>46</v>
      </c>
      <c r="C164" s="2285">
        <v>0</v>
      </c>
      <c r="D164" s="2286">
        <v>0</v>
      </c>
      <c r="E164" s="2286">
        <v>1.8972824272624061E-2</v>
      </c>
      <c r="F164" s="2286">
        <v>0</v>
      </c>
      <c r="G164" s="2287">
        <v>0</v>
      </c>
      <c r="H164" s="2288">
        <v>4.8267386157670199E-2</v>
      </c>
      <c r="I164" s="2286">
        <v>0</v>
      </c>
      <c r="J164" s="2286">
        <v>0</v>
      </c>
      <c r="K164" s="2286">
        <v>0</v>
      </c>
      <c r="L164" s="2289">
        <v>0</v>
      </c>
      <c r="M164" s="2290">
        <v>0</v>
      </c>
      <c r="N164" s="2286">
        <v>0</v>
      </c>
      <c r="O164" s="2286">
        <v>0</v>
      </c>
      <c r="P164" s="2286">
        <v>0</v>
      </c>
      <c r="Q164" s="2287">
        <v>0</v>
      </c>
      <c r="R164" s="2288">
        <v>0</v>
      </c>
      <c r="S164" s="2286">
        <v>0</v>
      </c>
      <c r="T164" s="2286">
        <v>0</v>
      </c>
      <c r="U164" s="2286">
        <v>0</v>
      </c>
      <c r="V164" s="2286">
        <v>0</v>
      </c>
      <c r="W164" s="2286">
        <v>0</v>
      </c>
      <c r="X164" s="2286">
        <v>0</v>
      </c>
      <c r="Y164" s="2286">
        <v>4.5875676952766259E-2</v>
      </c>
      <c r="Z164" s="2286">
        <v>0</v>
      </c>
      <c r="AA164" s="2579">
        <v>0</v>
      </c>
      <c r="AB164" s="1038"/>
      <c r="AC164" s="1038"/>
      <c r="AD164" s="1038"/>
      <c r="AE164" s="1038"/>
      <c r="AF164" s="1038"/>
      <c r="AG164" s="1038"/>
      <c r="AH164" s="1038"/>
      <c r="AI164" s="1038"/>
      <c r="AJ164" s="1038"/>
      <c r="AK164" s="1038"/>
      <c r="AL164" s="1038"/>
      <c r="AM164" s="1038"/>
      <c r="AN164" s="1038"/>
      <c r="AO164" s="1038"/>
      <c r="AP164" s="1038"/>
      <c r="AQ164" s="1038"/>
      <c r="AR164" s="1038"/>
      <c r="AS164" s="1038"/>
      <c r="AT164" s="1038"/>
      <c r="AU164" s="1038"/>
      <c r="AV164" s="1038"/>
      <c r="AW164" s="1038"/>
      <c r="AX164" s="1038"/>
      <c r="AY164" s="1038"/>
      <c r="AZ164" s="240"/>
      <c r="BA164" s="3428"/>
      <c r="BB164" s="173" t="s">
        <v>46</v>
      </c>
      <c r="BC164" s="513">
        <v>0</v>
      </c>
      <c r="BD164" s="445">
        <v>0</v>
      </c>
      <c r="BE164" s="445">
        <v>3.1478640000000002</v>
      </c>
      <c r="BF164" s="445">
        <v>0</v>
      </c>
      <c r="BG164" s="514">
        <v>0</v>
      </c>
      <c r="BH164" s="524">
        <v>3.1478640000000002</v>
      </c>
      <c r="BI164" s="445">
        <v>0</v>
      </c>
      <c r="BJ164" s="445">
        <v>0</v>
      </c>
      <c r="BK164" s="445">
        <v>0</v>
      </c>
      <c r="BL164" s="514">
        <v>0</v>
      </c>
      <c r="BM164" s="524">
        <v>0</v>
      </c>
      <c r="BN164" s="445">
        <v>0</v>
      </c>
      <c r="BO164" s="445">
        <v>0</v>
      </c>
      <c r="BP164" s="445">
        <v>0</v>
      </c>
      <c r="BQ164" s="514">
        <v>0</v>
      </c>
      <c r="BR164" s="524">
        <v>0</v>
      </c>
      <c r="BS164" s="445">
        <v>0</v>
      </c>
      <c r="BT164" s="445">
        <v>0</v>
      </c>
      <c r="BU164" s="445">
        <v>0</v>
      </c>
      <c r="BV164" s="445">
        <v>0</v>
      </c>
      <c r="BW164" s="445">
        <v>0</v>
      </c>
      <c r="BX164" s="445">
        <v>0</v>
      </c>
      <c r="BY164" s="446">
        <v>3.1478640000000002</v>
      </c>
      <c r="BZ164" s="446">
        <v>0</v>
      </c>
      <c r="CA164" s="446">
        <v>0</v>
      </c>
      <c r="CB164" s="2490"/>
      <c r="CC164" s="2490"/>
      <c r="CD164" s="2490"/>
      <c r="CE164" s="2490"/>
      <c r="CF164" s="2490"/>
      <c r="CG164" s="2490"/>
      <c r="CH164" s="2490"/>
      <c r="CI164" s="2490"/>
      <c r="CJ164" s="2490"/>
      <c r="CK164" s="2490"/>
      <c r="CL164" s="2490"/>
      <c r="CM164" s="2490"/>
      <c r="CN164" s="2490"/>
      <c r="CO164" s="2490"/>
      <c r="CP164" s="2490"/>
      <c r="CQ164" s="2490"/>
      <c r="CR164" s="2490"/>
      <c r="CS164" s="2490"/>
      <c r="CT164" s="2490"/>
      <c r="CU164" s="2490"/>
      <c r="CV164" s="2490"/>
      <c r="CW164" s="2490"/>
      <c r="CX164" s="2490"/>
      <c r="CY164" s="2490"/>
      <c r="CZ164" s="2490"/>
    </row>
    <row r="165" s="272" customFormat="true" ht="15" customHeight="true" x14ac:dyDescent="0.2">
      <c r="A165" s="1745"/>
      <c r="B165" s="2117"/>
      <c r="C165" s="1346"/>
      <c r="D165" s="1305"/>
      <c r="E165" s="1305"/>
      <c r="F165" s="1305"/>
      <c r="G165" s="1306"/>
      <c r="H165" s="1347"/>
      <c r="I165" s="1305"/>
      <c r="J165" s="1305"/>
      <c r="K165" s="1305"/>
      <c r="L165" s="1348"/>
      <c r="M165" s="1346"/>
      <c r="N165" s="1305"/>
      <c r="O165" s="1305"/>
      <c r="P165" s="1305"/>
      <c r="Q165" s="1306"/>
      <c r="R165" s="1347"/>
      <c r="S165" s="1305"/>
      <c r="T165" s="1305"/>
      <c r="U165" s="1305"/>
      <c r="V165" s="1305"/>
      <c r="W165" s="1305"/>
      <c r="X165" s="1305"/>
      <c r="Y165" s="1305"/>
      <c r="Z165" s="1305"/>
      <c r="AA165" s="1348"/>
      <c r="AB165" s="1038"/>
      <c r="AC165" s="1038"/>
      <c r="AD165" s="1038"/>
      <c r="AE165" s="1038"/>
      <c r="AF165" s="1038"/>
      <c r="AG165" s="1038"/>
      <c r="AH165" s="1038"/>
      <c r="AI165" s="1038"/>
      <c r="AJ165" s="1038"/>
      <c r="AK165" s="1038"/>
      <c r="AL165" s="1038"/>
      <c r="AM165" s="1038"/>
      <c r="AN165" s="1038"/>
      <c r="AO165" s="1038"/>
      <c r="AP165" s="1038"/>
      <c r="AQ165" s="1038"/>
      <c r="AR165" s="1038"/>
      <c r="AS165" s="1038"/>
      <c r="AT165" s="1038"/>
      <c r="AU165" s="1038"/>
      <c r="AV165" s="1038"/>
      <c r="AW165" s="1038"/>
      <c r="AX165" s="1038"/>
      <c r="AY165" s="1038"/>
      <c r="AZ165" s="240"/>
      <c r="BA165" s="3429"/>
      <c r="BB165" s="173" t="s">
        <v>192</v>
      </c>
      <c r="BC165" s="513">
        <v>16548.886750000005</v>
      </c>
      <c r="BD165" s="445">
        <v>16586.709590999959</v>
      </c>
      <c r="BE165" s="445">
        <v>16591.436018000026</v>
      </c>
      <c r="BF165" s="445">
        <v>16596.164171999972</v>
      </c>
      <c r="BG165" s="514">
        <v>16598.037514000007</v>
      </c>
      <c r="BH165" s="524">
        <v>6521.720462999986</v>
      </c>
      <c r="BI165" s="445">
        <v>6524.2239480000044</v>
      </c>
      <c r="BJ165" s="445">
        <v>6515.8839860000035</v>
      </c>
      <c r="BK165" s="445">
        <v>6525.3165190000054</v>
      </c>
      <c r="BL165" s="514">
        <v>6524.2865409999995</v>
      </c>
      <c r="BM165" s="524">
        <v>10045.998051000006</v>
      </c>
      <c r="BN165" s="445">
        <v>10062.861564000019</v>
      </c>
      <c r="BO165" s="445">
        <v>10063.574122000011</v>
      </c>
      <c r="BP165" s="445">
        <v>10063.272767000013</v>
      </c>
      <c r="BQ165" s="514">
        <v>10074.096084000028</v>
      </c>
      <c r="BR165" s="524">
        <v>8033.3484859999862</v>
      </c>
      <c r="BS165" s="445">
        <v>12976.006856999995</v>
      </c>
      <c r="BT165" s="445">
        <v>10350.896986999989</v>
      </c>
      <c r="BU165" s="445">
        <v>6381.5989340000096</v>
      </c>
      <c r="BV165" s="445">
        <v>13677.042380999996</v>
      </c>
      <c r="BW165" s="445">
        <v>4784.0459699999983</v>
      </c>
      <c r="BX165" s="445">
        <v>3893.7438090000078</v>
      </c>
      <c r="BY165" s="446">
        <v>6861.7276280000196</v>
      </c>
      <c r="BZ165" s="446">
        <v>10719.924791999987</v>
      </c>
      <c r="CA165" s="446">
        <v>5242.8982010000027</v>
      </c>
      <c r="CB165" s="2490"/>
      <c r="CC165" s="2490"/>
      <c r="CD165" s="2490"/>
      <c r="CE165" s="2490"/>
      <c r="CF165" s="2490"/>
      <c r="CG165" s="2490"/>
      <c r="CH165" s="2490"/>
      <c r="CI165" s="2490"/>
      <c r="CJ165" s="2490"/>
      <c r="CK165" s="2490"/>
      <c r="CL165" s="2490"/>
      <c r="CM165" s="2490"/>
      <c r="CN165" s="2490"/>
      <c r="CO165" s="2490"/>
      <c r="CP165" s="2490"/>
      <c r="CQ165" s="2490"/>
      <c r="CR165" s="2490"/>
      <c r="CS165" s="2490"/>
      <c r="CT165" s="2490"/>
      <c r="CU165" s="2490"/>
      <c r="CV165" s="2490"/>
      <c r="CW165" s="2490"/>
      <c r="CX165" s="2490"/>
      <c r="CY165" s="2490"/>
      <c r="CZ165" s="2490"/>
    </row>
    <row r="166" s="272" customFormat="true" ht="15" customHeight="true" x14ac:dyDescent="0.2">
      <c r="A166" s="1137"/>
      <c r="B166" s="1896"/>
      <c r="C166" s="1346"/>
      <c r="D166" s="1305"/>
      <c r="E166" s="1305"/>
      <c r="F166" s="1305"/>
      <c r="G166" s="1306"/>
      <c r="H166" s="1347"/>
      <c r="I166" s="1305"/>
      <c r="J166" s="1305"/>
      <c r="K166" s="1305"/>
      <c r="L166" s="1348"/>
      <c r="M166" s="1346"/>
      <c r="N166" s="1305"/>
      <c r="O166" s="1305"/>
      <c r="P166" s="1305"/>
      <c r="Q166" s="1306"/>
      <c r="R166" s="1347"/>
      <c r="S166" s="1305"/>
      <c r="T166" s="1305"/>
      <c r="U166" s="1305"/>
      <c r="V166" s="1305"/>
      <c r="W166" s="1305"/>
      <c r="X166" s="1305"/>
      <c r="Y166" s="1305"/>
      <c r="Z166" s="1305"/>
      <c r="AA166" s="1348"/>
      <c r="AB166" s="1038"/>
      <c r="AC166" s="1038"/>
      <c r="AD166" s="1038"/>
      <c r="AE166" s="1038"/>
      <c r="AF166" s="1038"/>
      <c r="AG166" s="1038"/>
      <c r="AH166" s="1038"/>
      <c r="AI166" s="1038"/>
      <c r="AJ166" s="1038"/>
      <c r="AK166" s="1038"/>
      <c r="AL166" s="1038"/>
      <c r="AM166" s="1038"/>
      <c r="AN166" s="1038"/>
      <c r="AO166" s="1038"/>
      <c r="AP166" s="1038"/>
      <c r="AQ166" s="1038"/>
      <c r="AR166" s="1038"/>
      <c r="AS166" s="1038"/>
      <c r="AT166" s="1038"/>
      <c r="AU166" s="1038"/>
      <c r="AV166" s="1038"/>
      <c r="AW166" s="1038"/>
      <c r="AX166" s="1038"/>
      <c r="AY166" s="1038"/>
      <c r="AZ166" s="240"/>
      <c r="BA166" s="837"/>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2490"/>
      <c r="CC166" s="2490"/>
      <c r="CD166" s="2490"/>
      <c r="CE166" s="2490"/>
      <c r="CF166" s="2490"/>
      <c r="CG166" s="2490"/>
      <c r="CH166" s="2490"/>
      <c r="CI166" s="2490"/>
      <c r="CJ166" s="2490"/>
      <c r="CK166" s="2490"/>
      <c r="CL166" s="2490"/>
      <c r="CM166" s="2490"/>
      <c r="CN166" s="2490"/>
      <c r="CO166" s="2490"/>
      <c r="CP166" s="2490"/>
      <c r="CQ166" s="2490"/>
      <c r="CR166" s="2490"/>
      <c r="CS166" s="2490"/>
      <c r="CT166" s="2490"/>
      <c r="CU166" s="2490"/>
      <c r="CV166" s="2490"/>
      <c r="CW166" s="2490"/>
      <c r="CX166" s="2490"/>
      <c r="CY166" s="2490"/>
      <c r="CZ166" s="2490"/>
    </row>
    <row r="167" s="272" customFormat="true" ht="15" customHeight="true" x14ac:dyDescent="0.2">
      <c r="A167" s="1137"/>
      <c r="B167" s="1896"/>
      <c r="C167" s="1346"/>
      <c r="D167" s="1305"/>
      <c r="E167" s="1305"/>
      <c r="F167" s="1305"/>
      <c r="G167" s="1306"/>
      <c r="H167" s="1347"/>
      <c r="I167" s="1305"/>
      <c r="J167" s="1305"/>
      <c r="K167" s="1305"/>
      <c r="L167" s="1348"/>
      <c r="M167" s="1346"/>
      <c r="N167" s="1305"/>
      <c r="O167" s="1305"/>
      <c r="P167" s="1305"/>
      <c r="Q167" s="1306"/>
      <c r="R167" s="1347"/>
      <c r="S167" s="1305"/>
      <c r="T167" s="1305"/>
      <c r="U167" s="1305"/>
      <c r="V167" s="1305"/>
      <c r="W167" s="1305"/>
      <c r="X167" s="1305"/>
      <c r="Y167" s="1305"/>
      <c r="Z167" s="1305"/>
      <c r="AA167" s="1348"/>
      <c r="AB167" s="1038"/>
      <c r="AC167" s="1038"/>
      <c r="AD167" s="1038"/>
      <c r="AE167" s="1038"/>
      <c r="AF167" s="1038"/>
      <c r="AG167" s="1038"/>
      <c r="AH167" s="1038"/>
      <c r="AI167" s="1038"/>
      <c r="AJ167" s="1038"/>
      <c r="AK167" s="1038"/>
      <c r="AL167" s="1038"/>
      <c r="AM167" s="1038"/>
      <c r="AN167" s="1038"/>
      <c r="AO167" s="1038"/>
      <c r="AP167" s="1038"/>
      <c r="AQ167" s="1038"/>
      <c r="AR167" s="1038"/>
      <c r="AS167" s="1038"/>
      <c r="AT167" s="1038"/>
      <c r="AU167" s="1038"/>
      <c r="AV167" s="1038"/>
      <c r="AW167" s="1038"/>
      <c r="AX167" s="1038"/>
      <c r="AY167" s="1038"/>
      <c r="AZ167" s="240"/>
      <c r="BA167" s="837"/>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2490"/>
      <c r="CC167" s="2490"/>
      <c r="CD167" s="2490"/>
      <c r="CE167" s="2490"/>
      <c r="CF167" s="2490"/>
      <c r="CG167" s="2490"/>
      <c r="CH167" s="2490"/>
      <c r="CI167" s="2490"/>
      <c r="CJ167" s="2490"/>
      <c r="CK167" s="2490"/>
      <c r="CL167" s="2490"/>
      <c r="CM167" s="2490"/>
      <c r="CN167" s="2490"/>
      <c r="CO167" s="2490"/>
      <c r="CP167" s="2490"/>
      <c r="CQ167" s="2490"/>
      <c r="CR167" s="2490"/>
      <c r="CS167" s="2490"/>
      <c r="CT167" s="2490"/>
      <c r="CU167" s="2490"/>
      <c r="CV167" s="2490"/>
      <c r="CW167" s="2490"/>
      <c r="CX167" s="2490"/>
      <c r="CY167" s="2490"/>
      <c r="CZ167" s="2490"/>
    </row>
    <row r="168" s="272" customFormat="true" ht="15" customHeight="true" x14ac:dyDescent="0.2">
      <c r="A168" s="1137"/>
      <c r="B168" s="1896"/>
      <c r="C168" s="1346"/>
      <c r="D168" s="1305"/>
      <c r="E168" s="1305"/>
      <c r="F168" s="1305"/>
      <c r="G168" s="1306"/>
      <c r="H168" s="1347"/>
      <c r="I168" s="1305"/>
      <c r="J168" s="1305"/>
      <c r="K168" s="1305"/>
      <c r="L168" s="1348"/>
      <c r="M168" s="1346"/>
      <c r="N168" s="1305"/>
      <c r="O168" s="1305"/>
      <c r="P168" s="1305"/>
      <c r="Q168" s="1306"/>
      <c r="R168" s="1347"/>
      <c r="S168" s="1305"/>
      <c r="T168" s="1305"/>
      <c r="U168" s="1305"/>
      <c r="V168" s="1305"/>
      <c r="W168" s="1305"/>
      <c r="X168" s="1305"/>
      <c r="Y168" s="1305"/>
      <c r="Z168" s="1305"/>
      <c r="AA168" s="1348"/>
      <c r="AB168" s="1038"/>
      <c r="AC168" s="1038"/>
      <c r="AD168" s="1038"/>
      <c r="AE168" s="1038"/>
      <c r="AF168" s="1038"/>
      <c r="AG168" s="1038"/>
      <c r="AH168" s="1038"/>
      <c r="AI168" s="1038"/>
      <c r="AJ168" s="1038"/>
      <c r="AK168" s="1038"/>
      <c r="AL168" s="1038"/>
      <c r="AM168" s="1038"/>
      <c r="AN168" s="1038"/>
      <c r="AO168" s="1038"/>
      <c r="AP168" s="1038"/>
      <c r="AQ168" s="1038"/>
      <c r="AR168" s="1038"/>
      <c r="AS168" s="1038"/>
      <c r="AT168" s="1038"/>
      <c r="AU168" s="1038"/>
      <c r="AV168" s="1038"/>
      <c r="AW168" s="1038"/>
      <c r="AX168" s="1038"/>
      <c r="AY168" s="1038"/>
      <c r="AZ168" s="240"/>
      <c r="BA168" s="837"/>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2490"/>
      <c r="CC168" s="2490"/>
      <c r="CD168" s="2490"/>
      <c r="CE168" s="2490"/>
      <c r="CF168" s="2490"/>
      <c r="CG168" s="2490"/>
      <c r="CH168" s="2490"/>
      <c r="CI168" s="2490"/>
      <c r="CJ168" s="2490"/>
      <c r="CK168" s="2490"/>
      <c r="CL168" s="2490"/>
      <c r="CM168" s="2490"/>
      <c r="CN168" s="2490"/>
      <c r="CO168" s="2490"/>
      <c r="CP168" s="2490"/>
      <c r="CQ168" s="2490"/>
      <c r="CR168" s="2490"/>
      <c r="CS168" s="2490"/>
      <c r="CT168" s="2490"/>
      <c r="CU168" s="2490"/>
      <c r="CV168" s="2490"/>
      <c r="CW168" s="2490"/>
      <c r="CX168" s="2490"/>
      <c r="CY168" s="2490"/>
      <c r="CZ168" s="2490"/>
    </row>
    <row r="169" s="272" customFormat="true" ht="15" customHeight="true" x14ac:dyDescent="0.2">
      <c r="A169" s="1137"/>
      <c r="B169" s="1896"/>
      <c r="C169" s="1346"/>
      <c r="D169" s="1305"/>
      <c r="E169" s="1305"/>
      <c r="F169" s="1305"/>
      <c r="G169" s="1306"/>
      <c r="H169" s="1347"/>
      <c r="I169" s="1305"/>
      <c r="J169" s="1305"/>
      <c r="K169" s="1305"/>
      <c r="L169" s="1348"/>
      <c r="M169" s="1346"/>
      <c r="N169" s="1305"/>
      <c r="O169" s="1305"/>
      <c r="P169" s="1305"/>
      <c r="Q169" s="1306"/>
      <c r="R169" s="1347"/>
      <c r="S169" s="1305"/>
      <c r="T169" s="1305"/>
      <c r="U169" s="1305"/>
      <c r="V169" s="1305"/>
      <c r="W169" s="1305"/>
      <c r="X169" s="1305"/>
      <c r="Y169" s="1305"/>
      <c r="Z169" s="1305"/>
      <c r="AA169" s="134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240"/>
      <c r="BA169" s="837"/>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2490"/>
      <c r="CC169" s="2490"/>
      <c r="CD169" s="2490"/>
      <c r="CE169" s="2490"/>
      <c r="CF169" s="2490"/>
      <c r="CG169" s="2490"/>
      <c r="CH169" s="2490"/>
      <c r="CI169" s="2490"/>
      <c r="CJ169" s="2490"/>
      <c r="CK169" s="2490"/>
      <c r="CL169" s="2490"/>
      <c r="CM169" s="2490"/>
      <c r="CN169" s="2490"/>
      <c r="CO169" s="2490"/>
      <c r="CP169" s="2490"/>
      <c r="CQ169" s="2490"/>
      <c r="CR169" s="2490"/>
      <c r="CS169" s="2490"/>
      <c r="CT169" s="2490"/>
      <c r="CU169" s="2490"/>
      <c r="CV169" s="2490"/>
      <c r="CW169" s="2490"/>
      <c r="CX169" s="2490"/>
      <c r="CY169" s="2490"/>
      <c r="CZ169" s="2490"/>
    </row>
    <row r="170" s="272" customFormat="true" ht="15" customHeight="true" x14ac:dyDescent="0.2">
      <c r="A170" s="1137"/>
      <c r="B170" s="1896"/>
      <c r="C170" s="1346"/>
      <c r="D170" s="1305"/>
      <c r="E170" s="1305"/>
      <c r="F170" s="1305"/>
      <c r="G170" s="1306"/>
      <c r="H170" s="1347"/>
      <c r="I170" s="1305"/>
      <c r="J170" s="1305"/>
      <c r="K170" s="1305"/>
      <c r="L170" s="1348"/>
      <c r="M170" s="1346"/>
      <c r="N170" s="1305"/>
      <c r="O170" s="1305"/>
      <c r="P170" s="1305"/>
      <c r="Q170" s="1306"/>
      <c r="R170" s="1347"/>
      <c r="S170" s="1305"/>
      <c r="T170" s="1305"/>
      <c r="U170" s="1305"/>
      <c r="V170" s="1305"/>
      <c r="W170" s="1305"/>
      <c r="X170" s="1305"/>
      <c r="Y170" s="1305"/>
      <c r="Z170" s="1305"/>
      <c r="AA170" s="1348"/>
      <c r="AB170" s="1038"/>
      <c r="AC170" s="1038"/>
      <c r="AD170" s="1038"/>
      <c r="AE170" s="1038"/>
      <c r="AF170" s="1038"/>
      <c r="AG170" s="1038"/>
      <c r="AH170" s="1038"/>
      <c r="AI170" s="1038"/>
      <c r="AJ170" s="1038"/>
      <c r="AK170" s="1038"/>
      <c r="AL170" s="1038"/>
      <c r="AM170" s="1038"/>
      <c r="AN170" s="1038"/>
      <c r="AO170" s="1038"/>
      <c r="AP170" s="1038"/>
      <c r="AQ170" s="1038"/>
      <c r="AR170" s="1038"/>
      <c r="AS170" s="1038"/>
      <c r="AT170" s="1038"/>
      <c r="AU170" s="1038"/>
      <c r="AV170" s="1038"/>
      <c r="AW170" s="1038"/>
      <c r="AX170" s="1038"/>
      <c r="AY170" s="1038"/>
      <c r="AZ170" s="240"/>
      <c r="BA170" s="837"/>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2490"/>
      <c r="CC170" s="2490"/>
      <c r="CD170" s="2490"/>
      <c r="CE170" s="2490"/>
      <c r="CF170" s="2490"/>
      <c r="CG170" s="2490"/>
      <c r="CH170" s="2490"/>
      <c r="CI170" s="2490"/>
      <c r="CJ170" s="2490"/>
      <c r="CK170" s="2490"/>
      <c r="CL170" s="2490"/>
      <c r="CM170" s="2490"/>
      <c r="CN170" s="2490"/>
      <c r="CO170" s="2490"/>
      <c r="CP170" s="2490"/>
      <c r="CQ170" s="2490"/>
      <c r="CR170" s="2490"/>
      <c r="CS170" s="2490"/>
      <c r="CT170" s="2490"/>
      <c r="CU170" s="2490"/>
      <c r="CV170" s="2490"/>
      <c r="CW170" s="2490"/>
      <c r="CX170" s="2490"/>
      <c r="CY170" s="2490"/>
      <c r="CZ170" s="2490"/>
    </row>
    <row r="171" s="761" customFormat="true" ht="15" customHeight="true" x14ac:dyDescent="0.2">
      <c r="A171" s="1979"/>
      <c r="B171" s="1992"/>
      <c r="C171" s="1157"/>
      <c r="D171" s="1158"/>
      <c r="E171" s="1158"/>
      <c r="F171" s="1158"/>
      <c r="G171" s="1222"/>
      <c r="H171" s="1206"/>
      <c r="I171" s="1158"/>
      <c r="J171" s="1158"/>
      <c r="K171" s="1158"/>
      <c r="L171" s="1174"/>
      <c r="M171" s="1189"/>
      <c r="N171" s="1158"/>
      <c r="O171" s="1158"/>
      <c r="P171" s="1158"/>
      <c r="Q171" s="1222"/>
      <c r="R171" s="1206"/>
      <c r="S171" s="1158"/>
      <c r="T171" s="1158"/>
      <c r="U171" s="1158"/>
      <c r="V171" s="1158"/>
      <c r="W171" s="1158"/>
      <c r="X171" s="1158"/>
      <c r="Y171" s="1158"/>
      <c r="Z171" s="1158"/>
      <c r="AA171" s="2453"/>
      <c r="AB171" s="1038"/>
      <c r="AC171" s="1038"/>
      <c r="AD171" s="1038"/>
      <c r="AE171" s="1038"/>
      <c r="AF171" s="1038"/>
      <c r="AG171" s="1038"/>
      <c r="AH171" s="1038"/>
      <c r="AI171" s="1038"/>
      <c r="AJ171" s="1038"/>
      <c r="AK171" s="1038"/>
      <c r="AL171" s="1038"/>
      <c r="AM171" s="1038"/>
      <c r="AN171" s="1038"/>
      <c r="AO171" s="1038"/>
      <c r="AP171" s="1038"/>
      <c r="AQ171" s="1038"/>
      <c r="AR171" s="1038"/>
      <c r="AS171" s="1038"/>
      <c r="AT171" s="1038"/>
      <c r="AU171" s="1038"/>
      <c r="AV171" s="1038"/>
      <c r="AW171" s="1038"/>
      <c r="AX171" s="1038"/>
      <c r="AY171" s="1038"/>
      <c r="AZ171" s="240"/>
      <c r="BA171" s="837"/>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2490"/>
      <c r="CC171" s="2490"/>
      <c r="CD171" s="2490"/>
      <c r="CE171" s="2490"/>
      <c r="CF171" s="2490"/>
      <c r="CG171" s="2490"/>
      <c r="CH171" s="2490"/>
      <c r="CI171" s="2490"/>
      <c r="CJ171" s="2490"/>
      <c r="CK171" s="2490"/>
      <c r="CL171" s="2490"/>
      <c r="CM171" s="2490"/>
      <c r="CN171" s="2490"/>
      <c r="CO171" s="2490"/>
      <c r="CP171" s="2490"/>
      <c r="CQ171" s="2490"/>
      <c r="CR171" s="2490"/>
      <c r="CS171" s="2490"/>
      <c r="CT171" s="2490"/>
      <c r="CU171" s="2490"/>
      <c r="CV171" s="2490"/>
      <c r="CW171" s="2490"/>
      <c r="CX171" s="2490"/>
      <c r="CY171" s="2490"/>
      <c r="CZ171" s="2490"/>
    </row>
    <row r="172" s="761" customFormat="true" ht="15" customHeight="true" x14ac:dyDescent="0.2">
      <c r="A172" s="2194"/>
      <c r="B172" s="2367"/>
      <c r="C172" s="2150"/>
      <c r="D172" s="2151"/>
      <c r="E172" s="2151"/>
      <c r="F172" s="2151"/>
      <c r="G172" s="2185"/>
      <c r="H172" s="2177"/>
      <c r="I172" s="2151"/>
      <c r="J172" s="2151"/>
      <c r="K172" s="2151"/>
      <c r="L172" s="2158"/>
      <c r="M172" s="2167"/>
      <c r="N172" s="2151"/>
      <c r="O172" s="2151"/>
      <c r="P172" s="2151"/>
      <c r="Q172" s="2185"/>
      <c r="R172" s="2177"/>
      <c r="S172" s="2151"/>
      <c r="T172" s="2151"/>
      <c r="U172" s="2151"/>
      <c r="V172" s="2151"/>
      <c r="W172" s="2151"/>
      <c r="X172" s="2151"/>
      <c r="Y172" s="2151"/>
      <c r="Z172" s="2151"/>
      <c r="AA172" s="2580"/>
      <c r="AB172" s="1038"/>
      <c r="AC172" s="1038"/>
      <c r="AD172" s="1038"/>
      <c r="AE172" s="1038"/>
      <c r="AF172" s="1038"/>
      <c r="AG172" s="1038"/>
      <c r="AH172" s="1038"/>
      <c r="AI172" s="1038"/>
      <c r="AJ172" s="1038"/>
      <c r="AK172" s="1038"/>
      <c r="AL172" s="1038"/>
      <c r="AM172" s="1038"/>
      <c r="AN172" s="1038"/>
      <c r="AO172" s="1038"/>
      <c r="AP172" s="1038"/>
      <c r="AQ172" s="1038"/>
      <c r="AR172" s="1038"/>
      <c r="AS172" s="1038"/>
      <c r="AT172" s="1038"/>
      <c r="AU172" s="1038"/>
      <c r="AV172" s="1038"/>
      <c r="AW172" s="1038"/>
      <c r="AX172" s="1038"/>
      <c r="AY172" s="1038"/>
      <c r="AZ172" s="240"/>
      <c r="BA172" s="837"/>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2490"/>
      <c r="CC172" s="2490"/>
      <c r="CD172" s="2490"/>
      <c r="CE172" s="2490"/>
      <c r="CF172" s="2490"/>
      <c r="CG172" s="2490"/>
      <c r="CH172" s="2490"/>
      <c r="CI172" s="2490"/>
      <c r="CJ172" s="2490"/>
      <c r="CK172" s="2490"/>
      <c r="CL172" s="2490"/>
      <c r="CM172" s="2490"/>
      <c r="CN172" s="2490"/>
      <c r="CO172" s="2490"/>
      <c r="CP172" s="2490"/>
      <c r="CQ172" s="2490"/>
      <c r="CR172" s="2490"/>
      <c r="CS172" s="2490"/>
      <c r="CT172" s="2490"/>
      <c r="CU172" s="2490"/>
      <c r="CV172" s="2490"/>
      <c r="CW172" s="2490"/>
      <c r="CX172" s="2490"/>
      <c r="CY172" s="2490"/>
      <c r="CZ172" s="2490"/>
    </row>
    <row r="173" s="761" customFormat="true" ht="15" customHeight="true" x14ac:dyDescent="0.2">
      <c r="A173" s="2195"/>
      <c r="B173" s="2368"/>
      <c r="C173" s="2152"/>
      <c r="D173" s="2153"/>
      <c r="E173" s="2153"/>
      <c r="F173" s="2153"/>
      <c r="G173" s="2186"/>
      <c r="H173" s="2178"/>
      <c r="I173" s="2153"/>
      <c r="J173" s="2153"/>
      <c r="K173" s="2153"/>
      <c r="L173" s="2159"/>
      <c r="M173" s="2168"/>
      <c r="N173" s="2153"/>
      <c r="O173" s="2153"/>
      <c r="P173" s="2153"/>
      <c r="Q173" s="2186"/>
      <c r="R173" s="2178"/>
      <c r="S173" s="2153"/>
      <c r="T173" s="2153"/>
      <c r="U173" s="2153"/>
      <c r="V173" s="2153"/>
      <c r="W173" s="2153"/>
      <c r="X173" s="2153"/>
      <c r="Y173" s="2153"/>
      <c r="Z173" s="2153"/>
      <c r="AA173" s="2581"/>
      <c r="AB173" s="1038"/>
      <c r="AC173" s="1038"/>
      <c r="AD173" s="1038"/>
      <c r="AE173" s="1038"/>
      <c r="AF173" s="1038"/>
      <c r="AG173" s="1038"/>
      <c r="AH173" s="1038"/>
      <c r="AI173" s="1038"/>
      <c r="AJ173" s="1038"/>
      <c r="AK173" s="1038"/>
      <c r="AL173" s="1038"/>
      <c r="AM173" s="1038"/>
      <c r="AN173" s="1038"/>
      <c r="AO173" s="1038"/>
      <c r="AP173" s="1038"/>
      <c r="AQ173" s="1038"/>
      <c r="AR173" s="1038"/>
      <c r="AS173" s="1038"/>
      <c r="AT173" s="1038"/>
      <c r="AU173" s="1038"/>
      <c r="AV173" s="1038"/>
      <c r="AW173" s="1038"/>
      <c r="AX173" s="1038"/>
      <c r="AY173" s="1038"/>
      <c r="AZ173" s="240"/>
      <c r="BA173" s="837"/>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2490"/>
      <c r="CC173" s="2490"/>
      <c r="CD173" s="2490"/>
      <c r="CE173" s="2490"/>
      <c r="CF173" s="2490"/>
      <c r="CG173" s="2490"/>
      <c r="CH173" s="2490"/>
      <c r="CI173" s="2490"/>
      <c r="CJ173" s="2490"/>
      <c r="CK173" s="2490"/>
      <c r="CL173" s="2490"/>
      <c r="CM173" s="2490"/>
      <c r="CN173" s="2490"/>
      <c r="CO173" s="2490"/>
      <c r="CP173" s="2490"/>
      <c r="CQ173" s="2490"/>
      <c r="CR173" s="2490"/>
      <c r="CS173" s="2490"/>
      <c r="CT173" s="2490"/>
      <c r="CU173" s="2490"/>
      <c r="CV173" s="2490"/>
      <c r="CW173" s="2490"/>
      <c r="CX173" s="2490"/>
      <c r="CY173" s="2490"/>
      <c r="CZ173" s="2490"/>
    </row>
    <row r="174" s="761" customFormat="true" ht="15" customHeight="true" x14ac:dyDescent="0.2">
      <c r="A174" s="2196"/>
      <c r="B174" s="2369"/>
      <c r="C174" s="2291"/>
      <c r="D174" s="2292"/>
      <c r="E174" s="2292"/>
      <c r="F174" s="2292"/>
      <c r="G174" s="2293"/>
      <c r="H174" s="2294"/>
      <c r="I174" s="2292"/>
      <c r="J174" s="2292"/>
      <c r="K174" s="2292"/>
      <c r="L174" s="2295"/>
      <c r="M174" s="2296"/>
      <c r="N174" s="2292"/>
      <c r="O174" s="2292"/>
      <c r="P174" s="2292"/>
      <c r="Q174" s="2293"/>
      <c r="R174" s="2294"/>
      <c r="S174" s="2292"/>
      <c r="T174" s="2292"/>
      <c r="U174" s="2292"/>
      <c r="V174" s="2292"/>
      <c r="W174" s="2292"/>
      <c r="X174" s="2292"/>
      <c r="Y174" s="2292"/>
      <c r="Z174" s="2292"/>
      <c r="AA174" s="2582"/>
      <c r="AB174" s="1038"/>
      <c r="AC174" s="1038"/>
      <c r="AD174" s="1038"/>
      <c r="AE174" s="1038"/>
      <c r="AF174" s="1038"/>
      <c r="AG174" s="1038"/>
      <c r="AH174" s="1038"/>
      <c r="AI174" s="1038"/>
      <c r="AJ174" s="1038"/>
      <c r="AK174" s="1038"/>
      <c r="AL174" s="1038"/>
      <c r="AM174" s="1038"/>
      <c r="AN174" s="1038"/>
      <c r="AO174" s="1038"/>
      <c r="AP174" s="1038"/>
      <c r="AQ174" s="1038"/>
      <c r="AR174" s="1038"/>
      <c r="AS174" s="1038"/>
      <c r="AT174" s="1038"/>
      <c r="AU174" s="1038"/>
      <c r="AV174" s="1038"/>
      <c r="AW174" s="1038"/>
      <c r="AX174" s="1038"/>
      <c r="AY174" s="1038"/>
      <c r="AZ174" s="240"/>
      <c r="BA174" s="837"/>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2490"/>
      <c r="CC174" s="2490"/>
      <c r="CD174" s="2490"/>
      <c r="CE174" s="2490"/>
      <c r="CF174" s="2490"/>
      <c r="CG174" s="2490"/>
      <c r="CH174" s="2490"/>
      <c r="CI174" s="2490"/>
      <c r="CJ174" s="2490"/>
      <c r="CK174" s="2490"/>
      <c r="CL174" s="2490"/>
      <c r="CM174" s="2490"/>
      <c r="CN174" s="2490"/>
      <c r="CO174" s="2490"/>
      <c r="CP174" s="2490"/>
      <c r="CQ174" s="2490"/>
      <c r="CR174" s="2490"/>
      <c r="CS174" s="2490"/>
      <c r="CT174" s="2490"/>
      <c r="CU174" s="2490"/>
      <c r="CV174" s="2490"/>
      <c r="CW174" s="2490"/>
      <c r="CX174" s="2490"/>
      <c r="CY174" s="2490"/>
      <c r="CZ174" s="2490"/>
    </row>
    <row r="175" s="761" customFormat="true" ht="15" customHeight="true" x14ac:dyDescent="0.2">
      <c r="A175" s="2197"/>
      <c r="B175" s="2370"/>
      <c r="C175" s="2297"/>
      <c r="D175" s="2298"/>
      <c r="E175" s="2298"/>
      <c r="F175" s="2298"/>
      <c r="G175" s="2299"/>
      <c r="H175" s="2300"/>
      <c r="I175" s="2298"/>
      <c r="J175" s="2298"/>
      <c r="K175" s="2298"/>
      <c r="L175" s="2301"/>
      <c r="M175" s="2302"/>
      <c r="N175" s="2298"/>
      <c r="O175" s="2298"/>
      <c r="P175" s="2298"/>
      <c r="Q175" s="2299"/>
      <c r="R175" s="2300"/>
      <c r="S175" s="2298"/>
      <c r="T175" s="2298"/>
      <c r="U175" s="2298"/>
      <c r="V175" s="2298"/>
      <c r="W175" s="2298"/>
      <c r="X175" s="2298"/>
      <c r="Y175" s="2298"/>
      <c r="Z175" s="2298"/>
      <c r="AA175" s="2583"/>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240"/>
      <c r="BA175" s="837"/>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2490"/>
      <c r="CC175" s="2490"/>
      <c r="CD175" s="2490"/>
      <c r="CE175" s="2490"/>
      <c r="CF175" s="2490"/>
      <c r="CG175" s="2490"/>
      <c r="CH175" s="2490"/>
      <c r="CI175" s="2490"/>
      <c r="CJ175" s="2490"/>
      <c r="CK175" s="2490"/>
      <c r="CL175" s="2490"/>
      <c r="CM175" s="2490"/>
      <c r="CN175" s="2490"/>
      <c r="CO175" s="2490"/>
      <c r="CP175" s="2490"/>
      <c r="CQ175" s="2490"/>
      <c r="CR175" s="2490"/>
      <c r="CS175" s="2490"/>
      <c r="CT175" s="2490"/>
      <c r="CU175" s="2490"/>
      <c r="CV175" s="2490"/>
      <c r="CW175" s="2490"/>
      <c r="CX175" s="2490"/>
      <c r="CY175" s="2490"/>
      <c r="CZ175" s="2490"/>
    </row>
    <row r="176" s="761" customFormat="true" ht="15" customHeight="true" x14ac:dyDescent="0.2">
      <c r="A176" s="2197"/>
      <c r="B176" s="2370"/>
      <c r="C176" s="2297"/>
      <c r="D176" s="2298"/>
      <c r="E176" s="2298"/>
      <c r="F176" s="2298"/>
      <c r="G176" s="2299"/>
      <c r="H176" s="2300"/>
      <c r="I176" s="2298"/>
      <c r="J176" s="2298"/>
      <c r="K176" s="2298"/>
      <c r="L176" s="2301"/>
      <c r="M176" s="2302"/>
      <c r="N176" s="2298"/>
      <c r="O176" s="2298"/>
      <c r="P176" s="2298"/>
      <c r="Q176" s="2299"/>
      <c r="R176" s="2300"/>
      <c r="S176" s="2298"/>
      <c r="T176" s="2298"/>
      <c r="U176" s="2298"/>
      <c r="V176" s="2298"/>
      <c r="W176" s="2298"/>
      <c r="X176" s="2298"/>
      <c r="Y176" s="2298"/>
      <c r="Z176" s="2298"/>
      <c r="AA176" s="2583"/>
      <c r="AB176" s="1038"/>
      <c r="AC176" s="1038"/>
      <c r="AD176" s="1038"/>
      <c r="AE176" s="1038"/>
      <c r="AF176" s="1038"/>
      <c r="AG176" s="1038"/>
      <c r="AH176" s="1038"/>
      <c r="AI176" s="1038"/>
      <c r="AJ176" s="1038"/>
      <c r="AK176" s="1038"/>
      <c r="AL176" s="1038"/>
      <c r="AM176" s="1038"/>
      <c r="AN176" s="1038"/>
      <c r="AO176" s="1038"/>
      <c r="AP176" s="1038"/>
      <c r="AQ176" s="1038"/>
      <c r="AR176" s="1038"/>
      <c r="AS176" s="1038"/>
      <c r="AT176" s="1038"/>
      <c r="AU176" s="1038"/>
      <c r="AV176" s="1038"/>
      <c r="AW176" s="1038"/>
      <c r="AX176" s="1038"/>
      <c r="AY176" s="1038"/>
      <c r="AZ176" s="240"/>
      <c r="BA176" s="837"/>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2490"/>
      <c r="CC176" s="2490"/>
      <c r="CD176" s="2490"/>
      <c r="CE176" s="2490"/>
      <c r="CF176" s="2490"/>
      <c r="CG176" s="2490"/>
      <c r="CH176" s="2490"/>
      <c r="CI176" s="2490"/>
      <c r="CJ176" s="2490"/>
      <c r="CK176" s="2490"/>
      <c r="CL176" s="2490"/>
      <c r="CM176" s="2490"/>
      <c r="CN176" s="2490"/>
      <c r="CO176" s="2490"/>
      <c r="CP176" s="2490"/>
      <c r="CQ176" s="2490"/>
      <c r="CR176" s="2490"/>
      <c r="CS176" s="2490"/>
      <c r="CT176" s="2490"/>
      <c r="CU176" s="2490"/>
      <c r="CV176" s="2490"/>
      <c r="CW176" s="2490"/>
      <c r="CX176" s="2490"/>
      <c r="CY176" s="2490"/>
      <c r="CZ176" s="2490"/>
    </row>
    <row r="177" s="761" customFormat="true" ht="15" customHeight="true" x14ac:dyDescent="0.2">
      <c r="A177" s="2197"/>
      <c r="B177" s="2370"/>
      <c r="C177" s="2297"/>
      <c r="D177" s="2298"/>
      <c r="E177" s="2298"/>
      <c r="F177" s="2298"/>
      <c r="G177" s="2299"/>
      <c r="H177" s="2300"/>
      <c r="I177" s="2298"/>
      <c r="J177" s="2298"/>
      <c r="K177" s="2298"/>
      <c r="L177" s="2301"/>
      <c r="M177" s="2302"/>
      <c r="N177" s="2298"/>
      <c r="O177" s="2298"/>
      <c r="P177" s="2298"/>
      <c r="Q177" s="2299"/>
      <c r="R177" s="2300"/>
      <c r="S177" s="2298"/>
      <c r="T177" s="2298"/>
      <c r="U177" s="2298"/>
      <c r="V177" s="2298"/>
      <c r="W177" s="2298"/>
      <c r="X177" s="2298"/>
      <c r="Y177" s="2298"/>
      <c r="Z177" s="2298"/>
      <c r="AA177" s="2583"/>
      <c r="AB177" s="1038"/>
      <c r="AC177" s="1038"/>
      <c r="AD177" s="1038"/>
      <c r="AE177" s="1038"/>
      <c r="AF177" s="1038"/>
      <c r="AG177" s="1038"/>
      <c r="AH177" s="1038"/>
      <c r="AI177" s="1038"/>
      <c r="AJ177" s="1038"/>
      <c r="AK177" s="1038"/>
      <c r="AL177" s="1038"/>
      <c r="AM177" s="1038"/>
      <c r="AN177" s="1038"/>
      <c r="AO177" s="1038"/>
      <c r="AP177" s="1038"/>
      <c r="AQ177" s="1038"/>
      <c r="AR177" s="1038"/>
      <c r="AS177" s="1038"/>
      <c r="AT177" s="1038"/>
      <c r="AU177" s="1038"/>
      <c r="AV177" s="1038"/>
      <c r="AW177" s="1038"/>
      <c r="AX177" s="1038"/>
      <c r="AY177" s="1038"/>
      <c r="AZ177" s="240"/>
      <c r="BA177" s="837"/>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2490"/>
      <c r="CC177" s="2490"/>
      <c r="CD177" s="2490"/>
      <c r="CE177" s="2490"/>
      <c r="CF177" s="2490"/>
      <c r="CG177" s="2490"/>
      <c r="CH177" s="2490"/>
      <c r="CI177" s="2490"/>
      <c r="CJ177" s="2490"/>
      <c r="CK177" s="2490"/>
      <c r="CL177" s="2490"/>
      <c r="CM177" s="2490"/>
      <c r="CN177" s="2490"/>
      <c r="CO177" s="2490"/>
      <c r="CP177" s="2490"/>
      <c r="CQ177" s="2490"/>
      <c r="CR177" s="2490"/>
      <c r="CS177" s="2490"/>
      <c r="CT177" s="2490"/>
      <c r="CU177" s="2490"/>
      <c r="CV177" s="2490"/>
      <c r="CW177" s="2490"/>
      <c r="CX177" s="2490"/>
      <c r="CY177" s="2490"/>
      <c r="CZ177" s="2490"/>
    </row>
    <row r="178" s="761" customFormat="true" ht="15" customHeight="true" x14ac:dyDescent="0.2">
      <c r="A178" s="2197"/>
      <c r="B178" s="2370"/>
      <c r="C178" s="2297"/>
      <c r="D178" s="2298"/>
      <c r="E178" s="2298"/>
      <c r="F178" s="2298"/>
      <c r="G178" s="2299"/>
      <c r="H178" s="2300"/>
      <c r="I178" s="2298"/>
      <c r="J178" s="2298"/>
      <c r="K178" s="2298"/>
      <c r="L178" s="2301"/>
      <c r="M178" s="2302"/>
      <c r="N178" s="2298"/>
      <c r="O178" s="2298"/>
      <c r="P178" s="2298"/>
      <c r="Q178" s="2299"/>
      <c r="R178" s="2300"/>
      <c r="S178" s="2298"/>
      <c r="T178" s="2298"/>
      <c r="U178" s="2298"/>
      <c r="V178" s="2298"/>
      <c r="W178" s="2298"/>
      <c r="X178" s="2298"/>
      <c r="Y178" s="2298"/>
      <c r="Z178" s="2298"/>
      <c r="AA178" s="2583"/>
      <c r="AB178" s="1038"/>
      <c r="AC178" s="1038"/>
      <c r="AD178" s="1038"/>
      <c r="AE178" s="1038"/>
      <c r="AF178" s="1038"/>
      <c r="AG178" s="1038"/>
      <c r="AH178" s="1038"/>
      <c r="AI178" s="1038"/>
      <c r="AJ178" s="1038"/>
      <c r="AK178" s="1038"/>
      <c r="AL178" s="1038"/>
      <c r="AM178" s="1038"/>
      <c r="AN178" s="1038"/>
      <c r="AO178" s="1038"/>
      <c r="AP178" s="1038"/>
      <c r="AQ178" s="1038"/>
      <c r="AR178" s="1038"/>
      <c r="AS178" s="1038"/>
      <c r="AT178" s="1038"/>
      <c r="AU178" s="1038"/>
      <c r="AV178" s="1038"/>
      <c r="AW178" s="1038"/>
      <c r="AX178" s="1038"/>
      <c r="AY178" s="1038"/>
      <c r="AZ178" s="240"/>
      <c r="BA178" s="837"/>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2490"/>
      <c r="CC178" s="2490"/>
      <c r="CD178" s="2490"/>
      <c r="CE178" s="2490"/>
      <c r="CF178" s="2490"/>
      <c r="CG178" s="2490"/>
      <c r="CH178" s="2490"/>
      <c r="CI178" s="2490"/>
      <c r="CJ178" s="2490"/>
      <c r="CK178" s="2490"/>
      <c r="CL178" s="2490"/>
      <c r="CM178" s="2490"/>
      <c r="CN178" s="2490"/>
      <c r="CO178" s="2490"/>
      <c r="CP178" s="2490"/>
      <c r="CQ178" s="2490"/>
      <c r="CR178" s="2490"/>
      <c r="CS178" s="2490"/>
      <c r="CT178" s="2490"/>
      <c r="CU178" s="2490"/>
      <c r="CV178" s="2490"/>
      <c r="CW178" s="2490"/>
      <c r="CX178" s="2490"/>
      <c r="CY178" s="2490"/>
      <c r="CZ178" s="2490"/>
    </row>
    <row r="179" s="761" customFormat="true" ht="15" customHeight="true" x14ac:dyDescent="0.2">
      <c r="A179" s="2197"/>
      <c r="B179" s="2370"/>
      <c r="C179" s="2297"/>
      <c r="D179" s="2298"/>
      <c r="E179" s="2298"/>
      <c r="F179" s="2298"/>
      <c r="G179" s="2299"/>
      <c r="H179" s="2300"/>
      <c r="I179" s="2298"/>
      <c r="J179" s="2298"/>
      <c r="K179" s="2298"/>
      <c r="L179" s="2301"/>
      <c r="M179" s="2302"/>
      <c r="N179" s="2298"/>
      <c r="O179" s="2298"/>
      <c r="P179" s="2298"/>
      <c r="Q179" s="2299"/>
      <c r="R179" s="2300"/>
      <c r="S179" s="2298"/>
      <c r="T179" s="2298"/>
      <c r="U179" s="2298"/>
      <c r="V179" s="2298"/>
      <c r="W179" s="2298"/>
      <c r="X179" s="2298"/>
      <c r="Y179" s="2298"/>
      <c r="Z179" s="2298"/>
      <c r="AA179" s="2583"/>
      <c r="AB179" s="1038"/>
      <c r="AC179" s="1038"/>
      <c r="AD179" s="1038"/>
      <c r="AE179" s="1038"/>
      <c r="AF179" s="1038"/>
      <c r="AG179" s="1038"/>
      <c r="AH179" s="1038"/>
      <c r="AI179" s="1038"/>
      <c r="AJ179" s="1038"/>
      <c r="AK179" s="1038"/>
      <c r="AL179" s="1038"/>
      <c r="AM179" s="1038"/>
      <c r="AN179" s="1038"/>
      <c r="AO179" s="1038"/>
      <c r="AP179" s="1038"/>
      <c r="AQ179" s="1038"/>
      <c r="AR179" s="1038"/>
      <c r="AS179" s="1038"/>
      <c r="AT179" s="1038"/>
      <c r="AU179" s="1038"/>
      <c r="AV179" s="1038"/>
      <c r="AW179" s="1038"/>
      <c r="AX179" s="1038"/>
      <c r="AY179" s="1038"/>
      <c r="AZ179" s="240"/>
      <c r="BA179" s="837"/>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2490"/>
      <c r="CC179" s="2490"/>
      <c r="CD179" s="2490"/>
      <c r="CE179" s="2490"/>
      <c r="CF179" s="2490"/>
      <c r="CG179" s="2490"/>
      <c r="CH179" s="2490"/>
      <c r="CI179" s="2490"/>
      <c r="CJ179" s="2490"/>
      <c r="CK179" s="2490"/>
      <c r="CL179" s="2490"/>
      <c r="CM179" s="2490"/>
      <c r="CN179" s="2490"/>
      <c r="CO179" s="2490"/>
      <c r="CP179" s="2490"/>
      <c r="CQ179" s="2490"/>
      <c r="CR179" s="2490"/>
      <c r="CS179" s="2490"/>
      <c r="CT179" s="2490"/>
      <c r="CU179" s="2490"/>
      <c r="CV179" s="2490"/>
      <c r="CW179" s="2490"/>
      <c r="CX179" s="2490"/>
      <c r="CY179" s="2490"/>
      <c r="CZ179" s="2490"/>
    </row>
    <row r="180" s="761" customFormat="true" ht="15" customHeight="true" x14ac:dyDescent="0.2">
      <c r="A180" s="2197"/>
      <c r="B180" s="2370"/>
      <c r="C180" s="2297"/>
      <c r="D180" s="2298"/>
      <c r="E180" s="2298"/>
      <c r="F180" s="2298"/>
      <c r="G180" s="2299"/>
      <c r="H180" s="2300"/>
      <c r="I180" s="2298"/>
      <c r="J180" s="2298"/>
      <c r="K180" s="2298"/>
      <c r="L180" s="2301"/>
      <c r="M180" s="2302"/>
      <c r="N180" s="2298"/>
      <c r="O180" s="2298"/>
      <c r="P180" s="2298"/>
      <c r="Q180" s="2299"/>
      <c r="R180" s="2300"/>
      <c r="S180" s="2298"/>
      <c r="T180" s="2298"/>
      <c r="U180" s="2298"/>
      <c r="V180" s="2298"/>
      <c r="W180" s="2298"/>
      <c r="X180" s="2298"/>
      <c r="Y180" s="2298"/>
      <c r="Z180" s="2298"/>
      <c r="AA180" s="2583"/>
      <c r="AB180" s="1038"/>
      <c r="AC180" s="1038"/>
      <c r="AD180" s="1038"/>
      <c r="AE180" s="1038"/>
      <c r="AF180" s="1038"/>
      <c r="AG180" s="1038"/>
      <c r="AH180" s="1038"/>
      <c r="AI180" s="1038"/>
      <c r="AJ180" s="1038"/>
      <c r="AK180" s="1038"/>
      <c r="AL180" s="1038"/>
      <c r="AM180" s="1038"/>
      <c r="AN180" s="1038"/>
      <c r="AO180" s="1038"/>
      <c r="AP180" s="1038"/>
      <c r="AQ180" s="1038"/>
      <c r="AR180" s="1038"/>
      <c r="AS180" s="1038"/>
      <c r="AT180" s="1038"/>
      <c r="AU180" s="1038"/>
      <c r="AV180" s="1038"/>
      <c r="AW180" s="1038"/>
      <c r="AX180" s="1038"/>
      <c r="AY180" s="1038"/>
      <c r="AZ180" s="240"/>
      <c r="BA180" s="837"/>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2490"/>
      <c r="CC180" s="2490"/>
      <c r="CD180" s="2490"/>
      <c r="CE180" s="2490"/>
      <c r="CF180" s="2490"/>
      <c r="CG180" s="2490"/>
      <c r="CH180" s="2490"/>
      <c r="CI180" s="2490"/>
      <c r="CJ180" s="2490"/>
      <c r="CK180" s="2490"/>
      <c r="CL180" s="2490"/>
      <c r="CM180" s="2490"/>
      <c r="CN180" s="2490"/>
      <c r="CO180" s="2490"/>
      <c r="CP180" s="2490"/>
      <c r="CQ180" s="2490"/>
      <c r="CR180" s="2490"/>
      <c r="CS180" s="2490"/>
      <c r="CT180" s="2490"/>
      <c r="CU180" s="2490"/>
      <c r="CV180" s="2490"/>
      <c r="CW180" s="2490"/>
      <c r="CX180" s="2490"/>
      <c r="CY180" s="2490"/>
      <c r="CZ180" s="2490"/>
    </row>
    <row r="181" s="761" customFormat="true" ht="15" customHeight="true" x14ac:dyDescent="0.2">
      <c r="A181" s="2197"/>
      <c r="B181" s="2370"/>
      <c r="C181" s="2297"/>
      <c r="D181" s="2298"/>
      <c r="E181" s="2298"/>
      <c r="F181" s="2298"/>
      <c r="G181" s="2299"/>
      <c r="H181" s="2300"/>
      <c r="I181" s="2298"/>
      <c r="J181" s="2298"/>
      <c r="K181" s="2298"/>
      <c r="L181" s="2301"/>
      <c r="M181" s="2302"/>
      <c r="N181" s="2298"/>
      <c r="O181" s="2298"/>
      <c r="P181" s="2298"/>
      <c r="Q181" s="2299"/>
      <c r="R181" s="2300"/>
      <c r="S181" s="2298"/>
      <c r="T181" s="2298"/>
      <c r="U181" s="2298"/>
      <c r="V181" s="2298"/>
      <c r="W181" s="2298"/>
      <c r="X181" s="2298"/>
      <c r="Y181" s="2298"/>
      <c r="Z181" s="2298"/>
      <c r="AA181" s="2583"/>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240"/>
      <c r="BA181" s="837"/>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2490"/>
      <c r="CC181" s="2490"/>
      <c r="CD181" s="2490"/>
      <c r="CE181" s="2490"/>
      <c r="CF181" s="2490"/>
      <c r="CG181" s="2490"/>
      <c r="CH181" s="2490"/>
      <c r="CI181" s="2490"/>
      <c r="CJ181" s="2490"/>
      <c r="CK181" s="2490"/>
      <c r="CL181" s="2490"/>
      <c r="CM181" s="2490"/>
      <c r="CN181" s="2490"/>
      <c r="CO181" s="2490"/>
      <c r="CP181" s="2490"/>
      <c r="CQ181" s="2490"/>
      <c r="CR181" s="2490"/>
      <c r="CS181" s="2490"/>
      <c r="CT181" s="2490"/>
      <c r="CU181" s="2490"/>
      <c r="CV181" s="2490"/>
      <c r="CW181" s="2490"/>
      <c r="CX181" s="2490"/>
      <c r="CY181" s="2490"/>
      <c r="CZ181" s="2490"/>
    </row>
    <row r="182" s="761" customFormat="true" ht="15" customHeight="true" x14ac:dyDescent="0.2">
      <c r="A182" s="2197"/>
      <c r="B182" s="2370"/>
      <c r="C182" s="2297"/>
      <c r="D182" s="2298"/>
      <c r="E182" s="2298"/>
      <c r="F182" s="2298"/>
      <c r="G182" s="2299"/>
      <c r="H182" s="2300"/>
      <c r="I182" s="2298"/>
      <c r="J182" s="2298"/>
      <c r="K182" s="2298"/>
      <c r="L182" s="2301"/>
      <c r="M182" s="2302"/>
      <c r="N182" s="2298"/>
      <c r="O182" s="2298"/>
      <c r="P182" s="2298"/>
      <c r="Q182" s="2299"/>
      <c r="R182" s="2300"/>
      <c r="S182" s="2298"/>
      <c r="T182" s="2298"/>
      <c r="U182" s="2298"/>
      <c r="V182" s="2298"/>
      <c r="W182" s="2298"/>
      <c r="X182" s="2298"/>
      <c r="Y182" s="2298"/>
      <c r="Z182" s="2298"/>
      <c r="AA182" s="2583"/>
      <c r="AB182" s="1038"/>
      <c r="AC182" s="1038"/>
      <c r="AD182" s="1038"/>
      <c r="AE182" s="1038"/>
      <c r="AF182" s="1038"/>
      <c r="AG182" s="1038"/>
      <c r="AH182" s="1038"/>
      <c r="AI182" s="1038"/>
      <c r="AJ182" s="1038"/>
      <c r="AK182" s="1038"/>
      <c r="AL182" s="1038"/>
      <c r="AM182" s="1038"/>
      <c r="AN182" s="1038"/>
      <c r="AO182" s="1038"/>
      <c r="AP182" s="1038"/>
      <c r="AQ182" s="1038"/>
      <c r="AR182" s="1038"/>
      <c r="AS182" s="1038"/>
      <c r="AT182" s="1038"/>
      <c r="AU182" s="1038"/>
      <c r="AV182" s="1038"/>
      <c r="AW182" s="1038"/>
      <c r="AX182" s="1038"/>
      <c r="AY182" s="1038"/>
      <c r="AZ182" s="240"/>
      <c r="BA182" s="837"/>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2490"/>
      <c r="CC182" s="2490"/>
      <c r="CD182" s="2490"/>
      <c r="CE182" s="2490"/>
      <c r="CF182" s="2490"/>
      <c r="CG182" s="2490"/>
      <c r="CH182" s="2490"/>
      <c r="CI182" s="2490"/>
      <c r="CJ182" s="2490"/>
      <c r="CK182" s="2490"/>
      <c r="CL182" s="2490"/>
      <c r="CM182" s="2490"/>
      <c r="CN182" s="2490"/>
      <c r="CO182" s="2490"/>
      <c r="CP182" s="2490"/>
      <c r="CQ182" s="2490"/>
      <c r="CR182" s="2490"/>
      <c r="CS182" s="2490"/>
      <c r="CT182" s="2490"/>
      <c r="CU182" s="2490"/>
      <c r="CV182" s="2490"/>
      <c r="CW182" s="2490"/>
      <c r="CX182" s="2490"/>
      <c r="CY182" s="2490"/>
      <c r="CZ182" s="2490"/>
    </row>
    <row r="183" s="761" customFormat="true" ht="15" customHeight="true" x14ac:dyDescent="0.2">
      <c r="A183" s="2197"/>
      <c r="B183" s="2370"/>
      <c r="C183" s="2297"/>
      <c r="D183" s="2298"/>
      <c r="E183" s="2298"/>
      <c r="F183" s="2298"/>
      <c r="G183" s="2299"/>
      <c r="H183" s="2300"/>
      <c r="I183" s="2298"/>
      <c r="J183" s="2298"/>
      <c r="K183" s="2298"/>
      <c r="L183" s="2301"/>
      <c r="M183" s="2302"/>
      <c r="N183" s="2298"/>
      <c r="O183" s="2298"/>
      <c r="P183" s="2298"/>
      <c r="Q183" s="2299"/>
      <c r="R183" s="2300"/>
      <c r="S183" s="2298"/>
      <c r="T183" s="2298"/>
      <c r="U183" s="2298"/>
      <c r="V183" s="2298"/>
      <c r="W183" s="2298"/>
      <c r="X183" s="2298"/>
      <c r="Y183" s="2298"/>
      <c r="Z183" s="2298"/>
      <c r="AA183" s="2583"/>
      <c r="AB183" s="1038"/>
      <c r="AC183" s="1038"/>
      <c r="AD183" s="1038"/>
      <c r="AE183" s="1038"/>
      <c r="AF183" s="1038"/>
      <c r="AG183" s="1038"/>
      <c r="AH183" s="1038"/>
      <c r="AI183" s="1038"/>
      <c r="AJ183" s="1038"/>
      <c r="AK183" s="1038"/>
      <c r="AL183" s="1038"/>
      <c r="AM183" s="1038"/>
      <c r="AN183" s="1038"/>
      <c r="AO183" s="1038"/>
      <c r="AP183" s="1038"/>
      <c r="AQ183" s="1038"/>
      <c r="AR183" s="1038"/>
      <c r="AS183" s="1038"/>
      <c r="AT183" s="1038"/>
      <c r="AU183" s="1038"/>
      <c r="AV183" s="1038"/>
      <c r="AW183" s="1038"/>
      <c r="AX183" s="1038"/>
      <c r="AY183" s="1038"/>
      <c r="AZ183" s="240"/>
      <c r="BA183" s="837"/>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2490"/>
      <c r="CC183" s="2490"/>
      <c r="CD183" s="2490"/>
      <c r="CE183" s="2490"/>
      <c r="CF183" s="2490"/>
      <c r="CG183" s="2490"/>
      <c r="CH183" s="2490"/>
      <c r="CI183" s="2490"/>
      <c r="CJ183" s="2490"/>
      <c r="CK183" s="2490"/>
      <c r="CL183" s="2490"/>
      <c r="CM183" s="2490"/>
      <c r="CN183" s="2490"/>
      <c r="CO183" s="2490"/>
      <c r="CP183" s="2490"/>
      <c r="CQ183" s="2490"/>
      <c r="CR183" s="2490"/>
      <c r="CS183" s="2490"/>
      <c r="CT183" s="2490"/>
      <c r="CU183" s="2490"/>
      <c r="CV183" s="2490"/>
      <c r="CW183" s="2490"/>
      <c r="CX183" s="2490"/>
      <c r="CY183" s="2490"/>
      <c r="CZ183" s="2490"/>
    </row>
    <row r="184" s="761" customFormat="true" ht="15" customHeight="true" x14ac:dyDescent="0.2">
      <c r="A184" s="2197"/>
      <c r="B184" s="2370"/>
      <c r="C184" s="2297"/>
      <c r="D184" s="2298"/>
      <c r="E184" s="2298"/>
      <c r="F184" s="2298"/>
      <c r="G184" s="2299"/>
      <c r="H184" s="2300"/>
      <c r="I184" s="2298"/>
      <c r="J184" s="2298"/>
      <c r="K184" s="2298"/>
      <c r="L184" s="2301"/>
      <c r="M184" s="2302"/>
      <c r="N184" s="2298"/>
      <c r="O184" s="2298"/>
      <c r="P184" s="2298"/>
      <c r="Q184" s="2299"/>
      <c r="R184" s="2300"/>
      <c r="S184" s="2298"/>
      <c r="T184" s="2298"/>
      <c r="U184" s="2298"/>
      <c r="V184" s="2298"/>
      <c r="W184" s="2298"/>
      <c r="X184" s="2298"/>
      <c r="Y184" s="2298"/>
      <c r="Z184" s="2298"/>
      <c r="AA184" s="2583"/>
      <c r="AB184" s="1038"/>
      <c r="AC184" s="1038"/>
      <c r="AD184" s="1038"/>
      <c r="AE184" s="1038"/>
      <c r="AF184" s="1038"/>
      <c r="AG184" s="1038"/>
      <c r="AH184" s="1038"/>
      <c r="AI184" s="1038"/>
      <c r="AJ184" s="1038"/>
      <c r="AK184" s="1038"/>
      <c r="AL184" s="1038"/>
      <c r="AM184" s="1038"/>
      <c r="AN184" s="1038"/>
      <c r="AO184" s="1038"/>
      <c r="AP184" s="1038"/>
      <c r="AQ184" s="1038"/>
      <c r="AR184" s="1038"/>
      <c r="AS184" s="1038"/>
      <c r="AT184" s="1038"/>
      <c r="AU184" s="1038"/>
      <c r="AV184" s="1038"/>
      <c r="AW184" s="1038"/>
      <c r="AX184" s="1038"/>
      <c r="AY184" s="1038"/>
      <c r="AZ184" s="240"/>
      <c r="BA184" s="837"/>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2490"/>
      <c r="CC184" s="2490"/>
      <c r="CD184" s="2490"/>
      <c r="CE184" s="2490"/>
      <c r="CF184" s="2490"/>
      <c r="CG184" s="2490"/>
      <c r="CH184" s="2490"/>
      <c r="CI184" s="2490"/>
      <c r="CJ184" s="2490"/>
      <c r="CK184" s="2490"/>
      <c r="CL184" s="2490"/>
      <c r="CM184" s="2490"/>
      <c r="CN184" s="2490"/>
      <c r="CO184" s="2490"/>
      <c r="CP184" s="2490"/>
      <c r="CQ184" s="2490"/>
      <c r="CR184" s="2490"/>
      <c r="CS184" s="2490"/>
      <c r="CT184" s="2490"/>
      <c r="CU184" s="2490"/>
      <c r="CV184" s="2490"/>
      <c r="CW184" s="2490"/>
      <c r="CX184" s="2490"/>
      <c r="CY184" s="2490"/>
      <c r="CZ184" s="2490"/>
    </row>
    <row r="185" s="761" customFormat="true" ht="15" customHeight="true" x14ac:dyDescent="0.2">
      <c r="A185" s="2197"/>
      <c r="B185" s="2370"/>
      <c r="C185" s="2297"/>
      <c r="D185" s="2298"/>
      <c r="E185" s="2298"/>
      <c r="F185" s="2298"/>
      <c r="G185" s="2299"/>
      <c r="H185" s="2300"/>
      <c r="I185" s="2298"/>
      <c r="J185" s="2298"/>
      <c r="K185" s="2298"/>
      <c r="L185" s="2301"/>
      <c r="M185" s="2302"/>
      <c r="N185" s="2298"/>
      <c r="O185" s="2298"/>
      <c r="P185" s="2298"/>
      <c r="Q185" s="2299"/>
      <c r="R185" s="2300"/>
      <c r="S185" s="2298"/>
      <c r="T185" s="2298"/>
      <c r="U185" s="2298"/>
      <c r="V185" s="2298"/>
      <c r="W185" s="2298"/>
      <c r="X185" s="2298"/>
      <c r="Y185" s="2298"/>
      <c r="Z185" s="2298"/>
      <c r="AA185" s="2583"/>
      <c r="AB185" s="1038"/>
      <c r="AC185" s="1038"/>
      <c r="AD185" s="1038"/>
      <c r="AE185" s="1038"/>
      <c r="AF185" s="1038"/>
      <c r="AG185" s="1038"/>
      <c r="AH185" s="1038"/>
      <c r="AI185" s="1038"/>
      <c r="AJ185" s="1038"/>
      <c r="AK185" s="1038"/>
      <c r="AL185" s="1038"/>
      <c r="AM185" s="1038"/>
      <c r="AN185" s="1038"/>
      <c r="AO185" s="1038"/>
      <c r="AP185" s="1038"/>
      <c r="AQ185" s="1038"/>
      <c r="AR185" s="1038"/>
      <c r="AS185" s="1038"/>
      <c r="AT185" s="1038"/>
      <c r="AU185" s="1038"/>
      <c r="AV185" s="1038"/>
      <c r="AW185" s="1038"/>
      <c r="AX185" s="1038"/>
      <c r="AY185" s="1038"/>
      <c r="AZ185" s="240"/>
      <c r="BA185" s="837"/>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2490"/>
      <c r="CC185" s="2490"/>
      <c r="CD185" s="2490"/>
      <c r="CE185" s="2490"/>
      <c r="CF185" s="2490"/>
      <c r="CG185" s="2490"/>
      <c r="CH185" s="2490"/>
      <c r="CI185" s="2490"/>
      <c r="CJ185" s="2490"/>
      <c r="CK185" s="2490"/>
      <c r="CL185" s="2490"/>
      <c r="CM185" s="2490"/>
      <c r="CN185" s="2490"/>
      <c r="CO185" s="2490"/>
      <c r="CP185" s="2490"/>
      <c r="CQ185" s="2490"/>
      <c r="CR185" s="2490"/>
      <c r="CS185" s="2490"/>
      <c r="CT185" s="2490"/>
      <c r="CU185" s="2490"/>
      <c r="CV185" s="2490"/>
      <c r="CW185" s="2490"/>
      <c r="CX185" s="2490"/>
      <c r="CY185" s="2490"/>
      <c r="CZ185" s="2490"/>
    </row>
    <row r="186" s="761" customFormat="true" ht="15" customHeight="true" x14ac:dyDescent="0.2">
      <c r="A186" s="2197"/>
      <c r="B186" s="2370"/>
      <c r="C186" s="2297"/>
      <c r="D186" s="2298"/>
      <c r="E186" s="2298"/>
      <c r="F186" s="2298"/>
      <c r="G186" s="2299"/>
      <c r="H186" s="2300"/>
      <c r="I186" s="2298"/>
      <c r="J186" s="2298"/>
      <c r="K186" s="2298"/>
      <c r="L186" s="2301"/>
      <c r="M186" s="2302"/>
      <c r="N186" s="2298"/>
      <c r="O186" s="2298"/>
      <c r="P186" s="2298"/>
      <c r="Q186" s="2299"/>
      <c r="R186" s="2300"/>
      <c r="S186" s="2298"/>
      <c r="T186" s="2298"/>
      <c r="U186" s="2298"/>
      <c r="V186" s="2298"/>
      <c r="W186" s="2298"/>
      <c r="X186" s="2298"/>
      <c r="Y186" s="2298"/>
      <c r="Z186" s="2298"/>
      <c r="AA186" s="2583"/>
      <c r="AB186" s="1038"/>
      <c r="AC186" s="1038"/>
      <c r="AD186" s="1038"/>
      <c r="AE186" s="1038"/>
      <c r="AF186" s="1038"/>
      <c r="AG186" s="1038"/>
      <c r="AH186" s="1038"/>
      <c r="AI186" s="1038"/>
      <c r="AJ186" s="1038"/>
      <c r="AK186" s="1038"/>
      <c r="AL186" s="1038"/>
      <c r="AM186" s="1038"/>
      <c r="AN186" s="1038"/>
      <c r="AO186" s="1038"/>
      <c r="AP186" s="1038"/>
      <c r="AQ186" s="1038"/>
      <c r="AR186" s="1038"/>
      <c r="AS186" s="1038"/>
      <c r="AT186" s="1038"/>
      <c r="AU186" s="1038"/>
      <c r="AV186" s="1038"/>
      <c r="AW186" s="1038"/>
      <c r="AX186" s="1038"/>
      <c r="AY186" s="1038"/>
      <c r="AZ186" s="240"/>
      <c r="BA186" s="837"/>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2490"/>
      <c r="CC186" s="2490"/>
      <c r="CD186" s="2490"/>
      <c r="CE186" s="2490"/>
      <c r="CF186" s="2490"/>
      <c r="CG186" s="2490"/>
      <c r="CH186" s="2490"/>
      <c r="CI186" s="2490"/>
      <c r="CJ186" s="2490"/>
      <c r="CK186" s="2490"/>
      <c r="CL186" s="2490"/>
      <c r="CM186" s="2490"/>
      <c r="CN186" s="2490"/>
      <c r="CO186" s="2490"/>
      <c r="CP186" s="2490"/>
      <c r="CQ186" s="2490"/>
      <c r="CR186" s="2490"/>
      <c r="CS186" s="2490"/>
      <c r="CT186" s="2490"/>
      <c r="CU186" s="2490"/>
      <c r="CV186" s="2490"/>
      <c r="CW186" s="2490"/>
      <c r="CX186" s="2490"/>
      <c r="CY186" s="2490"/>
      <c r="CZ186" s="2490"/>
    </row>
    <row r="187" s="761" customFormat="true" ht="15" customHeight="true" x14ac:dyDescent="0.2">
      <c r="A187" s="2197"/>
      <c r="B187" s="2370"/>
      <c r="C187" s="2297"/>
      <c r="D187" s="2298"/>
      <c r="E187" s="2298"/>
      <c r="F187" s="2298"/>
      <c r="G187" s="2299"/>
      <c r="H187" s="2300"/>
      <c r="I187" s="2298"/>
      <c r="J187" s="2298"/>
      <c r="K187" s="2298"/>
      <c r="L187" s="2301"/>
      <c r="M187" s="2302"/>
      <c r="N187" s="2298"/>
      <c r="O187" s="2298"/>
      <c r="P187" s="2298"/>
      <c r="Q187" s="2299"/>
      <c r="R187" s="2300"/>
      <c r="S187" s="2298"/>
      <c r="T187" s="2298"/>
      <c r="U187" s="2298"/>
      <c r="V187" s="2298"/>
      <c r="W187" s="2298"/>
      <c r="X187" s="2298"/>
      <c r="Y187" s="2298"/>
      <c r="Z187" s="2298"/>
      <c r="AA187" s="2583"/>
      <c r="AB187" s="1038"/>
      <c r="AC187" s="1038"/>
      <c r="AD187" s="1038"/>
      <c r="AE187" s="1038"/>
      <c r="AF187" s="1038"/>
      <c r="AG187" s="1038"/>
      <c r="AH187" s="1038"/>
      <c r="AI187" s="1038"/>
      <c r="AJ187" s="1038"/>
      <c r="AK187" s="1038"/>
      <c r="AL187" s="1038"/>
      <c r="AM187" s="1038"/>
      <c r="AN187" s="1038"/>
      <c r="AO187" s="1038"/>
      <c r="AP187" s="1038"/>
      <c r="AQ187" s="1038"/>
      <c r="AR187" s="1038"/>
      <c r="AS187" s="1038"/>
      <c r="AT187" s="1038"/>
      <c r="AU187" s="1038"/>
      <c r="AV187" s="1038"/>
      <c r="AW187" s="1038"/>
      <c r="AX187" s="1038"/>
      <c r="AY187" s="1038"/>
      <c r="AZ187" s="240"/>
      <c r="BA187" s="837"/>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2490"/>
      <c r="CC187" s="2490"/>
      <c r="CD187" s="2490"/>
      <c r="CE187" s="2490"/>
      <c r="CF187" s="2490"/>
      <c r="CG187" s="2490"/>
      <c r="CH187" s="2490"/>
      <c r="CI187" s="2490"/>
      <c r="CJ187" s="2490"/>
      <c r="CK187" s="2490"/>
      <c r="CL187" s="2490"/>
      <c r="CM187" s="2490"/>
      <c r="CN187" s="2490"/>
      <c r="CO187" s="2490"/>
      <c r="CP187" s="2490"/>
      <c r="CQ187" s="2490"/>
      <c r="CR187" s="2490"/>
      <c r="CS187" s="2490"/>
      <c r="CT187" s="2490"/>
      <c r="CU187" s="2490"/>
      <c r="CV187" s="2490"/>
      <c r="CW187" s="2490"/>
      <c r="CX187" s="2490"/>
      <c r="CY187" s="2490"/>
      <c r="CZ187" s="2490"/>
    </row>
    <row r="188" s="761" customFormat="true" ht="15" customHeight="true" x14ac:dyDescent="0.2">
      <c r="A188" s="2197"/>
      <c r="B188" s="2370"/>
      <c r="C188" s="2297"/>
      <c r="D188" s="2298"/>
      <c r="E188" s="2298"/>
      <c r="F188" s="2298"/>
      <c r="G188" s="2299"/>
      <c r="H188" s="2300"/>
      <c r="I188" s="2298"/>
      <c r="J188" s="2298"/>
      <c r="K188" s="2298"/>
      <c r="L188" s="2301"/>
      <c r="M188" s="2302"/>
      <c r="N188" s="2298"/>
      <c r="O188" s="2298"/>
      <c r="P188" s="2298"/>
      <c r="Q188" s="2299"/>
      <c r="R188" s="2300"/>
      <c r="S188" s="2298"/>
      <c r="T188" s="2298"/>
      <c r="U188" s="2298"/>
      <c r="V188" s="2298"/>
      <c r="W188" s="2298"/>
      <c r="X188" s="2298"/>
      <c r="Y188" s="2298"/>
      <c r="Z188" s="2298"/>
      <c r="AA188" s="2583"/>
      <c r="AB188" s="1038"/>
      <c r="AC188" s="1038"/>
      <c r="AD188" s="1038"/>
      <c r="AE188" s="1038"/>
      <c r="AF188" s="1038"/>
      <c r="AG188" s="1038"/>
      <c r="AH188" s="1038"/>
      <c r="AI188" s="1038"/>
      <c r="AJ188" s="1038"/>
      <c r="AK188" s="1038"/>
      <c r="AL188" s="1038"/>
      <c r="AM188" s="1038"/>
      <c r="AN188" s="1038"/>
      <c r="AO188" s="1038"/>
      <c r="AP188" s="1038"/>
      <c r="AQ188" s="1038"/>
      <c r="AR188" s="1038"/>
      <c r="AS188" s="1038"/>
      <c r="AT188" s="1038"/>
      <c r="AU188" s="1038"/>
      <c r="AV188" s="1038"/>
      <c r="AW188" s="1038"/>
      <c r="AX188" s="1038"/>
      <c r="AY188" s="1038"/>
      <c r="AZ188" s="240"/>
      <c r="BA188" s="837"/>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2490"/>
      <c r="CC188" s="2490"/>
      <c r="CD188" s="2490"/>
      <c r="CE188" s="2490"/>
      <c r="CF188" s="2490"/>
      <c r="CG188" s="2490"/>
      <c r="CH188" s="2490"/>
      <c r="CI188" s="2490"/>
      <c r="CJ188" s="2490"/>
      <c r="CK188" s="2490"/>
      <c r="CL188" s="2490"/>
      <c r="CM188" s="2490"/>
      <c r="CN188" s="2490"/>
      <c r="CO188" s="2490"/>
      <c r="CP188" s="2490"/>
      <c r="CQ188" s="2490"/>
      <c r="CR188" s="2490"/>
      <c r="CS188" s="2490"/>
      <c r="CT188" s="2490"/>
      <c r="CU188" s="2490"/>
      <c r="CV188" s="2490"/>
      <c r="CW188" s="2490"/>
      <c r="CX188" s="2490"/>
      <c r="CY188" s="2490"/>
      <c r="CZ188" s="2490"/>
    </row>
    <row r="189" s="761" customFormat="true" ht="15" customHeight="true" x14ac:dyDescent="0.2">
      <c r="A189" s="2197"/>
      <c r="B189" s="2370"/>
      <c r="C189" s="2297"/>
      <c r="D189" s="2298"/>
      <c r="E189" s="2298"/>
      <c r="F189" s="2298"/>
      <c r="G189" s="2299"/>
      <c r="H189" s="2300"/>
      <c r="I189" s="2298"/>
      <c r="J189" s="2298"/>
      <c r="K189" s="2298"/>
      <c r="L189" s="2301"/>
      <c r="M189" s="2302"/>
      <c r="N189" s="2298"/>
      <c r="O189" s="2298"/>
      <c r="P189" s="2298"/>
      <c r="Q189" s="2299"/>
      <c r="R189" s="2300"/>
      <c r="S189" s="2298"/>
      <c r="T189" s="2298"/>
      <c r="U189" s="2298"/>
      <c r="V189" s="2298"/>
      <c r="W189" s="2298"/>
      <c r="X189" s="2298"/>
      <c r="Y189" s="2298"/>
      <c r="Z189" s="2298"/>
      <c r="AA189" s="2583"/>
      <c r="AB189" s="1038"/>
      <c r="AC189" s="1038"/>
      <c r="AD189" s="1038"/>
      <c r="AE189" s="1038"/>
      <c r="AF189" s="1038"/>
      <c r="AG189" s="1038"/>
      <c r="AH189" s="1038"/>
      <c r="AI189" s="1038"/>
      <c r="AJ189" s="1038"/>
      <c r="AK189" s="1038"/>
      <c r="AL189" s="1038"/>
      <c r="AM189" s="1038"/>
      <c r="AN189" s="1038"/>
      <c r="AO189" s="1038"/>
      <c r="AP189" s="1038"/>
      <c r="AQ189" s="1038"/>
      <c r="AR189" s="1038"/>
      <c r="AS189" s="1038"/>
      <c r="AT189" s="1038"/>
      <c r="AU189" s="1038"/>
      <c r="AV189" s="1038"/>
      <c r="AW189" s="1038"/>
      <c r="AX189" s="1038"/>
      <c r="AY189" s="1038"/>
      <c r="AZ189" s="240"/>
      <c r="BA189" s="837"/>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2490"/>
      <c r="CC189" s="2490"/>
      <c r="CD189" s="2490"/>
      <c r="CE189" s="2490"/>
      <c r="CF189" s="2490"/>
      <c r="CG189" s="2490"/>
      <c r="CH189" s="2490"/>
      <c r="CI189" s="2490"/>
      <c r="CJ189" s="2490"/>
      <c r="CK189" s="2490"/>
      <c r="CL189" s="2490"/>
      <c r="CM189" s="2490"/>
      <c r="CN189" s="2490"/>
      <c r="CO189" s="2490"/>
      <c r="CP189" s="2490"/>
      <c r="CQ189" s="2490"/>
      <c r="CR189" s="2490"/>
      <c r="CS189" s="2490"/>
      <c r="CT189" s="2490"/>
      <c r="CU189" s="2490"/>
      <c r="CV189" s="2490"/>
      <c r="CW189" s="2490"/>
      <c r="CX189" s="2490"/>
      <c r="CY189" s="2490"/>
      <c r="CZ189" s="2490"/>
    </row>
    <row r="190" s="761" customFormat="true" ht="15" customHeight="true" x14ac:dyDescent="0.2">
      <c r="A190" s="2197"/>
      <c r="B190" s="2370"/>
      <c r="C190" s="2297"/>
      <c r="D190" s="2298"/>
      <c r="E190" s="2298"/>
      <c r="F190" s="2298"/>
      <c r="G190" s="2299"/>
      <c r="H190" s="2300"/>
      <c r="I190" s="2298"/>
      <c r="J190" s="2298"/>
      <c r="K190" s="2298"/>
      <c r="L190" s="2301"/>
      <c r="M190" s="2302"/>
      <c r="N190" s="2298"/>
      <c r="O190" s="2298"/>
      <c r="P190" s="2298"/>
      <c r="Q190" s="2299"/>
      <c r="R190" s="2300"/>
      <c r="S190" s="2298"/>
      <c r="T190" s="2298"/>
      <c r="U190" s="2298"/>
      <c r="V190" s="2298"/>
      <c r="W190" s="2298"/>
      <c r="X190" s="2298"/>
      <c r="Y190" s="2298"/>
      <c r="Z190" s="2298"/>
      <c r="AA190" s="2583"/>
      <c r="AB190" s="1038"/>
      <c r="AC190" s="1038"/>
      <c r="AD190" s="1038"/>
      <c r="AE190" s="1038"/>
      <c r="AF190" s="1038"/>
      <c r="AG190" s="1038"/>
      <c r="AH190" s="1038"/>
      <c r="AI190" s="1038"/>
      <c r="AJ190" s="1038"/>
      <c r="AK190" s="1038"/>
      <c r="AL190" s="1038"/>
      <c r="AM190" s="1038"/>
      <c r="AN190" s="1038"/>
      <c r="AO190" s="1038"/>
      <c r="AP190" s="1038"/>
      <c r="AQ190" s="1038"/>
      <c r="AR190" s="1038"/>
      <c r="AS190" s="1038"/>
      <c r="AT190" s="1038"/>
      <c r="AU190" s="1038"/>
      <c r="AV190" s="1038"/>
      <c r="AW190" s="1038"/>
      <c r="AX190" s="1038"/>
      <c r="AY190" s="1038"/>
      <c r="AZ190" s="240"/>
      <c r="BA190" s="837"/>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2490"/>
      <c r="CC190" s="2490"/>
      <c r="CD190" s="2490"/>
      <c r="CE190" s="2490"/>
      <c r="CF190" s="2490"/>
      <c r="CG190" s="2490"/>
      <c r="CH190" s="2490"/>
      <c r="CI190" s="2490"/>
      <c r="CJ190" s="2490"/>
      <c r="CK190" s="2490"/>
      <c r="CL190" s="2490"/>
      <c r="CM190" s="2490"/>
      <c r="CN190" s="2490"/>
      <c r="CO190" s="2490"/>
      <c r="CP190" s="2490"/>
      <c r="CQ190" s="2490"/>
      <c r="CR190" s="2490"/>
      <c r="CS190" s="2490"/>
      <c r="CT190" s="2490"/>
      <c r="CU190" s="2490"/>
      <c r="CV190" s="2490"/>
      <c r="CW190" s="2490"/>
      <c r="CX190" s="2490"/>
      <c r="CY190" s="2490"/>
      <c r="CZ190" s="2490"/>
    </row>
    <row r="191" s="761" customFormat="true" ht="15" customHeight="true" x14ac:dyDescent="0.2">
      <c r="A191" s="2197"/>
      <c r="B191" s="2370"/>
      <c r="C191" s="2297"/>
      <c r="D191" s="2298"/>
      <c r="E191" s="2298"/>
      <c r="F191" s="2298"/>
      <c r="G191" s="2299"/>
      <c r="H191" s="2300"/>
      <c r="I191" s="2298"/>
      <c r="J191" s="2298"/>
      <c r="K191" s="2298"/>
      <c r="L191" s="2301"/>
      <c r="M191" s="2302"/>
      <c r="N191" s="2298"/>
      <c r="O191" s="2298"/>
      <c r="P191" s="2298"/>
      <c r="Q191" s="2299"/>
      <c r="R191" s="2300"/>
      <c r="S191" s="2298"/>
      <c r="T191" s="2298"/>
      <c r="U191" s="2298"/>
      <c r="V191" s="2298"/>
      <c r="W191" s="2298"/>
      <c r="X191" s="2298"/>
      <c r="Y191" s="2298"/>
      <c r="Z191" s="2298"/>
      <c r="AA191" s="2583"/>
      <c r="AB191" s="1038"/>
      <c r="AC191" s="1038"/>
      <c r="AD191" s="1038"/>
      <c r="AE191" s="1038"/>
      <c r="AF191" s="1038"/>
      <c r="AG191" s="1038"/>
      <c r="AH191" s="1038"/>
      <c r="AI191" s="1038"/>
      <c r="AJ191" s="1038"/>
      <c r="AK191" s="1038"/>
      <c r="AL191" s="1038"/>
      <c r="AM191" s="1038"/>
      <c r="AN191" s="1038"/>
      <c r="AO191" s="1038"/>
      <c r="AP191" s="1038"/>
      <c r="AQ191" s="1038"/>
      <c r="AR191" s="1038"/>
      <c r="AS191" s="1038"/>
      <c r="AT191" s="1038"/>
      <c r="AU191" s="1038"/>
      <c r="AV191" s="1038"/>
      <c r="AW191" s="1038"/>
      <c r="AX191" s="1038"/>
      <c r="AY191" s="1038"/>
      <c r="AZ191" s="240"/>
      <c r="BA191" s="837"/>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2490"/>
      <c r="CC191" s="2490"/>
      <c r="CD191" s="2490"/>
      <c r="CE191" s="2490"/>
      <c r="CF191" s="2490"/>
      <c r="CG191" s="2490"/>
      <c r="CH191" s="2490"/>
      <c r="CI191" s="2490"/>
      <c r="CJ191" s="2490"/>
      <c r="CK191" s="2490"/>
      <c r="CL191" s="2490"/>
      <c r="CM191" s="2490"/>
      <c r="CN191" s="2490"/>
      <c r="CO191" s="2490"/>
      <c r="CP191" s="2490"/>
      <c r="CQ191" s="2490"/>
      <c r="CR191" s="2490"/>
      <c r="CS191" s="2490"/>
      <c r="CT191" s="2490"/>
      <c r="CU191" s="2490"/>
      <c r="CV191" s="2490"/>
      <c r="CW191" s="2490"/>
      <c r="CX191" s="2490"/>
      <c r="CY191" s="2490"/>
      <c r="CZ191" s="2490"/>
    </row>
    <row r="192" s="761" customFormat="true" ht="15" customHeight="true" x14ac:dyDescent="0.2">
      <c r="A192" s="2198"/>
      <c r="B192" s="2371"/>
      <c r="C192" s="2303"/>
      <c r="D192" s="2304"/>
      <c r="E192" s="2304"/>
      <c r="F192" s="2304"/>
      <c r="G192" s="2305"/>
      <c r="H192" s="2306"/>
      <c r="I192" s="2304"/>
      <c r="J192" s="2304"/>
      <c r="K192" s="2304"/>
      <c r="L192" s="2307"/>
      <c r="M192" s="2308"/>
      <c r="N192" s="2304"/>
      <c r="O192" s="2304"/>
      <c r="P192" s="2304"/>
      <c r="Q192" s="2305"/>
      <c r="R192" s="2306"/>
      <c r="S192" s="2304"/>
      <c r="T192" s="2304"/>
      <c r="U192" s="2304"/>
      <c r="V192" s="2304"/>
      <c r="W192" s="2304"/>
      <c r="X192" s="2304"/>
      <c r="Y192" s="2304"/>
      <c r="Z192" s="2304"/>
      <c r="AA192" s="2584"/>
      <c r="AB192" s="1038"/>
      <c r="AC192" s="1038"/>
      <c r="AD192" s="1038"/>
      <c r="AE192" s="1038"/>
      <c r="AF192" s="1038"/>
      <c r="AG192" s="1038"/>
      <c r="AH192" s="1038"/>
      <c r="AI192" s="1038"/>
      <c r="AJ192" s="1038"/>
      <c r="AK192" s="1038"/>
      <c r="AL192" s="1038"/>
      <c r="AM192" s="1038"/>
      <c r="AN192" s="1038"/>
      <c r="AO192" s="1038"/>
      <c r="AP192" s="1038"/>
      <c r="AQ192" s="1038"/>
      <c r="AR192" s="1038"/>
      <c r="AS192" s="1038"/>
      <c r="AT192" s="1038"/>
      <c r="AU192" s="1038"/>
      <c r="AV192" s="1038"/>
      <c r="AW192" s="1038"/>
      <c r="AX192" s="1038"/>
      <c r="AY192" s="1038"/>
      <c r="AZ192" s="240"/>
      <c r="BA192" s="837"/>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2490"/>
      <c r="CC192" s="2490"/>
      <c r="CD192" s="2490"/>
      <c r="CE192" s="2490"/>
      <c r="CF192" s="2490"/>
      <c r="CG192" s="2490"/>
      <c r="CH192" s="2490"/>
      <c r="CI192" s="2490"/>
      <c r="CJ192" s="2490"/>
      <c r="CK192" s="2490"/>
      <c r="CL192" s="2490"/>
      <c r="CM192" s="2490"/>
      <c r="CN192" s="2490"/>
      <c r="CO192" s="2490"/>
      <c r="CP192" s="2490"/>
      <c r="CQ192" s="2490"/>
      <c r="CR192" s="2490"/>
      <c r="CS192" s="2490"/>
      <c r="CT192" s="2490"/>
      <c r="CU192" s="2490"/>
      <c r="CV192" s="2490"/>
      <c r="CW192" s="2490"/>
      <c r="CX192" s="2490"/>
      <c r="CY192" s="2490"/>
      <c r="CZ192" s="2490"/>
    </row>
    <row r="193" s="761" customFormat="true" ht="15" customHeight="true" x14ac:dyDescent="0.2">
      <c r="A193" s="1752"/>
      <c r="B193" s="1761"/>
      <c r="C193" s="1414"/>
      <c r="D193" s="1415"/>
      <c r="E193" s="1415"/>
      <c r="F193" s="1415"/>
      <c r="G193" s="1416"/>
      <c r="H193" s="1417"/>
      <c r="I193" s="1415"/>
      <c r="J193" s="1415"/>
      <c r="K193" s="1415"/>
      <c r="L193" s="1418"/>
      <c r="M193" s="1419"/>
      <c r="N193" s="1415"/>
      <c r="O193" s="1415"/>
      <c r="P193" s="1415"/>
      <c r="Q193" s="1416"/>
      <c r="R193" s="1417"/>
      <c r="S193" s="1415"/>
      <c r="T193" s="1415"/>
      <c r="U193" s="1415"/>
      <c r="V193" s="1415"/>
      <c r="W193" s="1415"/>
      <c r="X193" s="1415"/>
      <c r="Y193" s="1415"/>
      <c r="Z193" s="1415"/>
      <c r="AA193" s="2456"/>
      <c r="AB193" s="1038"/>
      <c r="AC193" s="1038"/>
      <c r="AD193" s="1038"/>
      <c r="AE193" s="1038"/>
      <c r="AF193" s="1038"/>
      <c r="AG193" s="1038"/>
      <c r="AH193" s="1038"/>
      <c r="AI193" s="1038"/>
      <c r="AJ193" s="1038"/>
      <c r="AK193" s="1038"/>
      <c r="AL193" s="1038"/>
      <c r="AM193" s="1038"/>
      <c r="AN193" s="1038"/>
      <c r="AO193" s="1038"/>
      <c r="AP193" s="1038"/>
      <c r="AQ193" s="1038"/>
      <c r="AR193" s="1038"/>
      <c r="AS193" s="1038"/>
      <c r="AT193" s="1038"/>
      <c r="AU193" s="1038"/>
      <c r="AV193" s="1038"/>
      <c r="AW193" s="1038"/>
      <c r="AX193" s="1038"/>
      <c r="AY193" s="1038"/>
      <c r="AZ193" s="240"/>
      <c r="BA193" s="837"/>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2490"/>
      <c r="CC193" s="2490"/>
      <c r="CD193" s="2490"/>
      <c r="CE193" s="2490"/>
      <c r="CF193" s="2490"/>
      <c r="CG193" s="2490"/>
      <c r="CH193" s="2490"/>
      <c r="CI193" s="2490"/>
      <c r="CJ193" s="2490"/>
      <c r="CK193" s="2490"/>
      <c r="CL193" s="2490"/>
      <c r="CM193" s="2490"/>
      <c r="CN193" s="2490"/>
      <c r="CO193" s="2490"/>
      <c r="CP193" s="2490"/>
      <c r="CQ193" s="2490"/>
      <c r="CR193" s="2490"/>
      <c r="CS193" s="2490"/>
      <c r="CT193" s="2490"/>
      <c r="CU193" s="2490"/>
      <c r="CV193" s="2490"/>
      <c r="CW193" s="2490"/>
      <c r="CX193" s="2490"/>
      <c r="CY193" s="2490"/>
      <c r="CZ193" s="2490"/>
    </row>
    <row r="194" s="761" customFormat="true" ht="15" customHeight="true" x14ac:dyDescent="0.2">
      <c r="A194" s="1136"/>
      <c r="B194" s="1260"/>
      <c r="C194" s="1346"/>
      <c r="D194" s="1305"/>
      <c r="E194" s="1305"/>
      <c r="F194" s="1305"/>
      <c r="G194" s="1306"/>
      <c r="H194" s="1347"/>
      <c r="I194" s="1305"/>
      <c r="J194" s="1305"/>
      <c r="K194" s="1305"/>
      <c r="L194" s="1348"/>
      <c r="M194" s="1346"/>
      <c r="N194" s="1305"/>
      <c r="O194" s="1305"/>
      <c r="P194" s="1305"/>
      <c r="Q194" s="1306"/>
      <c r="R194" s="1347"/>
      <c r="S194" s="1305"/>
      <c r="T194" s="1305"/>
      <c r="U194" s="1305"/>
      <c r="V194" s="1305"/>
      <c r="W194" s="1305"/>
      <c r="X194" s="1305"/>
      <c r="Y194" s="1305"/>
      <c r="Z194" s="1305"/>
      <c r="AA194" s="1348"/>
      <c r="AB194" s="1038"/>
      <c r="AC194" s="1038"/>
      <c r="AD194" s="1038"/>
      <c r="AE194" s="1038"/>
      <c r="AF194" s="1038"/>
      <c r="AG194" s="1038"/>
      <c r="AH194" s="1038"/>
      <c r="AI194" s="1038"/>
      <c r="AJ194" s="1038"/>
      <c r="AK194" s="1038"/>
      <c r="AL194" s="1038"/>
      <c r="AM194" s="1038"/>
      <c r="AN194" s="1038"/>
      <c r="AO194" s="1038"/>
      <c r="AP194" s="1038"/>
      <c r="AQ194" s="1038"/>
      <c r="AR194" s="1038"/>
      <c r="AS194" s="1038"/>
      <c r="AT194" s="1038"/>
      <c r="AU194" s="1038"/>
      <c r="AV194" s="1038"/>
      <c r="AW194" s="1038"/>
      <c r="AX194" s="1038"/>
      <c r="AY194" s="1038"/>
      <c r="AZ194" s="240"/>
      <c r="BA194" s="837"/>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2490"/>
      <c r="CC194" s="2490"/>
      <c r="CD194" s="2490"/>
      <c r="CE194" s="2490"/>
      <c r="CF194" s="2490"/>
      <c r="CG194" s="2490"/>
      <c r="CH194" s="2490"/>
      <c r="CI194" s="2490"/>
      <c r="CJ194" s="2490"/>
      <c r="CK194" s="2490"/>
      <c r="CL194" s="2490"/>
      <c r="CM194" s="2490"/>
      <c r="CN194" s="2490"/>
      <c r="CO194" s="2490"/>
      <c r="CP194" s="2490"/>
      <c r="CQ194" s="2490"/>
      <c r="CR194" s="2490"/>
      <c r="CS194" s="2490"/>
      <c r="CT194" s="2490"/>
      <c r="CU194" s="2490"/>
      <c r="CV194" s="2490"/>
      <c r="CW194" s="2490"/>
      <c r="CX194" s="2490"/>
      <c r="CY194" s="2490"/>
      <c r="CZ194" s="2490"/>
    </row>
    <row r="195" s="131" customFormat="true" ht="15" customHeight="true" x14ac:dyDescent="0.2">
      <c r="A195" s="1136"/>
      <c r="B195" s="1260"/>
      <c r="C195" s="1346"/>
      <c r="D195" s="1305"/>
      <c r="E195" s="1305"/>
      <c r="F195" s="1305"/>
      <c r="G195" s="1306"/>
      <c r="H195" s="1347"/>
      <c r="I195" s="1305"/>
      <c r="J195" s="1305"/>
      <c r="K195" s="1305"/>
      <c r="L195" s="1348"/>
      <c r="M195" s="1346"/>
      <c r="N195" s="1305"/>
      <c r="O195" s="1305"/>
      <c r="P195" s="1305"/>
      <c r="Q195" s="1306"/>
      <c r="R195" s="1347"/>
      <c r="S195" s="1305"/>
      <c r="T195" s="1305"/>
      <c r="U195" s="1305"/>
      <c r="V195" s="1305"/>
      <c r="W195" s="1305"/>
      <c r="X195" s="1305"/>
      <c r="Y195" s="1305"/>
      <c r="Z195" s="1305"/>
      <c r="AA195" s="1348"/>
      <c r="AB195" s="1038"/>
      <c r="AC195" s="1038"/>
      <c r="AD195" s="1038"/>
      <c r="AE195" s="1038"/>
      <c r="AF195" s="1038"/>
      <c r="AG195" s="1038"/>
      <c r="AH195" s="1038"/>
      <c r="AI195" s="1038"/>
      <c r="AJ195" s="1038"/>
      <c r="AK195" s="1038"/>
      <c r="AL195" s="1038"/>
      <c r="AM195" s="1038"/>
      <c r="AN195" s="1038"/>
      <c r="AO195" s="1038"/>
      <c r="AP195" s="1038"/>
      <c r="AQ195" s="1038"/>
      <c r="AR195" s="1038"/>
      <c r="AS195" s="1038"/>
      <c r="AT195" s="1038"/>
      <c r="AU195" s="1038"/>
      <c r="AV195" s="1038"/>
      <c r="AW195" s="1038"/>
      <c r="AX195" s="1038"/>
      <c r="AY195" s="1038"/>
      <c r="AZ195" s="240"/>
      <c r="BA195" s="837"/>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2490"/>
      <c r="CC195" s="2490"/>
      <c r="CD195" s="2490"/>
      <c r="CE195" s="2490"/>
      <c r="CF195" s="2490"/>
      <c r="CG195" s="2490"/>
      <c r="CH195" s="2490"/>
      <c r="CI195" s="2490"/>
      <c r="CJ195" s="2490"/>
      <c r="CK195" s="2490"/>
      <c r="CL195" s="2490"/>
      <c r="CM195" s="2490"/>
      <c r="CN195" s="2490"/>
      <c r="CO195" s="2490"/>
      <c r="CP195" s="2490"/>
      <c r="CQ195" s="2490"/>
      <c r="CR195" s="2490"/>
      <c r="CS195" s="2490"/>
      <c r="CT195" s="2490"/>
      <c r="CU195" s="2490"/>
      <c r="CV195" s="2490"/>
      <c r="CW195" s="2490"/>
      <c r="CX195" s="2490"/>
      <c r="CY195" s="2490"/>
      <c r="CZ195" s="2490"/>
    </row>
    <row r="196" s="131" customFormat="true" ht="15" customHeight="true" x14ac:dyDescent="0.2">
      <c r="A196" s="1136"/>
      <c r="B196" s="1260"/>
      <c r="C196" s="1346"/>
      <c r="D196" s="1305"/>
      <c r="E196" s="1305"/>
      <c r="F196" s="1305"/>
      <c r="G196" s="1306"/>
      <c r="H196" s="1347"/>
      <c r="I196" s="1305"/>
      <c r="J196" s="1305"/>
      <c r="K196" s="1305"/>
      <c r="L196" s="1348"/>
      <c r="M196" s="1346"/>
      <c r="N196" s="1305"/>
      <c r="O196" s="1305"/>
      <c r="P196" s="1305"/>
      <c r="Q196" s="1306"/>
      <c r="R196" s="1347"/>
      <c r="S196" s="1305"/>
      <c r="T196" s="1305"/>
      <c r="U196" s="1305"/>
      <c r="V196" s="1305"/>
      <c r="W196" s="1305"/>
      <c r="X196" s="1305"/>
      <c r="Y196" s="1305"/>
      <c r="Z196" s="1305"/>
      <c r="AA196" s="1348"/>
      <c r="AB196" s="1038"/>
      <c r="AC196" s="1038"/>
      <c r="AD196" s="1038"/>
      <c r="AE196" s="1038"/>
      <c r="AF196" s="1038"/>
      <c r="AG196" s="1038"/>
      <c r="AH196" s="1038"/>
      <c r="AI196" s="1038"/>
      <c r="AJ196" s="1038"/>
      <c r="AK196" s="1038"/>
      <c r="AL196" s="1038"/>
      <c r="AM196" s="1038"/>
      <c r="AN196" s="1038"/>
      <c r="AO196" s="1038"/>
      <c r="AP196" s="1038"/>
      <c r="AQ196" s="1038"/>
      <c r="AR196" s="1038"/>
      <c r="AS196" s="1038"/>
      <c r="AT196" s="1038"/>
      <c r="AU196" s="1038"/>
      <c r="AV196" s="1038"/>
      <c r="AW196" s="1038"/>
      <c r="AX196" s="1038"/>
      <c r="AY196" s="1038"/>
      <c r="AZ196" s="240"/>
      <c r="BA196" s="837"/>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2490"/>
      <c r="CC196" s="2490"/>
      <c r="CD196" s="2490"/>
      <c r="CE196" s="2490"/>
      <c r="CF196" s="2490"/>
      <c r="CG196" s="2490"/>
      <c r="CH196" s="2490"/>
      <c r="CI196" s="2490"/>
      <c r="CJ196" s="2490"/>
      <c r="CK196" s="2490"/>
      <c r="CL196" s="2490"/>
      <c r="CM196" s="2490"/>
      <c r="CN196" s="2490"/>
      <c r="CO196" s="2490"/>
      <c r="CP196" s="2490"/>
      <c r="CQ196" s="2490"/>
      <c r="CR196" s="2490"/>
      <c r="CS196" s="2490"/>
      <c r="CT196" s="2490"/>
      <c r="CU196" s="2490"/>
      <c r="CV196" s="2490"/>
      <c r="CW196" s="2490"/>
      <c r="CX196" s="2490"/>
      <c r="CY196" s="2490"/>
      <c r="CZ196" s="2490"/>
    </row>
    <row r="197" s="131" customFormat="true" ht="15" customHeight="true" x14ac:dyDescent="0.2">
      <c r="A197" s="1136"/>
      <c r="B197" s="1260"/>
      <c r="C197" s="1346"/>
      <c r="D197" s="1305"/>
      <c r="E197" s="1305"/>
      <c r="F197" s="1305"/>
      <c r="G197" s="1306"/>
      <c r="H197" s="1347"/>
      <c r="I197" s="1305"/>
      <c r="J197" s="1305"/>
      <c r="K197" s="1305"/>
      <c r="L197" s="1348"/>
      <c r="M197" s="1346"/>
      <c r="N197" s="1305"/>
      <c r="O197" s="1305"/>
      <c r="P197" s="1305"/>
      <c r="Q197" s="1306"/>
      <c r="R197" s="1347"/>
      <c r="S197" s="1305"/>
      <c r="T197" s="1305"/>
      <c r="U197" s="1305"/>
      <c r="V197" s="1305"/>
      <c r="W197" s="1305"/>
      <c r="X197" s="1305"/>
      <c r="Y197" s="1305"/>
      <c r="Z197" s="1305"/>
      <c r="AA197" s="1348"/>
      <c r="AB197" s="1038"/>
      <c r="AC197" s="1038"/>
      <c r="AD197" s="1038"/>
      <c r="AE197" s="1038"/>
      <c r="AF197" s="1038"/>
      <c r="AG197" s="1038"/>
      <c r="AH197" s="1038"/>
      <c r="AI197" s="1038"/>
      <c r="AJ197" s="1038"/>
      <c r="AK197" s="1038"/>
      <c r="AL197" s="1038"/>
      <c r="AM197" s="1038"/>
      <c r="AN197" s="1038"/>
      <c r="AO197" s="1038"/>
      <c r="AP197" s="1038"/>
      <c r="AQ197" s="1038"/>
      <c r="AR197" s="1038"/>
      <c r="AS197" s="1038"/>
      <c r="AT197" s="1038"/>
      <c r="AU197" s="1038"/>
      <c r="AV197" s="1038"/>
      <c r="AW197" s="1038"/>
      <c r="AX197" s="1038"/>
      <c r="AY197" s="1038"/>
      <c r="AZ197" s="240"/>
      <c r="BA197" s="837"/>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2490"/>
      <c r="CC197" s="2490"/>
      <c r="CD197" s="2490"/>
      <c r="CE197" s="2490"/>
      <c r="CF197" s="2490"/>
      <c r="CG197" s="2490"/>
      <c r="CH197" s="2490"/>
      <c r="CI197" s="2490"/>
      <c r="CJ197" s="2490"/>
      <c r="CK197" s="2490"/>
      <c r="CL197" s="2490"/>
      <c r="CM197" s="2490"/>
      <c r="CN197" s="2490"/>
      <c r="CO197" s="2490"/>
      <c r="CP197" s="2490"/>
      <c r="CQ197" s="2490"/>
      <c r="CR197" s="2490"/>
      <c r="CS197" s="2490"/>
      <c r="CT197" s="2490"/>
      <c r="CU197" s="2490"/>
      <c r="CV197" s="2490"/>
      <c r="CW197" s="2490"/>
      <c r="CX197" s="2490"/>
      <c r="CY197" s="2490"/>
      <c r="CZ197" s="2490"/>
    </row>
    <row r="198" s="131" customFormat="true" ht="15" customHeight="true" x14ac:dyDescent="0.2">
      <c r="A198" s="1136"/>
      <c r="B198" s="1260"/>
      <c r="C198" s="1346"/>
      <c r="D198" s="1305"/>
      <c r="E198" s="1305"/>
      <c r="F198" s="1305"/>
      <c r="G198" s="1306"/>
      <c r="H198" s="1347"/>
      <c r="I198" s="1305"/>
      <c r="J198" s="1305"/>
      <c r="K198" s="1305"/>
      <c r="L198" s="1348"/>
      <c r="M198" s="1346"/>
      <c r="N198" s="1305"/>
      <c r="O198" s="1305"/>
      <c r="P198" s="1305"/>
      <c r="Q198" s="1306"/>
      <c r="R198" s="1347"/>
      <c r="S198" s="1305"/>
      <c r="T198" s="1305"/>
      <c r="U198" s="1305"/>
      <c r="V198" s="1305"/>
      <c r="W198" s="1305"/>
      <c r="X198" s="1305"/>
      <c r="Y198" s="1305"/>
      <c r="Z198" s="1305"/>
      <c r="AA198" s="1348"/>
      <c r="AB198" s="1038"/>
      <c r="AC198" s="1038"/>
      <c r="AD198" s="1038"/>
      <c r="AE198" s="1038"/>
      <c r="AF198" s="1038"/>
      <c r="AG198" s="1038"/>
      <c r="AH198" s="1038"/>
      <c r="AI198" s="1038"/>
      <c r="AJ198" s="1038"/>
      <c r="AK198" s="1038"/>
      <c r="AL198" s="1038"/>
      <c r="AM198" s="1038"/>
      <c r="AN198" s="1038"/>
      <c r="AO198" s="1038"/>
      <c r="AP198" s="1038"/>
      <c r="AQ198" s="1038"/>
      <c r="AR198" s="1038"/>
      <c r="AS198" s="1038"/>
      <c r="AT198" s="1038"/>
      <c r="AU198" s="1038"/>
      <c r="AV198" s="1038"/>
      <c r="AW198" s="1038"/>
      <c r="AX198" s="1038"/>
      <c r="AY198" s="1038"/>
      <c r="AZ198" s="240"/>
      <c r="BA198" s="837"/>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2490"/>
      <c r="CC198" s="2490"/>
      <c r="CD198" s="2490"/>
      <c r="CE198" s="2490"/>
      <c r="CF198" s="2490"/>
      <c r="CG198" s="2490"/>
      <c r="CH198" s="2490"/>
      <c r="CI198" s="2490"/>
      <c r="CJ198" s="2490"/>
      <c r="CK198" s="2490"/>
      <c r="CL198" s="2490"/>
      <c r="CM198" s="2490"/>
      <c r="CN198" s="2490"/>
      <c r="CO198" s="2490"/>
      <c r="CP198" s="2490"/>
      <c r="CQ198" s="2490"/>
      <c r="CR198" s="2490"/>
      <c r="CS198" s="2490"/>
      <c r="CT198" s="2490"/>
      <c r="CU198" s="2490"/>
      <c r="CV198" s="2490"/>
      <c r="CW198" s="2490"/>
      <c r="CX198" s="2490"/>
      <c r="CY198" s="2490"/>
      <c r="CZ198" s="2490"/>
    </row>
    <row r="199" s="131" customFormat="true" ht="15" customHeight="true" x14ac:dyDescent="0.2">
      <c r="A199" s="1136"/>
      <c r="B199" s="1260"/>
      <c r="C199" s="1346"/>
      <c r="D199" s="1305"/>
      <c r="E199" s="1305"/>
      <c r="F199" s="1305"/>
      <c r="G199" s="1306"/>
      <c r="H199" s="1347"/>
      <c r="I199" s="1305"/>
      <c r="J199" s="1305"/>
      <c r="K199" s="1305"/>
      <c r="L199" s="1348"/>
      <c r="M199" s="1346"/>
      <c r="N199" s="1305"/>
      <c r="O199" s="1305"/>
      <c r="P199" s="1305"/>
      <c r="Q199" s="1306"/>
      <c r="R199" s="1347"/>
      <c r="S199" s="1305"/>
      <c r="T199" s="1305"/>
      <c r="U199" s="1305"/>
      <c r="V199" s="1305"/>
      <c r="W199" s="1305"/>
      <c r="X199" s="1305"/>
      <c r="Y199" s="1305"/>
      <c r="Z199" s="1305"/>
      <c r="AA199" s="1348"/>
      <c r="AB199" s="1038"/>
      <c r="AC199" s="1038"/>
      <c r="AD199" s="1038"/>
      <c r="AE199" s="1038"/>
      <c r="AF199" s="1038"/>
      <c r="AG199" s="1038"/>
      <c r="AH199" s="1038"/>
      <c r="AI199" s="1038"/>
      <c r="AJ199" s="1038"/>
      <c r="AK199" s="1038"/>
      <c r="AL199" s="1038"/>
      <c r="AM199" s="1038"/>
      <c r="AN199" s="1038"/>
      <c r="AO199" s="1038"/>
      <c r="AP199" s="1038"/>
      <c r="AQ199" s="1038"/>
      <c r="AR199" s="1038"/>
      <c r="AS199" s="1038"/>
      <c r="AT199" s="1038"/>
      <c r="AU199" s="1038"/>
      <c r="AV199" s="1038"/>
      <c r="AW199" s="1038"/>
      <c r="AX199" s="1038"/>
      <c r="AY199" s="1038"/>
      <c r="AZ199" s="240"/>
      <c r="BA199" s="837"/>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2490"/>
      <c r="CC199" s="2490"/>
      <c r="CD199" s="2490"/>
      <c r="CE199" s="2490"/>
      <c r="CF199" s="2490"/>
      <c r="CG199" s="2490"/>
      <c r="CH199" s="2490"/>
      <c r="CI199" s="2490"/>
      <c r="CJ199" s="2490"/>
      <c r="CK199" s="2490"/>
      <c r="CL199" s="2490"/>
      <c r="CM199" s="2490"/>
      <c r="CN199" s="2490"/>
      <c r="CO199" s="2490"/>
      <c r="CP199" s="2490"/>
      <c r="CQ199" s="2490"/>
      <c r="CR199" s="2490"/>
      <c r="CS199" s="2490"/>
      <c r="CT199" s="2490"/>
      <c r="CU199" s="2490"/>
      <c r="CV199" s="2490"/>
      <c r="CW199" s="2490"/>
      <c r="CX199" s="2490"/>
      <c r="CY199" s="2490"/>
      <c r="CZ199" s="2490"/>
    </row>
    <row r="200" s="131" customFormat="true" ht="15" customHeight="true" x14ac:dyDescent="0.2">
      <c r="A200" s="1136"/>
      <c r="B200" s="1260"/>
      <c r="C200" s="1346"/>
      <c r="D200" s="1305"/>
      <c r="E200" s="1305"/>
      <c r="F200" s="1305"/>
      <c r="G200" s="1306"/>
      <c r="H200" s="1347"/>
      <c r="I200" s="1305"/>
      <c r="J200" s="1305"/>
      <c r="K200" s="1305"/>
      <c r="L200" s="1348"/>
      <c r="M200" s="1346"/>
      <c r="N200" s="1305"/>
      <c r="O200" s="1305"/>
      <c r="P200" s="1305"/>
      <c r="Q200" s="1306"/>
      <c r="R200" s="1347"/>
      <c r="S200" s="1305"/>
      <c r="T200" s="1305"/>
      <c r="U200" s="1305"/>
      <c r="V200" s="1305"/>
      <c r="W200" s="1305"/>
      <c r="X200" s="1305"/>
      <c r="Y200" s="1305"/>
      <c r="Z200" s="1305"/>
      <c r="AA200" s="1348"/>
      <c r="AB200" s="1038"/>
      <c r="AC200" s="1038"/>
      <c r="AD200" s="1038"/>
      <c r="AE200" s="1038"/>
      <c r="AF200" s="1038"/>
      <c r="AG200" s="1038"/>
      <c r="AH200" s="1038"/>
      <c r="AI200" s="1038"/>
      <c r="AJ200" s="1038"/>
      <c r="AK200" s="1038"/>
      <c r="AL200" s="1038"/>
      <c r="AM200" s="1038"/>
      <c r="AN200" s="1038"/>
      <c r="AO200" s="1038"/>
      <c r="AP200" s="1038"/>
      <c r="AQ200" s="1038"/>
      <c r="AR200" s="1038"/>
      <c r="AS200" s="1038"/>
      <c r="AT200" s="1038"/>
      <c r="AU200" s="1038"/>
      <c r="AV200" s="1038"/>
      <c r="AW200" s="1038"/>
      <c r="AX200" s="1038"/>
      <c r="AY200" s="1038"/>
      <c r="AZ200" s="240"/>
      <c r="BA200" s="837"/>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2490"/>
      <c r="CC200" s="2490"/>
      <c r="CD200" s="2490"/>
      <c r="CE200" s="2490"/>
      <c r="CF200" s="2490"/>
      <c r="CG200" s="2490"/>
      <c r="CH200" s="2490"/>
      <c r="CI200" s="2490"/>
      <c r="CJ200" s="2490"/>
      <c r="CK200" s="2490"/>
      <c r="CL200" s="2490"/>
      <c r="CM200" s="2490"/>
      <c r="CN200" s="2490"/>
      <c r="CO200" s="2490"/>
      <c r="CP200" s="2490"/>
      <c r="CQ200" s="2490"/>
      <c r="CR200" s="2490"/>
      <c r="CS200" s="2490"/>
      <c r="CT200" s="2490"/>
      <c r="CU200" s="2490"/>
      <c r="CV200" s="2490"/>
      <c r="CW200" s="2490"/>
      <c r="CX200" s="2490"/>
      <c r="CY200" s="2490"/>
      <c r="CZ200" s="2490"/>
    </row>
    <row r="201" s="131" customFormat="true" ht="15" customHeight="true" x14ac:dyDescent="0.2">
      <c r="A201" s="1136"/>
      <c r="B201" s="1260"/>
      <c r="C201" s="1346"/>
      <c r="D201" s="1305"/>
      <c r="E201" s="1305"/>
      <c r="F201" s="1305"/>
      <c r="G201" s="1306"/>
      <c r="H201" s="1347"/>
      <c r="I201" s="1305"/>
      <c r="J201" s="1305"/>
      <c r="K201" s="1305"/>
      <c r="L201" s="1348"/>
      <c r="M201" s="1346"/>
      <c r="N201" s="1305"/>
      <c r="O201" s="1305"/>
      <c r="P201" s="1305"/>
      <c r="Q201" s="1306"/>
      <c r="R201" s="1347"/>
      <c r="S201" s="1305"/>
      <c r="T201" s="1305"/>
      <c r="U201" s="1305"/>
      <c r="V201" s="1305"/>
      <c r="W201" s="1305"/>
      <c r="X201" s="1305"/>
      <c r="Y201" s="1305"/>
      <c r="Z201" s="1305"/>
      <c r="AA201" s="1348"/>
      <c r="AB201" s="1038"/>
      <c r="AC201" s="1038"/>
      <c r="AD201" s="1038"/>
      <c r="AE201" s="1038"/>
      <c r="AF201" s="1038"/>
      <c r="AG201" s="1038"/>
      <c r="AH201" s="1038"/>
      <c r="AI201" s="1038"/>
      <c r="AJ201" s="1038"/>
      <c r="AK201" s="1038"/>
      <c r="AL201" s="1038"/>
      <c r="AM201" s="1038"/>
      <c r="AN201" s="1038"/>
      <c r="AO201" s="1038"/>
      <c r="AP201" s="1038"/>
      <c r="AQ201" s="1038"/>
      <c r="AR201" s="1038"/>
      <c r="AS201" s="1038"/>
      <c r="AT201" s="1038"/>
      <c r="AU201" s="1038"/>
      <c r="AV201" s="1038"/>
      <c r="AW201" s="1038"/>
      <c r="AX201" s="1038"/>
      <c r="AY201" s="1038"/>
      <c r="AZ201" s="240"/>
      <c r="BA201" s="837"/>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2490"/>
      <c r="CC201" s="2490"/>
      <c r="CD201" s="2490"/>
      <c r="CE201" s="2490"/>
      <c r="CF201" s="2490"/>
      <c r="CG201" s="2490"/>
      <c r="CH201" s="2490"/>
      <c r="CI201" s="2490"/>
      <c r="CJ201" s="2490"/>
      <c r="CK201" s="2490"/>
      <c r="CL201" s="2490"/>
      <c r="CM201" s="2490"/>
      <c r="CN201" s="2490"/>
      <c r="CO201" s="2490"/>
      <c r="CP201" s="2490"/>
      <c r="CQ201" s="2490"/>
      <c r="CR201" s="2490"/>
      <c r="CS201" s="2490"/>
      <c r="CT201" s="2490"/>
      <c r="CU201" s="2490"/>
      <c r="CV201" s="2490"/>
      <c r="CW201" s="2490"/>
      <c r="CX201" s="2490"/>
      <c r="CY201" s="2490"/>
      <c r="CZ201" s="2490"/>
    </row>
    <row r="202" s="131" customFormat="true" ht="15" customHeight="true" x14ac:dyDescent="0.2">
      <c r="A202" s="1136"/>
      <c r="B202" s="1260"/>
      <c r="C202" s="1346"/>
      <c r="D202" s="1305"/>
      <c r="E202" s="1305"/>
      <c r="F202" s="1305"/>
      <c r="G202" s="1306"/>
      <c r="H202" s="1347"/>
      <c r="I202" s="1305"/>
      <c r="J202" s="1305"/>
      <c r="K202" s="1305"/>
      <c r="L202" s="1348"/>
      <c r="M202" s="1346"/>
      <c r="N202" s="1305"/>
      <c r="O202" s="1305"/>
      <c r="P202" s="1305"/>
      <c r="Q202" s="1306"/>
      <c r="R202" s="1347"/>
      <c r="S202" s="1305"/>
      <c r="T202" s="1305"/>
      <c r="U202" s="1305"/>
      <c r="V202" s="1305"/>
      <c r="W202" s="1305"/>
      <c r="X202" s="1305"/>
      <c r="Y202" s="1305"/>
      <c r="Z202" s="1305"/>
      <c r="AA202" s="1348"/>
      <c r="AB202" s="1038"/>
      <c r="AC202" s="1038"/>
      <c r="AD202" s="1038"/>
      <c r="AE202" s="1038"/>
      <c r="AF202" s="1038"/>
      <c r="AG202" s="1038"/>
      <c r="AH202" s="1038"/>
      <c r="AI202" s="1038"/>
      <c r="AJ202" s="1038"/>
      <c r="AK202" s="1038"/>
      <c r="AL202" s="1038"/>
      <c r="AM202" s="1038"/>
      <c r="AN202" s="1038"/>
      <c r="AO202" s="1038"/>
      <c r="AP202" s="1038"/>
      <c r="AQ202" s="1038"/>
      <c r="AR202" s="1038"/>
      <c r="AS202" s="1038"/>
      <c r="AT202" s="1038"/>
      <c r="AU202" s="1038"/>
      <c r="AV202" s="1038"/>
      <c r="AW202" s="1038"/>
      <c r="AX202" s="1038"/>
      <c r="AY202" s="1038"/>
      <c r="AZ202" s="240"/>
      <c r="BA202" s="837"/>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2490"/>
      <c r="CC202" s="2490"/>
      <c r="CD202" s="2490"/>
      <c r="CE202" s="2490"/>
      <c r="CF202" s="2490"/>
      <c r="CG202" s="2490"/>
      <c r="CH202" s="2490"/>
      <c r="CI202" s="2490"/>
      <c r="CJ202" s="2490"/>
      <c r="CK202" s="2490"/>
      <c r="CL202" s="2490"/>
      <c r="CM202" s="2490"/>
      <c r="CN202" s="2490"/>
      <c r="CO202" s="2490"/>
      <c r="CP202" s="2490"/>
      <c r="CQ202" s="2490"/>
      <c r="CR202" s="2490"/>
      <c r="CS202" s="2490"/>
      <c r="CT202" s="2490"/>
      <c r="CU202" s="2490"/>
      <c r="CV202" s="2490"/>
      <c r="CW202" s="2490"/>
      <c r="CX202" s="2490"/>
      <c r="CY202" s="2490"/>
      <c r="CZ202" s="2490"/>
    </row>
    <row r="203" s="1060" customFormat="true" ht="15" customHeight="true" x14ac:dyDescent="0.2">
      <c r="A203" s="2197"/>
      <c r="B203" s="2370"/>
      <c r="C203" s="2285"/>
      <c r="D203" s="2286"/>
      <c r="E203" s="2286"/>
      <c r="F203" s="2286"/>
      <c r="G203" s="2287"/>
      <c r="H203" s="2288"/>
      <c r="I203" s="2286"/>
      <c r="J203" s="2286"/>
      <c r="K203" s="2286"/>
      <c r="L203" s="2289"/>
      <c r="M203" s="2290"/>
      <c r="N203" s="2286"/>
      <c r="O203" s="2286"/>
      <c r="P203" s="2286"/>
      <c r="Q203" s="2287"/>
      <c r="R203" s="2288"/>
      <c r="S203" s="2286"/>
      <c r="T203" s="2286"/>
      <c r="U203" s="2286"/>
      <c r="V203" s="2286"/>
      <c r="W203" s="2286"/>
      <c r="X203" s="2286"/>
      <c r="Y203" s="2286"/>
      <c r="Z203" s="2286"/>
      <c r="AA203" s="2579"/>
      <c r="AB203" s="1038"/>
      <c r="AC203" s="1038"/>
      <c r="AD203" s="1038"/>
      <c r="AE203" s="1038"/>
      <c r="AF203" s="1038"/>
      <c r="AG203" s="1038"/>
      <c r="AH203" s="1038"/>
      <c r="AI203" s="1038"/>
      <c r="AJ203" s="1038"/>
      <c r="AK203" s="1038"/>
      <c r="AL203" s="1038"/>
      <c r="AM203" s="1038"/>
      <c r="AN203" s="1038"/>
      <c r="AO203" s="1038"/>
      <c r="AP203" s="1038"/>
      <c r="AQ203" s="1038"/>
      <c r="AR203" s="1038"/>
      <c r="AS203" s="1038"/>
      <c r="AT203" s="1038"/>
      <c r="AU203" s="1038"/>
      <c r="AV203" s="1038"/>
      <c r="AW203" s="1038"/>
      <c r="AX203" s="1038"/>
      <c r="AY203" s="1038"/>
      <c r="AZ203" s="240"/>
      <c r="BA203" s="837"/>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2490"/>
      <c r="CC203" s="2490"/>
      <c r="CD203" s="2490"/>
      <c r="CE203" s="2490"/>
      <c r="CF203" s="2490"/>
      <c r="CG203" s="2490"/>
      <c r="CH203" s="2490"/>
      <c r="CI203" s="2490"/>
      <c r="CJ203" s="2490"/>
      <c r="CK203" s="2490"/>
      <c r="CL203" s="2490"/>
      <c r="CM203" s="2490"/>
      <c r="CN203" s="2490"/>
      <c r="CO203" s="2490"/>
      <c r="CP203" s="2490"/>
      <c r="CQ203" s="2490"/>
      <c r="CR203" s="2490"/>
      <c r="CS203" s="2490"/>
      <c r="CT203" s="2490"/>
      <c r="CU203" s="2490"/>
      <c r="CV203" s="2490"/>
      <c r="CW203" s="2490"/>
      <c r="CX203" s="2490"/>
      <c r="CY203" s="2490"/>
      <c r="CZ203" s="2490"/>
    </row>
    <row r="204" s="1060" customFormat="true" ht="15" customHeight="true" x14ac:dyDescent="0.2">
      <c r="A204" s="2197"/>
      <c r="B204" s="2370"/>
      <c r="C204" s="2285"/>
      <c r="D204" s="2286"/>
      <c r="E204" s="2286"/>
      <c r="F204" s="2286"/>
      <c r="G204" s="2287"/>
      <c r="H204" s="2288"/>
      <c r="I204" s="2286"/>
      <c r="J204" s="2286"/>
      <c r="K204" s="2286"/>
      <c r="L204" s="2289"/>
      <c r="M204" s="2290"/>
      <c r="N204" s="2286"/>
      <c r="O204" s="2286"/>
      <c r="P204" s="2286"/>
      <c r="Q204" s="2287"/>
      <c r="R204" s="2288"/>
      <c r="S204" s="2286"/>
      <c r="T204" s="2286"/>
      <c r="U204" s="2286"/>
      <c r="V204" s="2286"/>
      <c r="W204" s="2286"/>
      <c r="X204" s="2286"/>
      <c r="Y204" s="2286"/>
      <c r="Z204" s="2286"/>
      <c r="AA204" s="2579"/>
      <c r="AB204" s="1038"/>
      <c r="AC204" s="1038"/>
      <c r="AD204" s="1038"/>
      <c r="AE204" s="1038"/>
      <c r="AF204" s="1038"/>
      <c r="AG204" s="1038"/>
      <c r="AH204" s="1038"/>
      <c r="AI204" s="1038"/>
      <c r="AJ204" s="1038"/>
      <c r="AK204" s="1038"/>
      <c r="AL204" s="1038"/>
      <c r="AM204" s="1038"/>
      <c r="AN204" s="1038"/>
      <c r="AO204" s="1038"/>
      <c r="AP204" s="1038"/>
      <c r="AQ204" s="1038"/>
      <c r="AR204" s="1038"/>
      <c r="AS204" s="1038"/>
      <c r="AT204" s="1038"/>
      <c r="AU204" s="1038"/>
      <c r="AV204" s="1038"/>
      <c r="AW204" s="1038"/>
      <c r="AX204" s="1038"/>
      <c r="AY204" s="1038"/>
      <c r="AZ204" s="240"/>
      <c r="BA204" s="837"/>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2490"/>
      <c r="CC204" s="2490"/>
      <c r="CD204" s="2490"/>
      <c r="CE204" s="2490"/>
      <c r="CF204" s="2490"/>
      <c r="CG204" s="2490"/>
      <c r="CH204" s="2490"/>
      <c r="CI204" s="2490"/>
      <c r="CJ204" s="2490"/>
      <c r="CK204" s="2490"/>
      <c r="CL204" s="2490"/>
      <c r="CM204" s="2490"/>
      <c r="CN204" s="2490"/>
      <c r="CO204" s="2490"/>
      <c r="CP204" s="2490"/>
      <c r="CQ204" s="2490"/>
      <c r="CR204" s="2490"/>
      <c r="CS204" s="2490"/>
      <c r="CT204" s="2490"/>
      <c r="CU204" s="2490"/>
      <c r="CV204" s="2490"/>
      <c r="CW204" s="2490"/>
      <c r="CX204" s="2490"/>
      <c r="CY204" s="2490"/>
      <c r="CZ204" s="2490"/>
    </row>
    <row r="205" s="1060" customFormat="true" ht="15" customHeight="true" x14ac:dyDescent="0.2">
      <c r="A205" s="2204"/>
      <c r="B205" s="2372"/>
      <c r="C205" s="2309"/>
      <c r="D205" s="2310"/>
      <c r="E205" s="2310"/>
      <c r="F205" s="2310"/>
      <c r="G205" s="2311"/>
      <c r="H205" s="2312"/>
      <c r="I205" s="2310"/>
      <c r="J205" s="2310"/>
      <c r="K205" s="2310"/>
      <c r="L205" s="2313"/>
      <c r="M205" s="2314"/>
      <c r="N205" s="2310"/>
      <c r="O205" s="2310"/>
      <c r="P205" s="2310"/>
      <c r="Q205" s="2311"/>
      <c r="R205" s="2312"/>
      <c r="S205" s="2310"/>
      <c r="T205" s="2310"/>
      <c r="U205" s="2310"/>
      <c r="V205" s="2310"/>
      <c r="W205" s="2310"/>
      <c r="X205" s="2310"/>
      <c r="Y205" s="2310"/>
      <c r="Z205" s="2310"/>
      <c r="AA205" s="2585"/>
      <c r="AB205" s="1038"/>
      <c r="AC205" s="1038"/>
      <c r="AD205" s="1038"/>
      <c r="AE205" s="1038"/>
      <c r="AF205" s="1038"/>
      <c r="AG205" s="1038"/>
      <c r="AH205" s="1038"/>
      <c r="AI205" s="1038"/>
      <c r="AJ205" s="1038"/>
      <c r="AK205" s="1038"/>
      <c r="AL205" s="1038"/>
      <c r="AM205" s="1038"/>
      <c r="AN205" s="1038"/>
      <c r="AO205" s="1038"/>
      <c r="AP205" s="1038"/>
      <c r="AQ205" s="1038"/>
      <c r="AR205" s="1038"/>
      <c r="AS205" s="1038"/>
      <c r="AT205" s="1038"/>
      <c r="AU205" s="1038"/>
      <c r="AV205" s="1038"/>
      <c r="AW205" s="1038"/>
      <c r="AX205" s="1038"/>
      <c r="AY205" s="1038"/>
      <c r="AZ205" s="240"/>
      <c r="BA205" s="837"/>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2490"/>
      <c r="CC205" s="2490"/>
      <c r="CD205" s="2490"/>
      <c r="CE205" s="2490"/>
      <c r="CF205" s="2490"/>
      <c r="CG205" s="2490"/>
      <c r="CH205" s="2490"/>
      <c r="CI205" s="2490"/>
      <c r="CJ205" s="2490"/>
      <c r="CK205" s="2490"/>
      <c r="CL205" s="2490"/>
      <c r="CM205" s="2490"/>
      <c r="CN205" s="2490"/>
      <c r="CO205" s="2490"/>
      <c r="CP205" s="2490"/>
      <c r="CQ205" s="2490"/>
      <c r="CR205" s="2490"/>
      <c r="CS205" s="2490"/>
      <c r="CT205" s="2490"/>
      <c r="CU205" s="2490"/>
      <c r="CV205" s="2490"/>
      <c r="CW205" s="2490"/>
      <c r="CX205" s="2490"/>
      <c r="CY205" s="2490"/>
      <c r="CZ205" s="2490"/>
    </row>
    <row r="206" s="1060" customFormat="true" ht="250.15" customHeight="true" x14ac:dyDescent="0.2">
      <c r="B206" s="1117"/>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08" t="str">
        <f>A1026</f>
        <v>Zambia</v>
      </c>
      <c r="B208" s="3009"/>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2014</v>
      </c>
      <c r="B209" s="139"/>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39" t="s">
        <v>112</v>
      </c>
      <c r="B210" s="141"/>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40" t="s">
        <v>98</v>
      </c>
      <c r="B212" s="248"/>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DHS14</v>
      </c>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1065"/>
      <c r="B216" s="1063"/>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1065"/>
      <c r="B217" s="1064"/>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1065"/>
      <c r="B218" s="1063"/>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1066"/>
      <c r="B219" s="1067"/>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761" customFormat="true" ht="15" customHeight="true" x14ac:dyDescent="0.2">
      <c r="A220" s="114" t="s">
        <v>86</v>
      </c>
      <c r="B220" s="230"/>
      <c r="C220" s="3010" t="s">
        <v>115</v>
      </c>
      <c r="D220" s="3011"/>
      <c r="E220" s="3011"/>
      <c r="F220" s="3011"/>
      <c r="G220" s="3012"/>
      <c r="H220" s="3397" t="s">
        <v>38</v>
      </c>
      <c r="I220" s="3398"/>
      <c r="J220" s="3398"/>
      <c r="K220" s="3398"/>
      <c r="L220" s="3399"/>
      <c r="M220" s="3400" t="s">
        <v>37</v>
      </c>
      <c r="N220" s="3401"/>
      <c r="O220" s="3401"/>
      <c r="P220" s="3401"/>
      <c r="Q220" s="3402"/>
      <c r="R220" s="2553" t="s">
        <v>142</v>
      </c>
      <c r="S220" s="2564"/>
      <c r="T220" s="2564"/>
      <c r="U220" s="2564"/>
      <c r="V220" s="2564"/>
      <c r="W220" s="2564"/>
      <c r="X220" s="2564"/>
      <c r="Y220" s="2564"/>
      <c r="Z220" s="2564"/>
      <c r="AA220" s="2565"/>
      <c r="AB220" s="1038"/>
      <c r="AC220" s="1038"/>
      <c r="AD220" s="1038"/>
      <c r="AE220" s="1038"/>
      <c r="AF220" s="1038"/>
      <c r="AG220" s="1038"/>
      <c r="AH220" s="1038"/>
      <c r="AI220" s="1038"/>
      <c r="AJ220" s="1038"/>
      <c r="AK220" s="1038"/>
      <c r="AL220" s="1038"/>
      <c r="AM220" s="1038"/>
      <c r="AN220" s="1038"/>
      <c r="AO220" s="1038"/>
      <c r="AP220" s="1038"/>
      <c r="AQ220" s="1038"/>
      <c r="AR220" s="1038"/>
      <c r="AS220" s="1038"/>
      <c r="AT220" s="1038"/>
      <c r="AU220" s="1038"/>
      <c r="AV220" s="1038"/>
      <c r="AW220" s="1038"/>
      <c r="AX220" s="1038"/>
      <c r="AY220" s="1038"/>
      <c r="AZ220" s="240"/>
      <c r="BA220" s="241" t="s">
        <v>131</v>
      </c>
      <c r="BB220" s="114" t="s">
        <v>86</v>
      </c>
      <c r="BC220" s="3127" t="s">
        <v>115</v>
      </c>
      <c r="BD220" s="3128"/>
      <c r="BE220" s="3128"/>
      <c r="BF220" s="3128"/>
      <c r="BG220" s="3129"/>
      <c r="BH220" s="3130" t="s">
        <v>38</v>
      </c>
      <c r="BI220" s="3128"/>
      <c r="BJ220" s="3128"/>
      <c r="BK220" s="3128"/>
      <c r="BL220" s="3129"/>
      <c r="BM220" s="3130" t="s">
        <v>37</v>
      </c>
      <c r="BN220" s="3128"/>
      <c r="BO220" s="3128"/>
      <c r="BP220" s="3128"/>
      <c r="BQ220" s="3131"/>
      <c r="BR220" s="2407" t="s">
        <v>142</v>
      </c>
      <c r="BS220" s="2408"/>
      <c r="BT220" s="2408"/>
      <c r="BU220" s="2408"/>
      <c r="BV220" s="2408"/>
      <c r="BW220" s="2408"/>
      <c r="BX220" s="2408"/>
      <c r="BY220" s="2409"/>
      <c r="BZ220" s="461"/>
      <c r="CA220" s="461"/>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761" customFormat="true" ht="12.75" x14ac:dyDescent="0.2">
      <c r="A221" s="209" t="s">
        <v>87</v>
      </c>
      <c r="B221" s="281"/>
      <c r="C221" s="419" t="s">
        <v>0</v>
      </c>
      <c r="D221" s="420" t="s">
        <v>1</v>
      </c>
      <c r="E221" s="420" t="s">
        <v>2</v>
      </c>
      <c r="F221" s="420" t="s">
        <v>3</v>
      </c>
      <c r="G221" s="421" t="s">
        <v>4</v>
      </c>
      <c r="H221" s="2179" t="s">
        <v>0</v>
      </c>
      <c r="I221" s="2147" t="s">
        <v>1</v>
      </c>
      <c r="J221" s="2147" t="s">
        <v>2</v>
      </c>
      <c r="K221" s="2147" t="s">
        <v>3</v>
      </c>
      <c r="L221" s="2148" t="s">
        <v>4</v>
      </c>
      <c r="M221" s="2169" t="s">
        <v>0</v>
      </c>
      <c r="N221" s="2147" t="s">
        <v>1</v>
      </c>
      <c r="O221" s="2147" t="s">
        <v>2</v>
      </c>
      <c r="P221" s="2147" t="s">
        <v>3</v>
      </c>
      <c r="Q221" s="2191" t="s">
        <v>4</v>
      </c>
      <c r="R221" s="2179" t="s">
        <v>158</v>
      </c>
      <c r="S221" s="2147" t="s">
        <v>159</v>
      </c>
      <c r="T221" s="2147" t="s">
        <v>160</v>
      </c>
      <c r="U221" s="2147" t="s">
        <v>161</v>
      </c>
      <c r="V221" s="2147" t="s">
        <v>162</v>
      </c>
      <c r="W221" s="2147" t="s">
        <v>384</v>
      </c>
      <c r="X221" s="2147" t="s">
        <v>385</v>
      </c>
      <c r="Y221" s="2147" t="s">
        <v>164</v>
      </c>
      <c r="Z221" s="2147" t="s">
        <v>165</v>
      </c>
      <c r="AA221" s="2149" t="s">
        <v>166</v>
      </c>
      <c r="AB221" s="1038"/>
      <c r="AC221" s="1038"/>
      <c r="AD221" s="1038"/>
      <c r="AE221" s="1038"/>
      <c r="AF221" s="1038"/>
      <c r="AG221" s="1038"/>
      <c r="AH221" s="1038"/>
      <c r="AI221" s="1038"/>
      <c r="AJ221" s="1038"/>
      <c r="AK221" s="1038"/>
      <c r="AL221" s="1038"/>
      <c r="AM221" s="1038"/>
      <c r="AN221" s="1038"/>
      <c r="AO221" s="1038"/>
      <c r="AP221" s="1038"/>
      <c r="AQ221" s="1038"/>
      <c r="AR221" s="1038"/>
      <c r="AS221" s="1038"/>
      <c r="AT221" s="1038"/>
      <c r="AU221" s="1038"/>
      <c r="AV221" s="1038"/>
      <c r="AW221" s="1038"/>
      <c r="AX221" s="1038"/>
      <c r="AY221" s="1038"/>
      <c r="AZ221" s="24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158</v>
      </c>
      <c r="BS221" s="190" t="s">
        <v>159</v>
      </c>
      <c r="BT221" s="190" t="s">
        <v>160</v>
      </c>
      <c r="BU221" s="190" t="s">
        <v>161</v>
      </c>
      <c r="BV221" s="190" t="s">
        <v>162</v>
      </c>
      <c r="BW221" s="190" t="s">
        <v>384</v>
      </c>
      <c r="BX221" s="190" t="s">
        <v>385</v>
      </c>
      <c r="BY221" s="191" t="s">
        <v>164</v>
      </c>
      <c r="BZ221" s="191" t="s">
        <v>165</v>
      </c>
      <c r="CA221" s="191" t="s">
        <v>166</v>
      </c>
      <c r="CB221" s="2491"/>
      <c r="CC221" s="2491"/>
      <c r="CD221" s="2491"/>
      <c r="CE221" s="2491"/>
      <c r="CF221" s="2491"/>
      <c r="CG221" s="2491"/>
      <c r="CH221" s="2491"/>
      <c r="CI221" s="2491"/>
      <c r="CJ221" s="2491"/>
      <c r="CK221" s="2491"/>
      <c r="CL221" s="2491"/>
      <c r="CM221" s="2491"/>
      <c r="CN221" s="2491"/>
      <c r="CO221" s="2491"/>
      <c r="CP221" s="2491"/>
      <c r="CQ221" s="2491"/>
      <c r="CR221" s="2491"/>
      <c r="CS221" s="2491"/>
      <c r="CT221" s="2491"/>
      <c r="CU221" s="2491"/>
      <c r="CV221" s="2491"/>
      <c r="CW221" s="2491"/>
      <c r="CX221" s="2491"/>
      <c r="CY221" s="2491"/>
      <c r="CZ221" s="2491"/>
    </row>
    <row r="222" s="761" customFormat="true" ht="15" customHeight="true" x14ac:dyDescent="0.2">
      <c r="A222" s="3392" t="s">
        <v>36</v>
      </c>
      <c r="B222" s="2373" t="s">
        <v>15</v>
      </c>
      <c r="C222" s="2315">
        <v>2.2067486064235631</v>
      </c>
      <c r="D222" s="2316">
        <v>3.8219717374693469</v>
      </c>
      <c r="E222" s="2316">
        <v>5.9771636189097377</v>
      </c>
      <c r="F222" s="2316">
        <v>12.634949467487571</v>
      </c>
      <c r="G222" s="2317">
        <v>41.196175049677066</v>
      </c>
      <c r="H222" s="2318">
        <v>8.239002169027442</v>
      </c>
      <c r="I222" s="2316">
        <v>13.848527165630495</v>
      </c>
      <c r="J222" s="2316">
        <v>16.257368870418105</v>
      </c>
      <c r="K222" s="2316">
        <v>28.817758181626846</v>
      </c>
      <c r="L222" s="2319">
        <v>60.732046648634288</v>
      </c>
      <c r="M222" s="2320">
        <v>1.9155916173480929</v>
      </c>
      <c r="N222" s="2316">
        <v>3.2304288520946267</v>
      </c>
      <c r="O222" s="2316">
        <v>3.1038199226682979</v>
      </c>
      <c r="P222" s="2316">
        <v>4.7026735104995963</v>
      </c>
      <c r="Q222" s="2317">
        <v>12.659436565586466</v>
      </c>
      <c r="R222" s="2318">
        <v>5.5264429816764062</v>
      </c>
      <c r="S222" s="2316">
        <v>29.014463565598081</v>
      </c>
      <c r="T222" s="2316">
        <v>6.2899784346281029</v>
      </c>
      <c r="U222" s="2316">
        <v>6.8186104025810632</v>
      </c>
      <c r="V222" s="2316">
        <v>25.06205368579942</v>
      </c>
      <c r="W222" s="2316">
        <v>2.0914088946074307</v>
      </c>
      <c r="X222" s="2316">
        <v>4.629318107168098</v>
      </c>
      <c r="Y222" s="2316">
        <v>6.317142997715985</v>
      </c>
      <c r="Z222" s="2316">
        <v>7.5162237697459888</v>
      </c>
      <c r="AA222" s="2586">
        <v>13.043342643882299</v>
      </c>
      <c r="AB222" s="1038"/>
      <c r="AC222" s="1038"/>
      <c r="AD222" s="1038"/>
      <c r="AE222" s="1038"/>
      <c r="AF222" s="1038"/>
      <c r="AG222" s="1038"/>
      <c r="AH222" s="1038"/>
      <c r="AI222" s="1038"/>
      <c r="AJ222" s="1038"/>
      <c r="AK222" s="1038"/>
      <c r="AL222" s="1038"/>
      <c r="AM222" s="1038"/>
      <c r="AN222" s="1038"/>
      <c r="AO222" s="1038"/>
      <c r="AP222" s="1038"/>
      <c r="AQ222" s="1038"/>
      <c r="AR222" s="1038"/>
      <c r="AS222" s="1038"/>
      <c r="AT222" s="1038"/>
      <c r="AU222" s="1038"/>
      <c r="AV222" s="1038"/>
      <c r="AW222" s="1038"/>
      <c r="AX222" s="1038"/>
      <c r="AY222" s="1038"/>
      <c r="AZ222" s="240"/>
      <c r="BA222" s="3132" t="s">
        <v>36</v>
      </c>
      <c r="BB222" s="174" t="s">
        <v>15</v>
      </c>
      <c r="BC222" s="663">
        <v>361.89936000000012</v>
      </c>
      <c r="BD222" s="679">
        <v>623.26497300000017</v>
      </c>
      <c r="BE222" s="679">
        <v>967.65725299999997</v>
      </c>
      <c r="BF222" s="679">
        <v>2059.9169669999992</v>
      </c>
      <c r="BG222" s="695">
        <v>6677.7236929999963</v>
      </c>
      <c r="BH222" s="711">
        <v>527.19185200000015</v>
      </c>
      <c r="BI222" s="679">
        <v>889.60336899999982</v>
      </c>
      <c r="BJ222" s="679">
        <v>1046.5922060000007</v>
      </c>
      <c r="BK222" s="679">
        <v>1830.5804120000005</v>
      </c>
      <c r="BL222" s="695">
        <v>3880.5156170000009</v>
      </c>
      <c r="BM222" s="711">
        <v>191.30895799999993</v>
      </c>
      <c r="BN222" s="679">
        <v>320.67785100000009</v>
      </c>
      <c r="BO222" s="679">
        <v>306.38914299999993</v>
      </c>
      <c r="BP222" s="679">
        <v>464.81163100000009</v>
      </c>
      <c r="BQ222" s="695">
        <v>1232.7912070000009</v>
      </c>
      <c r="BR222" s="711">
        <v>418.25421200000028</v>
      </c>
      <c r="BS222" s="679">
        <v>3633.2405280000021</v>
      </c>
      <c r="BT222" s="679">
        <v>647.1558680000004</v>
      </c>
      <c r="BU222" s="679">
        <v>429.56704799999994</v>
      </c>
      <c r="BV222" s="679">
        <v>3374.1409519999934</v>
      </c>
      <c r="BW222" s="679">
        <v>99.438556000000048</v>
      </c>
      <c r="BX222" s="679">
        <v>177.265525</v>
      </c>
      <c r="BY222" s="727">
        <v>432.290167</v>
      </c>
      <c r="BZ222" s="727">
        <v>798.2124259999996</v>
      </c>
      <c r="CA222" s="727">
        <v>680.89696400000048</v>
      </c>
      <c r="CB222" s="2492"/>
      <c r="CC222" s="2492"/>
      <c r="CD222" s="2492"/>
      <c r="CE222" s="2492"/>
      <c r="CF222" s="2492"/>
      <c r="CG222" s="2492"/>
      <c r="CH222" s="2492"/>
      <c r="CI222" s="2492"/>
      <c r="CJ222" s="2492"/>
      <c r="CK222" s="2492"/>
      <c r="CL222" s="2492"/>
      <c r="CM222" s="2492"/>
      <c r="CN222" s="2492"/>
      <c r="CO222" s="2492"/>
      <c r="CP222" s="2492"/>
      <c r="CQ222" s="2492"/>
      <c r="CR222" s="2492"/>
      <c r="CS222" s="2492"/>
      <c r="CT222" s="2492"/>
      <c r="CU222" s="2492"/>
      <c r="CV222" s="2492"/>
      <c r="CW222" s="2492"/>
      <c r="CX222" s="2492"/>
      <c r="CY222" s="2492"/>
      <c r="CZ222" s="2493"/>
    </row>
    <row r="223" s="761" customFormat="true" ht="15" customHeight="true" x14ac:dyDescent="0.2">
      <c r="A223" s="3393"/>
      <c r="B223" s="2374" t="s">
        <v>16</v>
      </c>
      <c r="C223" s="2321">
        <v>21.744597659152582</v>
      </c>
      <c r="D223" s="2322">
        <v>22.90407219527189</v>
      </c>
      <c r="E223" s="2322">
        <v>28.646007721043194</v>
      </c>
      <c r="F223" s="2322">
        <v>33.963553897285387</v>
      </c>
      <c r="G223" s="2323">
        <v>31.933868360370759</v>
      </c>
      <c r="H223" s="2324">
        <v>29.629362165273175</v>
      </c>
      <c r="I223" s="2322">
        <v>36.507354381165719</v>
      </c>
      <c r="J223" s="2322">
        <v>39.347709781047158</v>
      </c>
      <c r="K223" s="2322">
        <v>39.426785848826263</v>
      </c>
      <c r="L223" s="2325">
        <v>22.583534585622097</v>
      </c>
      <c r="M223" s="2326">
        <v>20.320941844071406</v>
      </c>
      <c r="N223" s="2322">
        <v>23.115160444794274</v>
      </c>
      <c r="O223" s="2322">
        <v>23.348578798006056</v>
      </c>
      <c r="P223" s="2322">
        <v>26.927992606083208</v>
      </c>
      <c r="Q223" s="2323">
        <v>27.111734415042477</v>
      </c>
      <c r="R223" s="2324">
        <v>16.932776977767581</v>
      </c>
      <c r="S223" s="2322">
        <v>40.277514279679053</v>
      </c>
      <c r="T223" s="2322">
        <v>24.20368689941489</v>
      </c>
      <c r="U223" s="2322">
        <v>28.052287719138508</v>
      </c>
      <c r="V223" s="2322">
        <v>37.290675309956647</v>
      </c>
      <c r="W223" s="2322">
        <v>15.516121492983997</v>
      </c>
      <c r="X223" s="2322">
        <v>22.914869439636544</v>
      </c>
      <c r="Y223" s="2322">
        <v>23.032655534922007</v>
      </c>
      <c r="Z223" s="2322">
        <v>29.779724920496481</v>
      </c>
      <c r="AA223" s="2587">
        <v>13.316543100554796</v>
      </c>
      <c r="AB223" s="1038"/>
      <c r="AC223" s="1038"/>
      <c r="AD223" s="1038"/>
      <c r="AE223" s="1038"/>
      <c r="AF223" s="1038"/>
      <c r="AG223" s="1038"/>
      <c r="AH223" s="1038"/>
      <c r="AI223" s="1038"/>
      <c r="AJ223" s="1038"/>
      <c r="AK223" s="1038"/>
      <c r="AL223" s="1038"/>
      <c r="AM223" s="1038"/>
      <c r="AN223" s="1038"/>
      <c r="AO223" s="1038"/>
      <c r="AP223" s="1038"/>
      <c r="AQ223" s="1038"/>
      <c r="AR223" s="1038"/>
      <c r="AS223" s="1038"/>
      <c r="AT223" s="1038"/>
      <c r="AU223" s="1038"/>
      <c r="AV223" s="1038"/>
      <c r="AW223" s="1038"/>
      <c r="AX223" s="1038"/>
      <c r="AY223" s="1038"/>
      <c r="AZ223" s="240"/>
      <c r="BA223" s="3133"/>
      <c r="BB223" s="175" t="s">
        <v>16</v>
      </c>
      <c r="BC223" s="664">
        <v>3566.040986000005</v>
      </c>
      <c r="BD223" s="680">
        <v>3735.0631870000002</v>
      </c>
      <c r="BE223" s="680">
        <v>4637.5704109999942</v>
      </c>
      <c r="BF223" s="680">
        <v>5537.1888199999985</v>
      </c>
      <c r="BG223" s="696">
        <v>5176.3434129999978</v>
      </c>
      <c r="BH223" s="712">
        <v>1895.9041389999995</v>
      </c>
      <c r="BI223" s="680">
        <v>2345.1638620000003</v>
      </c>
      <c r="BJ223" s="680">
        <v>2533.06711</v>
      </c>
      <c r="BK223" s="680">
        <v>2504.4939799999993</v>
      </c>
      <c r="BL223" s="696">
        <v>1442.9903730000001</v>
      </c>
      <c r="BM223" s="712">
        <v>2029.4399779999997</v>
      </c>
      <c r="BN223" s="680">
        <v>2294.5931689999975</v>
      </c>
      <c r="BO223" s="680">
        <v>2304.8215509999991</v>
      </c>
      <c r="BP223" s="680">
        <v>2661.5592459999998</v>
      </c>
      <c r="BQ223" s="696">
        <v>2640.1734090000004</v>
      </c>
      <c r="BR223" s="712">
        <v>1281.5124149999988</v>
      </c>
      <c r="BS223" s="680">
        <v>5043.6189149999982</v>
      </c>
      <c r="BT223" s="680">
        <v>2490.2403350000031</v>
      </c>
      <c r="BU223" s="680">
        <v>1767.2718799999984</v>
      </c>
      <c r="BV223" s="680">
        <v>5020.4981709999993</v>
      </c>
      <c r="BW223" s="680">
        <v>737.73269300000027</v>
      </c>
      <c r="BX223" s="680">
        <v>877.45457700000077</v>
      </c>
      <c r="BY223" s="728">
        <v>1576.1540480000006</v>
      </c>
      <c r="BZ223" s="728">
        <v>3162.5650330000044</v>
      </c>
      <c r="CA223" s="728">
        <v>695.15874999999994</v>
      </c>
      <c r="CB223" s="2494"/>
      <c r="CC223" s="2494"/>
      <c r="CD223" s="2494"/>
      <c r="CE223" s="2494"/>
      <c r="CF223" s="2494"/>
      <c r="CG223" s="2494"/>
      <c r="CH223" s="2494"/>
      <c r="CI223" s="2494"/>
      <c r="CJ223" s="2494"/>
      <c r="CK223" s="2494"/>
      <c r="CL223" s="2494"/>
      <c r="CM223" s="2494"/>
      <c r="CN223" s="2494"/>
      <c r="CO223" s="2494"/>
      <c r="CP223" s="2494"/>
      <c r="CQ223" s="2494"/>
      <c r="CR223" s="2494"/>
      <c r="CS223" s="2494"/>
      <c r="CT223" s="2494"/>
      <c r="CU223" s="2494"/>
      <c r="CV223" s="2494"/>
      <c r="CW223" s="2494"/>
      <c r="CX223" s="2494"/>
      <c r="CY223" s="2494"/>
      <c r="CZ223" s="2495"/>
    </row>
    <row r="224" s="761" customFormat="true" ht="15" customHeight="true" x14ac:dyDescent="0.2">
      <c r="A224" s="3394"/>
      <c r="B224" s="2375" t="s">
        <v>20</v>
      </c>
      <c r="C224" s="2321">
        <v>76.048653734423738</v>
      </c>
      <c r="D224" s="2322">
        <v>73.273956067259022</v>
      </c>
      <c r="E224" s="2322">
        <v>65.376828660046755</v>
      </c>
      <c r="F224" s="2322">
        <v>53.401496635227119</v>
      </c>
      <c r="G224" s="2323">
        <v>26.86995658995215</v>
      </c>
      <c r="H224" s="2324">
        <v>62.131635665699612</v>
      </c>
      <c r="I224" s="2322">
        <v>49.644118453203731</v>
      </c>
      <c r="J224" s="2322">
        <v>44.394921348534666</v>
      </c>
      <c r="K224" s="2322">
        <v>31.75545596954683</v>
      </c>
      <c r="L224" s="2325">
        <v>16.684418765743647</v>
      </c>
      <c r="M224" s="2326">
        <v>77.763466538580417</v>
      </c>
      <c r="N224" s="2322">
        <v>73.654410703111012</v>
      </c>
      <c r="O224" s="2322">
        <v>73.547601279325548</v>
      </c>
      <c r="P224" s="2322">
        <v>68.369333883417056</v>
      </c>
      <c r="Q224" s="2323">
        <v>60.228829019370863</v>
      </c>
      <c r="R224" s="2324">
        <v>77.540780040556072</v>
      </c>
      <c r="S224" s="2322">
        <v>30.708022154722865</v>
      </c>
      <c r="T224" s="2322">
        <v>69.50633466595707</v>
      </c>
      <c r="U224" s="2322">
        <v>65.129101878280366</v>
      </c>
      <c r="V224" s="2322">
        <v>37.647271004243947</v>
      </c>
      <c r="W224" s="2322">
        <v>82.392469612408632</v>
      </c>
      <c r="X224" s="2322">
        <v>72.455812453195264</v>
      </c>
      <c r="Y224" s="2322">
        <v>70.650201467361853</v>
      </c>
      <c r="Z224" s="2322">
        <v>62.704051309757766</v>
      </c>
      <c r="AA224" s="2587">
        <v>73.640114255562978</v>
      </c>
      <c r="AB224" s="1038"/>
      <c r="AC224" s="1038"/>
      <c r="AD224" s="1038"/>
      <c r="AE224" s="1038"/>
      <c r="AF224" s="1038"/>
      <c r="AG224" s="1038"/>
      <c r="AH224" s="1038"/>
      <c r="AI224" s="1038"/>
      <c r="AJ224" s="1038"/>
      <c r="AK224" s="1038"/>
      <c r="AL224" s="1038"/>
      <c r="AM224" s="1038"/>
      <c r="AN224" s="1038"/>
      <c r="AO224" s="1038"/>
      <c r="AP224" s="1038"/>
      <c r="AQ224" s="1038"/>
      <c r="AR224" s="1038"/>
      <c r="AS224" s="1038"/>
      <c r="AT224" s="1038"/>
      <c r="AU224" s="1038"/>
      <c r="AV224" s="1038"/>
      <c r="AW224" s="1038"/>
      <c r="AX224" s="1038"/>
      <c r="AY224" s="1038"/>
      <c r="AZ224" s="240"/>
      <c r="BA224" s="3133"/>
      <c r="BB224" s="175" t="s">
        <v>20</v>
      </c>
      <c r="BC224" s="664">
        <v>12471.723799999994</v>
      </c>
      <c r="BD224" s="680">
        <v>11949.091565000006</v>
      </c>
      <c r="BE224" s="680">
        <v>10584.010487999967</v>
      </c>
      <c r="BF224" s="680">
        <v>8706.2199389999987</v>
      </c>
      <c r="BG224" s="696">
        <v>4355.5049839999983</v>
      </c>
      <c r="BH224" s="712">
        <v>3975.6382390000003</v>
      </c>
      <c r="BI224" s="680">
        <v>3189.0449070000022</v>
      </c>
      <c r="BJ224" s="680">
        <v>2857.9888320000014</v>
      </c>
      <c r="BK224" s="680">
        <v>2017.1907650000014</v>
      </c>
      <c r="BL224" s="696">
        <v>1066.0623370000003</v>
      </c>
      <c r="BM224" s="712">
        <v>7766.1896299999962</v>
      </c>
      <c r="BN224" s="680">
        <v>7311.5178270000106</v>
      </c>
      <c r="BO224" s="680">
        <v>7260.1462350000056</v>
      </c>
      <c r="BP224" s="680">
        <v>6757.6159649999972</v>
      </c>
      <c r="BQ224" s="696">
        <v>5865.1560390000004</v>
      </c>
      <c r="BR224" s="712">
        <v>5868.4687349999931</v>
      </c>
      <c r="BS224" s="680">
        <v>3845.3108179999972</v>
      </c>
      <c r="BT224" s="680">
        <v>7151.2856219999921</v>
      </c>
      <c r="BU224" s="680">
        <v>4103.0817690000049</v>
      </c>
      <c r="BV224" s="680">
        <v>5068.5071710000038</v>
      </c>
      <c r="BW224" s="680">
        <v>3917.4492489999993</v>
      </c>
      <c r="BX224" s="680">
        <v>2774.4729000000029</v>
      </c>
      <c r="BY224" s="728">
        <v>4834.6835590000082</v>
      </c>
      <c r="BZ224" s="728">
        <v>6659.0823330000039</v>
      </c>
      <c r="CA224" s="728">
        <v>3844.2086200000044</v>
      </c>
      <c r="CB224" s="2494"/>
      <c r="CC224" s="2494"/>
      <c r="CD224" s="2494"/>
      <c r="CE224" s="2494"/>
      <c r="CF224" s="2494"/>
      <c r="CG224" s="2494"/>
      <c r="CH224" s="2494"/>
      <c r="CI224" s="2494"/>
      <c r="CJ224" s="2494"/>
      <c r="CK224" s="2494"/>
      <c r="CL224" s="2494"/>
      <c r="CM224" s="2494"/>
      <c r="CN224" s="2494"/>
      <c r="CO224" s="2494"/>
      <c r="CP224" s="2494"/>
      <c r="CQ224" s="2494"/>
      <c r="CR224" s="2494"/>
      <c r="CS224" s="2494"/>
      <c r="CT224" s="2494"/>
      <c r="CU224" s="2494"/>
      <c r="CV224" s="2494"/>
      <c r="CW224" s="2494"/>
      <c r="CX224" s="2494"/>
      <c r="CY224" s="2494"/>
      <c r="CZ224" s="2495"/>
    </row>
    <row r="225" s="761" customFormat="true" ht="15" customHeight="true" x14ac:dyDescent="0.2">
      <c r="A225" s="3395" t="s">
        <v>397</v>
      </c>
      <c r="B225" s="2376" t="s">
        <v>398</v>
      </c>
      <c r="C225" s="2321">
        <v>23.662033237850746</v>
      </c>
      <c r="D225" s="2322">
        <v>26.245679467224388</v>
      </c>
      <c r="E225" s="2322">
        <v>33.758019987070043</v>
      </c>
      <c r="F225" s="2322">
        <v>45.762648572830315</v>
      </c>
      <c r="G225" s="2323">
        <v>71.40010143991222</v>
      </c>
      <c r="H225" s="2324">
        <v>37.130158497750436</v>
      </c>
      <c r="I225" s="2322">
        <v>49.580873630060132</v>
      </c>
      <c r="J225" s="2322">
        <v>54.903183104788965</v>
      </c>
      <c r="K225" s="2322">
        <v>66.432569542148087</v>
      </c>
      <c r="L225" s="2325">
        <v>81.595220512556523</v>
      </c>
      <c r="M225" s="2326">
        <v>22.023369570302016</v>
      </c>
      <c r="N225" s="2322">
        <v>25.955408874646569</v>
      </c>
      <c r="O225" s="2322">
        <v>25.907288235365378</v>
      </c>
      <c r="P225" s="2322">
        <v>31.027979627331025</v>
      </c>
      <c r="Q225" s="2323">
        <v>38.425935679943244</v>
      </c>
      <c r="R225" s="2324">
        <v>21.125517336642854</v>
      </c>
      <c r="S225" s="2322">
        <v>66.868486882150734</v>
      </c>
      <c r="T225" s="2322">
        <v>30.183161273371677</v>
      </c>
      <c r="U225" s="2322">
        <v>34.383156790058869</v>
      </c>
      <c r="V225" s="2322">
        <v>61.377590923179085</v>
      </c>
      <c r="W225" s="2322">
        <v>17.490770141344917</v>
      </c>
      <c r="X225" s="2322">
        <v>27.001733014588957</v>
      </c>
      <c r="Y225" s="2322">
        <v>29.259012355856296</v>
      </c>
      <c r="Z225" s="2322">
        <v>36.923557678846556</v>
      </c>
      <c r="AA225" s="2587">
        <v>26.225981003207888</v>
      </c>
      <c r="AB225" s="1038"/>
      <c r="AC225" s="1038"/>
      <c r="AD225" s="1038"/>
      <c r="AE225" s="1038"/>
      <c r="AF225" s="1038"/>
      <c r="AG225" s="1038"/>
      <c r="AH225" s="1038"/>
      <c r="AI225" s="1038"/>
      <c r="AJ225" s="1038"/>
      <c r="AK225" s="1038"/>
      <c r="AL225" s="1038"/>
      <c r="AM225" s="1038"/>
      <c r="AN225" s="1038"/>
      <c r="AO225" s="1038"/>
      <c r="AP225" s="1038"/>
      <c r="AQ225" s="1038"/>
      <c r="AR225" s="1038"/>
      <c r="AS225" s="1038"/>
      <c r="AT225" s="1038"/>
      <c r="AU225" s="1038"/>
      <c r="AV225" s="1038"/>
      <c r="AW225" s="1038"/>
      <c r="AX225" s="1038"/>
      <c r="AY225" s="1038"/>
      <c r="AZ225" s="240"/>
      <c r="BA225" s="3133" t="s">
        <v>70</v>
      </c>
      <c r="BB225" s="175" t="s">
        <v>71</v>
      </c>
      <c r="BC225" s="1598" t="s">
        <v>35</v>
      </c>
      <c r="BD225" s="1618" t="s">
        <v>35</v>
      </c>
      <c r="BE225" s="1618" t="s">
        <v>35</v>
      </c>
      <c r="BF225" s="1618" t="s">
        <v>35</v>
      </c>
      <c r="BG225" s="1639" t="s">
        <v>35</v>
      </c>
      <c r="BH225" s="1660" t="s">
        <v>35</v>
      </c>
      <c r="BI225" s="1618" t="s">
        <v>35</v>
      </c>
      <c r="BJ225" s="1618" t="s">
        <v>35</v>
      </c>
      <c r="BK225" s="1618" t="s">
        <v>35</v>
      </c>
      <c r="BL225" s="1639" t="s">
        <v>35</v>
      </c>
      <c r="BM225" s="1660" t="s">
        <v>35</v>
      </c>
      <c r="BN225" s="1618" t="s">
        <v>35</v>
      </c>
      <c r="BO225" s="1618" t="s">
        <v>35</v>
      </c>
      <c r="BP225" s="1618" t="s">
        <v>35</v>
      </c>
      <c r="BQ225" s="1639" t="s">
        <v>35</v>
      </c>
      <c r="BR225" s="1660" t="s">
        <v>35</v>
      </c>
      <c r="BS225" s="1618" t="s">
        <v>35</v>
      </c>
      <c r="BT225" s="1618" t="s">
        <v>35</v>
      </c>
      <c r="BU225" s="1618" t="s">
        <v>35</v>
      </c>
      <c r="BV225" s="1618" t="s">
        <v>35</v>
      </c>
      <c r="BW225" s="1618" t="s">
        <v>35</v>
      </c>
      <c r="BX225" s="1618" t="s">
        <v>35</v>
      </c>
      <c r="BY225" s="1680" t="s">
        <v>35</v>
      </c>
      <c r="BZ225" s="1680" t="s">
        <v>35</v>
      </c>
      <c r="CA225" s="1680" t="s">
        <v>35</v>
      </c>
      <c r="CB225" s="2495"/>
      <c r="CC225" s="2495"/>
      <c r="CD225" s="2495"/>
      <c r="CE225" s="2495"/>
      <c r="CF225" s="2495"/>
      <c r="CG225" s="2495"/>
      <c r="CH225" s="2495"/>
      <c r="CI225" s="2495"/>
      <c r="CJ225" s="2495"/>
      <c r="CK225" s="2495"/>
      <c r="CL225" s="2495"/>
      <c r="CM225" s="2495"/>
      <c r="CN225" s="2495"/>
      <c r="CO225" s="2495"/>
      <c r="CP225" s="2495"/>
      <c r="CQ225" s="2495"/>
      <c r="CR225" s="2495"/>
      <c r="CS225" s="2495"/>
      <c r="CT225" s="2495"/>
      <c r="CU225" s="2495"/>
      <c r="CV225" s="2495"/>
      <c r="CW225" s="2495"/>
      <c r="CX225" s="2495"/>
      <c r="CY225" s="2495"/>
      <c r="CZ225" s="2495"/>
    </row>
    <row r="226" s="761" customFormat="true" ht="15" customHeight="true" x14ac:dyDescent="0.2">
      <c r="A226" s="3393"/>
      <c r="B226" s="2374" t="s">
        <v>399</v>
      </c>
      <c r="C226" s="2321">
        <v>52.19652667328161</v>
      </c>
      <c r="D226" s="2322">
        <v>51.415155716266668</v>
      </c>
      <c r="E226" s="2322">
        <v>46.179403152635011</v>
      </c>
      <c r="F226" s="2322">
        <v>40.742720049966927</v>
      </c>
      <c r="G226" s="2323">
        <v>20.463626037557685</v>
      </c>
      <c r="H226" s="2324">
        <v>38.575460881965704</v>
      </c>
      <c r="I226" s="2322">
        <v>35.642689299665328</v>
      </c>
      <c r="J226" s="2322">
        <v>35.127563634552317</v>
      </c>
      <c r="K226" s="2322">
        <v>24.337190526024877</v>
      </c>
      <c r="L226" s="2325">
        <v>12.646589949949288</v>
      </c>
      <c r="M226" s="2326">
        <v>52.897510723818499</v>
      </c>
      <c r="N226" s="2322">
        <v>51.090896580642763</v>
      </c>
      <c r="O226" s="2322">
        <v>52.297660985042548</v>
      </c>
      <c r="P226" s="2322">
        <v>51.577595886885611</v>
      </c>
      <c r="Q226" s="2323">
        <v>44.996542798986503</v>
      </c>
      <c r="R226" s="2324">
        <v>63.177282780056451</v>
      </c>
      <c r="S226" s="2322">
        <v>18.392634523867518</v>
      </c>
      <c r="T226" s="2322">
        <v>66.274247248390097</v>
      </c>
      <c r="U226" s="2322">
        <v>29.56126676742954</v>
      </c>
      <c r="V226" s="2322">
        <v>34.167197174820267</v>
      </c>
      <c r="W226" s="2322">
        <v>62.201522833050113</v>
      </c>
      <c r="X226" s="2322">
        <v>46.002001800747983</v>
      </c>
      <c r="Y226" s="2322">
        <v>21.062485758816287</v>
      </c>
      <c r="Z226" s="2322">
        <v>47.239772714527923</v>
      </c>
      <c r="AA226" s="2587">
        <v>53.815245217712302</v>
      </c>
      <c r="AB226" s="1038"/>
      <c r="AC226" s="1038"/>
      <c r="AD226" s="1038"/>
      <c r="AE226" s="1038"/>
      <c r="AF226" s="1038"/>
      <c r="AG226" s="1038"/>
      <c r="AH226" s="1038"/>
      <c r="AI226" s="1038"/>
      <c r="AJ226" s="1038"/>
      <c r="AK226" s="1038"/>
      <c r="AL226" s="1038"/>
      <c r="AM226" s="1038"/>
      <c r="AN226" s="1038"/>
      <c r="AO226" s="1038"/>
      <c r="AP226" s="1038"/>
      <c r="AQ226" s="1038"/>
      <c r="AR226" s="1038"/>
      <c r="AS226" s="1038"/>
      <c r="AT226" s="1038"/>
      <c r="AU226" s="1038"/>
      <c r="AV226" s="1038"/>
      <c r="AW226" s="1038"/>
      <c r="AX226" s="1038"/>
      <c r="AY226" s="1038"/>
      <c r="AZ226" s="240"/>
      <c r="BA226" s="3133"/>
      <c r="BB226" s="175" t="s">
        <v>72</v>
      </c>
      <c r="BC226" s="1598" t="s">
        <v>35</v>
      </c>
      <c r="BD226" s="1618" t="s">
        <v>35</v>
      </c>
      <c r="BE226" s="1618" t="s">
        <v>35</v>
      </c>
      <c r="BF226" s="1618" t="s">
        <v>35</v>
      </c>
      <c r="BG226" s="1639" t="s">
        <v>35</v>
      </c>
      <c r="BH226" s="1660" t="s">
        <v>35</v>
      </c>
      <c r="BI226" s="1618" t="s">
        <v>35</v>
      </c>
      <c r="BJ226" s="1618" t="s">
        <v>35</v>
      </c>
      <c r="BK226" s="1618" t="s">
        <v>35</v>
      </c>
      <c r="BL226" s="1639" t="s">
        <v>35</v>
      </c>
      <c r="BM226" s="1660" t="s">
        <v>35</v>
      </c>
      <c r="BN226" s="1618" t="s">
        <v>35</v>
      </c>
      <c r="BO226" s="1618" t="s">
        <v>35</v>
      </c>
      <c r="BP226" s="1618" t="s">
        <v>35</v>
      </c>
      <c r="BQ226" s="1639" t="s">
        <v>35</v>
      </c>
      <c r="BR226" s="1660" t="s">
        <v>35</v>
      </c>
      <c r="BS226" s="1618" t="s">
        <v>35</v>
      </c>
      <c r="BT226" s="1618" t="s">
        <v>35</v>
      </c>
      <c r="BU226" s="1618" t="s">
        <v>35</v>
      </c>
      <c r="BV226" s="1618" t="s">
        <v>35</v>
      </c>
      <c r="BW226" s="1618" t="s">
        <v>35</v>
      </c>
      <c r="BX226" s="1618" t="s">
        <v>35</v>
      </c>
      <c r="BY226" s="1680" t="s">
        <v>35</v>
      </c>
      <c r="BZ226" s="1680" t="s">
        <v>35</v>
      </c>
      <c r="CA226" s="1680" t="s">
        <v>35</v>
      </c>
      <c r="CB226" s="2495"/>
      <c r="CC226" s="2495"/>
      <c r="CD226" s="2495"/>
      <c r="CE226" s="2495"/>
      <c r="CF226" s="2495"/>
      <c r="CG226" s="2495"/>
      <c r="CH226" s="2495"/>
      <c r="CI226" s="2495"/>
      <c r="CJ226" s="2495"/>
      <c r="CK226" s="2495"/>
      <c r="CL226" s="2495"/>
      <c r="CM226" s="2495"/>
      <c r="CN226" s="2495"/>
      <c r="CO226" s="2495"/>
      <c r="CP226" s="2495"/>
      <c r="CQ226" s="2495"/>
      <c r="CR226" s="2495"/>
      <c r="CS226" s="2495"/>
      <c r="CT226" s="2495"/>
      <c r="CU226" s="2495"/>
      <c r="CV226" s="2495"/>
      <c r="CW226" s="2495"/>
      <c r="CX226" s="2495"/>
      <c r="CY226" s="2495"/>
      <c r="CZ226" s="2495"/>
    </row>
    <row r="227" s="761" customFormat="true" ht="15" customHeight="true" x14ac:dyDescent="0.2">
      <c r="A227" s="3393"/>
      <c r="B227" s="2374" t="s">
        <v>400</v>
      </c>
      <c r="C227" s="2321">
        <v>0.97121844027054749</v>
      </c>
      <c r="D227" s="2322">
        <v>1.43341619402063</v>
      </c>
      <c r="E227" s="2322">
        <v>1.9778735749635401</v>
      </c>
      <c r="F227" s="2322">
        <v>1.6399694056142591</v>
      </c>
      <c r="G227" s="2323">
        <v>2.0067462721310205</v>
      </c>
      <c r="H227" s="2324">
        <v>1.7078402382165851</v>
      </c>
      <c r="I227" s="2322">
        <v>1.5390613627047731</v>
      </c>
      <c r="J227" s="2322">
        <v>1.2362640105698148</v>
      </c>
      <c r="K227" s="2322">
        <v>2.1752790770179296</v>
      </c>
      <c r="L227" s="2325">
        <v>1.7027812819357291</v>
      </c>
      <c r="M227" s="2326">
        <v>0.65341766716160288</v>
      </c>
      <c r="N227" s="2322">
        <v>1.1900937137254748</v>
      </c>
      <c r="O227" s="2322">
        <v>1.6968241807181488</v>
      </c>
      <c r="P227" s="2322">
        <v>1.5933281440697691</v>
      </c>
      <c r="Q227" s="2323">
        <v>2.6808436281572123</v>
      </c>
      <c r="R227" s="2324">
        <v>5.7070089774667281</v>
      </c>
      <c r="S227" s="2322">
        <v>2.9236981390414516</v>
      </c>
      <c r="T227" s="2322">
        <v>0.34562697644682172</v>
      </c>
      <c r="U227" s="2322">
        <v>1.2908735426320292</v>
      </c>
      <c r="V227" s="2322">
        <v>1.3024758572618775</v>
      </c>
      <c r="W227" s="2322">
        <v>0.26485932206806645</v>
      </c>
      <c r="X227" s="2322">
        <v>1.5078954699945799</v>
      </c>
      <c r="Y227" s="2322">
        <v>0.2686341841076415</v>
      </c>
      <c r="Z227" s="2322">
        <v>0.84143942879606959</v>
      </c>
      <c r="AA227" s="2587">
        <v>0.33722768395816638</v>
      </c>
      <c r="AB227" s="1038"/>
      <c r="AC227" s="1038"/>
      <c r="AD227" s="1038"/>
      <c r="AE227" s="1038"/>
      <c r="AF227" s="1038"/>
      <c r="AG227" s="1038"/>
      <c r="AH227" s="1038"/>
      <c r="AI227" s="1038"/>
      <c r="AJ227" s="1038"/>
      <c r="AK227" s="1038"/>
      <c r="AL227" s="1038"/>
      <c r="AM227" s="1038"/>
      <c r="AN227" s="1038"/>
      <c r="AO227" s="1038"/>
      <c r="AP227" s="1038"/>
      <c r="AQ227" s="1038"/>
      <c r="AR227" s="1038"/>
      <c r="AS227" s="1038"/>
      <c r="AT227" s="1038"/>
      <c r="AU227" s="1038"/>
      <c r="AV227" s="1038"/>
      <c r="AW227" s="1038"/>
      <c r="AX227" s="1038"/>
      <c r="AY227" s="1038"/>
      <c r="AZ227" s="240"/>
      <c r="BA227" s="3133" t="s">
        <v>95</v>
      </c>
      <c r="BB227" s="175" t="s">
        <v>61</v>
      </c>
      <c r="BC227" s="1598" t="s">
        <v>35</v>
      </c>
      <c r="BD227" s="1618" t="s">
        <v>35</v>
      </c>
      <c r="BE227" s="1618" t="s">
        <v>35</v>
      </c>
      <c r="BF227" s="1618" t="s">
        <v>35</v>
      </c>
      <c r="BG227" s="1639" t="s">
        <v>35</v>
      </c>
      <c r="BH227" s="1660" t="s">
        <v>35</v>
      </c>
      <c r="BI227" s="1618" t="s">
        <v>35</v>
      </c>
      <c r="BJ227" s="1618" t="s">
        <v>35</v>
      </c>
      <c r="BK227" s="1618" t="s">
        <v>35</v>
      </c>
      <c r="BL227" s="1639" t="s">
        <v>35</v>
      </c>
      <c r="BM227" s="1660" t="s">
        <v>35</v>
      </c>
      <c r="BN227" s="1618" t="s">
        <v>35</v>
      </c>
      <c r="BO227" s="1618" t="s">
        <v>35</v>
      </c>
      <c r="BP227" s="1618" t="s">
        <v>35</v>
      </c>
      <c r="BQ227" s="1639" t="s">
        <v>35</v>
      </c>
      <c r="BR227" s="1660" t="s">
        <v>35</v>
      </c>
      <c r="BS227" s="1618" t="s">
        <v>35</v>
      </c>
      <c r="BT227" s="1618" t="s">
        <v>35</v>
      </c>
      <c r="BU227" s="1618" t="s">
        <v>35</v>
      </c>
      <c r="BV227" s="1618" t="s">
        <v>35</v>
      </c>
      <c r="BW227" s="1618" t="s">
        <v>35</v>
      </c>
      <c r="BX227" s="1618" t="s">
        <v>35</v>
      </c>
      <c r="BY227" s="1680" t="s">
        <v>35</v>
      </c>
      <c r="BZ227" s="1680" t="s">
        <v>35</v>
      </c>
      <c r="CA227" s="1680" t="s">
        <v>35</v>
      </c>
      <c r="CB227" s="2495"/>
      <c r="CC227" s="2495"/>
      <c r="CD227" s="2495"/>
      <c r="CE227" s="2495"/>
      <c r="CF227" s="2495"/>
      <c r="CG227" s="2495"/>
      <c r="CH227" s="2495"/>
      <c r="CI227" s="2495"/>
      <c r="CJ227" s="2495"/>
      <c r="CK227" s="2495"/>
      <c r="CL227" s="2495"/>
      <c r="CM227" s="2495"/>
      <c r="CN227" s="2495"/>
      <c r="CO227" s="2495"/>
      <c r="CP227" s="2495"/>
      <c r="CQ227" s="2495"/>
      <c r="CR227" s="2495"/>
      <c r="CS227" s="2495"/>
      <c r="CT227" s="2495"/>
      <c r="CU227" s="2495"/>
      <c r="CV227" s="2495"/>
      <c r="CW227" s="2495"/>
      <c r="CX227" s="2495"/>
      <c r="CY227" s="2495"/>
      <c r="CZ227" s="2495"/>
    </row>
    <row r="228" s="761" customFormat="true" ht="15" customHeight="true" x14ac:dyDescent="0.2">
      <c r="A228" s="3393"/>
      <c r="B228" s="2374" t="s">
        <v>401</v>
      </c>
      <c r="C228" s="2321">
        <v>22.93352039818522</v>
      </c>
      <c r="D228" s="2322">
        <v>20.541800168281544</v>
      </c>
      <c r="E228" s="2322">
        <v>17.56381282626614</v>
      </c>
      <c r="F228" s="2322">
        <v>11.700893957355735</v>
      </c>
      <c r="G228" s="2323">
        <v>5.7707030664371102</v>
      </c>
      <c r="H228" s="2324">
        <v>22.344980772872407</v>
      </c>
      <c r="I228" s="2322">
        <v>13.237375707569743</v>
      </c>
      <c r="J228" s="2322">
        <v>8.7069664989119406</v>
      </c>
      <c r="K228" s="2322">
        <v>6.5751200038567266</v>
      </c>
      <c r="L228" s="2325">
        <v>3.6933168015497198</v>
      </c>
      <c r="M228" s="2326">
        <v>24.120499552754733</v>
      </c>
      <c r="N228" s="2322">
        <v>21.472686024288375</v>
      </c>
      <c r="O228" s="2322">
        <v>19.734328456958369</v>
      </c>
      <c r="P228" s="2322">
        <v>15.489037836540898</v>
      </c>
      <c r="Q228" s="2323">
        <v>13.195083268646169</v>
      </c>
      <c r="R228" s="2324">
        <v>9.7588697667184938</v>
      </c>
      <c r="S228" s="2322">
        <v>11.241372766484815</v>
      </c>
      <c r="T228" s="2322">
        <v>2.5243338917202824</v>
      </c>
      <c r="U228" s="2322">
        <v>34.656870478706878</v>
      </c>
      <c r="V228" s="2322">
        <v>2.8913058977527779</v>
      </c>
      <c r="W228" s="2322">
        <v>19.644580262928599</v>
      </c>
      <c r="X228" s="2322">
        <v>25.026867716344327</v>
      </c>
      <c r="Y228" s="2322">
        <v>49.369177183555465</v>
      </c>
      <c r="Z228" s="2322">
        <v>14.838193835198728</v>
      </c>
      <c r="AA228" s="2587">
        <v>19.450786974708151</v>
      </c>
      <c r="AB228" s="1038"/>
      <c r="AC228" s="1038"/>
      <c r="AD228" s="1038"/>
      <c r="AE228" s="1038"/>
      <c r="AF228" s="1038"/>
      <c r="AG228" s="1038"/>
      <c r="AH228" s="1038"/>
      <c r="AI228" s="1038"/>
      <c r="AJ228" s="1038"/>
      <c r="AK228" s="1038"/>
      <c r="AL228" s="1038"/>
      <c r="AM228" s="1038"/>
      <c r="AN228" s="1038"/>
      <c r="AO228" s="1038"/>
      <c r="AP228" s="1038"/>
      <c r="AQ228" s="1038"/>
      <c r="AR228" s="1038"/>
      <c r="AS228" s="1038"/>
      <c r="AT228" s="1038"/>
      <c r="AU228" s="1038"/>
      <c r="AV228" s="1038"/>
      <c r="AW228" s="1038"/>
      <c r="AX228" s="1038"/>
      <c r="AY228" s="1038"/>
      <c r="AZ228" s="240"/>
      <c r="BA228" s="3133"/>
      <c r="BB228" s="175" t="s">
        <v>92</v>
      </c>
      <c r="BC228" s="1598" t="s">
        <v>35</v>
      </c>
      <c r="BD228" s="1618" t="s">
        <v>35</v>
      </c>
      <c r="BE228" s="1618" t="s">
        <v>35</v>
      </c>
      <c r="BF228" s="1618" t="s">
        <v>35</v>
      </c>
      <c r="BG228" s="1639" t="s">
        <v>35</v>
      </c>
      <c r="BH228" s="1660" t="s">
        <v>35</v>
      </c>
      <c r="BI228" s="1618" t="s">
        <v>35</v>
      </c>
      <c r="BJ228" s="1618" t="s">
        <v>35</v>
      </c>
      <c r="BK228" s="1618" t="s">
        <v>35</v>
      </c>
      <c r="BL228" s="1639" t="s">
        <v>35</v>
      </c>
      <c r="BM228" s="1660" t="s">
        <v>35</v>
      </c>
      <c r="BN228" s="1618" t="s">
        <v>35</v>
      </c>
      <c r="BO228" s="1618" t="s">
        <v>35</v>
      </c>
      <c r="BP228" s="1618" t="s">
        <v>35</v>
      </c>
      <c r="BQ228" s="1639" t="s">
        <v>35</v>
      </c>
      <c r="BR228" s="1660" t="s">
        <v>35</v>
      </c>
      <c r="BS228" s="1618" t="s">
        <v>35</v>
      </c>
      <c r="BT228" s="1618" t="s">
        <v>35</v>
      </c>
      <c r="BU228" s="1618" t="s">
        <v>35</v>
      </c>
      <c r="BV228" s="1618" t="s">
        <v>35</v>
      </c>
      <c r="BW228" s="1618" t="s">
        <v>35</v>
      </c>
      <c r="BX228" s="1618" t="s">
        <v>35</v>
      </c>
      <c r="BY228" s="1680" t="s">
        <v>35</v>
      </c>
      <c r="BZ228" s="1680" t="s">
        <v>35</v>
      </c>
      <c r="CA228" s="1680" t="s">
        <v>35</v>
      </c>
      <c r="CB228" s="2495"/>
      <c r="CC228" s="2495"/>
      <c r="CD228" s="2495"/>
      <c r="CE228" s="2495"/>
      <c r="CF228" s="2495"/>
      <c r="CG228" s="2495"/>
      <c r="CH228" s="2495"/>
      <c r="CI228" s="2495"/>
      <c r="CJ228" s="2495"/>
      <c r="CK228" s="2495"/>
      <c r="CL228" s="2495"/>
      <c r="CM228" s="2495"/>
      <c r="CN228" s="2495"/>
      <c r="CO228" s="2495"/>
      <c r="CP228" s="2495"/>
      <c r="CQ228" s="2495"/>
      <c r="CR228" s="2495"/>
      <c r="CS228" s="2495"/>
      <c r="CT228" s="2495"/>
      <c r="CU228" s="2495"/>
      <c r="CV228" s="2495"/>
      <c r="CW228" s="2495"/>
      <c r="CX228" s="2495"/>
      <c r="CY228" s="2495"/>
      <c r="CZ228" s="2495"/>
    </row>
    <row r="229" s="761" customFormat="true" ht="15" customHeight="true" x14ac:dyDescent="0.2">
      <c r="A229" s="3396"/>
      <c r="B229" s="2205" t="s">
        <v>184</v>
      </c>
      <c r="C229" s="2327">
        <v>0.23670125041186588</v>
      </c>
      <c r="D229" s="2328">
        <v>0.36394845420711613</v>
      </c>
      <c r="E229" s="2328">
        <v>0.52089045906502573</v>
      </c>
      <c r="F229" s="2328">
        <v>0.15376801423293349</v>
      </c>
      <c r="G229" s="2329">
        <v>0.35882318396198926</v>
      </c>
      <c r="H229" s="2330">
        <v>0.24155960919517885</v>
      </c>
      <c r="I229" s="2328">
        <v>0</v>
      </c>
      <c r="J229" s="2328">
        <v>2.6022751176917387E-2</v>
      </c>
      <c r="K229" s="2328">
        <v>0.47984085095219314</v>
      </c>
      <c r="L229" s="2331">
        <v>0.36209145400868747</v>
      </c>
      <c r="M229" s="2332">
        <v>0.30520248596320854</v>
      </c>
      <c r="N229" s="2328">
        <v>0.29091480669661224</v>
      </c>
      <c r="O229" s="2328">
        <v>0.3638981419154465</v>
      </c>
      <c r="P229" s="2328">
        <v>0.31205850517253741</v>
      </c>
      <c r="Q229" s="2329">
        <v>0.7015946242665797</v>
      </c>
      <c r="R229" s="2330">
        <v>0.23132113911554947</v>
      </c>
      <c r="S229" s="2328">
        <v>0.57380768845566299</v>
      </c>
      <c r="T229" s="2328">
        <v>0.67263061007120595</v>
      </c>
      <c r="U229" s="2328">
        <v>0.10783242117249653</v>
      </c>
      <c r="V229" s="2328">
        <v>0.26143014698610384</v>
      </c>
      <c r="W229" s="2328">
        <v>0.39826744060840202</v>
      </c>
      <c r="X229" s="2328">
        <v>0.46150199832402344</v>
      </c>
      <c r="Y229" s="2328">
        <v>4.0690517664034753E-2</v>
      </c>
      <c r="Z229" s="2328">
        <v>0.15703634263088853</v>
      </c>
      <c r="AA229" s="2588">
        <v>0.17075912041342867</v>
      </c>
      <c r="AB229" s="1038"/>
      <c r="AC229" s="1038"/>
      <c r="AD229" s="1038"/>
      <c r="AE229" s="1038"/>
      <c r="AF229" s="1038"/>
      <c r="AG229" s="1038"/>
      <c r="AH229" s="1038"/>
      <c r="AI229" s="1038"/>
      <c r="AJ229" s="1038"/>
      <c r="AK229" s="1038"/>
      <c r="AL229" s="1038"/>
      <c r="AM229" s="1038"/>
      <c r="AN229" s="1038"/>
      <c r="AO229" s="1038"/>
      <c r="AP229" s="1038"/>
      <c r="AQ229" s="1038"/>
      <c r="AR229" s="1038"/>
      <c r="AS229" s="1038"/>
      <c r="AT229" s="1038"/>
      <c r="AU229" s="1038"/>
      <c r="AV229" s="1038"/>
      <c r="AW229" s="1038"/>
      <c r="AX229" s="1038"/>
      <c r="AY229" s="1038"/>
      <c r="AZ229" s="240"/>
      <c r="BA229" s="3133"/>
      <c r="BB229" s="175" t="s">
        <v>93</v>
      </c>
      <c r="BC229" s="1598" t="s">
        <v>35</v>
      </c>
      <c r="BD229" s="1618" t="s">
        <v>35</v>
      </c>
      <c r="BE229" s="1618" t="s">
        <v>35</v>
      </c>
      <c r="BF229" s="1618" t="s">
        <v>35</v>
      </c>
      <c r="BG229" s="1639" t="s">
        <v>35</v>
      </c>
      <c r="BH229" s="1660" t="s">
        <v>35</v>
      </c>
      <c r="BI229" s="1618" t="s">
        <v>35</v>
      </c>
      <c r="BJ229" s="1618" t="s">
        <v>35</v>
      </c>
      <c r="BK229" s="1618" t="s">
        <v>35</v>
      </c>
      <c r="BL229" s="1639" t="s">
        <v>35</v>
      </c>
      <c r="BM229" s="1660" t="s">
        <v>35</v>
      </c>
      <c r="BN229" s="1618" t="s">
        <v>35</v>
      </c>
      <c r="BO229" s="1618" t="s">
        <v>35</v>
      </c>
      <c r="BP229" s="1618" t="s">
        <v>35</v>
      </c>
      <c r="BQ229" s="1639" t="s">
        <v>35</v>
      </c>
      <c r="BR229" s="1660" t="s">
        <v>35</v>
      </c>
      <c r="BS229" s="1618" t="s">
        <v>35</v>
      </c>
      <c r="BT229" s="1618" t="s">
        <v>35</v>
      </c>
      <c r="BU229" s="1618" t="s">
        <v>35</v>
      </c>
      <c r="BV229" s="1618" t="s">
        <v>35</v>
      </c>
      <c r="BW229" s="1618" t="s">
        <v>35</v>
      </c>
      <c r="BX229" s="1618" t="s">
        <v>35</v>
      </c>
      <c r="BY229" s="1680" t="s">
        <v>35</v>
      </c>
      <c r="BZ229" s="1680" t="s">
        <v>35</v>
      </c>
      <c r="CA229" s="1680" t="s">
        <v>35</v>
      </c>
      <c r="CB229" s="2495"/>
      <c r="CC229" s="2495"/>
      <c r="CD229" s="2495"/>
      <c r="CE229" s="2495"/>
      <c r="CF229" s="2495"/>
      <c r="CG229" s="2495"/>
      <c r="CH229" s="2495"/>
      <c r="CI229" s="2495"/>
      <c r="CJ229" s="2495"/>
      <c r="CK229" s="2495"/>
      <c r="CL229" s="2495"/>
      <c r="CM229" s="2495"/>
      <c r="CN229" s="2495"/>
      <c r="CO229" s="2495"/>
      <c r="CP229" s="2495"/>
      <c r="CQ229" s="2495"/>
      <c r="CR229" s="2495"/>
      <c r="CS229" s="2495"/>
      <c r="CT229" s="2495"/>
      <c r="CU229" s="2495"/>
      <c r="CV229" s="2495"/>
      <c r="CW229" s="2495"/>
      <c r="CX229" s="2495"/>
      <c r="CY229" s="2495"/>
      <c r="CZ229" s="2495"/>
    </row>
    <row r="230" s="761" customFormat="true" ht="15" customHeight="true" x14ac:dyDescent="0.2">
      <c r="A230" s="1136"/>
      <c r="B230" s="1260"/>
      <c r="C230" s="1346"/>
      <c r="D230" s="1305"/>
      <c r="E230" s="1305"/>
      <c r="F230" s="1305"/>
      <c r="G230" s="1306"/>
      <c r="H230" s="1347"/>
      <c r="I230" s="1305"/>
      <c r="J230" s="1305"/>
      <c r="K230" s="1305"/>
      <c r="L230" s="1348"/>
      <c r="M230" s="1346"/>
      <c r="N230" s="1305"/>
      <c r="O230" s="1305"/>
      <c r="P230" s="1305"/>
      <c r="Q230" s="1306"/>
      <c r="R230" s="1347"/>
      <c r="S230" s="1305"/>
      <c r="T230" s="1305"/>
      <c r="U230" s="1305"/>
      <c r="V230" s="1305"/>
      <c r="W230" s="1305"/>
      <c r="X230" s="1305"/>
      <c r="Y230" s="1305"/>
      <c r="Z230" s="1305"/>
      <c r="AA230" s="1348"/>
      <c r="AB230" s="1038"/>
      <c r="AC230" s="1038"/>
      <c r="AD230" s="1038"/>
      <c r="AE230" s="1038"/>
      <c r="AF230" s="1038"/>
      <c r="AG230" s="1038"/>
      <c r="AH230" s="1038"/>
      <c r="AI230" s="1038"/>
      <c r="AJ230" s="1038"/>
      <c r="AK230" s="1038"/>
      <c r="AL230" s="1038"/>
      <c r="AM230" s="1038"/>
      <c r="AN230" s="1038"/>
      <c r="AO230" s="1038"/>
      <c r="AP230" s="1038"/>
      <c r="AQ230" s="1038"/>
      <c r="AR230" s="1038"/>
      <c r="AS230" s="1038"/>
      <c r="AT230" s="1038"/>
      <c r="AU230" s="1038"/>
      <c r="AV230" s="1038"/>
      <c r="AW230" s="1038"/>
      <c r="AX230" s="1038"/>
      <c r="AY230" s="1038"/>
      <c r="AZ230" s="240"/>
      <c r="BA230" s="3133"/>
      <c r="BB230" s="175" t="s">
        <v>94</v>
      </c>
      <c r="BC230" s="1598" t="s">
        <v>35</v>
      </c>
      <c r="BD230" s="1618" t="s">
        <v>35</v>
      </c>
      <c r="BE230" s="1618" t="s">
        <v>35</v>
      </c>
      <c r="BF230" s="1618" t="s">
        <v>35</v>
      </c>
      <c r="BG230" s="1639" t="s">
        <v>35</v>
      </c>
      <c r="BH230" s="1660" t="s">
        <v>35</v>
      </c>
      <c r="BI230" s="1618" t="s">
        <v>35</v>
      </c>
      <c r="BJ230" s="1618" t="s">
        <v>35</v>
      </c>
      <c r="BK230" s="1618" t="s">
        <v>35</v>
      </c>
      <c r="BL230" s="1639" t="s">
        <v>35</v>
      </c>
      <c r="BM230" s="1660" t="s">
        <v>35</v>
      </c>
      <c r="BN230" s="1618" t="s">
        <v>35</v>
      </c>
      <c r="BO230" s="1618" t="s">
        <v>35</v>
      </c>
      <c r="BP230" s="1618" t="s">
        <v>35</v>
      </c>
      <c r="BQ230" s="1639" t="s">
        <v>35</v>
      </c>
      <c r="BR230" s="1660" t="s">
        <v>35</v>
      </c>
      <c r="BS230" s="1618" t="s">
        <v>35</v>
      </c>
      <c r="BT230" s="1618" t="s">
        <v>35</v>
      </c>
      <c r="BU230" s="1618" t="s">
        <v>35</v>
      </c>
      <c r="BV230" s="1618" t="s">
        <v>35</v>
      </c>
      <c r="BW230" s="1618" t="s">
        <v>35</v>
      </c>
      <c r="BX230" s="1618" t="s">
        <v>35</v>
      </c>
      <c r="BY230" s="1680" t="s">
        <v>35</v>
      </c>
      <c r="BZ230" s="1680" t="s">
        <v>35</v>
      </c>
      <c r="CA230" s="1680" t="s">
        <v>35</v>
      </c>
      <c r="CB230" s="2495"/>
      <c r="CC230" s="2495"/>
      <c r="CD230" s="2495"/>
      <c r="CE230" s="2495"/>
      <c r="CF230" s="2495"/>
      <c r="CG230" s="2495"/>
      <c r="CH230" s="2495"/>
      <c r="CI230" s="2495"/>
      <c r="CJ230" s="2495"/>
      <c r="CK230" s="2495"/>
      <c r="CL230" s="2495"/>
      <c r="CM230" s="2495"/>
      <c r="CN230" s="2495"/>
      <c r="CO230" s="2495"/>
      <c r="CP230" s="2495"/>
      <c r="CQ230" s="2495"/>
      <c r="CR230" s="2495"/>
      <c r="CS230" s="2495"/>
      <c r="CT230" s="2495"/>
      <c r="CU230" s="2495"/>
      <c r="CV230" s="2495"/>
      <c r="CW230" s="2495"/>
      <c r="CX230" s="2495"/>
      <c r="CY230" s="2495"/>
      <c r="CZ230" s="2495"/>
    </row>
    <row r="231" s="761" customFormat="true" ht="15" customHeight="true" x14ac:dyDescent="0.2">
      <c r="A231" s="2199"/>
      <c r="B231" s="2377"/>
      <c r="C231" s="2154"/>
      <c r="D231" s="2155"/>
      <c r="E231" s="2155"/>
      <c r="F231" s="2155"/>
      <c r="G231" s="2189"/>
      <c r="H231" s="2180"/>
      <c r="I231" s="2155"/>
      <c r="J231" s="2155"/>
      <c r="K231" s="2155"/>
      <c r="L231" s="2160"/>
      <c r="M231" s="2170"/>
      <c r="N231" s="2155"/>
      <c r="O231" s="2155"/>
      <c r="P231" s="2155"/>
      <c r="Q231" s="2189"/>
      <c r="R231" s="2180"/>
      <c r="S231" s="2155"/>
      <c r="T231" s="2155"/>
      <c r="U231" s="2155"/>
      <c r="V231" s="2155"/>
      <c r="W231" s="2155"/>
      <c r="X231" s="2155"/>
      <c r="Y231" s="2155"/>
      <c r="Z231" s="2155"/>
      <c r="AA231" s="2589"/>
      <c r="AB231" s="1038"/>
      <c r="AC231" s="1038"/>
      <c r="AD231" s="1038"/>
      <c r="AE231" s="1038"/>
      <c r="AF231" s="1038"/>
      <c r="AG231" s="1038"/>
      <c r="AH231" s="1038"/>
      <c r="AI231" s="1038"/>
      <c r="AJ231" s="1038"/>
      <c r="AK231" s="1038"/>
      <c r="AL231" s="1038"/>
      <c r="AM231" s="1038"/>
      <c r="AN231" s="1038"/>
      <c r="AO231" s="1038"/>
      <c r="AP231" s="1038"/>
      <c r="AQ231" s="1038"/>
      <c r="AR231" s="1038"/>
      <c r="AS231" s="1038"/>
      <c r="AT231" s="1038"/>
      <c r="AU231" s="1038"/>
      <c r="AV231" s="1038"/>
      <c r="AW231" s="1038"/>
      <c r="AX231" s="1038"/>
      <c r="AY231" s="1038"/>
      <c r="AZ231" s="240"/>
      <c r="BA231" s="3430" t="s">
        <v>397</v>
      </c>
      <c r="BB231" s="175" t="s">
        <v>398</v>
      </c>
      <c r="BC231" s="517">
        <v>3927.9403460000058</v>
      </c>
      <c r="BD231" s="447">
        <v>4358.3281600000091</v>
      </c>
      <c r="BE231" s="447">
        <v>5605.2276639999891</v>
      </c>
      <c r="BF231" s="447">
        <v>7597.1057869999986</v>
      </c>
      <c r="BG231" s="518">
        <v>11854.06710600001</v>
      </c>
      <c r="BH231" s="526">
        <v>2423.0959910000001</v>
      </c>
      <c r="BI231" s="447">
        <v>3234.7672310000025</v>
      </c>
      <c r="BJ231" s="447">
        <v>3579.6593159999998</v>
      </c>
      <c r="BK231" s="447">
        <v>4335.0743919999932</v>
      </c>
      <c r="BL231" s="518">
        <v>5323.505989999996</v>
      </c>
      <c r="BM231" s="526">
        <v>2220.7489360000027</v>
      </c>
      <c r="BN231" s="447">
        <v>2615.2710199999979</v>
      </c>
      <c r="BO231" s="447">
        <v>2611.210693999999</v>
      </c>
      <c r="BP231" s="447">
        <v>3126.3708770000007</v>
      </c>
      <c r="BQ231" s="518">
        <v>3872.9646160000002</v>
      </c>
      <c r="BR231" s="526">
        <v>1699.7666269999977</v>
      </c>
      <c r="BS231" s="447">
        <v>8676.8594430000212</v>
      </c>
      <c r="BT231" s="447">
        <v>3137.3962030000034</v>
      </c>
      <c r="BU231" s="447">
        <v>2196.8389279999983</v>
      </c>
      <c r="BV231" s="447">
        <v>8394.6391230000099</v>
      </c>
      <c r="BW231" s="447">
        <v>837.17124900000056</v>
      </c>
      <c r="BX231" s="447">
        <v>1054.7201020000016</v>
      </c>
      <c r="BY231" s="448">
        <v>2008.4442149999988</v>
      </c>
      <c r="BZ231" s="448">
        <v>3960.7774590000045</v>
      </c>
      <c r="CA231" s="448">
        <v>1376.0557139999989</v>
      </c>
      <c r="CB231" s="2496"/>
      <c r="CC231" s="2496"/>
      <c r="CD231" s="2496"/>
      <c r="CE231" s="2496"/>
      <c r="CF231" s="2496"/>
      <c r="CG231" s="2496"/>
      <c r="CH231" s="2496"/>
      <c r="CI231" s="2496"/>
      <c r="CJ231" s="2496"/>
      <c r="CK231" s="2496"/>
      <c r="CL231" s="2496"/>
      <c r="CM231" s="2496"/>
      <c r="CN231" s="2496"/>
      <c r="CO231" s="2496"/>
      <c r="CP231" s="2496"/>
      <c r="CQ231" s="2496"/>
      <c r="CR231" s="2496"/>
      <c r="CS231" s="2496"/>
      <c r="CT231" s="2496"/>
      <c r="CU231" s="2496"/>
      <c r="CV231" s="2496"/>
      <c r="CW231" s="2496"/>
      <c r="CX231" s="2496"/>
      <c r="CY231" s="2496"/>
      <c r="CZ231" s="2496"/>
    </row>
    <row r="232" s="761" customFormat="true" ht="15" customHeight="true" x14ac:dyDescent="0.2">
      <c r="A232" s="2200"/>
      <c r="B232" s="2378"/>
      <c r="C232" s="2156"/>
      <c r="D232" s="2157"/>
      <c r="E232" s="2157"/>
      <c r="F232" s="2157"/>
      <c r="G232" s="2190"/>
      <c r="H232" s="2181"/>
      <c r="I232" s="2157"/>
      <c r="J232" s="2157"/>
      <c r="K232" s="2157"/>
      <c r="L232" s="2161"/>
      <c r="M232" s="2171"/>
      <c r="N232" s="2157"/>
      <c r="O232" s="2157"/>
      <c r="P232" s="2157"/>
      <c r="Q232" s="2190"/>
      <c r="R232" s="2181"/>
      <c r="S232" s="2157"/>
      <c r="T232" s="2157"/>
      <c r="U232" s="2157"/>
      <c r="V232" s="2157"/>
      <c r="W232" s="2157"/>
      <c r="X232" s="2157"/>
      <c r="Y232" s="2157"/>
      <c r="Z232" s="2157"/>
      <c r="AA232" s="2590"/>
      <c r="AB232" s="1038"/>
      <c r="AC232" s="1038"/>
      <c r="AD232" s="1038"/>
      <c r="AE232" s="1038"/>
      <c r="AF232" s="1038"/>
      <c r="AG232" s="1038"/>
      <c r="AH232" s="1038"/>
      <c r="AI232" s="1038"/>
      <c r="AJ232" s="1038"/>
      <c r="AK232" s="1038"/>
      <c r="AL232" s="1038"/>
      <c r="AM232" s="1038"/>
      <c r="AN232" s="1038"/>
      <c r="AO232" s="1038"/>
      <c r="AP232" s="1038"/>
      <c r="AQ232" s="1038"/>
      <c r="AR232" s="1038"/>
      <c r="AS232" s="1038"/>
      <c r="AT232" s="1038"/>
      <c r="AU232" s="1038"/>
      <c r="AV232" s="1038"/>
      <c r="AW232" s="1038"/>
      <c r="AX232" s="1038"/>
      <c r="AY232" s="1038"/>
      <c r="AZ232" s="240"/>
      <c r="BA232" s="3430"/>
      <c r="BB232" s="175" t="s">
        <v>399</v>
      </c>
      <c r="BC232" s="517">
        <v>8664.7179039999937</v>
      </c>
      <c r="BD232" s="447">
        <v>8537.9432180000058</v>
      </c>
      <c r="BE232" s="447">
        <v>7667.6910599999937</v>
      </c>
      <c r="BF232" s="447">
        <v>6763.7421329999979</v>
      </c>
      <c r="BG232" s="518">
        <v>3397.4348970000015</v>
      </c>
      <c r="BH232" s="526">
        <v>2517.4157180000057</v>
      </c>
      <c r="BI232" s="447">
        <v>2325.4088710000005</v>
      </c>
      <c r="BJ232" s="447">
        <v>2290.299092000002</v>
      </c>
      <c r="BK232" s="447">
        <v>1588.1296200000008</v>
      </c>
      <c r="BL232" s="518">
        <v>825.09976600000005</v>
      </c>
      <c r="BM232" s="526">
        <v>5333.9744530000044</v>
      </c>
      <c r="BN232" s="447">
        <v>5147.9266559999996</v>
      </c>
      <c r="BO232" s="447">
        <v>5271.1117580000036</v>
      </c>
      <c r="BP232" s="447">
        <v>5196.9446809999954</v>
      </c>
      <c r="BQ232" s="518">
        <v>4535.2185969999982</v>
      </c>
      <c r="BR232" s="526">
        <v>5083.2666079999944</v>
      </c>
      <c r="BS232" s="447">
        <v>2386.6295169999976</v>
      </c>
      <c r="BT232" s="447">
        <v>6888.8931079999948</v>
      </c>
      <c r="BU232" s="447">
        <v>1888.7544849999995</v>
      </c>
      <c r="BV232" s="447">
        <v>4673.0620380000009</v>
      </c>
      <c r="BW232" s="447">
        <v>2977.1888910000016</v>
      </c>
      <c r="BX232" s="447">
        <v>1796.8934070000014</v>
      </c>
      <c r="BY232" s="448">
        <v>1445.8050450000023</v>
      </c>
      <c r="BZ232" s="448">
        <v>5067.3943329999993</v>
      </c>
      <c r="CA232" s="448">
        <v>2823.6417800000008</v>
      </c>
      <c r="CB232" s="2496"/>
      <c r="CC232" s="2496"/>
      <c r="CD232" s="2496"/>
      <c r="CE232" s="2496"/>
      <c r="CF232" s="2496"/>
      <c r="CG232" s="2496"/>
      <c r="CH232" s="2496"/>
      <c r="CI232" s="2496"/>
      <c r="CJ232" s="2496"/>
      <c r="CK232" s="2496"/>
      <c r="CL232" s="2496"/>
      <c r="CM232" s="2496"/>
      <c r="CN232" s="2496"/>
      <c r="CO232" s="2496"/>
      <c r="CP232" s="2496"/>
      <c r="CQ232" s="2496"/>
      <c r="CR232" s="2496"/>
      <c r="CS232" s="2496"/>
      <c r="CT232" s="2496"/>
      <c r="CU232" s="2496"/>
      <c r="CV232" s="2496"/>
      <c r="CW232" s="2496"/>
      <c r="CX232" s="2496"/>
      <c r="CY232" s="2496"/>
      <c r="CZ232" s="2496"/>
    </row>
    <row r="233" s="761" customFormat="true" ht="15" customHeight="true" x14ac:dyDescent="0.2">
      <c r="A233" s="2201"/>
      <c r="B233" s="2379"/>
      <c r="C233" s="2333"/>
      <c r="D233" s="2334"/>
      <c r="E233" s="2334"/>
      <c r="F233" s="2334"/>
      <c r="G233" s="2335"/>
      <c r="H233" s="2336"/>
      <c r="I233" s="2334"/>
      <c r="J233" s="2334"/>
      <c r="K233" s="2334"/>
      <c r="L233" s="2337"/>
      <c r="M233" s="2338"/>
      <c r="N233" s="2334"/>
      <c r="O233" s="2334"/>
      <c r="P233" s="2334"/>
      <c r="Q233" s="2335"/>
      <c r="R233" s="2336"/>
      <c r="S233" s="2334"/>
      <c r="T233" s="2334"/>
      <c r="U233" s="2334"/>
      <c r="V233" s="2334"/>
      <c r="W233" s="2334"/>
      <c r="X233" s="2334"/>
      <c r="Y233" s="2334"/>
      <c r="Z233" s="2334"/>
      <c r="AA233" s="2591"/>
      <c r="AB233" s="1038"/>
      <c r="AC233" s="1038"/>
      <c r="AD233" s="1038"/>
      <c r="AE233" s="1038"/>
      <c r="AF233" s="1038"/>
      <c r="AG233" s="1038"/>
      <c r="AH233" s="1038"/>
      <c r="AI233" s="1038"/>
      <c r="AJ233" s="1038"/>
      <c r="AK233" s="1038"/>
      <c r="AL233" s="1038"/>
      <c r="AM233" s="1038"/>
      <c r="AN233" s="1038"/>
      <c r="AO233" s="1038"/>
      <c r="AP233" s="1038"/>
      <c r="AQ233" s="1038"/>
      <c r="AR233" s="1038"/>
      <c r="AS233" s="1038"/>
      <c r="AT233" s="1038"/>
      <c r="AU233" s="1038"/>
      <c r="AV233" s="1038"/>
      <c r="AW233" s="1038"/>
      <c r="AX233" s="1038"/>
      <c r="AY233" s="1038"/>
      <c r="AZ233" s="240"/>
      <c r="BA233" s="3430"/>
      <c r="BB233" s="175" t="s">
        <v>400</v>
      </c>
      <c r="BC233" s="517">
        <v>161.224019</v>
      </c>
      <c r="BD233" s="447">
        <v>238.03148900000002</v>
      </c>
      <c r="BE233" s="447">
        <v>328.40882500000009</v>
      </c>
      <c r="BF233" s="447">
        <v>272.25305899999995</v>
      </c>
      <c r="BG233" s="518">
        <v>333.16626299999996</v>
      </c>
      <c r="BH233" s="526">
        <v>111.45281900000003</v>
      </c>
      <c r="BI233" s="447">
        <v>100.41181000000002</v>
      </c>
      <c r="BJ233" s="447">
        <v>80.603777999999991</v>
      </c>
      <c r="BK233" s="447">
        <v>141.948395</v>
      </c>
      <c r="BL233" s="518">
        <v>111.09433000000001</v>
      </c>
      <c r="BM233" s="526">
        <v>65.888036999999997</v>
      </c>
      <c r="BN233" s="447">
        <v>119.91402699999999</v>
      </c>
      <c r="BO233" s="447">
        <v>171.023899</v>
      </c>
      <c r="BP233" s="447">
        <v>160.54331500000001</v>
      </c>
      <c r="BQ233" s="518">
        <v>270.20324499999998</v>
      </c>
      <c r="BR233" s="526">
        <v>459.18796900000018</v>
      </c>
      <c r="BS233" s="447">
        <v>379.37927100000002</v>
      </c>
      <c r="BT233" s="447">
        <v>35.926282</v>
      </c>
      <c r="BU233" s="447">
        <v>82.477629000000022</v>
      </c>
      <c r="BV233" s="447">
        <v>178.140175</v>
      </c>
      <c r="BW233" s="447">
        <v>12.677121</v>
      </c>
      <c r="BX233" s="447">
        <v>58.900207000000002</v>
      </c>
      <c r="BY233" s="448">
        <v>18.440020000000001</v>
      </c>
      <c r="BZ233" s="448">
        <v>90.260920999999982</v>
      </c>
      <c r="CA233" s="448">
        <v>17.69406</v>
      </c>
      <c r="CB233" s="2496"/>
      <c r="CC233" s="2496"/>
      <c r="CD233" s="2496"/>
      <c r="CE233" s="2496"/>
      <c r="CF233" s="2496"/>
      <c r="CG233" s="2496"/>
      <c r="CH233" s="2496"/>
      <c r="CI233" s="2496"/>
      <c r="CJ233" s="2496"/>
      <c r="CK233" s="2496"/>
      <c r="CL233" s="2496"/>
      <c r="CM233" s="2496"/>
      <c r="CN233" s="2496"/>
      <c r="CO233" s="2496"/>
      <c r="CP233" s="2496"/>
      <c r="CQ233" s="2496"/>
      <c r="CR233" s="2496"/>
      <c r="CS233" s="2496"/>
      <c r="CT233" s="2496"/>
      <c r="CU233" s="2496"/>
      <c r="CV233" s="2496"/>
      <c r="CW233" s="2496"/>
      <c r="CX233" s="2496"/>
      <c r="CY233" s="2496"/>
      <c r="CZ233" s="2496"/>
    </row>
    <row r="234" s="761" customFormat="true" ht="15" customHeight="true" x14ac:dyDescent="0.2">
      <c r="A234" s="2202"/>
      <c r="B234" s="2380"/>
      <c r="C234" s="2339"/>
      <c r="D234" s="2340"/>
      <c r="E234" s="2340"/>
      <c r="F234" s="2340"/>
      <c r="G234" s="2341"/>
      <c r="H234" s="2342"/>
      <c r="I234" s="2340"/>
      <c r="J234" s="2340"/>
      <c r="K234" s="2340"/>
      <c r="L234" s="2343"/>
      <c r="M234" s="2344"/>
      <c r="N234" s="2340"/>
      <c r="O234" s="2340"/>
      <c r="P234" s="2340"/>
      <c r="Q234" s="2341"/>
      <c r="R234" s="2342"/>
      <c r="S234" s="2340"/>
      <c r="T234" s="2340"/>
      <c r="U234" s="2340"/>
      <c r="V234" s="2340"/>
      <c r="W234" s="2340"/>
      <c r="X234" s="2340"/>
      <c r="Y234" s="2340"/>
      <c r="Z234" s="2340"/>
      <c r="AA234" s="2592"/>
      <c r="AB234" s="1038"/>
      <c r="AC234" s="1038"/>
      <c r="AD234" s="1038"/>
      <c r="AE234" s="1038"/>
      <c r="AF234" s="1038"/>
      <c r="AG234" s="1038"/>
      <c r="AH234" s="1038"/>
      <c r="AI234" s="1038"/>
      <c r="AJ234" s="1038"/>
      <c r="AK234" s="1038"/>
      <c r="AL234" s="1038"/>
      <c r="AM234" s="1038"/>
      <c r="AN234" s="1038"/>
      <c r="AO234" s="1038"/>
      <c r="AP234" s="1038"/>
      <c r="AQ234" s="1038"/>
      <c r="AR234" s="1038"/>
      <c r="AS234" s="1038"/>
      <c r="AT234" s="1038"/>
      <c r="AU234" s="1038"/>
      <c r="AV234" s="1038"/>
      <c r="AW234" s="1038"/>
      <c r="AX234" s="1038"/>
      <c r="AY234" s="1038"/>
      <c r="AZ234" s="240"/>
      <c r="BA234" s="3430"/>
      <c r="BB234" s="175" t="s">
        <v>401</v>
      </c>
      <c r="BC234" s="517">
        <v>3807.0058960000033</v>
      </c>
      <c r="BD234" s="447">
        <v>3411.1483470000026</v>
      </c>
      <c r="BE234" s="447">
        <v>2916.3194280000034</v>
      </c>
      <c r="BF234" s="447">
        <v>1942.4778060000021</v>
      </c>
      <c r="BG234" s="518">
        <v>958.07008700000006</v>
      </c>
      <c r="BH234" s="526">
        <v>1458.2225210000001</v>
      </c>
      <c r="BI234" s="447">
        <v>863.63603600000022</v>
      </c>
      <c r="BJ234" s="447">
        <v>567.6897399999998</v>
      </c>
      <c r="BK234" s="447">
        <v>429.06114500000007</v>
      </c>
      <c r="BL234" s="518">
        <v>240.96257100000003</v>
      </c>
      <c r="BM234" s="526">
        <v>2432.2151770000032</v>
      </c>
      <c r="BN234" s="447">
        <v>2163.591171</v>
      </c>
      <c r="BO234" s="447">
        <v>1989.0344769999986</v>
      </c>
      <c r="BP234" s="447">
        <v>1560.6712840000005</v>
      </c>
      <c r="BQ234" s="518">
        <v>1329.9374419999999</v>
      </c>
      <c r="BR234" s="526">
        <v>785.20212700000013</v>
      </c>
      <c r="BS234" s="447">
        <v>1458.6813009999996</v>
      </c>
      <c r="BT234" s="447">
        <v>262.39251400000001</v>
      </c>
      <c r="BU234" s="447">
        <v>2214.3272839999995</v>
      </c>
      <c r="BV234" s="447">
        <v>395.44513299999983</v>
      </c>
      <c r="BW234" s="447">
        <v>940.26035800000068</v>
      </c>
      <c r="BX234" s="447">
        <v>977.57949300000007</v>
      </c>
      <c r="BY234" s="448">
        <v>3388.878514</v>
      </c>
      <c r="BZ234" s="448">
        <v>1591.688000000001</v>
      </c>
      <c r="CA234" s="448">
        <v>1020.5668399999998</v>
      </c>
      <c r="CB234" s="2496"/>
      <c r="CC234" s="2496"/>
      <c r="CD234" s="2496"/>
      <c r="CE234" s="2496"/>
      <c r="CF234" s="2496"/>
      <c r="CG234" s="2496"/>
      <c r="CH234" s="2496"/>
      <c r="CI234" s="2496"/>
      <c r="CJ234" s="2496"/>
      <c r="CK234" s="2496"/>
      <c r="CL234" s="2496"/>
      <c r="CM234" s="2496"/>
      <c r="CN234" s="2496"/>
      <c r="CO234" s="2496"/>
      <c r="CP234" s="2496"/>
      <c r="CQ234" s="2496"/>
      <c r="CR234" s="2496"/>
      <c r="CS234" s="2496"/>
      <c r="CT234" s="2496"/>
      <c r="CU234" s="2496"/>
      <c r="CV234" s="2496"/>
      <c r="CW234" s="2496"/>
      <c r="CX234" s="2496"/>
      <c r="CY234" s="2496"/>
      <c r="CZ234" s="2496"/>
    </row>
    <row r="235" s="761" customFormat="true" ht="15" customHeight="true" x14ac:dyDescent="0.2">
      <c r="A235" s="2202"/>
      <c r="B235" s="2380"/>
      <c r="C235" s="2339"/>
      <c r="D235" s="2340"/>
      <c r="E235" s="2340"/>
      <c r="F235" s="2340"/>
      <c r="G235" s="2341"/>
      <c r="H235" s="2342"/>
      <c r="I235" s="2340"/>
      <c r="J235" s="2340"/>
      <c r="K235" s="2340"/>
      <c r="L235" s="2343"/>
      <c r="M235" s="2344"/>
      <c r="N235" s="2340"/>
      <c r="O235" s="2340"/>
      <c r="P235" s="2340"/>
      <c r="Q235" s="2341"/>
      <c r="R235" s="2342"/>
      <c r="S235" s="2340"/>
      <c r="T235" s="2340"/>
      <c r="U235" s="2340"/>
      <c r="V235" s="2340"/>
      <c r="W235" s="2340"/>
      <c r="X235" s="2340"/>
      <c r="Y235" s="2340"/>
      <c r="Z235" s="2340"/>
      <c r="AA235" s="2592"/>
      <c r="AB235" s="1038"/>
      <c r="AC235" s="1038"/>
      <c r="AD235" s="1038"/>
      <c r="AE235" s="1038"/>
      <c r="AF235" s="1038"/>
      <c r="AG235" s="1038"/>
      <c r="AH235" s="1038"/>
      <c r="AI235" s="1038"/>
      <c r="AJ235" s="1038"/>
      <c r="AK235" s="1038"/>
      <c r="AL235" s="1038"/>
      <c r="AM235" s="1038"/>
      <c r="AN235" s="1038"/>
      <c r="AO235" s="1038"/>
      <c r="AP235" s="1038"/>
      <c r="AQ235" s="1038"/>
      <c r="AR235" s="1038"/>
      <c r="AS235" s="1038"/>
      <c r="AT235" s="1038"/>
      <c r="AU235" s="1038"/>
      <c r="AV235" s="1038"/>
      <c r="AW235" s="1038"/>
      <c r="AX235" s="1038"/>
      <c r="AY235" s="1038"/>
      <c r="AZ235" s="240"/>
      <c r="BA235" s="3430"/>
      <c r="BB235" s="175" t="s">
        <v>184</v>
      </c>
      <c r="BC235" s="517">
        <v>39.292836000000001</v>
      </c>
      <c r="BD235" s="447">
        <v>60.436872999999999</v>
      </c>
      <c r="BE235" s="447">
        <v>86.489362</v>
      </c>
      <c r="BF235" s="447">
        <v>25.527191000000002</v>
      </c>
      <c r="BG235" s="518">
        <v>59.572941999999998</v>
      </c>
      <c r="BH235" s="526">
        <v>15.764061999999999</v>
      </c>
      <c r="BI235" s="447">
        <v>0</v>
      </c>
      <c r="BJ235" s="447">
        <v>1.6966699999999999</v>
      </c>
      <c r="BK235" s="447">
        <v>31.312138000000001</v>
      </c>
      <c r="BL235" s="518">
        <v>23.623884</v>
      </c>
      <c r="BM235" s="526">
        <v>30.775404000000002</v>
      </c>
      <c r="BN235" s="447">
        <v>29.312621</v>
      </c>
      <c r="BO235" s="447">
        <v>36.677506000000001</v>
      </c>
      <c r="BP235" s="447">
        <v>31.442931000000002</v>
      </c>
      <c r="BQ235" s="518">
        <v>70.713988000000001</v>
      </c>
      <c r="BR235" s="526">
        <v>18.612181</v>
      </c>
      <c r="BS235" s="447">
        <v>74.457324999999997</v>
      </c>
      <c r="BT235" s="447">
        <v>69.916756000000007</v>
      </c>
      <c r="BU235" s="447">
        <v>6.8897240000000002</v>
      </c>
      <c r="BV235" s="447">
        <v>35.755912000000002</v>
      </c>
      <c r="BW235" s="447">
        <v>19.062514</v>
      </c>
      <c r="BX235" s="447">
        <v>18.026822000000003</v>
      </c>
      <c r="BY235" s="448">
        <v>2.7931439999999998</v>
      </c>
      <c r="BZ235" s="448">
        <v>16.845234999999999</v>
      </c>
      <c r="CA235" s="448">
        <v>8.9595909999999996</v>
      </c>
      <c r="CB235" s="2496"/>
      <c r="CC235" s="2496"/>
      <c r="CD235" s="2496"/>
      <c r="CE235" s="2496"/>
      <c r="CF235" s="2496"/>
      <c r="CG235" s="2496"/>
      <c r="CH235" s="2496"/>
      <c r="CI235" s="2496"/>
      <c r="CJ235" s="2496"/>
      <c r="CK235" s="2496"/>
      <c r="CL235" s="2496"/>
      <c r="CM235" s="2496"/>
      <c r="CN235" s="2496"/>
      <c r="CO235" s="2496"/>
      <c r="CP235" s="2496"/>
      <c r="CQ235" s="2496"/>
      <c r="CR235" s="2496"/>
      <c r="CS235" s="2496"/>
      <c r="CT235" s="2496"/>
      <c r="CU235" s="2496"/>
      <c r="CV235" s="2496"/>
      <c r="CW235" s="2496"/>
      <c r="CX235" s="2496"/>
      <c r="CY235" s="2496"/>
      <c r="CZ235" s="2496"/>
    </row>
    <row r="236" s="761" customFormat="true" ht="15" customHeight="true" x14ac:dyDescent="0.2">
      <c r="A236" s="2202"/>
      <c r="B236" s="2380"/>
      <c r="C236" s="2339"/>
      <c r="D236" s="2340"/>
      <c r="E236" s="2340"/>
      <c r="F236" s="2340"/>
      <c r="G236" s="2341"/>
      <c r="H236" s="2342"/>
      <c r="I236" s="2340"/>
      <c r="J236" s="2340"/>
      <c r="K236" s="2340"/>
      <c r="L236" s="2343"/>
      <c r="M236" s="2344"/>
      <c r="N236" s="2340"/>
      <c r="O236" s="2340"/>
      <c r="P236" s="2340"/>
      <c r="Q236" s="2341"/>
      <c r="R236" s="2342"/>
      <c r="S236" s="2340"/>
      <c r="T236" s="2340"/>
      <c r="U236" s="2340"/>
      <c r="V236" s="2340"/>
      <c r="W236" s="2340"/>
      <c r="X236" s="2340"/>
      <c r="Y236" s="2340"/>
      <c r="Z236" s="2340"/>
      <c r="AA236" s="2592"/>
      <c r="AB236" s="1038"/>
      <c r="AC236" s="1038"/>
      <c r="AD236" s="1038"/>
      <c r="AE236" s="1038"/>
      <c r="AF236" s="1038"/>
      <c r="AG236" s="1038"/>
      <c r="AH236" s="1038"/>
      <c r="AI236" s="1038"/>
      <c r="AJ236" s="1038"/>
      <c r="AK236" s="1038"/>
      <c r="AL236" s="1038"/>
      <c r="AM236" s="1038"/>
      <c r="AN236" s="1038"/>
      <c r="AO236" s="1038"/>
      <c r="AP236" s="1038"/>
      <c r="AQ236" s="1038"/>
      <c r="AR236" s="1038"/>
      <c r="AS236" s="1038"/>
      <c r="AT236" s="1038"/>
      <c r="AU236" s="1038"/>
      <c r="AV236" s="1038"/>
      <c r="AW236" s="1038"/>
      <c r="AX236" s="1038"/>
      <c r="AY236" s="1038"/>
      <c r="AZ236" s="240"/>
      <c r="BA236" s="3431"/>
      <c r="BB236" s="175" t="s">
        <v>192</v>
      </c>
      <c r="BC236" s="517">
        <v>16600.181001000004</v>
      </c>
      <c r="BD236" s="447">
        <v>16605.888086999959</v>
      </c>
      <c r="BE236" s="447">
        <v>16604.136339000026</v>
      </c>
      <c r="BF236" s="447">
        <v>16601.10597599997</v>
      </c>
      <c r="BG236" s="518">
        <v>16602.311295000007</v>
      </c>
      <c r="BH236" s="526">
        <v>6525.9511109999858</v>
      </c>
      <c r="BI236" s="447">
        <v>6524.2239480000044</v>
      </c>
      <c r="BJ236" s="447">
        <v>6519.9485960000047</v>
      </c>
      <c r="BK236" s="447">
        <v>6525.5256900000059</v>
      </c>
      <c r="BL236" s="518">
        <v>6524.2865409999995</v>
      </c>
      <c r="BM236" s="526">
        <v>10083.602007000005</v>
      </c>
      <c r="BN236" s="447">
        <v>10076.015495000018</v>
      </c>
      <c r="BO236" s="447">
        <v>10079.058334000012</v>
      </c>
      <c r="BP236" s="447">
        <v>10075.973088000013</v>
      </c>
      <c r="BQ236" s="518">
        <v>10079.037888000028</v>
      </c>
      <c r="BR236" s="526">
        <v>8046.0355119999858</v>
      </c>
      <c r="BS236" s="447">
        <v>12976.006856999995</v>
      </c>
      <c r="BT236" s="447">
        <v>10394.52486299999</v>
      </c>
      <c r="BU236" s="447">
        <v>6389.2880500000092</v>
      </c>
      <c r="BV236" s="447">
        <v>13677.042380999996</v>
      </c>
      <c r="BW236" s="447">
        <v>4786.3601329999983</v>
      </c>
      <c r="BX236" s="447">
        <v>3906.1200310000081</v>
      </c>
      <c r="BY236" s="448">
        <v>6864.3609380000198</v>
      </c>
      <c r="BZ236" s="448">
        <v>10726.965947999986</v>
      </c>
      <c r="CA236" s="448">
        <v>5246.9179850000028</v>
      </c>
      <c r="CB236" s="2496"/>
      <c r="CC236" s="2496"/>
      <c r="CD236" s="2496"/>
      <c r="CE236" s="2496"/>
      <c r="CF236" s="2496"/>
      <c r="CG236" s="2496"/>
      <c r="CH236" s="2496"/>
      <c r="CI236" s="2496"/>
      <c r="CJ236" s="2496"/>
      <c r="CK236" s="2496"/>
      <c r="CL236" s="2496"/>
      <c r="CM236" s="2496"/>
      <c r="CN236" s="2496"/>
      <c r="CO236" s="2496"/>
      <c r="CP236" s="2496"/>
      <c r="CQ236" s="2496"/>
      <c r="CR236" s="2496"/>
      <c r="CS236" s="2496"/>
      <c r="CT236" s="2496"/>
      <c r="CU236" s="2496"/>
      <c r="CV236" s="2496"/>
      <c r="CW236" s="2496"/>
      <c r="CX236" s="2496"/>
      <c r="CY236" s="2496"/>
      <c r="CZ236" s="2496"/>
    </row>
    <row r="237" s="761" customFormat="true" ht="15" customHeight="true" x14ac:dyDescent="0.2">
      <c r="A237" s="2202"/>
      <c r="B237" s="2380"/>
      <c r="C237" s="2339"/>
      <c r="D237" s="2340"/>
      <c r="E237" s="2340"/>
      <c r="F237" s="2340"/>
      <c r="G237" s="2341"/>
      <c r="H237" s="2342"/>
      <c r="I237" s="2340"/>
      <c r="J237" s="2340"/>
      <c r="K237" s="2340"/>
      <c r="L237" s="2343"/>
      <c r="M237" s="2344"/>
      <c r="N237" s="2340"/>
      <c r="O237" s="2340"/>
      <c r="P237" s="2340"/>
      <c r="Q237" s="2341"/>
      <c r="R237" s="2342"/>
      <c r="S237" s="2340"/>
      <c r="T237" s="2340"/>
      <c r="U237" s="2340"/>
      <c r="V237" s="2340"/>
      <c r="W237" s="2340"/>
      <c r="X237" s="2340"/>
      <c r="Y237" s="2340"/>
      <c r="Z237" s="2340"/>
      <c r="AA237" s="2592"/>
      <c r="AB237" s="1038"/>
      <c r="AC237" s="1038"/>
      <c r="AD237" s="1038"/>
      <c r="AE237" s="1038"/>
      <c r="AF237" s="1038"/>
      <c r="AG237" s="1038"/>
      <c r="AH237" s="1038"/>
      <c r="AI237" s="1038"/>
      <c r="AJ237" s="1038"/>
      <c r="AK237" s="1038"/>
      <c r="AL237" s="1038"/>
      <c r="AM237" s="1038"/>
      <c r="AN237" s="1038"/>
      <c r="AO237" s="1038"/>
      <c r="AP237" s="1038"/>
      <c r="AQ237" s="1038"/>
      <c r="AR237" s="1038"/>
      <c r="AS237" s="1038"/>
      <c r="AT237" s="1038"/>
      <c r="AU237" s="1038"/>
      <c r="AV237" s="1038"/>
      <c r="AW237" s="1038"/>
      <c r="AX237" s="1038"/>
      <c r="AY237" s="1038"/>
      <c r="AZ237" s="240"/>
      <c r="BA237" s="838"/>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2496"/>
      <c r="CC237" s="2496"/>
      <c r="CD237" s="2496"/>
      <c r="CE237" s="2496"/>
      <c r="CF237" s="2496"/>
      <c r="CG237" s="2496"/>
      <c r="CH237" s="2496"/>
      <c r="CI237" s="2496"/>
      <c r="CJ237" s="2496"/>
      <c r="CK237" s="2496"/>
      <c r="CL237" s="2496"/>
      <c r="CM237" s="2496"/>
      <c r="CN237" s="2496"/>
      <c r="CO237" s="2496"/>
      <c r="CP237" s="2496"/>
      <c r="CQ237" s="2496"/>
      <c r="CR237" s="2496"/>
      <c r="CS237" s="2496"/>
      <c r="CT237" s="2496"/>
      <c r="CU237" s="2496"/>
      <c r="CV237" s="2496"/>
      <c r="CW237" s="2496"/>
      <c r="CX237" s="2496"/>
      <c r="CY237" s="2496"/>
      <c r="CZ237" s="2496"/>
    </row>
    <row r="238" s="761" customFormat="true" ht="15" customHeight="true" x14ac:dyDescent="0.2">
      <c r="A238" s="2202"/>
      <c r="B238" s="2380"/>
      <c r="C238" s="2339"/>
      <c r="D238" s="2340"/>
      <c r="E238" s="2340"/>
      <c r="F238" s="2340"/>
      <c r="G238" s="2341"/>
      <c r="H238" s="2342"/>
      <c r="I238" s="2340"/>
      <c r="J238" s="2340"/>
      <c r="K238" s="2340"/>
      <c r="L238" s="2343"/>
      <c r="M238" s="2344"/>
      <c r="N238" s="2340"/>
      <c r="O238" s="2340"/>
      <c r="P238" s="2340"/>
      <c r="Q238" s="2341"/>
      <c r="R238" s="2342"/>
      <c r="S238" s="2340"/>
      <c r="T238" s="2340"/>
      <c r="U238" s="2340"/>
      <c r="V238" s="2340"/>
      <c r="W238" s="2340"/>
      <c r="X238" s="2340"/>
      <c r="Y238" s="2340"/>
      <c r="Z238" s="2340"/>
      <c r="AA238" s="2592"/>
      <c r="AB238" s="1038"/>
      <c r="AC238" s="1038"/>
      <c r="AD238" s="1038"/>
      <c r="AE238" s="1038"/>
      <c r="AF238" s="1038"/>
      <c r="AG238" s="1038"/>
      <c r="AH238" s="1038"/>
      <c r="AI238" s="1038"/>
      <c r="AJ238" s="1038"/>
      <c r="AK238" s="1038"/>
      <c r="AL238" s="1038"/>
      <c r="AM238" s="1038"/>
      <c r="AN238" s="1038"/>
      <c r="AO238" s="1038"/>
      <c r="AP238" s="1038"/>
      <c r="AQ238" s="1038"/>
      <c r="AR238" s="1038"/>
      <c r="AS238" s="1038"/>
      <c r="AT238" s="1038"/>
      <c r="AU238" s="1038"/>
      <c r="AV238" s="1038"/>
      <c r="AW238" s="1038"/>
      <c r="AX238" s="1038"/>
      <c r="AY238" s="1038"/>
      <c r="AZ238" s="240"/>
      <c r="BA238" s="838"/>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2496"/>
      <c r="CC238" s="2496"/>
      <c r="CD238" s="2496"/>
      <c r="CE238" s="2496"/>
      <c r="CF238" s="2496"/>
      <c r="CG238" s="2496"/>
      <c r="CH238" s="2496"/>
      <c r="CI238" s="2496"/>
      <c r="CJ238" s="2496"/>
      <c r="CK238" s="2496"/>
      <c r="CL238" s="2496"/>
      <c r="CM238" s="2496"/>
      <c r="CN238" s="2496"/>
      <c r="CO238" s="2496"/>
      <c r="CP238" s="2496"/>
      <c r="CQ238" s="2496"/>
      <c r="CR238" s="2496"/>
      <c r="CS238" s="2496"/>
      <c r="CT238" s="2496"/>
      <c r="CU238" s="2496"/>
      <c r="CV238" s="2496"/>
      <c r="CW238" s="2496"/>
      <c r="CX238" s="2496"/>
      <c r="CY238" s="2496"/>
      <c r="CZ238" s="2496"/>
    </row>
    <row r="239" s="761" customFormat="true" ht="15" customHeight="true" x14ac:dyDescent="0.2">
      <c r="A239" s="2202"/>
      <c r="B239" s="2380"/>
      <c r="C239" s="2339"/>
      <c r="D239" s="2340"/>
      <c r="E239" s="2340"/>
      <c r="F239" s="2340"/>
      <c r="G239" s="2341"/>
      <c r="H239" s="2342"/>
      <c r="I239" s="2340"/>
      <c r="J239" s="2340"/>
      <c r="K239" s="2340"/>
      <c r="L239" s="2343"/>
      <c r="M239" s="2344"/>
      <c r="N239" s="2340"/>
      <c r="O239" s="2340"/>
      <c r="P239" s="2340"/>
      <c r="Q239" s="2341"/>
      <c r="R239" s="2342"/>
      <c r="S239" s="2340"/>
      <c r="T239" s="2340"/>
      <c r="U239" s="2340"/>
      <c r="V239" s="2340"/>
      <c r="W239" s="2340"/>
      <c r="X239" s="2340"/>
      <c r="Y239" s="2340"/>
      <c r="Z239" s="2340"/>
      <c r="AA239" s="2592"/>
      <c r="AB239" s="1038"/>
      <c r="AC239" s="1038"/>
      <c r="AD239" s="1038"/>
      <c r="AE239" s="1038"/>
      <c r="AF239" s="1038"/>
      <c r="AG239" s="1038"/>
      <c r="AH239" s="1038"/>
      <c r="AI239" s="1038"/>
      <c r="AJ239" s="1038"/>
      <c r="AK239" s="1038"/>
      <c r="AL239" s="1038"/>
      <c r="AM239" s="1038"/>
      <c r="AN239" s="1038"/>
      <c r="AO239" s="1038"/>
      <c r="AP239" s="1038"/>
      <c r="AQ239" s="1038"/>
      <c r="AR239" s="1038"/>
      <c r="AS239" s="1038"/>
      <c r="AT239" s="1038"/>
      <c r="AU239" s="1038"/>
      <c r="AV239" s="1038"/>
      <c r="AW239" s="1038"/>
      <c r="AX239" s="1038"/>
      <c r="AY239" s="1038"/>
      <c r="AZ239" s="240"/>
      <c r="BA239" s="838"/>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2496"/>
      <c r="CC239" s="2496"/>
      <c r="CD239" s="2496"/>
      <c r="CE239" s="2496"/>
      <c r="CF239" s="2496"/>
      <c r="CG239" s="2496"/>
      <c r="CH239" s="2496"/>
      <c r="CI239" s="2496"/>
      <c r="CJ239" s="2496"/>
      <c r="CK239" s="2496"/>
      <c r="CL239" s="2496"/>
      <c r="CM239" s="2496"/>
      <c r="CN239" s="2496"/>
      <c r="CO239" s="2496"/>
      <c r="CP239" s="2496"/>
      <c r="CQ239" s="2496"/>
      <c r="CR239" s="2496"/>
      <c r="CS239" s="2496"/>
      <c r="CT239" s="2496"/>
      <c r="CU239" s="2496"/>
      <c r="CV239" s="2496"/>
      <c r="CW239" s="2496"/>
      <c r="CX239" s="2496"/>
      <c r="CY239" s="2496"/>
      <c r="CZ239" s="2496"/>
    </row>
    <row r="240" s="761" customFormat="true" ht="15" customHeight="true" x14ac:dyDescent="0.2">
      <c r="A240" s="2202"/>
      <c r="B240" s="2206"/>
      <c r="C240" s="2339"/>
      <c r="D240" s="2340"/>
      <c r="E240" s="2340"/>
      <c r="F240" s="2340"/>
      <c r="G240" s="2341"/>
      <c r="H240" s="2342"/>
      <c r="I240" s="2340"/>
      <c r="J240" s="2340"/>
      <c r="K240" s="2340"/>
      <c r="L240" s="2343"/>
      <c r="M240" s="2344"/>
      <c r="N240" s="2340"/>
      <c r="O240" s="2340"/>
      <c r="P240" s="2340"/>
      <c r="Q240" s="2341"/>
      <c r="R240" s="2342"/>
      <c r="S240" s="2340"/>
      <c r="T240" s="2340"/>
      <c r="U240" s="2340"/>
      <c r="V240" s="2340"/>
      <c r="W240" s="2340"/>
      <c r="X240" s="2340"/>
      <c r="Y240" s="2340"/>
      <c r="Z240" s="2340"/>
      <c r="AA240" s="2592"/>
      <c r="AB240" s="1038"/>
      <c r="AC240" s="1038"/>
      <c r="AD240" s="1038"/>
      <c r="AE240" s="1038"/>
      <c r="AF240" s="1038"/>
      <c r="AG240" s="1038"/>
      <c r="AH240" s="1038"/>
      <c r="AI240" s="1038"/>
      <c r="AJ240" s="1038"/>
      <c r="AK240" s="1038"/>
      <c r="AL240" s="1038"/>
      <c r="AM240" s="1038"/>
      <c r="AN240" s="1038"/>
      <c r="AO240" s="1038"/>
      <c r="AP240" s="1038"/>
      <c r="AQ240" s="1038"/>
      <c r="AR240" s="1038"/>
      <c r="AS240" s="1038"/>
      <c r="AT240" s="1038"/>
      <c r="AU240" s="1038"/>
      <c r="AV240" s="1038"/>
      <c r="AW240" s="1038"/>
      <c r="AX240" s="1038"/>
      <c r="AY240" s="1038"/>
      <c r="AZ240" s="240"/>
      <c r="BA240" s="838"/>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2496"/>
      <c r="CC240" s="2496"/>
      <c r="CD240" s="2496"/>
      <c r="CE240" s="2496"/>
      <c r="CF240" s="2496"/>
      <c r="CG240" s="2496"/>
      <c r="CH240" s="2496"/>
      <c r="CI240" s="2496"/>
      <c r="CJ240" s="2496"/>
      <c r="CK240" s="2496"/>
      <c r="CL240" s="2496"/>
      <c r="CM240" s="2496"/>
      <c r="CN240" s="2496"/>
      <c r="CO240" s="2496"/>
      <c r="CP240" s="2496"/>
      <c r="CQ240" s="2496"/>
      <c r="CR240" s="2496"/>
      <c r="CS240" s="2496"/>
      <c r="CT240" s="2496"/>
      <c r="CU240" s="2496"/>
      <c r="CV240" s="2496"/>
      <c r="CW240" s="2496"/>
      <c r="CX240" s="2496"/>
      <c r="CY240" s="2496"/>
      <c r="CZ240" s="2496"/>
    </row>
    <row r="241" s="761" customFormat="true" ht="15" customHeight="true" x14ac:dyDescent="0.2">
      <c r="A241" s="2203"/>
      <c r="B241" s="2381"/>
      <c r="C241" s="2345"/>
      <c r="D241" s="2346"/>
      <c r="E241" s="2346"/>
      <c r="F241" s="2346"/>
      <c r="G241" s="2347"/>
      <c r="H241" s="2348"/>
      <c r="I241" s="2346"/>
      <c r="J241" s="2346"/>
      <c r="K241" s="2346"/>
      <c r="L241" s="2349"/>
      <c r="M241" s="2350"/>
      <c r="N241" s="2346"/>
      <c r="O241" s="2346"/>
      <c r="P241" s="2346"/>
      <c r="Q241" s="2347"/>
      <c r="R241" s="2348"/>
      <c r="S241" s="2346"/>
      <c r="T241" s="2346"/>
      <c r="U241" s="2346"/>
      <c r="V241" s="2346"/>
      <c r="W241" s="2346"/>
      <c r="X241" s="2346"/>
      <c r="Y241" s="2346"/>
      <c r="Z241" s="2346"/>
      <c r="AA241" s="2593"/>
      <c r="AB241" s="1038"/>
      <c r="AC241" s="1038"/>
      <c r="AD241" s="1038"/>
      <c r="AE241" s="1038"/>
      <c r="AF241" s="1038"/>
      <c r="AG241" s="1038"/>
      <c r="AH241" s="1038"/>
      <c r="AI241" s="1038"/>
      <c r="AJ241" s="1038"/>
      <c r="AK241" s="1038"/>
      <c r="AL241" s="1038"/>
      <c r="AM241" s="1038"/>
      <c r="AN241" s="1038"/>
      <c r="AO241" s="1038"/>
      <c r="AP241" s="1038"/>
      <c r="AQ241" s="1038"/>
      <c r="AR241" s="1038"/>
      <c r="AS241" s="1038"/>
      <c r="AT241" s="1038"/>
      <c r="AU241" s="1038"/>
      <c r="AV241" s="1038"/>
      <c r="AW241" s="1038"/>
      <c r="AX241" s="1038"/>
      <c r="AY241" s="1038"/>
      <c r="AZ241" s="240"/>
      <c r="BA241" s="838"/>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2496"/>
      <c r="CC241" s="2496"/>
      <c r="CD241" s="2496"/>
      <c r="CE241" s="2496"/>
      <c r="CF241" s="2496"/>
      <c r="CG241" s="2496"/>
      <c r="CH241" s="2496"/>
      <c r="CI241" s="2496"/>
      <c r="CJ241" s="2496"/>
      <c r="CK241" s="2496"/>
      <c r="CL241" s="2496"/>
      <c r="CM241" s="2496"/>
      <c r="CN241" s="2496"/>
      <c r="CO241" s="2496"/>
      <c r="CP241" s="2496"/>
      <c r="CQ241" s="2496"/>
      <c r="CR241" s="2496"/>
      <c r="CS241" s="2496"/>
      <c r="CT241" s="2496"/>
      <c r="CU241" s="2496"/>
      <c r="CV241" s="2496"/>
      <c r="CW241" s="2496"/>
      <c r="CX241" s="2496"/>
      <c r="CY241" s="2496"/>
      <c r="CZ241" s="2496"/>
    </row>
    <row r="242" s="761" customFormat="true" ht="15" customHeight="true" x14ac:dyDescent="0.2">
      <c r="A242" s="1136"/>
      <c r="B242" s="1260"/>
      <c r="C242" s="1346"/>
      <c r="D242" s="1305"/>
      <c r="E242" s="1305"/>
      <c r="F242" s="1305"/>
      <c r="G242" s="1306"/>
      <c r="H242" s="1347"/>
      <c r="I242" s="1305"/>
      <c r="J242" s="1305"/>
      <c r="K242" s="1305"/>
      <c r="L242" s="1348"/>
      <c r="M242" s="1346"/>
      <c r="N242" s="1305"/>
      <c r="O242" s="1305"/>
      <c r="P242" s="1305"/>
      <c r="Q242" s="1306"/>
      <c r="R242" s="1347"/>
      <c r="S242" s="1305"/>
      <c r="T242" s="1305"/>
      <c r="U242" s="1305"/>
      <c r="V242" s="1305"/>
      <c r="W242" s="1305"/>
      <c r="X242" s="1305"/>
      <c r="Y242" s="1305"/>
      <c r="Z242" s="1305"/>
      <c r="AA242" s="1348"/>
      <c r="AB242" s="1038"/>
      <c r="AC242" s="1038"/>
      <c r="AD242" s="1038"/>
      <c r="AE242" s="1038"/>
      <c r="AF242" s="1038"/>
      <c r="AG242" s="1038"/>
      <c r="AH242" s="1038"/>
      <c r="AI242" s="1038"/>
      <c r="AJ242" s="1038"/>
      <c r="AK242" s="1038"/>
      <c r="AL242" s="1038"/>
      <c r="AM242" s="1038"/>
      <c r="AN242" s="1038"/>
      <c r="AO242" s="1038"/>
      <c r="AP242" s="1038"/>
      <c r="AQ242" s="1038"/>
      <c r="AR242" s="1038"/>
      <c r="AS242" s="1038"/>
      <c r="AT242" s="1038"/>
      <c r="AU242" s="1038"/>
      <c r="AV242" s="1038"/>
      <c r="AW242" s="1038"/>
      <c r="AX242" s="1038"/>
      <c r="AY242" s="1038"/>
      <c r="AZ242" s="240"/>
      <c r="BA242" s="838"/>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2496"/>
      <c r="CC242" s="2496"/>
      <c r="CD242" s="2496"/>
      <c r="CE242" s="2496"/>
      <c r="CF242" s="2496"/>
      <c r="CG242" s="2496"/>
      <c r="CH242" s="2496"/>
      <c r="CI242" s="2496"/>
      <c r="CJ242" s="2496"/>
      <c r="CK242" s="2496"/>
      <c r="CL242" s="2496"/>
      <c r="CM242" s="2496"/>
      <c r="CN242" s="2496"/>
      <c r="CO242" s="2496"/>
      <c r="CP242" s="2496"/>
      <c r="CQ242" s="2496"/>
      <c r="CR242" s="2496"/>
      <c r="CS242" s="2496"/>
      <c r="CT242" s="2496"/>
      <c r="CU242" s="2496"/>
      <c r="CV242" s="2496"/>
      <c r="CW242" s="2496"/>
      <c r="CX242" s="2496"/>
      <c r="CY242" s="2496"/>
      <c r="CZ242" s="2496"/>
    </row>
    <row r="243" s="761" customFormat="true" ht="15" customHeight="true" x14ac:dyDescent="0.2">
      <c r="A243" s="1136"/>
      <c r="B243" s="1260"/>
      <c r="C243" s="1346"/>
      <c r="D243" s="1305"/>
      <c r="E243" s="1305"/>
      <c r="F243" s="1305"/>
      <c r="G243" s="1306"/>
      <c r="H243" s="1347"/>
      <c r="I243" s="1305"/>
      <c r="J243" s="1305"/>
      <c r="K243" s="1305"/>
      <c r="L243" s="1348"/>
      <c r="M243" s="1346"/>
      <c r="N243" s="1305"/>
      <c r="O243" s="1305"/>
      <c r="P243" s="1305"/>
      <c r="Q243" s="1306"/>
      <c r="R243" s="1347"/>
      <c r="S243" s="1305"/>
      <c r="T243" s="1305"/>
      <c r="U243" s="1305"/>
      <c r="V243" s="1305"/>
      <c r="W243" s="1305"/>
      <c r="X243" s="1305"/>
      <c r="Y243" s="1305"/>
      <c r="Z243" s="1305"/>
      <c r="AA243" s="134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240"/>
      <c r="BA243" s="838"/>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2496"/>
      <c r="CC243" s="2496"/>
      <c r="CD243" s="2496"/>
      <c r="CE243" s="2496"/>
      <c r="CF243" s="2496"/>
      <c r="CG243" s="2496"/>
      <c r="CH243" s="2496"/>
      <c r="CI243" s="2496"/>
      <c r="CJ243" s="2496"/>
      <c r="CK243" s="2496"/>
      <c r="CL243" s="2496"/>
      <c r="CM243" s="2496"/>
      <c r="CN243" s="2496"/>
      <c r="CO243" s="2496"/>
      <c r="CP243" s="2496"/>
      <c r="CQ243" s="2496"/>
      <c r="CR243" s="2496"/>
      <c r="CS243" s="2496"/>
      <c r="CT243" s="2496"/>
      <c r="CU243" s="2496"/>
      <c r="CV243" s="2496"/>
      <c r="CW243" s="2496"/>
      <c r="CX243" s="2496"/>
      <c r="CY243" s="2496"/>
      <c r="CZ243" s="2496"/>
    </row>
    <row r="244" s="761" customFormat="true" ht="15" customHeight="true" x14ac:dyDescent="0.2">
      <c r="A244" s="1136"/>
      <c r="B244" s="1260"/>
      <c r="C244" s="1346"/>
      <c r="D244" s="1305"/>
      <c r="E244" s="1305"/>
      <c r="F244" s="1305"/>
      <c r="G244" s="1306"/>
      <c r="H244" s="1347"/>
      <c r="I244" s="1305"/>
      <c r="J244" s="1305"/>
      <c r="K244" s="1305"/>
      <c r="L244" s="1348"/>
      <c r="M244" s="1346"/>
      <c r="N244" s="1305"/>
      <c r="O244" s="1305"/>
      <c r="P244" s="1305"/>
      <c r="Q244" s="1306"/>
      <c r="R244" s="1347"/>
      <c r="S244" s="1305"/>
      <c r="T244" s="1305"/>
      <c r="U244" s="1305"/>
      <c r="V244" s="1305"/>
      <c r="W244" s="1305"/>
      <c r="X244" s="1305"/>
      <c r="Y244" s="1305"/>
      <c r="Z244" s="1305"/>
      <c r="AA244" s="1348"/>
      <c r="AB244" s="1038"/>
      <c r="AC244" s="1038"/>
      <c r="AD244" s="1038"/>
      <c r="AE244" s="1038"/>
      <c r="AF244" s="1038"/>
      <c r="AG244" s="1038"/>
      <c r="AH244" s="1038"/>
      <c r="AI244" s="1038"/>
      <c r="AJ244" s="1038"/>
      <c r="AK244" s="1038"/>
      <c r="AL244" s="1038"/>
      <c r="AM244" s="1038"/>
      <c r="AN244" s="1038"/>
      <c r="AO244" s="1038"/>
      <c r="AP244" s="1038"/>
      <c r="AQ244" s="1038"/>
      <c r="AR244" s="1038"/>
      <c r="AS244" s="1038"/>
      <c r="AT244" s="1038"/>
      <c r="AU244" s="1038"/>
      <c r="AV244" s="1038"/>
      <c r="AW244" s="1038"/>
      <c r="AX244" s="1038"/>
      <c r="AY244" s="1038"/>
      <c r="AZ244" s="240"/>
      <c r="BA244" s="838"/>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2496"/>
      <c r="CC244" s="2496"/>
      <c r="CD244" s="2496"/>
      <c r="CE244" s="2496"/>
      <c r="CF244" s="2496"/>
      <c r="CG244" s="2496"/>
      <c r="CH244" s="2496"/>
      <c r="CI244" s="2496"/>
      <c r="CJ244" s="2496"/>
      <c r="CK244" s="2496"/>
      <c r="CL244" s="2496"/>
      <c r="CM244" s="2496"/>
      <c r="CN244" s="2496"/>
      <c r="CO244" s="2496"/>
      <c r="CP244" s="2496"/>
      <c r="CQ244" s="2496"/>
      <c r="CR244" s="2496"/>
      <c r="CS244" s="2496"/>
      <c r="CT244" s="2496"/>
      <c r="CU244" s="2496"/>
      <c r="CV244" s="2496"/>
      <c r="CW244" s="2496"/>
      <c r="CX244" s="2496"/>
      <c r="CY244" s="2496"/>
      <c r="CZ244" s="2496"/>
    </row>
    <row r="245" s="761" customFormat="true" ht="15" customHeight="true" x14ac:dyDescent="0.2">
      <c r="A245" s="1136"/>
      <c r="B245" s="1260"/>
      <c r="C245" s="1346"/>
      <c r="D245" s="1305"/>
      <c r="E245" s="1305"/>
      <c r="F245" s="1305"/>
      <c r="G245" s="1306"/>
      <c r="H245" s="1347"/>
      <c r="I245" s="1305"/>
      <c r="J245" s="1305"/>
      <c r="K245" s="1305"/>
      <c r="L245" s="1348"/>
      <c r="M245" s="1346"/>
      <c r="N245" s="1305"/>
      <c r="O245" s="1305"/>
      <c r="P245" s="1305"/>
      <c r="Q245" s="1306"/>
      <c r="R245" s="1347"/>
      <c r="S245" s="1305"/>
      <c r="T245" s="1305"/>
      <c r="U245" s="1305"/>
      <c r="V245" s="1305"/>
      <c r="W245" s="1305"/>
      <c r="X245" s="1305"/>
      <c r="Y245" s="1305"/>
      <c r="Z245" s="1305"/>
      <c r="AA245" s="1348"/>
      <c r="AB245" s="1038"/>
      <c r="AC245" s="1038"/>
      <c r="AD245" s="1038"/>
      <c r="AE245" s="1038"/>
      <c r="AF245" s="1038"/>
      <c r="AG245" s="1038"/>
      <c r="AH245" s="1038"/>
      <c r="AI245" s="1038"/>
      <c r="AJ245" s="1038"/>
      <c r="AK245" s="1038"/>
      <c r="AL245" s="1038"/>
      <c r="AM245" s="1038"/>
      <c r="AN245" s="1038"/>
      <c r="AO245" s="1038"/>
      <c r="AP245" s="1038"/>
      <c r="AQ245" s="1038"/>
      <c r="AR245" s="1038"/>
      <c r="AS245" s="1038"/>
      <c r="AT245" s="1038"/>
      <c r="AU245" s="1038"/>
      <c r="AV245" s="1038"/>
      <c r="AW245" s="1038"/>
      <c r="AX245" s="1038"/>
      <c r="AY245" s="1038"/>
      <c r="AZ245" s="240"/>
      <c r="BA245" s="838"/>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2496"/>
      <c r="CC245" s="2496"/>
      <c r="CD245" s="2496"/>
      <c r="CE245" s="2496"/>
      <c r="CF245" s="2496"/>
      <c r="CG245" s="2496"/>
      <c r="CH245" s="2496"/>
      <c r="CI245" s="2496"/>
      <c r="CJ245" s="2496"/>
      <c r="CK245" s="2496"/>
      <c r="CL245" s="2496"/>
      <c r="CM245" s="2496"/>
      <c r="CN245" s="2496"/>
      <c r="CO245" s="2496"/>
      <c r="CP245" s="2496"/>
      <c r="CQ245" s="2496"/>
      <c r="CR245" s="2496"/>
      <c r="CS245" s="2496"/>
      <c r="CT245" s="2496"/>
      <c r="CU245" s="2496"/>
      <c r="CV245" s="2496"/>
      <c r="CW245" s="2496"/>
      <c r="CX245" s="2496"/>
      <c r="CY245" s="2496"/>
      <c r="CZ245" s="2496"/>
    </row>
    <row r="246" s="761" customFormat="true" ht="15" customHeight="true" x14ac:dyDescent="0.2">
      <c r="A246" s="1136"/>
      <c r="B246" s="1260"/>
      <c r="C246" s="1346"/>
      <c r="D246" s="1305"/>
      <c r="E246" s="1305"/>
      <c r="F246" s="1305"/>
      <c r="G246" s="1306"/>
      <c r="H246" s="1347"/>
      <c r="I246" s="1305"/>
      <c r="J246" s="1305"/>
      <c r="K246" s="1305"/>
      <c r="L246" s="1348"/>
      <c r="M246" s="1346"/>
      <c r="N246" s="1305"/>
      <c r="O246" s="1305"/>
      <c r="P246" s="1305"/>
      <c r="Q246" s="1306"/>
      <c r="R246" s="1347"/>
      <c r="S246" s="1305"/>
      <c r="T246" s="1305"/>
      <c r="U246" s="1305"/>
      <c r="V246" s="1305"/>
      <c r="W246" s="1305"/>
      <c r="X246" s="1305"/>
      <c r="Y246" s="1305"/>
      <c r="Z246" s="1305"/>
      <c r="AA246" s="1348"/>
      <c r="AB246" s="1038"/>
      <c r="AC246" s="1038"/>
      <c r="AD246" s="1038"/>
      <c r="AE246" s="1038"/>
      <c r="AF246" s="1038"/>
      <c r="AG246" s="1038"/>
      <c r="AH246" s="1038"/>
      <c r="AI246" s="1038"/>
      <c r="AJ246" s="1038"/>
      <c r="AK246" s="1038"/>
      <c r="AL246" s="1038"/>
      <c r="AM246" s="1038"/>
      <c r="AN246" s="1038"/>
      <c r="AO246" s="1038"/>
      <c r="AP246" s="1038"/>
      <c r="AQ246" s="1038"/>
      <c r="AR246" s="1038"/>
      <c r="AS246" s="1038"/>
      <c r="AT246" s="1038"/>
      <c r="AU246" s="1038"/>
      <c r="AV246" s="1038"/>
      <c r="AW246" s="1038"/>
      <c r="AX246" s="1038"/>
      <c r="AY246" s="1038"/>
      <c r="AZ246" s="240"/>
      <c r="BA246" s="838"/>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2496"/>
      <c r="CC246" s="2496"/>
      <c r="CD246" s="2496"/>
      <c r="CE246" s="2496"/>
      <c r="CF246" s="2496"/>
      <c r="CG246" s="2496"/>
      <c r="CH246" s="2496"/>
      <c r="CI246" s="2496"/>
      <c r="CJ246" s="2496"/>
      <c r="CK246" s="2496"/>
      <c r="CL246" s="2496"/>
      <c r="CM246" s="2496"/>
      <c r="CN246" s="2496"/>
      <c r="CO246" s="2496"/>
      <c r="CP246" s="2496"/>
      <c r="CQ246" s="2496"/>
      <c r="CR246" s="2496"/>
      <c r="CS246" s="2496"/>
      <c r="CT246" s="2496"/>
      <c r="CU246" s="2496"/>
      <c r="CV246" s="2496"/>
      <c r="CW246" s="2496"/>
      <c r="CX246" s="2496"/>
      <c r="CY246" s="2496"/>
      <c r="CZ246" s="2496"/>
    </row>
    <row r="247" s="761" customFormat="true" ht="15" customHeight="true" x14ac:dyDescent="0.2">
      <c r="A247" s="1136"/>
      <c r="B247" s="1260"/>
      <c r="C247" s="1346"/>
      <c r="D247" s="1305"/>
      <c r="E247" s="1305"/>
      <c r="F247" s="1305"/>
      <c r="G247" s="1306"/>
      <c r="H247" s="1347"/>
      <c r="I247" s="1305"/>
      <c r="J247" s="1305"/>
      <c r="K247" s="1305"/>
      <c r="L247" s="1348"/>
      <c r="M247" s="1346"/>
      <c r="N247" s="1305"/>
      <c r="O247" s="1305"/>
      <c r="P247" s="1305"/>
      <c r="Q247" s="1306"/>
      <c r="R247" s="1347"/>
      <c r="S247" s="1305"/>
      <c r="T247" s="1305"/>
      <c r="U247" s="1305"/>
      <c r="V247" s="1305"/>
      <c r="W247" s="1305"/>
      <c r="X247" s="1305"/>
      <c r="Y247" s="1305"/>
      <c r="Z247" s="1305"/>
      <c r="AA247" s="1348"/>
      <c r="AB247" s="1038"/>
      <c r="AC247" s="1038"/>
      <c r="AD247" s="1038"/>
      <c r="AE247" s="1038"/>
      <c r="AF247" s="1038"/>
      <c r="AG247" s="1038"/>
      <c r="AH247" s="1038"/>
      <c r="AI247" s="1038"/>
      <c r="AJ247" s="1038"/>
      <c r="AK247" s="1038"/>
      <c r="AL247" s="1038"/>
      <c r="AM247" s="1038"/>
      <c r="AN247" s="1038"/>
      <c r="AO247" s="1038"/>
      <c r="AP247" s="1038"/>
      <c r="AQ247" s="1038"/>
      <c r="AR247" s="1038"/>
      <c r="AS247" s="1038"/>
      <c r="AT247" s="1038"/>
      <c r="AU247" s="1038"/>
      <c r="AV247" s="1038"/>
      <c r="AW247" s="1038"/>
      <c r="AX247" s="1038"/>
      <c r="AY247" s="1038"/>
      <c r="AZ247" s="240"/>
      <c r="BA247" s="838"/>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2496"/>
      <c r="CC247" s="2496"/>
      <c r="CD247" s="2496"/>
      <c r="CE247" s="2496"/>
      <c r="CF247" s="2496"/>
      <c r="CG247" s="2496"/>
      <c r="CH247" s="2496"/>
      <c r="CI247" s="2496"/>
      <c r="CJ247" s="2496"/>
      <c r="CK247" s="2496"/>
      <c r="CL247" s="2496"/>
      <c r="CM247" s="2496"/>
      <c r="CN247" s="2496"/>
      <c r="CO247" s="2496"/>
      <c r="CP247" s="2496"/>
      <c r="CQ247" s="2496"/>
      <c r="CR247" s="2496"/>
      <c r="CS247" s="2496"/>
      <c r="CT247" s="2496"/>
      <c r="CU247" s="2496"/>
      <c r="CV247" s="2496"/>
      <c r="CW247" s="2496"/>
      <c r="CX247" s="2496"/>
      <c r="CY247" s="2496"/>
      <c r="CZ247" s="2496"/>
    </row>
    <row r="248" s="761" customFormat="true" ht="15" customHeight="true" x14ac:dyDescent="0.2">
      <c r="A248" s="1141"/>
      <c r="B248" s="1280"/>
      <c r="C248" s="1431"/>
      <c r="D248" s="1359"/>
      <c r="E248" s="1359"/>
      <c r="F248" s="1359"/>
      <c r="G248" s="1360"/>
      <c r="H248" s="1432"/>
      <c r="I248" s="1359"/>
      <c r="J248" s="1359"/>
      <c r="K248" s="1359"/>
      <c r="L248" s="1433"/>
      <c r="M248" s="1431"/>
      <c r="N248" s="1359"/>
      <c r="O248" s="1359"/>
      <c r="P248" s="1359"/>
      <c r="Q248" s="1360"/>
      <c r="R248" s="1432"/>
      <c r="S248" s="1359"/>
      <c r="T248" s="1359"/>
      <c r="U248" s="1359"/>
      <c r="V248" s="1359"/>
      <c r="W248" s="1359"/>
      <c r="X248" s="1359"/>
      <c r="Y248" s="1359"/>
      <c r="Z248" s="1359"/>
      <c r="AA248" s="1433"/>
      <c r="AB248" s="1038"/>
      <c r="AC248" s="1038"/>
      <c r="AD248" s="1038"/>
      <c r="AE248" s="1038"/>
      <c r="AF248" s="1038"/>
      <c r="AG248" s="1038"/>
      <c r="AH248" s="1038"/>
      <c r="AI248" s="1038"/>
      <c r="AJ248" s="1038"/>
      <c r="AK248" s="1038"/>
      <c r="AL248" s="1038"/>
      <c r="AM248" s="1038"/>
      <c r="AN248" s="1038"/>
      <c r="AO248" s="1038"/>
      <c r="AP248" s="1038"/>
      <c r="AQ248" s="1038"/>
      <c r="AR248" s="1038"/>
      <c r="AS248" s="1038"/>
      <c r="AT248" s="1038"/>
      <c r="AU248" s="1038"/>
      <c r="AV248" s="1038"/>
      <c r="AW248" s="1038"/>
      <c r="AX248" s="1038"/>
      <c r="AY248" s="1038"/>
      <c r="AZ248" s="240"/>
      <c r="BA248" s="838"/>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2496"/>
      <c r="CC248" s="2496"/>
      <c r="CD248" s="2496"/>
      <c r="CE248" s="2496"/>
      <c r="CF248" s="2496"/>
      <c r="CG248" s="2496"/>
      <c r="CH248" s="2496"/>
      <c r="CI248" s="2496"/>
      <c r="CJ248" s="2496"/>
      <c r="CK248" s="2496"/>
      <c r="CL248" s="2496"/>
      <c r="CM248" s="2496"/>
      <c r="CN248" s="2496"/>
      <c r="CO248" s="2496"/>
      <c r="CP248" s="2496"/>
      <c r="CQ248" s="2496"/>
      <c r="CR248" s="2496"/>
      <c r="CS248" s="2496"/>
      <c r="CT248" s="2496"/>
      <c r="CU248" s="2496"/>
      <c r="CV248" s="2496"/>
      <c r="CW248" s="2496"/>
      <c r="CX248" s="2496"/>
      <c r="CY248" s="2496"/>
      <c r="CZ248" s="2496"/>
    </row>
    <row r="249" s="761" customFormat="true" ht="250.15" customHeight="true" x14ac:dyDescent="0.2">
      <c r="B249" s="760"/>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759"/>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841"/>
      <c r="BB250" s="268"/>
      <c r="BC250" s="841"/>
      <c r="BD250" s="841"/>
      <c r="BE250" s="841"/>
      <c r="BF250" s="841"/>
      <c r="BG250" s="841"/>
      <c r="BH250" s="841"/>
      <c r="BI250" s="841"/>
      <c r="BJ250" s="841"/>
      <c r="BK250" s="841"/>
      <c r="BL250" s="841"/>
      <c r="BM250" s="841"/>
      <c r="BN250" s="841"/>
      <c r="BO250" s="841"/>
      <c r="BP250" s="841"/>
      <c r="BQ250" s="841"/>
      <c r="BR250" s="841"/>
      <c r="BS250" s="841"/>
      <c r="BT250" s="841"/>
      <c r="BU250" s="841"/>
      <c r="BV250" s="841"/>
      <c r="BW250" s="841"/>
      <c r="BX250" s="841"/>
      <c r="BY250" s="841"/>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759"/>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841"/>
      <c r="BB251" s="268"/>
      <c r="BC251" s="841"/>
      <c r="BD251" s="841"/>
      <c r="BE251" s="841"/>
      <c r="BF251" s="841"/>
      <c r="BG251" s="841"/>
      <c r="BH251" s="841"/>
      <c r="BI251" s="841"/>
      <c r="BJ251" s="841"/>
      <c r="BK251" s="841"/>
      <c r="BL251" s="841"/>
      <c r="BM251" s="841"/>
      <c r="BN251" s="841"/>
      <c r="BO251" s="841"/>
      <c r="BP251" s="841"/>
      <c r="BQ251" s="841"/>
      <c r="BR251" s="841"/>
      <c r="BS251" s="841"/>
      <c r="BT251" s="841"/>
      <c r="BU251" s="841"/>
      <c r="BV251" s="841"/>
      <c r="BW251" s="841"/>
      <c r="BX251" s="841"/>
      <c r="BY251" s="841"/>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759"/>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841"/>
      <c r="BB252" s="268"/>
      <c r="BC252" s="841"/>
      <c r="BD252" s="841"/>
      <c r="BE252" s="841"/>
      <c r="BF252" s="841"/>
      <c r="BG252" s="841"/>
      <c r="BH252" s="841"/>
      <c r="BI252" s="841"/>
      <c r="BJ252" s="841"/>
      <c r="BK252" s="841"/>
      <c r="BL252" s="841"/>
      <c r="BM252" s="841"/>
      <c r="BN252" s="841"/>
      <c r="BO252" s="841"/>
      <c r="BP252" s="841"/>
      <c r="BQ252" s="841"/>
      <c r="BR252" s="841"/>
      <c r="BS252" s="841"/>
      <c r="BT252" s="841"/>
      <c r="BU252" s="841"/>
      <c r="BV252" s="841"/>
      <c r="BW252" s="841"/>
      <c r="BX252" s="841"/>
      <c r="BY252" s="841"/>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759"/>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841"/>
      <c r="BB253" s="268"/>
      <c r="BC253" s="841"/>
      <c r="BD253" s="841"/>
      <c r="BE253" s="841"/>
      <c r="BF253" s="841"/>
      <c r="BG253" s="841"/>
      <c r="BH253" s="841"/>
      <c r="BI253" s="841"/>
      <c r="BJ253" s="841"/>
      <c r="BK253" s="841"/>
      <c r="BL253" s="841"/>
      <c r="BM253" s="841"/>
      <c r="BN253" s="841"/>
      <c r="BO253" s="841"/>
      <c r="BP253" s="841"/>
      <c r="BQ253" s="841"/>
      <c r="BR253" s="841"/>
      <c r="BS253" s="841"/>
      <c r="BT253" s="841"/>
      <c r="BU253" s="841"/>
      <c r="BV253" s="841"/>
      <c r="BW253" s="841"/>
      <c r="BX253" s="841"/>
      <c r="BY253" s="841"/>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759"/>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841"/>
      <c r="BB254" s="268"/>
      <c r="BC254" s="841"/>
      <c r="BD254" s="841"/>
      <c r="BE254" s="841"/>
      <c r="BF254" s="841"/>
      <c r="BG254" s="841"/>
      <c r="BH254" s="841"/>
      <c r="BI254" s="841"/>
      <c r="BJ254" s="841"/>
      <c r="BK254" s="841"/>
      <c r="BL254" s="841"/>
      <c r="BM254" s="841"/>
      <c r="BN254" s="841"/>
      <c r="BO254" s="841"/>
      <c r="BP254" s="841"/>
      <c r="BQ254" s="841"/>
      <c r="BR254" s="841"/>
      <c r="BS254" s="841"/>
      <c r="BT254" s="841"/>
      <c r="BU254" s="841"/>
      <c r="BV254" s="841"/>
      <c r="BW254" s="841"/>
      <c r="BX254" s="841"/>
      <c r="BY254" s="841"/>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759"/>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841"/>
      <c r="BB255" s="268"/>
      <c r="BC255" s="841"/>
      <c r="BD255" s="841"/>
      <c r="BE255" s="841"/>
      <c r="BF255" s="841"/>
      <c r="BG255" s="841"/>
      <c r="BH255" s="841"/>
      <c r="BI255" s="841"/>
      <c r="BJ255" s="841"/>
      <c r="BK255" s="841"/>
      <c r="BL255" s="841"/>
      <c r="BM255" s="841"/>
      <c r="BN255" s="841"/>
      <c r="BO255" s="841"/>
      <c r="BP255" s="841"/>
      <c r="BQ255" s="841"/>
      <c r="BR255" s="841"/>
      <c r="BS255" s="841"/>
      <c r="BT255" s="841"/>
      <c r="BU255" s="841"/>
      <c r="BV255" s="841"/>
      <c r="BW255" s="841"/>
      <c r="BX255" s="841"/>
      <c r="BY255" s="841"/>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759"/>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841"/>
      <c r="BB256" s="268"/>
      <c r="BC256" s="841"/>
      <c r="BD256" s="841"/>
      <c r="BE256" s="841"/>
      <c r="BF256" s="841"/>
      <c r="BG256" s="841"/>
      <c r="BH256" s="841"/>
      <c r="BI256" s="841"/>
      <c r="BJ256" s="841"/>
      <c r="BK256" s="841"/>
      <c r="BL256" s="841"/>
      <c r="BM256" s="841"/>
      <c r="BN256" s="841"/>
      <c r="BO256" s="841"/>
      <c r="BP256" s="841"/>
      <c r="BQ256" s="841"/>
      <c r="BR256" s="841"/>
      <c r="BS256" s="841"/>
      <c r="BT256" s="841"/>
      <c r="BU256" s="841"/>
      <c r="BV256" s="841"/>
      <c r="BW256" s="841"/>
      <c r="BX256" s="841"/>
      <c r="BY256" s="841"/>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759"/>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841"/>
      <c r="BB257" s="268"/>
      <c r="BC257" s="841"/>
      <c r="BD257" s="841"/>
      <c r="BE257" s="841"/>
      <c r="BF257" s="841"/>
      <c r="BG257" s="841"/>
      <c r="BH257" s="841"/>
      <c r="BI257" s="841"/>
      <c r="BJ257" s="841"/>
      <c r="BK257" s="841"/>
      <c r="BL257" s="841"/>
      <c r="BM257" s="841"/>
      <c r="BN257" s="841"/>
      <c r="BO257" s="841"/>
      <c r="BP257" s="841"/>
      <c r="BQ257" s="841"/>
      <c r="BR257" s="841"/>
      <c r="BS257" s="841"/>
      <c r="BT257" s="841"/>
      <c r="BU257" s="841"/>
      <c r="BV257" s="841"/>
      <c r="BW257" s="841"/>
      <c r="BX257" s="841"/>
      <c r="BY257" s="841"/>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759"/>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841"/>
      <c r="BB258" s="268"/>
      <c r="BC258" s="841"/>
      <c r="BD258" s="841"/>
      <c r="BE258" s="841"/>
      <c r="BF258" s="841"/>
      <c r="BG258" s="841"/>
      <c r="BH258" s="841"/>
      <c r="BI258" s="841"/>
      <c r="BJ258" s="841"/>
      <c r="BK258" s="841"/>
      <c r="BL258" s="841"/>
      <c r="BM258" s="841"/>
      <c r="BN258" s="841"/>
      <c r="BO258" s="841"/>
      <c r="BP258" s="841"/>
      <c r="BQ258" s="841"/>
      <c r="BR258" s="841"/>
      <c r="BS258" s="841"/>
      <c r="BT258" s="841"/>
      <c r="BU258" s="841"/>
      <c r="BV258" s="841"/>
      <c r="BW258" s="841"/>
      <c r="BX258" s="841"/>
      <c r="BY258" s="841"/>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761" customFormat="true" ht="15" customHeight="true" x14ac:dyDescent="0.2">
      <c r="B259" s="760"/>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131</v>
      </c>
      <c r="BB259" s="137" t="s">
        <v>85</v>
      </c>
      <c r="BC259" s="3134" t="s">
        <v>115</v>
      </c>
      <c r="BD259" s="3135"/>
      <c r="BE259" s="3135"/>
      <c r="BF259" s="3135"/>
      <c r="BG259" s="3136"/>
      <c r="BH259" s="3137" t="s">
        <v>38</v>
      </c>
      <c r="BI259" s="3135"/>
      <c r="BJ259" s="3135"/>
      <c r="BK259" s="3135"/>
      <c r="BL259" s="3136"/>
      <c r="BM259" s="3137" t="s">
        <v>37</v>
      </c>
      <c r="BN259" s="3135"/>
      <c r="BO259" s="3135"/>
      <c r="BP259" s="3135"/>
      <c r="BQ259" s="3138"/>
      <c r="BR259" s="2410" t="s">
        <v>142</v>
      </c>
      <c r="BS259" s="2411"/>
      <c r="BT259" s="2411"/>
      <c r="BU259" s="2411"/>
      <c r="BV259" s="2411"/>
      <c r="BW259" s="2411"/>
      <c r="BX259" s="2411"/>
      <c r="BY259" s="2412"/>
      <c r="BZ259" s="461"/>
      <c r="CA259" s="461"/>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761" customFormat="true" ht="12.75" x14ac:dyDescent="0.2">
      <c r="B260" s="76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158</v>
      </c>
      <c r="BS260" s="195" t="s">
        <v>159</v>
      </c>
      <c r="BT260" s="195" t="s">
        <v>160</v>
      </c>
      <c r="BU260" s="195" t="s">
        <v>161</v>
      </c>
      <c r="BV260" s="195" t="s">
        <v>162</v>
      </c>
      <c r="BW260" s="195" t="s">
        <v>384</v>
      </c>
      <c r="BX260" s="195" t="s">
        <v>385</v>
      </c>
      <c r="BY260" s="196" t="s">
        <v>164</v>
      </c>
      <c r="BZ260" s="196" t="s">
        <v>165</v>
      </c>
      <c r="CA260" s="196" t="s">
        <v>166</v>
      </c>
      <c r="CB260" s="2497"/>
      <c r="CC260" s="2497"/>
      <c r="CD260" s="2497"/>
      <c r="CE260" s="2497"/>
      <c r="CF260" s="2497"/>
      <c r="CG260" s="2497"/>
      <c r="CH260" s="2497"/>
      <c r="CI260" s="2497"/>
      <c r="CJ260" s="2497"/>
      <c r="CK260" s="2497"/>
      <c r="CL260" s="2497"/>
      <c r="CM260" s="2497"/>
      <c r="CN260" s="2497"/>
      <c r="CO260" s="2497"/>
      <c r="CP260" s="2497"/>
      <c r="CQ260" s="2497"/>
      <c r="CR260" s="2497"/>
      <c r="CS260" s="2497"/>
      <c r="CT260" s="2497"/>
      <c r="CU260" s="2497"/>
      <c r="CV260" s="2497"/>
      <c r="CW260" s="2497"/>
      <c r="CX260" s="2497"/>
      <c r="CY260" s="2497"/>
      <c r="CZ260" s="2497"/>
    </row>
    <row r="261" s="761" customFormat="true" ht="15" customHeight="true" x14ac:dyDescent="0.2">
      <c r="B261" s="760"/>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3146" t="s">
        <v>73</v>
      </c>
      <c r="BB261" s="430" t="s">
        <v>49</v>
      </c>
      <c r="BC261" s="1599" t="s">
        <v>35</v>
      </c>
      <c r="BD261" s="1619" t="s">
        <v>35</v>
      </c>
      <c r="BE261" s="1619" t="s">
        <v>35</v>
      </c>
      <c r="BF261" s="1619" t="s">
        <v>35</v>
      </c>
      <c r="BG261" s="1640" t="s">
        <v>35</v>
      </c>
      <c r="BH261" s="1661" t="s">
        <v>35</v>
      </c>
      <c r="BI261" s="1619" t="s">
        <v>35</v>
      </c>
      <c r="BJ261" s="1619" t="s">
        <v>35</v>
      </c>
      <c r="BK261" s="1619" t="s">
        <v>35</v>
      </c>
      <c r="BL261" s="1640" t="s">
        <v>35</v>
      </c>
      <c r="BM261" s="1661" t="s">
        <v>35</v>
      </c>
      <c r="BN261" s="1619" t="s">
        <v>35</v>
      </c>
      <c r="BO261" s="1619" t="s">
        <v>35</v>
      </c>
      <c r="BP261" s="1619" t="s">
        <v>35</v>
      </c>
      <c r="BQ261" s="1640" t="s">
        <v>35</v>
      </c>
      <c r="BR261" s="1661" t="s">
        <v>35</v>
      </c>
      <c r="BS261" s="1619" t="s">
        <v>35</v>
      </c>
      <c r="BT261" s="1619" t="s">
        <v>35</v>
      </c>
      <c r="BU261" s="1619" t="s">
        <v>35</v>
      </c>
      <c r="BV261" s="1619" t="s">
        <v>35</v>
      </c>
      <c r="BW261" s="1619" t="s">
        <v>35</v>
      </c>
      <c r="BX261" s="1619" t="s">
        <v>35</v>
      </c>
      <c r="BY261" s="1681" t="s">
        <v>35</v>
      </c>
      <c r="BZ261" s="1681" t="s">
        <v>35</v>
      </c>
      <c r="CA261" s="1681" t="s">
        <v>35</v>
      </c>
      <c r="CB261" s="2498"/>
      <c r="CC261" s="2498"/>
      <c r="CD261" s="2498"/>
      <c r="CE261" s="2498"/>
      <c r="CF261" s="2498"/>
      <c r="CG261" s="2498"/>
      <c r="CH261" s="2498"/>
      <c r="CI261" s="2498"/>
      <c r="CJ261" s="2498"/>
      <c r="CK261" s="2498"/>
      <c r="CL261" s="2498"/>
      <c r="CM261" s="2498"/>
      <c r="CN261" s="2498"/>
      <c r="CO261" s="2498"/>
      <c r="CP261" s="2498"/>
      <c r="CQ261" s="2498"/>
      <c r="CR261" s="2498"/>
      <c r="CS261" s="2498"/>
      <c r="CT261" s="2498"/>
      <c r="CU261" s="2498"/>
      <c r="CV261" s="2498"/>
      <c r="CW261" s="2498"/>
      <c r="CX261" s="2498"/>
      <c r="CY261" s="2498"/>
      <c r="CZ261" s="2498"/>
    </row>
    <row r="262" s="761" customFormat="true" ht="15" customHeight="true" x14ac:dyDescent="0.2">
      <c r="B262" s="760"/>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3147"/>
      <c r="BB262" s="431" t="s">
        <v>48</v>
      </c>
      <c r="BC262" s="1600" t="s">
        <v>35</v>
      </c>
      <c r="BD262" s="1620" t="s">
        <v>35</v>
      </c>
      <c r="BE262" s="1620" t="s">
        <v>35</v>
      </c>
      <c r="BF262" s="1620" t="s">
        <v>35</v>
      </c>
      <c r="BG262" s="1641" t="s">
        <v>35</v>
      </c>
      <c r="BH262" s="1662" t="s">
        <v>35</v>
      </c>
      <c r="BI262" s="1620" t="s">
        <v>35</v>
      </c>
      <c r="BJ262" s="1620" t="s">
        <v>35</v>
      </c>
      <c r="BK262" s="1620" t="s">
        <v>35</v>
      </c>
      <c r="BL262" s="1641" t="s">
        <v>35</v>
      </c>
      <c r="BM262" s="1662" t="s">
        <v>35</v>
      </c>
      <c r="BN262" s="1620" t="s">
        <v>35</v>
      </c>
      <c r="BO262" s="1620" t="s">
        <v>35</v>
      </c>
      <c r="BP262" s="1620" t="s">
        <v>35</v>
      </c>
      <c r="BQ262" s="1641" t="s">
        <v>35</v>
      </c>
      <c r="BR262" s="1662" t="s">
        <v>35</v>
      </c>
      <c r="BS262" s="1620" t="s">
        <v>35</v>
      </c>
      <c r="BT262" s="1620" t="s">
        <v>35</v>
      </c>
      <c r="BU262" s="1620" t="s">
        <v>35</v>
      </c>
      <c r="BV262" s="1620" t="s">
        <v>35</v>
      </c>
      <c r="BW262" s="1620" t="s">
        <v>35</v>
      </c>
      <c r="BX262" s="1620" t="s">
        <v>35</v>
      </c>
      <c r="BY262" s="1682" t="s">
        <v>35</v>
      </c>
      <c r="BZ262" s="1682" t="s">
        <v>35</v>
      </c>
      <c r="CA262" s="1682" t="s">
        <v>35</v>
      </c>
      <c r="CB262" s="2499"/>
      <c r="CC262" s="2499"/>
      <c r="CD262" s="2499"/>
      <c r="CE262" s="2499"/>
      <c r="CF262" s="2499"/>
      <c r="CG262" s="2499"/>
      <c r="CH262" s="2499"/>
      <c r="CI262" s="2499"/>
      <c r="CJ262" s="2499"/>
      <c r="CK262" s="2499"/>
      <c r="CL262" s="2499"/>
      <c r="CM262" s="2499"/>
      <c r="CN262" s="2499"/>
      <c r="CO262" s="2499"/>
      <c r="CP262" s="2499"/>
      <c r="CQ262" s="2499"/>
      <c r="CR262" s="2499"/>
      <c r="CS262" s="2499"/>
      <c r="CT262" s="2499"/>
      <c r="CU262" s="2499"/>
      <c r="CV262" s="2499"/>
      <c r="CW262" s="2499"/>
      <c r="CX262" s="2499"/>
      <c r="CY262" s="2499"/>
      <c r="CZ262" s="2499"/>
    </row>
    <row r="263" s="761" customFormat="true" ht="15" customHeight="true" x14ac:dyDescent="0.2">
      <c r="B263" s="760"/>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3147"/>
      <c r="BB263" s="431" t="s">
        <v>113</v>
      </c>
      <c r="BC263" s="1600" t="s">
        <v>35</v>
      </c>
      <c r="BD263" s="1620" t="s">
        <v>35</v>
      </c>
      <c r="BE263" s="1620" t="s">
        <v>35</v>
      </c>
      <c r="BF263" s="1620" t="s">
        <v>35</v>
      </c>
      <c r="BG263" s="1641" t="s">
        <v>35</v>
      </c>
      <c r="BH263" s="1662" t="s">
        <v>35</v>
      </c>
      <c r="BI263" s="1620" t="s">
        <v>35</v>
      </c>
      <c r="BJ263" s="1620" t="s">
        <v>35</v>
      </c>
      <c r="BK263" s="1620" t="s">
        <v>35</v>
      </c>
      <c r="BL263" s="1641" t="s">
        <v>35</v>
      </c>
      <c r="BM263" s="1662" t="s">
        <v>35</v>
      </c>
      <c r="BN263" s="1620" t="s">
        <v>35</v>
      </c>
      <c r="BO263" s="1620" t="s">
        <v>35</v>
      </c>
      <c r="BP263" s="1620" t="s">
        <v>35</v>
      </c>
      <c r="BQ263" s="1641" t="s">
        <v>35</v>
      </c>
      <c r="BR263" s="1662" t="s">
        <v>35</v>
      </c>
      <c r="BS263" s="1620" t="s">
        <v>35</v>
      </c>
      <c r="BT263" s="1620" t="s">
        <v>35</v>
      </c>
      <c r="BU263" s="1620" t="s">
        <v>35</v>
      </c>
      <c r="BV263" s="1620" t="s">
        <v>35</v>
      </c>
      <c r="BW263" s="1620" t="s">
        <v>35</v>
      </c>
      <c r="BX263" s="1620" t="s">
        <v>35</v>
      </c>
      <c r="BY263" s="1682" t="s">
        <v>35</v>
      </c>
      <c r="BZ263" s="1682" t="s">
        <v>35</v>
      </c>
      <c r="CA263" s="1682" t="s">
        <v>35</v>
      </c>
      <c r="CB263" s="2499"/>
      <c r="CC263" s="2499"/>
      <c r="CD263" s="2499"/>
      <c r="CE263" s="2499"/>
      <c r="CF263" s="2499"/>
      <c r="CG263" s="2499"/>
      <c r="CH263" s="2499"/>
      <c r="CI263" s="2499"/>
      <c r="CJ263" s="2499"/>
      <c r="CK263" s="2499"/>
      <c r="CL263" s="2499"/>
      <c r="CM263" s="2499"/>
      <c r="CN263" s="2499"/>
      <c r="CO263" s="2499"/>
      <c r="CP263" s="2499"/>
      <c r="CQ263" s="2499"/>
      <c r="CR263" s="2499"/>
      <c r="CS263" s="2499"/>
      <c r="CT263" s="2499"/>
      <c r="CU263" s="2499"/>
      <c r="CV263" s="2499"/>
      <c r="CW263" s="2499"/>
      <c r="CX263" s="2499"/>
      <c r="CY263" s="2499"/>
      <c r="CZ263" s="2499"/>
    </row>
    <row r="264" s="761" customFormat="true" ht="15" customHeight="true" x14ac:dyDescent="0.2">
      <c r="B264" s="760"/>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3147" t="s">
        <v>74</v>
      </c>
      <c r="BB264" s="431" t="s">
        <v>89</v>
      </c>
      <c r="BC264" s="1600" t="s">
        <v>35</v>
      </c>
      <c r="BD264" s="1620" t="s">
        <v>35</v>
      </c>
      <c r="BE264" s="1620" t="s">
        <v>35</v>
      </c>
      <c r="BF264" s="1620" t="s">
        <v>35</v>
      </c>
      <c r="BG264" s="1641" t="s">
        <v>35</v>
      </c>
      <c r="BH264" s="1662" t="s">
        <v>35</v>
      </c>
      <c r="BI264" s="1620" t="s">
        <v>35</v>
      </c>
      <c r="BJ264" s="1620" t="s">
        <v>35</v>
      </c>
      <c r="BK264" s="1620" t="s">
        <v>35</v>
      </c>
      <c r="BL264" s="1641" t="s">
        <v>35</v>
      </c>
      <c r="BM264" s="1662" t="s">
        <v>35</v>
      </c>
      <c r="BN264" s="1620" t="s">
        <v>35</v>
      </c>
      <c r="BO264" s="1620" t="s">
        <v>35</v>
      </c>
      <c r="BP264" s="1620" t="s">
        <v>35</v>
      </c>
      <c r="BQ264" s="1641" t="s">
        <v>35</v>
      </c>
      <c r="BR264" s="1662" t="s">
        <v>35</v>
      </c>
      <c r="BS264" s="1620" t="s">
        <v>35</v>
      </c>
      <c r="BT264" s="1620" t="s">
        <v>35</v>
      </c>
      <c r="BU264" s="1620" t="s">
        <v>35</v>
      </c>
      <c r="BV264" s="1620" t="s">
        <v>35</v>
      </c>
      <c r="BW264" s="1620" t="s">
        <v>35</v>
      </c>
      <c r="BX264" s="1620" t="s">
        <v>35</v>
      </c>
      <c r="BY264" s="1682" t="s">
        <v>35</v>
      </c>
      <c r="BZ264" s="1682" t="s">
        <v>35</v>
      </c>
      <c r="CA264" s="1682" t="s">
        <v>35</v>
      </c>
      <c r="CB264" s="2499"/>
      <c r="CC264" s="2499"/>
      <c r="CD264" s="2499"/>
      <c r="CE264" s="2499"/>
      <c r="CF264" s="2499"/>
      <c r="CG264" s="2499"/>
      <c r="CH264" s="2499"/>
      <c r="CI264" s="2499"/>
      <c r="CJ264" s="2499"/>
      <c r="CK264" s="2499"/>
      <c r="CL264" s="2499"/>
      <c r="CM264" s="2499"/>
      <c r="CN264" s="2499"/>
      <c r="CO264" s="2499"/>
      <c r="CP264" s="2499"/>
      <c r="CQ264" s="2499"/>
      <c r="CR264" s="2499"/>
      <c r="CS264" s="2499"/>
      <c r="CT264" s="2499"/>
      <c r="CU264" s="2499"/>
      <c r="CV264" s="2499"/>
      <c r="CW264" s="2499"/>
      <c r="CX264" s="2499"/>
      <c r="CY264" s="2499"/>
      <c r="CZ264" s="2499"/>
    </row>
    <row r="265" s="761" customFormat="true" ht="15" customHeight="true" x14ac:dyDescent="0.2">
      <c r="B265" s="760"/>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3147"/>
      <c r="BB265" s="431" t="s">
        <v>90</v>
      </c>
      <c r="BC265" s="1600" t="s">
        <v>35</v>
      </c>
      <c r="BD265" s="1620" t="s">
        <v>35</v>
      </c>
      <c r="BE265" s="1620" t="s">
        <v>35</v>
      </c>
      <c r="BF265" s="1620" t="s">
        <v>35</v>
      </c>
      <c r="BG265" s="1641" t="s">
        <v>35</v>
      </c>
      <c r="BH265" s="1662" t="s">
        <v>35</v>
      </c>
      <c r="BI265" s="1620" t="s">
        <v>35</v>
      </c>
      <c r="BJ265" s="1620" t="s">
        <v>35</v>
      </c>
      <c r="BK265" s="1620" t="s">
        <v>35</v>
      </c>
      <c r="BL265" s="1641" t="s">
        <v>35</v>
      </c>
      <c r="BM265" s="1662" t="s">
        <v>35</v>
      </c>
      <c r="BN265" s="1620" t="s">
        <v>35</v>
      </c>
      <c r="BO265" s="1620" t="s">
        <v>35</v>
      </c>
      <c r="BP265" s="1620" t="s">
        <v>35</v>
      </c>
      <c r="BQ265" s="1641" t="s">
        <v>35</v>
      </c>
      <c r="BR265" s="1662" t="s">
        <v>35</v>
      </c>
      <c r="BS265" s="1620" t="s">
        <v>35</v>
      </c>
      <c r="BT265" s="1620" t="s">
        <v>35</v>
      </c>
      <c r="BU265" s="1620" t="s">
        <v>35</v>
      </c>
      <c r="BV265" s="1620" t="s">
        <v>35</v>
      </c>
      <c r="BW265" s="1620" t="s">
        <v>35</v>
      </c>
      <c r="BX265" s="1620" t="s">
        <v>35</v>
      </c>
      <c r="BY265" s="1682" t="s">
        <v>35</v>
      </c>
      <c r="BZ265" s="1682" t="s">
        <v>35</v>
      </c>
      <c r="CA265" s="1682" t="s">
        <v>35</v>
      </c>
      <c r="CB265" s="2499"/>
      <c r="CC265" s="2499"/>
      <c r="CD265" s="2499"/>
      <c r="CE265" s="2499"/>
      <c r="CF265" s="2499"/>
      <c r="CG265" s="2499"/>
      <c r="CH265" s="2499"/>
      <c r="CI265" s="2499"/>
      <c r="CJ265" s="2499"/>
      <c r="CK265" s="2499"/>
      <c r="CL265" s="2499"/>
      <c r="CM265" s="2499"/>
      <c r="CN265" s="2499"/>
      <c r="CO265" s="2499"/>
      <c r="CP265" s="2499"/>
      <c r="CQ265" s="2499"/>
      <c r="CR265" s="2499"/>
      <c r="CS265" s="2499"/>
      <c r="CT265" s="2499"/>
      <c r="CU265" s="2499"/>
      <c r="CV265" s="2499"/>
      <c r="CW265" s="2499"/>
      <c r="CX265" s="2499"/>
      <c r="CY265" s="2499"/>
      <c r="CZ265" s="2499"/>
    </row>
    <row r="266" s="761" customFormat="true" ht="15" customHeight="true" x14ac:dyDescent="0.2">
      <c r="B266" s="760"/>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3147"/>
      <c r="BB266" s="431" t="s">
        <v>91</v>
      </c>
      <c r="BC266" s="1600" t="s">
        <v>35</v>
      </c>
      <c r="BD266" s="1620" t="s">
        <v>35</v>
      </c>
      <c r="BE266" s="1620" t="s">
        <v>35</v>
      </c>
      <c r="BF266" s="1620" t="s">
        <v>35</v>
      </c>
      <c r="BG266" s="1641" t="s">
        <v>35</v>
      </c>
      <c r="BH266" s="1662" t="s">
        <v>35</v>
      </c>
      <c r="BI266" s="1620" t="s">
        <v>35</v>
      </c>
      <c r="BJ266" s="1620" t="s">
        <v>35</v>
      </c>
      <c r="BK266" s="1620" t="s">
        <v>35</v>
      </c>
      <c r="BL266" s="1641" t="s">
        <v>35</v>
      </c>
      <c r="BM266" s="1662" t="s">
        <v>35</v>
      </c>
      <c r="BN266" s="1620" t="s">
        <v>35</v>
      </c>
      <c r="BO266" s="1620" t="s">
        <v>35</v>
      </c>
      <c r="BP266" s="1620" t="s">
        <v>35</v>
      </c>
      <c r="BQ266" s="1641" t="s">
        <v>35</v>
      </c>
      <c r="BR266" s="1662" t="s">
        <v>35</v>
      </c>
      <c r="BS266" s="1620" t="s">
        <v>35</v>
      </c>
      <c r="BT266" s="1620" t="s">
        <v>35</v>
      </c>
      <c r="BU266" s="1620" t="s">
        <v>35</v>
      </c>
      <c r="BV266" s="1620" t="s">
        <v>35</v>
      </c>
      <c r="BW266" s="1620" t="s">
        <v>35</v>
      </c>
      <c r="BX266" s="1620" t="s">
        <v>35</v>
      </c>
      <c r="BY266" s="1682" t="s">
        <v>35</v>
      </c>
      <c r="BZ266" s="1682" t="s">
        <v>35</v>
      </c>
      <c r="CA266" s="1682" t="s">
        <v>35</v>
      </c>
      <c r="CB266" s="2499"/>
      <c r="CC266" s="2499"/>
      <c r="CD266" s="2499"/>
      <c r="CE266" s="2499"/>
      <c r="CF266" s="2499"/>
      <c r="CG266" s="2499"/>
      <c r="CH266" s="2499"/>
      <c r="CI266" s="2499"/>
      <c r="CJ266" s="2499"/>
      <c r="CK266" s="2499"/>
      <c r="CL266" s="2499"/>
      <c r="CM266" s="2499"/>
      <c r="CN266" s="2499"/>
      <c r="CO266" s="2499"/>
      <c r="CP266" s="2499"/>
      <c r="CQ266" s="2499"/>
      <c r="CR266" s="2499"/>
      <c r="CS266" s="2499"/>
      <c r="CT266" s="2499"/>
      <c r="CU266" s="2499"/>
      <c r="CV266" s="2499"/>
      <c r="CW266" s="2499"/>
      <c r="CX266" s="2499"/>
      <c r="CY266" s="2499"/>
      <c r="CZ266" s="2499"/>
    </row>
    <row r="267" s="761" customFormat="true" ht="15" customHeight="true" x14ac:dyDescent="0.2">
      <c r="B267" s="760"/>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3147"/>
      <c r="BB267" s="431" t="s">
        <v>113</v>
      </c>
      <c r="BC267" s="1600" t="s">
        <v>35</v>
      </c>
      <c r="BD267" s="1620" t="s">
        <v>35</v>
      </c>
      <c r="BE267" s="1620" t="s">
        <v>35</v>
      </c>
      <c r="BF267" s="1620" t="s">
        <v>35</v>
      </c>
      <c r="BG267" s="1641" t="s">
        <v>35</v>
      </c>
      <c r="BH267" s="1662" t="s">
        <v>35</v>
      </c>
      <c r="BI267" s="1620" t="s">
        <v>35</v>
      </c>
      <c r="BJ267" s="1620" t="s">
        <v>35</v>
      </c>
      <c r="BK267" s="1620" t="s">
        <v>35</v>
      </c>
      <c r="BL267" s="1641" t="s">
        <v>35</v>
      </c>
      <c r="BM267" s="1662" t="s">
        <v>35</v>
      </c>
      <c r="BN267" s="1620" t="s">
        <v>35</v>
      </c>
      <c r="BO267" s="1620" t="s">
        <v>35</v>
      </c>
      <c r="BP267" s="1620" t="s">
        <v>35</v>
      </c>
      <c r="BQ267" s="1641" t="s">
        <v>35</v>
      </c>
      <c r="BR267" s="1662" t="s">
        <v>35</v>
      </c>
      <c r="BS267" s="1620" t="s">
        <v>35</v>
      </c>
      <c r="BT267" s="1620" t="s">
        <v>35</v>
      </c>
      <c r="BU267" s="1620" t="s">
        <v>35</v>
      </c>
      <c r="BV267" s="1620" t="s">
        <v>35</v>
      </c>
      <c r="BW267" s="1620" t="s">
        <v>35</v>
      </c>
      <c r="BX267" s="1620" t="s">
        <v>35</v>
      </c>
      <c r="BY267" s="1682" t="s">
        <v>35</v>
      </c>
      <c r="BZ267" s="1682" t="s">
        <v>35</v>
      </c>
      <c r="CA267" s="1682" t="s">
        <v>35</v>
      </c>
      <c r="CB267" s="2499"/>
      <c r="CC267" s="2499"/>
      <c r="CD267" s="2499"/>
      <c r="CE267" s="2499"/>
      <c r="CF267" s="2499"/>
      <c r="CG267" s="2499"/>
      <c r="CH267" s="2499"/>
      <c r="CI267" s="2499"/>
      <c r="CJ267" s="2499"/>
      <c r="CK267" s="2499"/>
      <c r="CL267" s="2499"/>
      <c r="CM267" s="2499"/>
      <c r="CN267" s="2499"/>
      <c r="CO267" s="2499"/>
      <c r="CP267" s="2499"/>
      <c r="CQ267" s="2499"/>
      <c r="CR267" s="2499"/>
      <c r="CS267" s="2499"/>
      <c r="CT267" s="2499"/>
      <c r="CU267" s="2499"/>
      <c r="CV267" s="2499"/>
      <c r="CW267" s="2499"/>
      <c r="CX267" s="2499"/>
      <c r="CY267" s="2499"/>
      <c r="CZ267" s="2499"/>
    </row>
    <row r="268" s="761" customFormat="true" ht="15" customHeight="true" x14ac:dyDescent="0.2">
      <c r="B268" s="760"/>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3147" t="s">
        <v>116</v>
      </c>
      <c r="BB268" s="431" t="s">
        <v>89</v>
      </c>
      <c r="BC268" s="1600" t="s">
        <v>35</v>
      </c>
      <c r="BD268" s="1620" t="s">
        <v>35</v>
      </c>
      <c r="BE268" s="1620" t="s">
        <v>35</v>
      </c>
      <c r="BF268" s="1620" t="s">
        <v>35</v>
      </c>
      <c r="BG268" s="1641" t="s">
        <v>35</v>
      </c>
      <c r="BH268" s="1662" t="s">
        <v>35</v>
      </c>
      <c r="BI268" s="1620" t="s">
        <v>35</v>
      </c>
      <c r="BJ268" s="1620" t="s">
        <v>35</v>
      </c>
      <c r="BK268" s="1620" t="s">
        <v>35</v>
      </c>
      <c r="BL268" s="1641" t="s">
        <v>35</v>
      </c>
      <c r="BM268" s="1662" t="s">
        <v>35</v>
      </c>
      <c r="BN268" s="1620" t="s">
        <v>35</v>
      </c>
      <c r="BO268" s="1620" t="s">
        <v>35</v>
      </c>
      <c r="BP268" s="1620" t="s">
        <v>35</v>
      </c>
      <c r="BQ268" s="1641" t="s">
        <v>35</v>
      </c>
      <c r="BR268" s="1662" t="s">
        <v>35</v>
      </c>
      <c r="BS268" s="1620" t="s">
        <v>35</v>
      </c>
      <c r="BT268" s="1620" t="s">
        <v>35</v>
      </c>
      <c r="BU268" s="1620" t="s">
        <v>35</v>
      </c>
      <c r="BV268" s="1620" t="s">
        <v>35</v>
      </c>
      <c r="BW268" s="1620" t="s">
        <v>35</v>
      </c>
      <c r="BX268" s="1620" t="s">
        <v>35</v>
      </c>
      <c r="BY268" s="1682" t="s">
        <v>35</v>
      </c>
      <c r="BZ268" s="1682" t="s">
        <v>35</v>
      </c>
      <c r="CA268" s="1682" t="s">
        <v>35</v>
      </c>
      <c r="CB268" s="2499"/>
      <c r="CC268" s="2499"/>
      <c r="CD268" s="2499"/>
      <c r="CE268" s="2499"/>
      <c r="CF268" s="2499"/>
      <c r="CG268" s="2499"/>
      <c r="CH268" s="2499"/>
      <c r="CI268" s="2499"/>
      <c r="CJ268" s="2499"/>
      <c r="CK268" s="2499"/>
      <c r="CL268" s="2499"/>
      <c r="CM268" s="2499"/>
      <c r="CN268" s="2499"/>
      <c r="CO268" s="2499"/>
      <c r="CP268" s="2499"/>
      <c r="CQ268" s="2499"/>
      <c r="CR268" s="2499"/>
      <c r="CS268" s="2499"/>
      <c r="CT268" s="2499"/>
      <c r="CU268" s="2499"/>
      <c r="CV268" s="2499"/>
      <c r="CW268" s="2499"/>
      <c r="CX268" s="2499"/>
      <c r="CY268" s="2499"/>
      <c r="CZ268" s="2499"/>
    </row>
    <row r="269" s="761" customFormat="true" ht="15" customHeight="true" x14ac:dyDescent="0.2">
      <c r="B269" s="76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3147"/>
      <c r="BB269" s="431" t="s">
        <v>90</v>
      </c>
      <c r="BC269" s="1600" t="s">
        <v>35</v>
      </c>
      <c r="BD269" s="1620" t="s">
        <v>35</v>
      </c>
      <c r="BE269" s="1620" t="s">
        <v>35</v>
      </c>
      <c r="BF269" s="1620" t="s">
        <v>35</v>
      </c>
      <c r="BG269" s="1641" t="s">
        <v>35</v>
      </c>
      <c r="BH269" s="1662" t="s">
        <v>35</v>
      </c>
      <c r="BI269" s="1620" t="s">
        <v>35</v>
      </c>
      <c r="BJ269" s="1620" t="s">
        <v>35</v>
      </c>
      <c r="BK269" s="1620" t="s">
        <v>35</v>
      </c>
      <c r="BL269" s="1641" t="s">
        <v>35</v>
      </c>
      <c r="BM269" s="1662" t="s">
        <v>35</v>
      </c>
      <c r="BN269" s="1620" t="s">
        <v>35</v>
      </c>
      <c r="BO269" s="1620" t="s">
        <v>35</v>
      </c>
      <c r="BP269" s="1620" t="s">
        <v>35</v>
      </c>
      <c r="BQ269" s="1641" t="s">
        <v>35</v>
      </c>
      <c r="BR269" s="1662" t="s">
        <v>35</v>
      </c>
      <c r="BS269" s="1620" t="s">
        <v>35</v>
      </c>
      <c r="BT269" s="1620" t="s">
        <v>35</v>
      </c>
      <c r="BU269" s="1620" t="s">
        <v>35</v>
      </c>
      <c r="BV269" s="1620" t="s">
        <v>35</v>
      </c>
      <c r="BW269" s="1620" t="s">
        <v>35</v>
      </c>
      <c r="BX269" s="1620" t="s">
        <v>35</v>
      </c>
      <c r="BY269" s="1682" t="s">
        <v>35</v>
      </c>
      <c r="BZ269" s="1682" t="s">
        <v>35</v>
      </c>
      <c r="CA269" s="1682" t="s">
        <v>35</v>
      </c>
      <c r="CB269" s="2499"/>
      <c r="CC269" s="2499"/>
      <c r="CD269" s="2499"/>
      <c r="CE269" s="2499"/>
      <c r="CF269" s="2499"/>
      <c r="CG269" s="2499"/>
      <c r="CH269" s="2499"/>
      <c r="CI269" s="2499"/>
      <c r="CJ269" s="2499"/>
      <c r="CK269" s="2499"/>
      <c r="CL269" s="2499"/>
      <c r="CM269" s="2499"/>
      <c r="CN269" s="2499"/>
      <c r="CO269" s="2499"/>
      <c r="CP269" s="2499"/>
      <c r="CQ269" s="2499"/>
      <c r="CR269" s="2499"/>
      <c r="CS269" s="2499"/>
      <c r="CT269" s="2499"/>
      <c r="CU269" s="2499"/>
      <c r="CV269" s="2499"/>
      <c r="CW269" s="2499"/>
      <c r="CX269" s="2499"/>
      <c r="CY269" s="2499"/>
      <c r="CZ269" s="2499"/>
    </row>
    <row r="270" s="761" customFormat="true" ht="15" customHeight="true" x14ac:dyDescent="0.2">
      <c r="B270" s="760"/>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3147"/>
      <c r="BB270" s="431" t="s">
        <v>91</v>
      </c>
      <c r="BC270" s="1600" t="s">
        <v>35</v>
      </c>
      <c r="BD270" s="1620" t="s">
        <v>35</v>
      </c>
      <c r="BE270" s="1620" t="s">
        <v>35</v>
      </c>
      <c r="BF270" s="1620" t="s">
        <v>35</v>
      </c>
      <c r="BG270" s="1641" t="s">
        <v>35</v>
      </c>
      <c r="BH270" s="1662" t="s">
        <v>35</v>
      </c>
      <c r="BI270" s="1620" t="s">
        <v>35</v>
      </c>
      <c r="BJ270" s="1620" t="s">
        <v>35</v>
      </c>
      <c r="BK270" s="1620" t="s">
        <v>35</v>
      </c>
      <c r="BL270" s="1641" t="s">
        <v>35</v>
      </c>
      <c r="BM270" s="1662" t="s">
        <v>35</v>
      </c>
      <c r="BN270" s="1620" t="s">
        <v>35</v>
      </c>
      <c r="BO270" s="1620" t="s">
        <v>35</v>
      </c>
      <c r="BP270" s="1620" t="s">
        <v>35</v>
      </c>
      <c r="BQ270" s="1641" t="s">
        <v>35</v>
      </c>
      <c r="BR270" s="1662" t="s">
        <v>35</v>
      </c>
      <c r="BS270" s="1620" t="s">
        <v>35</v>
      </c>
      <c r="BT270" s="1620" t="s">
        <v>35</v>
      </c>
      <c r="BU270" s="1620" t="s">
        <v>35</v>
      </c>
      <c r="BV270" s="1620" t="s">
        <v>35</v>
      </c>
      <c r="BW270" s="1620" t="s">
        <v>35</v>
      </c>
      <c r="BX270" s="1620" t="s">
        <v>35</v>
      </c>
      <c r="BY270" s="1682" t="s">
        <v>35</v>
      </c>
      <c r="BZ270" s="1682" t="s">
        <v>35</v>
      </c>
      <c r="CA270" s="1682" t="s">
        <v>35</v>
      </c>
      <c r="CB270" s="2499"/>
      <c r="CC270" s="2499"/>
      <c r="CD270" s="2499"/>
      <c r="CE270" s="2499"/>
      <c r="CF270" s="2499"/>
      <c r="CG270" s="2499"/>
      <c r="CH270" s="2499"/>
      <c r="CI270" s="2499"/>
      <c r="CJ270" s="2499"/>
      <c r="CK270" s="2499"/>
      <c r="CL270" s="2499"/>
      <c r="CM270" s="2499"/>
      <c r="CN270" s="2499"/>
      <c r="CO270" s="2499"/>
      <c r="CP270" s="2499"/>
      <c r="CQ270" s="2499"/>
      <c r="CR270" s="2499"/>
      <c r="CS270" s="2499"/>
      <c r="CT270" s="2499"/>
      <c r="CU270" s="2499"/>
      <c r="CV270" s="2499"/>
      <c r="CW270" s="2499"/>
      <c r="CX270" s="2499"/>
      <c r="CY270" s="2499"/>
      <c r="CZ270" s="2499"/>
    </row>
    <row r="271" s="761" customFormat="true" ht="15" customHeight="true" x14ac:dyDescent="0.2">
      <c r="B271" s="760"/>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3147" t="s">
        <v>75</v>
      </c>
      <c r="BB271" s="431" t="s">
        <v>49</v>
      </c>
      <c r="BC271" s="1600" t="s">
        <v>35</v>
      </c>
      <c r="BD271" s="1621" t="s">
        <v>35</v>
      </c>
      <c r="BE271" s="1621" t="s">
        <v>35</v>
      </c>
      <c r="BF271" s="1621" t="s">
        <v>35</v>
      </c>
      <c r="BG271" s="1642" t="s">
        <v>35</v>
      </c>
      <c r="BH271" s="1600" t="s">
        <v>35</v>
      </c>
      <c r="BI271" s="1621" t="s">
        <v>35</v>
      </c>
      <c r="BJ271" s="1621" t="s">
        <v>35</v>
      </c>
      <c r="BK271" s="1621" t="s">
        <v>35</v>
      </c>
      <c r="BL271" s="1642" t="s">
        <v>35</v>
      </c>
      <c r="BM271" s="1600" t="s">
        <v>35</v>
      </c>
      <c r="BN271" s="1621" t="s">
        <v>35</v>
      </c>
      <c r="BO271" s="1621" t="s">
        <v>35</v>
      </c>
      <c r="BP271" s="1621" t="s">
        <v>35</v>
      </c>
      <c r="BQ271" s="1642" t="s">
        <v>35</v>
      </c>
      <c r="BR271" s="1600" t="s">
        <v>35</v>
      </c>
      <c r="BS271" s="1621" t="s">
        <v>35</v>
      </c>
      <c r="BT271" s="1621" t="s">
        <v>35</v>
      </c>
      <c r="BU271" s="1621" t="s">
        <v>35</v>
      </c>
      <c r="BV271" s="1621" t="s">
        <v>35</v>
      </c>
      <c r="BW271" s="1621" t="s">
        <v>35</v>
      </c>
      <c r="BX271" s="1621" t="s">
        <v>35</v>
      </c>
      <c r="BY271" s="1683" t="s">
        <v>35</v>
      </c>
      <c r="BZ271" s="1683" t="s">
        <v>35</v>
      </c>
      <c r="CA271" s="1683" t="s">
        <v>35</v>
      </c>
      <c r="CB271" s="2500"/>
      <c r="CC271" s="2500"/>
      <c r="CD271" s="2500"/>
      <c r="CE271" s="2500"/>
      <c r="CF271" s="2500"/>
      <c r="CG271" s="2500"/>
      <c r="CH271" s="2500"/>
      <c r="CI271" s="2500"/>
      <c r="CJ271" s="2500"/>
      <c r="CK271" s="2500"/>
      <c r="CL271" s="2500"/>
      <c r="CM271" s="2500"/>
      <c r="CN271" s="2500"/>
      <c r="CO271" s="2500"/>
      <c r="CP271" s="2500"/>
      <c r="CQ271" s="2500"/>
      <c r="CR271" s="2500"/>
      <c r="CS271" s="2500"/>
      <c r="CT271" s="2500"/>
      <c r="CU271" s="2500"/>
      <c r="CV271" s="2500"/>
      <c r="CW271" s="2500"/>
      <c r="CX271" s="2500"/>
      <c r="CY271" s="2500"/>
      <c r="CZ271" s="2500"/>
    </row>
    <row r="272" s="761" customFormat="true" ht="15" customHeight="true" x14ac:dyDescent="0.2">
      <c r="B272" s="760"/>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3147"/>
      <c r="BB272" s="431" t="s">
        <v>48</v>
      </c>
      <c r="BC272" s="1600" t="s">
        <v>35</v>
      </c>
      <c r="BD272" s="1621" t="s">
        <v>35</v>
      </c>
      <c r="BE272" s="1621" t="s">
        <v>35</v>
      </c>
      <c r="BF272" s="1621" t="s">
        <v>35</v>
      </c>
      <c r="BG272" s="1642" t="s">
        <v>35</v>
      </c>
      <c r="BH272" s="1600" t="s">
        <v>35</v>
      </c>
      <c r="BI272" s="1621" t="s">
        <v>35</v>
      </c>
      <c r="BJ272" s="1621" t="s">
        <v>35</v>
      </c>
      <c r="BK272" s="1621" t="s">
        <v>35</v>
      </c>
      <c r="BL272" s="1642" t="s">
        <v>35</v>
      </c>
      <c r="BM272" s="1600" t="s">
        <v>35</v>
      </c>
      <c r="BN272" s="1621" t="s">
        <v>35</v>
      </c>
      <c r="BO272" s="1621" t="s">
        <v>35</v>
      </c>
      <c r="BP272" s="1621" t="s">
        <v>35</v>
      </c>
      <c r="BQ272" s="1642" t="s">
        <v>35</v>
      </c>
      <c r="BR272" s="1600" t="s">
        <v>35</v>
      </c>
      <c r="BS272" s="1621" t="s">
        <v>35</v>
      </c>
      <c r="BT272" s="1621" t="s">
        <v>35</v>
      </c>
      <c r="BU272" s="1621" t="s">
        <v>35</v>
      </c>
      <c r="BV272" s="1621" t="s">
        <v>35</v>
      </c>
      <c r="BW272" s="1621" t="s">
        <v>35</v>
      </c>
      <c r="BX272" s="1621" t="s">
        <v>35</v>
      </c>
      <c r="BY272" s="1683" t="s">
        <v>35</v>
      </c>
      <c r="BZ272" s="1683" t="s">
        <v>35</v>
      </c>
      <c r="CA272" s="1683" t="s">
        <v>35</v>
      </c>
      <c r="CB272" s="2500"/>
      <c r="CC272" s="2500"/>
      <c r="CD272" s="2500"/>
      <c r="CE272" s="2500"/>
      <c r="CF272" s="2500"/>
      <c r="CG272" s="2500"/>
      <c r="CH272" s="2500"/>
      <c r="CI272" s="2500"/>
      <c r="CJ272" s="2500"/>
      <c r="CK272" s="2500"/>
      <c r="CL272" s="2500"/>
      <c r="CM272" s="2500"/>
      <c r="CN272" s="2500"/>
      <c r="CO272" s="2500"/>
      <c r="CP272" s="2500"/>
      <c r="CQ272" s="2500"/>
      <c r="CR272" s="2500"/>
      <c r="CS272" s="2500"/>
      <c r="CT272" s="2500"/>
      <c r="CU272" s="2500"/>
      <c r="CV272" s="2500"/>
      <c r="CW272" s="2500"/>
      <c r="CX272" s="2500"/>
      <c r="CY272" s="2500"/>
      <c r="CZ272" s="2500"/>
    </row>
    <row r="273" s="761" customFormat="true" ht="15" customHeight="true" x14ac:dyDescent="0.2">
      <c r="B273" s="760"/>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3147"/>
      <c r="BB273" s="431" t="s">
        <v>113</v>
      </c>
      <c r="BC273" s="1600" t="s">
        <v>35</v>
      </c>
      <c r="BD273" s="1621" t="s">
        <v>35</v>
      </c>
      <c r="BE273" s="1621" t="s">
        <v>35</v>
      </c>
      <c r="BF273" s="1621" t="s">
        <v>35</v>
      </c>
      <c r="BG273" s="1642" t="s">
        <v>35</v>
      </c>
      <c r="BH273" s="1600" t="s">
        <v>35</v>
      </c>
      <c r="BI273" s="1621" t="s">
        <v>35</v>
      </c>
      <c r="BJ273" s="1621" t="s">
        <v>35</v>
      </c>
      <c r="BK273" s="1621" t="s">
        <v>35</v>
      </c>
      <c r="BL273" s="1642" t="s">
        <v>35</v>
      </c>
      <c r="BM273" s="1600" t="s">
        <v>35</v>
      </c>
      <c r="BN273" s="1621" t="s">
        <v>35</v>
      </c>
      <c r="BO273" s="1621" t="s">
        <v>35</v>
      </c>
      <c r="BP273" s="1621" t="s">
        <v>35</v>
      </c>
      <c r="BQ273" s="1642" t="s">
        <v>35</v>
      </c>
      <c r="BR273" s="1600" t="s">
        <v>35</v>
      </c>
      <c r="BS273" s="1621" t="s">
        <v>35</v>
      </c>
      <c r="BT273" s="1621" t="s">
        <v>35</v>
      </c>
      <c r="BU273" s="1621" t="s">
        <v>35</v>
      </c>
      <c r="BV273" s="1621" t="s">
        <v>35</v>
      </c>
      <c r="BW273" s="1621" t="s">
        <v>35</v>
      </c>
      <c r="BX273" s="1621" t="s">
        <v>35</v>
      </c>
      <c r="BY273" s="1683" t="s">
        <v>35</v>
      </c>
      <c r="BZ273" s="1683" t="s">
        <v>35</v>
      </c>
      <c r="CA273" s="1683" t="s">
        <v>35</v>
      </c>
      <c r="CB273" s="2500"/>
      <c r="CC273" s="2500"/>
      <c r="CD273" s="2500"/>
      <c r="CE273" s="2500"/>
      <c r="CF273" s="2500"/>
      <c r="CG273" s="2500"/>
      <c r="CH273" s="2500"/>
      <c r="CI273" s="2500"/>
      <c r="CJ273" s="2500"/>
      <c r="CK273" s="2500"/>
      <c r="CL273" s="2500"/>
      <c r="CM273" s="2500"/>
      <c r="CN273" s="2500"/>
      <c r="CO273" s="2500"/>
      <c r="CP273" s="2500"/>
      <c r="CQ273" s="2500"/>
      <c r="CR273" s="2500"/>
      <c r="CS273" s="2500"/>
      <c r="CT273" s="2500"/>
      <c r="CU273" s="2500"/>
      <c r="CV273" s="2500"/>
      <c r="CW273" s="2500"/>
      <c r="CX273" s="2500"/>
      <c r="CY273" s="2500"/>
      <c r="CZ273" s="2500"/>
    </row>
    <row r="274" s="761" customFormat="true" ht="15" customHeight="true" x14ac:dyDescent="0.2">
      <c r="B274" s="760"/>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3147" t="s">
        <v>76</v>
      </c>
      <c r="BB274" s="431" t="s">
        <v>49</v>
      </c>
      <c r="BC274" s="1600" t="s">
        <v>35</v>
      </c>
      <c r="BD274" s="1620" t="s">
        <v>35</v>
      </c>
      <c r="BE274" s="1620" t="s">
        <v>35</v>
      </c>
      <c r="BF274" s="1620" t="s">
        <v>35</v>
      </c>
      <c r="BG274" s="1641" t="s">
        <v>35</v>
      </c>
      <c r="BH274" s="1662" t="s">
        <v>35</v>
      </c>
      <c r="BI274" s="1620" t="s">
        <v>35</v>
      </c>
      <c r="BJ274" s="1620" t="s">
        <v>35</v>
      </c>
      <c r="BK274" s="1620" t="s">
        <v>35</v>
      </c>
      <c r="BL274" s="1641" t="s">
        <v>35</v>
      </c>
      <c r="BM274" s="1662" t="s">
        <v>35</v>
      </c>
      <c r="BN274" s="1620" t="s">
        <v>35</v>
      </c>
      <c r="BO274" s="1620" t="s">
        <v>35</v>
      </c>
      <c r="BP274" s="1620" t="s">
        <v>35</v>
      </c>
      <c r="BQ274" s="1641" t="s">
        <v>35</v>
      </c>
      <c r="BR274" s="1662" t="s">
        <v>35</v>
      </c>
      <c r="BS274" s="1620" t="s">
        <v>35</v>
      </c>
      <c r="BT274" s="1620" t="s">
        <v>35</v>
      </c>
      <c r="BU274" s="1620" t="s">
        <v>35</v>
      </c>
      <c r="BV274" s="1620" t="s">
        <v>35</v>
      </c>
      <c r="BW274" s="1620" t="s">
        <v>35</v>
      </c>
      <c r="BX274" s="1620" t="s">
        <v>35</v>
      </c>
      <c r="BY274" s="1682" t="s">
        <v>35</v>
      </c>
      <c r="BZ274" s="1682" t="s">
        <v>35</v>
      </c>
      <c r="CA274" s="1682" t="s">
        <v>35</v>
      </c>
      <c r="CB274" s="2499"/>
      <c r="CC274" s="2499"/>
      <c r="CD274" s="2499"/>
      <c r="CE274" s="2499"/>
      <c r="CF274" s="2499"/>
      <c r="CG274" s="2499"/>
      <c r="CH274" s="2499"/>
      <c r="CI274" s="2499"/>
      <c r="CJ274" s="2499"/>
      <c r="CK274" s="2499"/>
      <c r="CL274" s="2499"/>
      <c r="CM274" s="2499"/>
      <c r="CN274" s="2499"/>
      <c r="CO274" s="2499"/>
      <c r="CP274" s="2499"/>
      <c r="CQ274" s="2499"/>
      <c r="CR274" s="2499"/>
      <c r="CS274" s="2499"/>
      <c r="CT274" s="2499"/>
      <c r="CU274" s="2499"/>
      <c r="CV274" s="2499"/>
      <c r="CW274" s="2499"/>
      <c r="CX274" s="2499"/>
      <c r="CY274" s="2499"/>
      <c r="CZ274" s="2499"/>
    </row>
    <row r="275" s="761" customFormat="true" ht="15" customHeight="true" x14ac:dyDescent="0.2">
      <c r="B275" s="760"/>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3147"/>
      <c r="BB275" s="431" t="s">
        <v>48</v>
      </c>
      <c r="BC275" s="1600" t="s">
        <v>35</v>
      </c>
      <c r="BD275" s="1620" t="s">
        <v>35</v>
      </c>
      <c r="BE275" s="1620" t="s">
        <v>35</v>
      </c>
      <c r="BF275" s="1620" t="s">
        <v>35</v>
      </c>
      <c r="BG275" s="1641" t="s">
        <v>35</v>
      </c>
      <c r="BH275" s="1662" t="s">
        <v>35</v>
      </c>
      <c r="BI275" s="1620" t="s">
        <v>35</v>
      </c>
      <c r="BJ275" s="1620" t="s">
        <v>35</v>
      </c>
      <c r="BK275" s="1620" t="s">
        <v>35</v>
      </c>
      <c r="BL275" s="1641" t="s">
        <v>35</v>
      </c>
      <c r="BM275" s="1662" t="s">
        <v>35</v>
      </c>
      <c r="BN275" s="1620" t="s">
        <v>35</v>
      </c>
      <c r="BO275" s="1620" t="s">
        <v>35</v>
      </c>
      <c r="BP275" s="1620" t="s">
        <v>35</v>
      </c>
      <c r="BQ275" s="1641" t="s">
        <v>35</v>
      </c>
      <c r="BR275" s="1662" t="s">
        <v>35</v>
      </c>
      <c r="BS275" s="1620" t="s">
        <v>35</v>
      </c>
      <c r="BT275" s="1620" t="s">
        <v>35</v>
      </c>
      <c r="BU275" s="1620" t="s">
        <v>35</v>
      </c>
      <c r="BV275" s="1620" t="s">
        <v>35</v>
      </c>
      <c r="BW275" s="1620" t="s">
        <v>35</v>
      </c>
      <c r="BX275" s="1620" t="s">
        <v>35</v>
      </c>
      <c r="BY275" s="1682" t="s">
        <v>35</v>
      </c>
      <c r="BZ275" s="1682" t="s">
        <v>35</v>
      </c>
      <c r="CA275" s="1682" t="s">
        <v>35</v>
      </c>
      <c r="CB275" s="2499"/>
      <c r="CC275" s="2499"/>
      <c r="CD275" s="2499"/>
      <c r="CE275" s="2499"/>
      <c r="CF275" s="2499"/>
      <c r="CG275" s="2499"/>
      <c r="CH275" s="2499"/>
      <c r="CI275" s="2499"/>
      <c r="CJ275" s="2499"/>
      <c r="CK275" s="2499"/>
      <c r="CL275" s="2499"/>
      <c r="CM275" s="2499"/>
      <c r="CN275" s="2499"/>
      <c r="CO275" s="2499"/>
      <c r="CP275" s="2499"/>
      <c r="CQ275" s="2499"/>
      <c r="CR275" s="2499"/>
      <c r="CS275" s="2499"/>
      <c r="CT275" s="2499"/>
      <c r="CU275" s="2499"/>
      <c r="CV275" s="2499"/>
      <c r="CW275" s="2499"/>
      <c r="CX275" s="2499"/>
      <c r="CY275" s="2499"/>
      <c r="CZ275" s="2499"/>
    </row>
    <row r="276" s="761" customFormat="true" ht="15" customHeight="true" x14ac:dyDescent="0.2">
      <c r="B276" s="760"/>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3147"/>
      <c r="BB276" s="431" t="s">
        <v>114</v>
      </c>
      <c r="BC276" s="1600" t="s">
        <v>35</v>
      </c>
      <c r="BD276" s="1620" t="s">
        <v>35</v>
      </c>
      <c r="BE276" s="1620" t="s">
        <v>35</v>
      </c>
      <c r="BF276" s="1620" t="s">
        <v>35</v>
      </c>
      <c r="BG276" s="1641" t="s">
        <v>35</v>
      </c>
      <c r="BH276" s="1662" t="s">
        <v>35</v>
      </c>
      <c r="BI276" s="1620" t="s">
        <v>35</v>
      </c>
      <c r="BJ276" s="1620" t="s">
        <v>35</v>
      </c>
      <c r="BK276" s="1620" t="s">
        <v>35</v>
      </c>
      <c r="BL276" s="1641" t="s">
        <v>35</v>
      </c>
      <c r="BM276" s="1662" t="s">
        <v>35</v>
      </c>
      <c r="BN276" s="1620" t="s">
        <v>35</v>
      </c>
      <c r="BO276" s="1620" t="s">
        <v>35</v>
      </c>
      <c r="BP276" s="1620" t="s">
        <v>35</v>
      </c>
      <c r="BQ276" s="1641" t="s">
        <v>35</v>
      </c>
      <c r="BR276" s="1662" t="s">
        <v>35</v>
      </c>
      <c r="BS276" s="1620" t="s">
        <v>35</v>
      </c>
      <c r="BT276" s="1620" t="s">
        <v>35</v>
      </c>
      <c r="BU276" s="1620" t="s">
        <v>35</v>
      </c>
      <c r="BV276" s="1620" t="s">
        <v>35</v>
      </c>
      <c r="BW276" s="1620" t="s">
        <v>35</v>
      </c>
      <c r="BX276" s="1620" t="s">
        <v>35</v>
      </c>
      <c r="BY276" s="1682" t="s">
        <v>35</v>
      </c>
      <c r="BZ276" s="1682" t="s">
        <v>35</v>
      </c>
      <c r="CA276" s="1682" t="s">
        <v>35</v>
      </c>
      <c r="CB276" s="2499"/>
      <c r="CC276" s="2499"/>
      <c r="CD276" s="2499"/>
      <c r="CE276" s="2499"/>
      <c r="CF276" s="2499"/>
      <c r="CG276" s="2499"/>
      <c r="CH276" s="2499"/>
      <c r="CI276" s="2499"/>
      <c r="CJ276" s="2499"/>
      <c r="CK276" s="2499"/>
      <c r="CL276" s="2499"/>
      <c r="CM276" s="2499"/>
      <c r="CN276" s="2499"/>
      <c r="CO276" s="2499"/>
      <c r="CP276" s="2499"/>
      <c r="CQ276" s="2499"/>
      <c r="CR276" s="2499"/>
      <c r="CS276" s="2499"/>
      <c r="CT276" s="2499"/>
      <c r="CU276" s="2499"/>
      <c r="CV276" s="2499"/>
      <c r="CW276" s="2499"/>
      <c r="CX276" s="2499"/>
      <c r="CY276" s="2499"/>
      <c r="CZ276" s="2499"/>
    </row>
    <row r="277" s="761" customFormat="true" ht="15" customHeight="true" x14ac:dyDescent="0.2">
      <c r="B277" s="760"/>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3147" t="s">
        <v>77</v>
      </c>
      <c r="BB277" s="431" t="s">
        <v>78</v>
      </c>
      <c r="BC277" s="1600" t="s">
        <v>35</v>
      </c>
      <c r="BD277" s="1620" t="s">
        <v>35</v>
      </c>
      <c r="BE277" s="1620" t="s">
        <v>35</v>
      </c>
      <c r="BF277" s="1620" t="s">
        <v>35</v>
      </c>
      <c r="BG277" s="1641" t="s">
        <v>35</v>
      </c>
      <c r="BH277" s="1662" t="s">
        <v>35</v>
      </c>
      <c r="BI277" s="1620" t="s">
        <v>35</v>
      </c>
      <c r="BJ277" s="1620" t="s">
        <v>35</v>
      </c>
      <c r="BK277" s="1620" t="s">
        <v>35</v>
      </c>
      <c r="BL277" s="1641" t="s">
        <v>35</v>
      </c>
      <c r="BM277" s="1662" t="s">
        <v>35</v>
      </c>
      <c r="BN277" s="1620" t="s">
        <v>35</v>
      </c>
      <c r="BO277" s="1620" t="s">
        <v>35</v>
      </c>
      <c r="BP277" s="1620" t="s">
        <v>35</v>
      </c>
      <c r="BQ277" s="1641" t="s">
        <v>35</v>
      </c>
      <c r="BR277" s="1662" t="s">
        <v>35</v>
      </c>
      <c r="BS277" s="1620" t="s">
        <v>35</v>
      </c>
      <c r="BT277" s="1620" t="s">
        <v>35</v>
      </c>
      <c r="BU277" s="1620" t="s">
        <v>35</v>
      </c>
      <c r="BV277" s="1620" t="s">
        <v>35</v>
      </c>
      <c r="BW277" s="1620" t="s">
        <v>35</v>
      </c>
      <c r="BX277" s="1620" t="s">
        <v>35</v>
      </c>
      <c r="BY277" s="1682" t="s">
        <v>35</v>
      </c>
      <c r="BZ277" s="1682" t="s">
        <v>35</v>
      </c>
      <c r="CA277" s="1682" t="s">
        <v>35</v>
      </c>
      <c r="CB277" s="2499"/>
      <c r="CC277" s="2499"/>
      <c r="CD277" s="2499"/>
      <c r="CE277" s="2499"/>
      <c r="CF277" s="2499"/>
      <c r="CG277" s="2499"/>
      <c r="CH277" s="2499"/>
      <c r="CI277" s="2499"/>
      <c r="CJ277" s="2499"/>
      <c r="CK277" s="2499"/>
      <c r="CL277" s="2499"/>
      <c r="CM277" s="2499"/>
      <c r="CN277" s="2499"/>
      <c r="CO277" s="2499"/>
      <c r="CP277" s="2499"/>
      <c r="CQ277" s="2499"/>
      <c r="CR277" s="2499"/>
      <c r="CS277" s="2499"/>
      <c r="CT277" s="2499"/>
      <c r="CU277" s="2499"/>
      <c r="CV277" s="2499"/>
      <c r="CW277" s="2499"/>
      <c r="CX277" s="2499"/>
      <c r="CY277" s="2499"/>
      <c r="CZ277" s="2499"/>
    </row>
    <row r="278" s="761" customFormat="true" ht="15" customHeight="true" x14ac:dyDescent="0.2">
      <c r="B278" s="76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3147"/>
      <c r="BB278" s="431" t="s">
        <v>79</v>
      </c>
      <c r="BC278" s="1600" t="s">
        <v>35</v>
      </c>
      <c r="BD278" s="1620" t="s">
        <v>35</v>
      </c>
      <c r="BE278" s="1620" t="s">
        <v>35</v>
      </c>
      <c r="BF278" s="1620" t="s">
        <v>35</v>
      </c>
      <c r="BG278" s="1641" t="s">
        <v>35</v>
      </c>
      <c r="BH278" s="1662" t="s">
        <v>35</v>
      </c>
      <c r="BI278" s="1620" t="s">
        <v>35</v>
      </c>
      <c r="BJ278" s="1620" t="s">
        <v>35</v>
      </c>
      <c r="BK278" s="1620" t="s">
        <v>35</v>
      </c>
      <c r="BL278" s="1641" t="s">
        <v>35</v>
      </c>
      <c r="BM278" s="1662" t="s">
        <v>35</v>
      </c>
      <c r="BN278" s="1620" t="s">
        <v>35</v>
      </c>
      <c r="BO278" s="1620" t="s">
        <v>35</v>
      </c>
      <c r="BP278" s="1620" t="s">
        <v>35</v>
      </c>
      <c r="BQ278" s="1641" t="s">
        <v>35</v>
      </c>
      <c r="BR278" s="1662" t="s">
        <v>35</v>
      </c>
      <c r="BS278" s="1620" t="s">
        <v>35</v>
      </c>
      <c r="BT278" s="1620" t="s">
        <v>35</v>
      </c>
      <c r="BU278" s="1620" t="s">
        <v>35</v>
      </c>
      <c r="BV278" s="1620" t="s">
        <v>35</v>
      </c>
      <c r="BW278" s="1620" t="s">
        <v>35</v>
      </c>
      <c r="BX278" s="1620" t="s">
        <v>35</v>
      </c>
      <c r="BY278" s="1682" t="s">
        <v>35</v>
      </c>
      <c r="BZ278" s="1682" t="s">
        <v>35</v>
      </c>
      <c r="CA278" s="1682" t="s">
        <v>35</v>
      </c>
      <c r="CB278" s="2499"/>
      <c r="CC278" s="2499"/>
      <c r="CD278" s="2499"/>
      <c r="CE278" s="2499"/>
      <c r="CF278" s="2499"/>
      <c r="CG278" s="2499"/>
      <c r="CH278" s="2499"/>
      <c r="CI278" s="2499"/>
      <c r="CJ278" s="2499"/>
      <c r="CK278" s="2499"/>
      <c r="CL278" s="2499"/>
      <c r="CM278" s="2499"/>
      <c r="CN278" s="2499"/>
      <c r="CO278" s="2499"/>
      <c r="CP278" s="2499"/>
      <c r="CQ278" s="2499"/>
      <c r="CR278" s="2499"/>
      <c r="CS278" s="2499"/>
      <c r="CT278" s="2499"/>
      <c r="CU278" s="2499"/>
      <c r="CV278" s="2499"/>
      <c r="CW278" s="2499"/>
      <c r="CX278" s="2499"/>
      <c r="CY278" s="2499"/>
      <c r="CZ278" s="2499"/>
    </row>
    <row r="279" s="761" customFormat="true" ht="15" customHeight="true" x14ac:dyDescent="0.2">
      <c r="B279" s="760"/>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3147"/>
      <c r="BB279" s="431" t="s">
        <v>80</v>
      </c>
      <c r="BC279" s="1600" t="s">
        <v>35</v>
      </c>
      <c r="BD279" s="1621" t="s">
        <v>35</v>
      </c>
      <c r="BE279" s="1621" t="s">
        <v>35</v>
      </c>
      <c r="BF279" s="1621" t="s">
        <v>35</v>
      </c>
      <c r="BG279" s="1642" t="s">
        <v>35</v>
      </c>
      <c r="BH279" s="1600" t="s">
        <v>35</v>
      </c>
      <c r="BI279" s="1621" t="s">
        <v>35</v>
      </c>
      <c r="BJ279" s="1621" t="s">
        <v>35</v>
      </c>
      <c r="BK279" s="1621" t="s">
        <v>35</v>
      </c>
      <c r="BL279" s="1642" t="s">
        <v>35</v>
      </c>
      <c r="BM279" s="1600" t="s">
        <v>35</v>
      </c>
      <c r="BN279" s="1621" t="s">
        <v>35</v>
      </c>
      <c r="BO279" s="1621" t="s">
        <v>35</v>
      </c>
      <c r="BP279" s="1621" t="s">
        <v>35</v>
      </c>
      <c r="BQ279" s="1642" t="s">
        <v>35</v>
      </c>
      <c r="BR279" s="1600" t="s">
        <v>35</v>
      </c>
      <c r="BS279" s="1621" t="s">
        <v>35</v>
      </c>
      <c r="BT279" s="1621" t="s">
        <v>35</v>
      </c>
      <c r="BU279" s="1621" t="s">
        <v>35</v>
      </c>
      <c r="BV279" s="1621" t="s">
        <v>35</v>
      </c>
      <c r="BW279" s="1621" t="s">
        <v>35</v>
      </c>
      <c r="BX279" s="1621" t="s">
        <v>35</v>
      </c>
      <c r="BY279" s="1683" t="s">
        <v>35</v>
      </c>
      <c r="BZ279" s="1683" t="s">
        <v>35</v>
      </c>
      <c r="CA279" s="1683" t="s">
        <v>35</v>
      </c>
      <c r="CB279" s="2500"/>
      <c r="CC279" s="2500"/>
      <c r="CD279" s="2500"/>
      <c r="CE279" s="2500"/>
      <c r="CF279" s="2500"/>
      <c r="CG279" s="2500"/>
      <c r="CH279" s="2500"/>
      <c r="CI279" s="2500"/>
      <c r="CJ279" s="2500"/>
      <c r="CK279" s="2500"/>
      <c r="CL279" s="2500"/>
      <c r="CM279" s="2500"/>
      <c r="CN279" s="2500"/>
      <c r="CO279" s="2500"/>
      <c r="CP279" s="2500"/>
      <c r="CQ279" s="2500"/>
      <c r="CR279" s="2500"/>
      <c r="CS279" s="2500"/>
      <c r="CT279" s="2500"/>
      <c r="CU279" s="2500"/>
      <c r="CV279" s="2500"/>
      <c r="CW279" s="2500"/>
      <c r="CX279" s="2500"/>
      <c r="CY279" s="2500"/>
      <c r="CZ279" s="2500"/>
    </row>
    <row r="280" s="761" customFormat="true" ht="15" customHeight="true" x14ac:dyDescent="0.2">
      <c r="B280" s="76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3147"/>
      <c r="BB280" s="431" t="s">
        <v>81</v>
      </c>
      <c r="BC280" s="1600" t="s">
        <v>35</v>
      </c>
      <c r="BD280" s="1621" t="s">
        <v>35</v>
      </c>
      <c r="BE280" s="1621" t="s">
        <v>35</v>
      </c>
      <c r="BF280" s="1621" t="s">
        <v>35</v>
      </c>
      <c r="BG280" s="1642" t="s">
        <v>35</v>
      </c>
      <c r="BH280" s="1600" t="s">
        <v>35</v>
      </c>
      <c r="BI280" s="1621" t="s">
        <v>35</v>
      </c>
      <c r="BJ280" s="1621" t="s">
        <v>35</v>
      </c>
      <c r="BK280" s="1621" t="s">
        <v>35</v>
      </c>
      <c r="BL280" s="1642" t="s">
        <v>35</v>
      </c>
      <c r="BM280" s="1600" t="s">
        <v>35</v>
      </c>
      <c r="BN280" s="1621" t="s">
        <v>35</v>
      </c>
      <c r="BO280" s="1621" t="s">
        <v>35</v>
      </c>
      <c r="BP280" s="1621" t="s">
        <v>35</v>
      </c>
      <c r="BQ280" s="1642" t="s">
        <v>35</v>
      </c>
      <c r="BR280" s="1600" t="s">
        <v>35</v>
      </c>
      <c r="BS280" s="1621" t="s">
        <v>35</v>
      </c>
      <c r="BT280" s="1621" t="s">
        <v>35</v>
      </c>
      <c r="BU280" s="1621" t="s">
        <v>35</v>
      </c>
      <c r="BV280" s="1621" t="s">
        <v>35</v>
      </c>
      <c r="BW280" s="1621" t="s">
        <v>35</v>
      </c>
      <c r="BX280" s="1621" t="s">
        <v>35</v>
      </c>
      <c r="BY280" s="1683" t="s">
        <v>35</v>
      </c>
      <c r="BZ280" s="1683" t="s">
        <v>35</v>
      </c>
      <c r="CA280" s="1683" t="s">
        <v>35</v>
      </c>
      <c r="CB280" s="2500"/>
      <c r="CC280" s="2500"/>
      <c r="CD280" s="2500"/>
      <c r="CE280" s="2500"/>
      <c r="CF280" s="2500"/>
      <c r="CG280" s="2500"/>
      <c r="CH280" s="2500"/>
      <c r="CI280" s="2500"/>
      <c r="CJ280" s="2500"/>
      <c r="CK280" s="2500"/>
      <c r="CL280" s="2500"/>
      <c r="CM280" s="2500"/>
      <c r="CN280" s="2500"/>
      <c r="CO280" s="2500"/>
      <c r="CP280" s="2500"/>
      <c r="CQ280" s="2500"/>
      <c r="CR280" s="2500"/>
      <c r="CS280" s="2500"/>
      <c r="CT280" s="2500"/>
      <c r="CU280" s="2500"/>
      <c r="CV280" s="2500"/>
      <c r="CW280" s="2500"/>
      <c r="CX280" s="2500"/>
      <c r="CY280" s="2500"/>
      <c r="CZ280" s="2500"/>
    </row>
    <row r="281" s="761" customFormat="true" ht="15" customHeight="true" x14ac:dyDescent="0.2">
      <c r="B281" s="76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3147"/>
      <c r="BB281" s="431" t="s">
        <v>82</v>
      </c>
      <c r="BC281" s="1600" t="s">
        <v>35</v>
      </c>
      <c r="BD281" s="1621" t="s">
        <v>35</v>
      </c>
      <c r="BE281" s="1621" t="s">
        <v>35</v>
      </c>
      <c r="BF281" s="1621" t="s">
        <v>35</v>
      </c>
      <c r="BG281" s="1642" t="s">
        <v>35</v>
      </c>
      <c r="BH281" s="1600" t="s">
        <v>35</v>
      </c>
      <c r="BI281" s="1621" t="s">
        <v>35</v>
      </c>
      <c r="BJ281" s="1621" t="s">
        <v>35</v>
      </c>
      <c r="BK281" s="1621" t="s">
        <v>35</v>
      </c>
      <c r="BL281" s="1642" t="s">
        <v>35</v>
      </c>
      <c r="BM281" s="1600" t="s">
        <v>35</v>
      </c>
      <c r="BN281" s="1621" t="s">
        <v>35</v>
      </c>
      <c r="BO281" s="1621" t="s">
        <v>35</v>
      </c>
      <c r="BP281" s="1621" t="s">
        <v>35</v>
      </c>
      <c r="BQ281" s="1642" t="s">
        <v>35</v>
      </c>
      <c r="BR281" s="1600" t="s">
        <v>35</v>
      </c>
      <c r="BS281" s="1621" t="s">
        <v>35</v>
      </c>
      <c r="BT281" s="1621" t="s">
        <v>35</v>
      </c>
      <c r="BU281" s="1621" t="s">
        <v>35</v>
      </c>
      <c r="BV281" s="1621" t="s">
        <v>35</v>
      </c>
      <c r="BW281" s="1621" t="s">
        <v>35</v>
      </c>
      <c r="BX281" s="1621" t="s">
        <v>35</v>
      </c>
      <c r="BY281" s="1683" t="s">
        <v>35</v>
      </c>
      <c r="BZ281" s="1683" t="s">
        <v>35</v>
      </c>
      <c r="CA281" s="1683" t="s">
        <v>35</v>
      </c>
      <c r="CB281" s="2500"/>
      <c r="CC281" s="2500"/>
      <c r="CD281" s="2500"/>
      <c r="CE281" s="2500"/>
      <c r="CF281" s="2500"/>
      <c r="CG281" s="2500"/>
      <c r="CH281" s="2500"/>
      <c r="CI281" s="2500"/>
      <c r="CJ281" s="2500"/>
      <c r="CK281" s="2500"/>
      <c r="CL281" s="2500"/>
      <c r="CM281" s="2500"/>
      <c r="CN281" s="2500"/>
      <c r="CO281" s="2500"/>
      <c r="CP281" s="2500"/>
      <c r="CQ281" s="2500"/>
      <c r="CR281" s="2500"/>
      <c r="CS281" s="2500"/>
      <c r="CT281" s="2500"/>
      <c r="CU281" s="2500"/>
      <c r="CV281" s="2500"/>
      <c r="CW281" s="2500"/>
      <c r="CX281" s="2500"/>
      <c r="CY281" s="2500"/>
      <c r="CZ281" s="2500"/>
    </row>
    <row r="282" s="761" customFormat="true" ht="15" customHeight="true" x14ac:dyDescent="0.2">
      <c r="B282" s="76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3147"/>
      <c r="BB282" s="431" t="s">
        <v>83</v>
      </c>
      <c r="BC282" s="1600" t="s">
        <v>35</v>
      </c>
      <c r="BD282" s="1621" t="s">
        <v>35</v>
      </c>
      <c r="BE282" s="1621" t="s">
        <v>35</v>
      </c>
      <c r="BF282" s="1621" t="s">
        <v>35</v>
      </c>
      <c r="BG282" s="1642" t="s">
        <v>35</v>
      </c>
      <c r="BH282" s="1600" t="s">
        <v>35</v>
      </c>
      <c r="BI282" s="1621" t="s">
        <v>35</v>
      </c>
      <c r="BJ282" s="1621" t="s">
        <v>35</v>
      </c>
      <c r="BK282" s="1621" t="s">
        <v>35</v>
      </c>
      <c r="BL282" s="1642" t="s">
        <v>35</v>
      </c>
      <c r="BM282" s="1600" t="s">
        <v>35</v>
      </c>
      <c r="BN282" s="1621" t="s">
        <v>35</v>
      </c>
      <c r="BO282" s="1621" t="s">
        <v>35</v>
      </c>
      <c r="BP282" s="1621" t="s">
        <v>35</v>
      </c>
      <c r="BQ282" s="1642" t="s">
        <v>35</v>
      </c>
      <c r="BR282" s="1600" t="s">
        <v>35</v>
      </c>
      <c r="BS282" s="1621" t="s">
        <v>35</v>
      </c>
      <c r="BT282" s="1621" t="s">
        <v>35</v>
      </c>
      <c r="BU282" s="1621" t="s">
        <v>35</v>
      </c>
      <c r="BV282" s="1621" t="s">
        <v>35</v>
      </c>
      <c r="BW282" s="1621" t="s">
        <v>35</v>
      </c>
      <c r="BX282" s="1621" t="s">
        <v>35</v>
      </c>
      <c r="BY282" s="1683" t="s">
        <v>35</v>
      </c>
      <c r="BZ282" s="1683" t="s">
        <v>35</v>
      </c>
      <c r="CA282" s="1683" t="s">
        <v>35</v>
      </c>
      <c r="CB282" s="2500"/>
      <c r="CC282" s="2500"/>
      <c r="CD282" s="2500"/>
      <c r="CE282" s="2500"/>
      <c r="CF282" s="2500"/>
      <c r="CG282" s="2500"/>
      <c r="CH282" s="2500"/>
      <c r="CI282" s="2500"/>
      <c r="CJ282" s="2500"/>
      <c r="CK282" s="2500"/>
      <c r="CL282" s="2500"/>
      <c r="CM282" s="2500"/>
      <c r="CN282" s="2500"/>
      <c r="CO282" s="2500"/>
      <c r="CP282" s="2500"/>
      <c r="CQ282" s="2500"/>
      <c r="CR282" s="2500"/>
      <c r="CS282" s="2500"/>
      <c r="CT282" s="2500"/>
      <c r="CU282" s="2500"/>
      <c r="CV282" s="2500"/>
      <c r="CW282" s="2500"/>
      <c r="CX282" s="2500"/>
      <c r="CY282" s="2500"/>
      <c r="CZ282" s="2500"/>
    </row>
    <row r="283" s="761" customFormat="true" ht="15" customHeight="true" x14ac:dyDescent="0.2">
      <c r="B283" s="76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3147"/>
      <c r="BB283" s="431" t="s">
        <v>84</v>
      </c>
      <c r="BC283" s="1600" t="s">
        <v>35</v>
      </c>
      <c r="BD283" s="1621" t="s">
        <v>35</v>
      </c>
      <c r="BE283" s="1621" t="s">
        <v>35</v>
      </c>
      <c r="BF283" s="1621" t="s">
        <v>35</v>
      </c>
      <c r="BG283" s="1642" t="s">
        <v>35</v>
      </c>
      <c r="BH283" s="1600" t="s">
        <v>35</v>
      </c>
      <c r="BI283" s="1621" t="s">
        <v>35</v>
      </c>
      <c r="BJ283" s="1621" t="s">
        <v>35</v>
      </c>
      <c r="BK283" s="1621" t="s">
        <v>35</v>
      </c>
      <c r="BL283" s="1642" t="s">
        <v>35</v>
      </c>
      <c r="BM283" s="1600" t="s">
        <v>35</v>
      </c>
      <c r="BN283" s="1621" t="s">
        <v>35</v>
      </c>
      <c r="BO283" s="1621" t="s">
        <v>35</v>
      </c>
      <c r="BP283" s="1621" t="s">
        <v>35</v>
      </c>
      <c r="BQ283" s="1642" t="s">
        <v>35</v>
      </c>
      <c r="BR283" s="1600" t="s">
        <v>35</v>
      </c>
      <c r="BS283" s="1621" t="s">
        <v>35</v>
      </c>
      <c r="BT283" s="1621" t="s">
        <v>35</v>
      </c>
      <c r="BU283" s="1621" t="s">
        <v>35</v>
      </c>
      <c r="BV283" s="1621" t="s">
        <v>35</v>
      </c>
      <c r="BW283" s="1621" t="s">
        <v>35</v>
      </c>
      <c r="BX283" s="1621" t="s">
        <v>35</v>
      </c>
      <c r="BY283" s="1683" t="s">
        <v>35</v>
      </c>
      <c r="BZ283" s="1683" t="s">
        <v>35</v>
      </c>
      <c r="CA283" s="1683" t="s">
        <v>35</v>
      </c>
      <c r="CB283" s="2500"/>
      <c r="CC283" s="2500"/>
      <c r="CD283" s="2500"/>
      <c r="CE283" s="2500"/>
      <c r="CF283" s="2500"/>
      <c r="CG283" s="2500"/>
      <c r="CH283" s="2500"/>
      <c r="CI283" s="2500"/>
      <c r="CJ283" s="2500"/>
      <c r="CK283" s="2500"/>
      <c r="CL283" s="2500"/>
      <c r="CM283" s="2500"/>
      <c r="CN283" s="2500"/>
      <c r="CO283" s="2500"/>
      <c r="CP283" s="2500"/>
      <c r="CQ283" s="2500"/>
      <c r="CR283" s="2500"/>
      <c r="CS283" s="2500"/>
      <c r="CT283" s="2500"/>
      <c r="CU283" s="2500"/>
      <c r="CV283" s="2500"/>
      <c r="CW283" s="2500"/>
      <c r="CX283" s="2500"/>
      <c r="CY283" s="2500"/>
      <c r="CZ283" s="2500"/>
    </row>
    <row r="284" s="761" customFormat="true" ht="15" customHeight="true" x14ac:dyDescent="0.2">
      <c r="B284" s="76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3148"/>
      <c r="BB284" s="432" t="s">
        <v>114</v>
      </c>
      <c r="BC284" s="1601" t="s">
        <v>35</v>
      </c>
      <c r="BD284" s="1622" t="s">
        <v>35</v>
      </c>
      <c r="BE284" s="1622" t="s">
        <v>35</v>
      </c>
      <c r="BF284" s="1622" t="s">
        <v>35</v>
      </c>
      <c r="BG284" s="1643" t="s">
        <v>35</v>
      </c>
      <c r="BH284" s="1663" t="s">
        <v>35</v>
      </c>
      <c r="BI284" s="1622" t="s">
        <v>35</v>
      </c>
      <c r="BJ284" s="1622" t="s">
        <v>35</v>
      </c>
      <c r="BK284" s="1622" t="s">
        <v>35</v>
      </c>
      <c r="BL284" s="1643" t="s">
        <v>35</v>
      </c>
      <c r="BM284" s="1663" t="s">
        <v>35</v>
      </c>
      <c r="BN284" s="1622" t="s">
        <v>35</v>
      </c>
      <c r="BO284" s="1622" t="s">
        <v>35</v>
      </c>
      <c r="BP284" s="1622" t="s">
        <v>35</v>
      </c>
      <c r="BQ284" s="1643" t="s">
        <v>35</v>
      </c>
      <c r="BR284" s="1663" t="s">
        <v>35</v>
      </c>
      <c r="BS284" s="1622" t="s">
        <v>35</v>
      </c>
      <c r="BT284" s="1622" t="s">
        <v>35</v>
      </c>
      <c r="BU284" s="1622" t="s">
        <v>35</v>
      </c>
      <c r="BV284" s="1622" t="s">
        <v>35</v>
      </c>
      <c r="BW284" s="1622" t="s">
        <v>35</v>
      </c>
      <c r="BX284" s="1622" t="s">
        <v>35</v>
      </c>
      <c r="BY284" s="1684" t="s">
        <v>35</v>
      </c>
      <c r="BZ284" s="1684" t="s">
        <v>35</v>
      </c>
      <c r="CA284" s="1684" t="s">
        <v>35</v>
      </c>
      <c r="CB284" s="2501"/>
      <c r="CC284" s="2501"/>
      <c r="CD284" s="2501"/>
      <c r="CE284" s="2501"/>
      <c r="CF284" s="2501"/>
      <c r="CG284" s="2501"/>
      <c r="CH284" s="2501"/>
      <c r="CI284" s="2501"/>
      <c r="CJ284" s="2501"/>
      <c r="CK284" s="2501"/>
      <c r="CL284" s="2501"/>
      <c r="CM284" s="2501"/>
      <c r="CN284" s="2501"/>
      <c r="CO284" s="2501"/>
      <c r="CP284" s="2501"/>
      <c r="CQ284" s="2501"/>
      <c r="CR284" s="2501"/>
      <c r="CS284" s="2501"/>
      <c r="CT284" s="2501"/>
      <c r="CU284" s="2501"/>
      <c r="CV284" s="2501"/>
      <c r="CW284" s="2501"/>
      <c r="CX284" s="2501"/>
      <c r="CY284" s="2501"/>
      <c r="CZ284" s="2501"/>
    </row>
    <row r="285" s="761" customFormat="true" ht="15" customHeight="true" x14ac:dyDescent="0.2">
      <c r="B285" s="76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761" customFormat="true" ht="15" customHeight="true" x14ac:dyDescent="0.2">
      <c r="B286" s="76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761" customFormat="true" ht="15" customHeight="true" x14ac:dyDescent="0.2">
      <c r="B287" s="76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761" customFormat="true" ht="15" customHeight="true" x14ac:dyDescent="0.2">
      <c r="B288" s="76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761" customFormat="true" ht="15" customHeight="true" x14ac:dyDescent="0.2">
      <c r="A289" s="773"/>
      <c r="B289" s="774"/>
      <c r="C289" s="775"/>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761" customFormat="true" ht="15" customHeight="true" x14ac:dyDescent="0.2">
      <c r="A290" s="1074"/>
      <c r="B290" s="1075"/>
      <c r="C290" s="1076"/>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761" customFormat="true" ht="15" customHeight="true" x14ac:dyDescent="0.2">
      <c r="A291" s="1077"/>
      <c r="B291" s="1078"/>
      <c r="C291" s="1079"/>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761" customFormat="true" ht="15" customHeight="true" x14ac:dyDescent="0.2">
      <c r="A292" s="1080"/>
      <c r="B292" s="1081"/>
      <c r="C292" s="1082"/>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761" customFormat="true" ht="15" customHeight="true" x14ac:dyDescent="0.2">
      <c r="A293" s="1083"/>
      <c r="B293" s="1084"/>
      <c r="C293" s="1085"/>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761" customFormat="true" ht="15" customHeight="true" x14ac:dyDescent="0.2">
      <c r="A294" s="1086"/>
      <c r="B294" s="1087"/>
      <c r="C294" s="1088"/>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761" customFormat="true" ht="15" customHeight="true" x14ac:dyDescent="0.2">
      <c r="A295" s="1086"/>
      <c r="B295" s="1087"/>
      <c r="C295" s="1088"/>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761" customFormat="true" ht="15" customHeight="true" x14ac:dyDescent="0.2">
      <c r="A296" s="1086"/>
      <c r="B296" s="1089"/>
      <c r="C296" s="1088"/>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761" customFormat="true" ht="15" customHeight="true" x14ac:dyDescent="0.2">
      <c r="A297" s="1090"/>
      <c r="B297" s="1091"/>
      <c r="C297" s="1092"/>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761" customFormat="true" ht="15" customHeight="true" x14ac:dyDescent="0.2">
      <c r="B298" s="76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761" customFormat="true" ht="15" customHeight="true" x14ac:dyDescent="0.2">
      <c r="A299" s="776"/>
      <c r="B299" s="777"/>
      <c r="C299" s="778"/>
      <c r="D299" s="779"/>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761" customFormat="true" ht="15" customHeight="true" x14ac:dyDescent="0.2">
      <c r="A300" s="1093"/>
      <c r="B300" s="1094"/>
      <c r="C300" s="1095"/>
      <c r="D300" s="1096"/>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761" customFormat="true" ht="15" customHeight="true" x14ac:dyDescent="0.2">
      <c r="A301" s="1097"/>
      <c r="B301" s="1098"/>
      <c r="C301" s="1099"/>
      <c r="D301" s="110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761" customFormat="true" ht="15" customHeight="true" x14ac:dyDescent="0.2">
      <c r="A302" s="1101"/>
      <c r="B302" s="1102"/>
      <c r="C302" s="1103"/>
      <c r="D302" s="1104"/>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761" customFormat="true" ht="15" customHeight="true" x14ac:dyDescent="0.2">
      <c r="A303" s="1105"/>
      <c r="B303" s="1106"/>
      <c r="C303" s="1107"/>
      <c r="D303" s="1108"/>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761" customFormat="true" ht="15" customHeight="true" x14ac:dyDescent="0.2">
      <c r="A304" s="1109"/>
      <c r="B304" s="1110"/>
      <c r="C304" s="1111"/>
      <c r="D304" s="1112"/>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761" customFormat="true" ht="15" customHeight="true" x14ac:dyDescent="0.2">
      <c r="A305" s="1113"/>
      <c r="B305" s="1114"/>
      <c r="C305" s="1115"/>
      <c r="D305" s="1116"/>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761" customFormat="true" ht="15" customHeight="true" x14ac:dyDescent="0.2">
      <c r="B306" s="76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761" customFormat="true" ht="15" customHeight="true" x14ac:dyDescent="0.2">
      <c r="B307" s="76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761" customFormat="true" ht="15" customHeight="true" x14ac:dyDescent="0.2">
      <c r="B308" s="76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761" customFormat="true" ht="15" customHeight="true" x14ac:dyDescent="0.2">
      <c r="B309" s="76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761" customFormat="true" ht="15" customHeight="true" x14ac:dyDescent="0.2">
      <c r="B310" s="76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761" customFormat="true" ht="15" customHeight="true" x14ac:dyDescent="0.2">
      <c r="B311" s="76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761" customFormat="true" ht="15" customHeight="true" x14ac:dyDescent="0.2">
      <c r="B312" s="76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761" customFormat="true" ht="15" customHeight="true" x14ac:dyDescent="0.2">
      <c r="B313" s="76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761" customFormat="true" ht="15" customHeight="true" x14ac:dyDescent="0.2">
      <c r="B314" s="76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761" customFormat="true" ht="15" customHeight="true" x14ac:dyDescent="0.2">
      <c r="B315" s="76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761" customFormat="true" ht="15" customHeight="true" x14ac:dyDescent="0.2">
      <c r="B316" s="76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761" customFormat="true" ht="15" customHeight="true" x14ac:dyDescent="0.2">
      <c r="B317" s="76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761" customFormat="true" ht="15" customHeight="true" x14ac:dyDescent="0.2">
      <c r="B318" s="76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761" customFormat="true" ht="15" customHeight="true" x14ac:dyDescent="0.2">
      <c r="B319" s="76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761" customFormat="true" ht="15" customHeight="true" x14ac:dyDescent="0.2">
      <c r="B320" s="76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761" customFormat="true" ht="15" customHeight="true" x14ac:dyDescent="0.2">
      <c r="B321" s="76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761" customFormat="true" ht="15" customHeight="true" x14ac:dyDescent="0.2">
      <c r="B322" s="76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761" customFormat="true" ht="15" customHeight="true" x14ac:dyDescent="0.2">
      <c r="B323" s="76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761" customFormat="true" ht="15" customHeight="true" x14ac:dyDescent="0.2">
      <c r="B324" s="76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761" customFormat="true" ht="15" customHeight="true" x14ac:dyDescent="0.2">
      <c r="B325" s="76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761" customFormat="true" ht="15" customHeight="true" x14ac:dyDescent="0.2">
      <c r="B326" s="76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761" customFormat="true" ht="15" customHeight="true" x14ac:dyDescent="0.2">
      <c r="B327" s="76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761" customFormat="true" ht="15" customHeight="true" x14ac:dyDescent="0.2">
      <c r="B328" s="76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761" customFormat="true" ht="250.15" customHeight="true" x14ac:dyDescent="0.2">
      <c r="B329" s="76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759"/>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41"/>
      <c r="BD330" s="841"/>
      <c r="BE330" s="841"/>
      <c r="BF330" s="841"/>
      <c r="BG330" s="841"/>
      <c r="BH330" s="841"/>
      <c r="BI330" s="841"/>
      <c r="BJ330" s="841"/>
      <c r="BK330" s="841"/>
      <c r="BL330" s="841"/>
      <c r="BM330" s="841"/>
      <c r="BN330" s="841"/>
      <c r="BO330" s="841"/>
      <c r="BP330" s="841"/>
      <c r="BQ330" s="841"/>
      <c r="BR330" s="841"/>
      <c r="BS330" s="841"/>
      <c r="BT330" s="841"/>
      <c r="BU330" s="841"/>
      <c r="BV330" s="841"/>
      <c r="BW330" s="841"/>
      <c r="BX330" s="841"/>
      <c r="BY330" s="841"/>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759"/>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41"/>
      <c r="BD331" s="841"/>
      <c r="BE331" s="841"/>
      <c r="BF331" s="841"/>
      <c r="BG331" s="841"/>
      <c r="BH331" s="841"/>
      <c r="BI331" s="841"/>
      <c r="BJ331" s="841"/>
      <c r="BK331" s="841"/>
      <c r="BL331" s="841"/>
      <c r="BM331" s="841"/>
      <c r="BN331" s="841"/>
      <c r="BO331" s="841"/>
      <c r="BP331" s="841"/>
      <c r="BQ331" s="841"/>
      <c r="BR331" s="841"/>
      <c r="BS331" s="841"/>
      <c r="BT331" s="841"/>
      <c r="BU331" s="841"/>
      <c r="BV331" s="841"/>
      <c r="BW331" s="841"/>
      <c r="BX331" s="841"/>
      <c r="BY331" s="841"/>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759"/>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41"/>
      <c r="BD332" s="841"/>
      <c r="BE332" s="841"/>
      <c r="BF332" s="841"/>
      <c r="BG332" s="841"/>
      <c r="BH332" s="841"/>
      <c r="BI332" s="841"/>
      <c r="BJ332" s="841"/>
      <c r="BK332" s="841"/>
      <c r="BL332" s="841"/>
      <c r="BM332" s="841"/>
      <c r="BN332" s="841"/>
      <c r="BO332" s="841"/>
      <c r="BP332" s="841"/>
      <c r="BQ332" s="841"/>
      <c r="BR332" s="841"/>
      <c r="BS332" s="841"/>
      <c r="BT332" s="841"/>
      <c r="BU332" s="841"/>
      <c r="BV332" s="841"/>
      <c r="BW332" s="841"/>
      <c r="BX332" s="841"/>
      <c r="BY332" s="841"/>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759"/>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41"/>
      <c r="BD333" s="841"/>
      <c r="BE333" s="841"/>
      <c r="BF333" s="841"/>
      <c r="BG333" s="841"/>
      <c r="BH333" s="841"/>
      <c r="BI333" s="841"/>
      <c r="BJ333" s="841"/>
      <c r="BK333" s="841"/>
      <c r="BL333" s="841"/>
      <c r="BM333" s="841"/>
      <c r="BN333" s="841"/>
      <c r="BO333" s="841"/>
      <c r="BP333" s="841"/>
      <c r="BQ333" s="841"/>
      <c r="BR333" s="841"/>
      <c r="BS333" s="841"/>
      <c r="BT333" s="841"/>
      <c r="BU333" s="841"/>
      <c r="BV333" s="841"/>
      <c r="BW333" s="841"/>
      <c r="BX333" s="841"/>
      <c r="BY333" s="841"/>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759"/>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41"/>
      <c r="BD334" s="841"/>
      <c r="BE334" s="841"/>
      <c r="BF334" s="841"/>
      <c r="BG334" s="841"/>
      <c r="BH334" s="841"/>
      <c r="BI334" s="841"/>
      <c r="BJ334" s="841"/>
      <c r="BK334" s="841"/>
      <c r="BL334" s="841"/>
      <c r="BM334" s="841"/>
      <c r="BN334" s="841"/>
      <c r="BO334" s="841"/>
      <c r="BP334" s="841"/>
      <c r="BQ334" s="841"/>
      <c r="BR334" s="841"/>
      <c r="BS334" s="841"/>
      <c r="BT334" s="841"/>
      <c r="BU334" s="841"/>
      <c r="BV334" s="841"/>
      <c r="BW334" s="841"/>
      <c r="BX334" s="841"/>
      <c r="BY334" s="841"/>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759"/>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41"/>
      <c r="BD335" s="841"/>
      <c r="BE335" s="841"/>
      <c r="BF335" s="841"/>
      <c r="BG335" s="841"/>
      <c r="BH335" s="841"/>
      <c r="BI335" s="841"/>
      <c r="BJ335" s="841"/>
      <c r="BK335" s="841"/>
      <c r="BL335" s="841"/>
      <c r="BM335" s="841"/>
      <c r="BN335" s="841"/>
      <c r="BO335" s="841"/>
      <c r="BP335" s="841"/>
      <c r="BQ335" s="841"/>
      <c r="BR335" s="841"/>
      <c r="BS335" s="841"/>
      <c r="BT335" s="841"/>
      <c r="BU335" s="841"/>
      <c r="BV335" s="841"/>
      <c r="BW335" s="841"/>
      <c r="BX335" s="841"/>
      <c r="BY335" s="841"/>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759"/>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41"/>
      <c r="BD336" s="841"/>
      <c r="BE336" s="841"/>
      <c r="BF336" s="841"/>
      <c r="BG336" s="841"/>
      <c r="BH336" s="841"/>
      <c r="BI336" s="841"/>
      <c r="BJ336" s="841"/>
      <c r="BK336" s="841"/>
      <c r="BL336" s="841"/>
      <c r="BM336" s="841"/>
      <c r="BN336" s="841"/>
      <c r="BO336" s="841"/>
      <c r="BP336" s="841"/>
      <c r="BQ336" s="841"/>
      <c r="BR336" s="841"/>
      <c r="BS336" s="841"/>
      <c r="BT336" s="841"/>
      <c r="BU336" s="841"/>
      <c r="BV336" s="841"/>
      <c r="BW336" s="841"/>
      <c r="BX336" s="841"/>
      <c r="BY336" s="841"/>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759"/>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41"/>
      <c r="BD337" s="841"/>
      <c r="BE337" s="841"/>
      <c r="BF337" s="841"/>
      <c r="BG337" s="841"/>
      <c r="BH337" s="841"/>
      <c r="BI337" s="841"/>
      <c r="BJ337" s="841"/>
      <c r="BK337" s="841"/>
      <c r="BL337" s="841"/>
      <c r="BM337" s="841"/>
      <c r="BN337" s="841"/>
      <c r="BO337" s="841"/>
      <c r="BP337" s="841"/>
      <c r="BQ337" s="841"/>
      <c r="BR337" s="841"/>
      <c r="BS337" s="841"/>
      <c r="BT337" s="841"/>
      <c r="BU337" s="841"/>
      <c r="BV337" s="841"/>
      <c r="BW337" s="841"/>
      <c r="BX337" s="841"/>
      <c r="BY337" s="841"/>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759"/>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41"/>
      <c r="BD338" s="841"/>
      <c r="BE338" s="841"/>
      <c r="BF338" s="841"/>
      <c r="BG338" s="841"/>
      <c r="BH338" s="841"/>
      <c r="BI338" s="841"/>
      <c r="BJ338" s="841"/>
      <c r="BK338" s="841"/>
      <c r="BL338" s="841"/>
      <c r="BM338" s="841"/>
      <c r="BN338" s="841"/>
      <c r="BO338" s="841"/>
      <c r="BP338" s="841"/>
      <c r="BQ338" s="841"/>
      <c r="BR338" s="841"/>
      <c r="BS338" s="841"/>
      <c r="BT338" s="841"/>
      <c r="BU338" s="841"/>
      <c r="BV338" s="841"/>
      <c r="BW338" s="841"/>
      <c r="BX338" s="841"/>
      <c r="BY338" s="841"/>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761" customFormat="true" ht="15" customHeight="true" x14ac:dyDescent="0.2">
      <c r="B339" s="76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131</v>
      </c>
      <c r="BB339" s="117" t="s">
        <v>130</v>
      </c>
      <c r="BC339" s="3122" t="s">
        <v>115</v>
      </c>
      <c r="BD339" s="3123"/>
      <c r="BE339" s="3123"/>
      <c r="BF339" s="3123"/>
      <c r="BG339" s="3124"/>
      <c r="BH339" s="3125" t="s">
        <v>38</v>
      </c>
      <c r="BI339" s="3123"/>
      <c r="BJ339" s="3123"/>
      <c r="BK339" s="3123"/>
      <c r="BL339" s="3124"/>
      <c r="BM339" s="3125" t="s">
        <v>37</v>
      </c>
      <c r="BN339" s="3123"/>
      <c r="BO339" s="3123"/>
      <c r="BP339" s="3123"/>
      <c r="BQ339" s="3126"/>
      <c r="BR339" s="2413" t="s">
        <v>142</v>
      </c>
      <c r="BS339" s="2414"/>
      <c r="BT339" s="2414"/>
      <c r="BU339" s="2414"/>
      <c r="BV339" s="2414"/>
      <c r="BW339" s="2414"/>
      <c r="BX339" s="2414"/>
      <c r="BY339" s="2415"/>
      <c r="BZ339" s="461"/>
      <c r="CA339" s="461"/>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761" customFormat="true" ht="12.75" x14ac:dyDescent="0.2">
      <c r="B340" s="76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158</v>
      </c>
      <c r="BS340" s="199" t="s">
        <v>159</v>
      </c>
      <c r="BT340" s="199" t="s">
        <v>160</v>
      </c>
      <c r="BU340" s="199" t="s">
        <v>161</v>
      </c>
      <c r="BV340" s="199" t="s">
        <v>162</v>
      </c>
      <c r="BW340" s="199" t="s">
        <v>384</v>
      </c>
      <c r="BX340" s="199" t="s">
        <v>385</v>
      </c>
      <c r="BY340" s="200" t="s">
        <v>164</v>
      </c>
      <c r="BZ340" s="200" t="s">
        <v>165</v>
      </c>
      <c r="CA340" s="200" t="s">
        <v>166</v>
      </c>
      <c r="CB340" s="2502"/>
      <c r="CC340" s="2502"/>
      <c r="CD340" s="2502"/>
      <c r="CE340" s="2502"/>
      <c r="CF340" s="2502"/>
      <c r="CG340" s="2502"/>
      <c r="CH340" s="2502"/>
      <c r="CI340" s="2502"/>
      <c r="CJ340" s="2502"/>
      <c r="CK340" s="2502"/>
      <c r="CL340" s="2502"/>
      <c r="CM340" s="2502"/>
      <c r="CN340" s="2502"/>
      <c r="CO340" s="2502"/>
      <c r="CP340" s="2502"/>
      <c r="CQ340" s="2502"/>
      <c r="CR340" s="2502"/>
      <c r="CS340" s="2502"/>
      <c r="CT340" s="2502"/>
      <c r="CU340" s="2502"/>
      <c r="CV340" s="2502"/>
      <c r="CW340" s="2502"/>
      <c r="CX340" s="2502"/>
      <c r="CY340" s="2502"/>
      <c r="CZ340" s="2502"/>
    </row>
    <row r="341" s="761" customFormat="true" ht="15" customHeight="true" x14ac:dyDescent="0.2">
      <c r="B341" s="76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3139" t="s">
        <v>155</v>
      </c>
      <c r="BB341" s="176" t="s">
        <v>49</v>
      </c>
      <c r="BC341" s="1602" t="s">
        <v>35</v>
      </c>
      <c r="BD341" s="1623" t="s">
        <v>35</v>
      </c>
      <c r="BE341" s="1623" t="s">
        <v>35</v>
      </c>
      <c r="BF341" s="1623" t="s">
        <v>35</v>
      </c>
      <c r="BG341" s="1644" t="s">
        <v>35</v>
      </c>
      <c r="BH341" s="1664" t="s">
        <v>35</v>
      </c>
      <c r="BI341" s="1623" t="s">
        <v>35</v>
      </c>
      <c r="BJ341" s="1623" t="s">
        <v>35</v>
      </c>
      <c r="BK341" s="1623" t="s">
        <v>35</v>
      </c>
      <c r="BL341" s="1644" t="s">
        <v>35</v>
      </c>
      <c r="BM341" s="1664" t="s">
        <v>35</v>
      </c>
      <c r="BN341" s="1623" t="s">
        <v>35</v>
      </c>
      <c r="BO341" s="1623" t="s">
        <v>35</v>
      </c>
      <c r="BP341" s="1623" t="s">
        <v>35</v>
      </c>
      <c r="BQ341" s="1644" t="s">
        <v>35</v>
      </c>
      <c r="BR341" s="1664" t="s">
        <v>35</v>
      </c>
      <c r="BS341" s="1623" t="s">
        <v>35</v>
      </c>
      <c r="BT341" s="1623" t="s">
        <v>35</v>
      </c>
      <c r="BU341" s="1623" t="s">
        <v>35</v>
      </c>
      <c r="BV341" s="1623" t="s">
        <v>35</v>
      </c>
      <c r="BW341" s="1623" t="s">
        <v>35</v>
      </c>
      <c r="BX341" s="1623" t="s">
        <v>35</v>
      </c>
      <c r="BY341" s="1685" t="s">
        <v>35</v>
      </c>
      <c r="BZ341" s="1685" t="s">
        <v>35</v>
      </c>
      <c r="CA341" s="1685" t="s">
        <v>35</v>
      </c>
      <c r="CB341" s="2503"/>
      <c r="CC341" s="2503"/>
      <c r="CD341" s="2503"/>
      <c r="CE341" s="2503"/>
      <c r="CF341" s="2503"/>
      <c r="CG341" s="2503"/>
      <c r="CH341" s="2503"/>
      <c r="CI341" s="2503"/>
      <c r="CJ341" s="2503"/>
      <c r="CK341" s="2503"/>
      <c r="CL341" s="2503"/>
      <c r="CM341" s="2503"/>
      <c r="CN341" s="2503"/>
      <c r="CO341" s="2503"/>
      <c r="CP341" s="2503"/>
      <c r="CQ341" s="2503"/>
      <c r="CR341" s="2503"/>
      <c r="CS341" s="2503"/>
      <c r="CT341" s="2503"/>
      <c r="CU341" s="2503"/>
      <c r="CV341" s="2503"/>
      <c r="CW341" s="2503"/>
      <c r="CX341" s="2503"/>
      <c r="CY341" s="2503"/>
      <c r="CZ341" s="2503"/>
    </row>
    <row r="342" s="761" customFormat="true" ht="15" customHeight="true" x14ac:dyDescent="0.2">
      <c r="B342" s="76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3140"/>
      <c r="BB342" s="177" t="s">
        <v>48</v>
      </c>
      <c r="BC342" s="1603" t="s">
        <v>35</v>
      </c>
      <c r="BD342" s="1624" t="s">
        <v>35</v>
      </c>
      <c r="BE342" s="1624" t="s">
        <v>35</v>
      </c>
      <c r="BF342" s="1624" t="s">
        <v>35</v>
      </c>
      <c r="BG342" s="1645" t="s">
        <v>35</v>
      </c>
      <c r="BH342" s="1665" t="s">
        <v>35</v>
      </c>
      <c r="BI342" s="1624" t="s">
        <v>35</v>
      </c>
      <c r="BJ342" s="1624" t="s">
        <v>35</v>
      </c>
      <c r="BK342" s="1624" t="s">
        <v>35</v>
      </c>
      <c r="BL342" s="1645" t="s">
        <v>35</v>
      </c>
      <c r="BM342" s="1665" t="s">
        <v>35</v>
      </c>
      <c r="BN342" s="1624" t="s">
        <v>35</v>
      </c>
      <c r="BO342" s="1624" t="s">
        <v>35</v>
      </c>
      <c r="BP342" s="1624" t="s">
        <v>35</v>
      </c>
      <c r="BQ342" s="1645" t="s">
        <v>35</v>
      </c>
      <c r="BR342" s="1665" t="s">
        <v>35</v>
      </c>
      <c r="BS342" s="1624" t="s">
        <v>35</v>
      </c>
      <c r="BT342" s="1624" t="s">
        <v>35</v>
      </c>
      <c r="BU342" s="1624" t="s">
        <v>35</v>
      </c>
      <c r="BV342" s="1624" t="s">
        <v>35</v>
      </c>
      <c r="BW342" s="1624" t="s">
        <v>35</v>
      </c>
      <c r="BX342" s="1624" t="s">
        <v>35</v>
      </c>
      <c r="BY342" s="1686" t="s">
        <v>35</v>
      </c>
      <c r="BZ342" s="1686" t="s">
        <v>35</v>
      </c>
      <c r="CA342" s="1686" t="s">
        <v>35</v>
      </c>
      <c r="CB342" s="2504"/>
      <c r="CC342" s="2504"/>
      <c r="CD342" s="2504"/>
      <c r="CE342" s="2504"/>
      <c r="CF342" s="2504"/>
      <c r="CG342" s="2504"/>
      <c r="CH342" s="2504"/>
      <c r="CI342" s="2504"/>
      <c r="CJ342" s="2504"/>
      <c r="CK342" s="2504"/>
      <c r="CL342" s="2504"/>
      <c r="CM342" s="2504"/>
      <c r="CN342" s="2504"/>
      <c r="CO342" s="2504"/>
      <c r="CP342" s="2504"/>
      <c r="CQ342" s="2504"/>
      <c r="CR342" s="2504"/>
      <c r="CS342" s="2504"/>
      <c r="CT342" s="2504"/>
      <c r="CU342" s="2504"/>
      <c r="CV342" s="2504"/>
      <c r="CW342" s="2504"/>
      <c r="CX342" s="2504"/>
      <c r="CY342" s="2504"/>
      <c r="CZ342" s="2504"/>
    </row>
    <row r="343" s="761" customFormat="true" ht="15" customHeight="true" x14ac:dyDescent="0.2">
      <c r="B343" s="76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3141" t="s">
        <v>150</v>
      </c>
      <c r="BB343" s="177" t="s">
        <v>49</v>
      </c>
      <c r="BC343" s="1603" t="s">
        <v>35</v>
      </c>
      <c r="BD343" s="1624" t="s">
        <v>35</v>
      </c>
      <c r="BE343" s="1624" t="s">
        <v>35</v>
      </c>
      <c r="BF343" s="1624" t="s">
        <v>35</v>
      </c>
      <c r="BG343" s="1645" t="s">
        <v>35</v>
      </c>
      <c r="BH343" s="1665" t="s">
        <v>35</v>
      </c>
      <c r="BI343" s="1624" t="s">
        <v>35</v>
      </c>
      <c r="BJ343" s="1624" t="s">
        <v>35</v>
      </c>
      <c r="BK343" s="1624" t="s">
        <v>35</v>
      </c>
      <c r="BL343" s="1645" t="s">
        <v>35</v>
      </c>
      <c r="BM343" s="1665" t="s">
        <v>35</v>
      </c>
      <c r="BN343" s="1624" t="s">
        <v>35</v>
      </c>
      <c r="BO343" s="1624" t="s">
        <v>35</v>
      </c>
      <c r="BP343" s="1624" t="s">
        <v>35</v>
      </c>
      <c r="BQ343" s="1645" t="s">
        <v>35</v>
      </c>
      <c r="BR343" s="1665" t="s">
        <v>35</v>
      </c>
      <c r="BS343" s="1624" t="s">
        <v>35</v>
      </c>
      <c r="BT343" s="1624" t="s">
        <v>35</v>
      </c>
      <c r="BU343" s="1624" t="s">
        <v>35</v>
      </c>
      <c r="BV343" s="1624" t="s">
        <v>35</v>
      </c>
      <c r="BW343" s="1624" t="s">
        <v>35</v>
      </c>
      <c r="BX343" s="1624" t="s">
        <v>35</v>
      </c>
      <c r="BY343" s="1686" t="s">
        <v>35</v>
      </c>
      <c r="BZ343" s="1686" t="s">
        <v>35</v>
      </c>
      <c r="CA343" s="1686" t="s">
        <v>35</v>
      </c>
      <c r="CB343" s="2504"/>
      <c r="CC343" s="2504"/>
      <c r="CD343" s="2504"/>
      <c r="CE343" s="2504"/>
      <c r="CF343" s="2504"/>
      <c r="CG343" s="2504"/>
      <c r="CH343" s="2504"/>
      <c r="CI343" s="2504"/>
      <c r="CJ343" s="2504"/>
      <c r="CK343" s="2504"/>
      <c r="CL343" s="2504"/>
      <c r="CM343" s="2504"/>
      <c r="CN343" s="2504"/>
      <c r="CO343" s="2504"/>
      <c r="CP343" s="2504"/>
      <c r="CQ343" s="2504"/>
      <c r="CR343" s="2504"/>
      <c r="CS343" s="2504"/>
      <c r="CT343" s="2504"/>
      <c r="CU343" s="2504"/>
      <c r="CV343" s="2504"/>
      <c r="CW343" s="2504"/>
      <c r="CX343" s="2504"/>
      <c r="CY343" s="2504"/>
      <c r="CZ343" s="2504"/>
    </row>
    <row r="344" s="761" customFormat="true" ht="15" customHeight="true" x14ac:dyDescent="0.2">
      <c r="B344" s="76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3140"/>
      <c r="BB344" s="177" t="s">
        <v>48</v>
      </c>
      <c r="BC344" s="1603" t="s">
        <v>35</v>
      </c>
      <c r="BD344" s="1624" t="s">
        <v>35</v>
      </c>
      <c r="BE344" s="1624" t="s">
        <v>35</v>
      </c>
      <c r="BF344" s="1624" t="s">
        <v>35</v>
      </c>
      <c r="BG344" s="1645" t="s">
        <v>35</v>
      </c>
      <c r="BH344" s="1665" t="s">
        <v>35</v>
      </c>
      <c r="BI344" s="1624" t="s">
        <v>35</v>
      </c>
      <c r="BJ344" s="1624" t="s">
        <v>35</v>
      </c>
      <c r="BK344" s="1624" t="s">
        <v>35</v>
      </c>
      <c r="BL344" s="1645" t="s">
        <v>35</v>
      </c>
      <c r="BM344" s="1665" t="s">
        <v>35</v>
      </c>
      <c r="BN344" s="1624" t="s">
        <v>35</v>
      </c>
      <c r="BO344" s="1624" t="s">
        <v>35</v>
      </c>
      <c r="BP344" s="1624" t="s">
        <v>35</v>
      </c>
      <c r="BQ344" s="1645" t="s">
        <v>35</v>
      </c>
      <c r="BR344" s="1665" t="s">
        <v>35</v>
      </c>
      <c r="BS344" s="1624" t="s">
        <v>35</v>
      </c>
      <c r="BT344" s="1624" t="s">
        <v>35</v>
      </c>
      <c r="BU344" s="1624" t="s">
        <v>35</v>
      </c>
      <c r="BV344" s="1624" t="s">
        <v>35</v>
      </c>
      <c r="BW344" s="1624" t="s">
        <v>35</v>
      </c>
      <c r="BX344" s="1624" t="s">
        <v>35</v>
      </c>
      <c r="BY344" s="1686" t="s">
        <v>35</v>
      </c>
      <c r="BZ344" s="1686" t="s">
        <v>35</v>
      </c>
      <c r="CA344" s="1686" t="s">
        <v>35</v>
      </c>
      <c r="CB344" s="2504"/>
      <c r="CC344" s="2504"/>
      <c r="CD344" s="2504"/>
      <c r="CE344" s="2504"/>
      <c r="CF344" s="2504"/>
      <c r="CG344" s="2504"/>
      <c r="CH344" s="2504"/>
      <c r="CI344" s="2504"/>
      <c r="CJ344" s="2504"/>
      <c r="CK344" s="2504"/>
      <c r="CL344" s="2504"/>
      <c r="CM344" s="2504"/>
      <c r="CN344" s="2504"/>
      <c r="CO344" s="2504"/>
      <c r="CP344" s="2504"/>
      <c r="CQ344" s="2504"/>
      <c r="CR344" s="2504"/>
      <c r="CS344" s="2504"/>
      <c r="CT344" s="2504"/>
      <c r="CU344" s="2504"/>
      <c r="CV344" s="2504"/>
      <c r="CW344" s="2504"/>
      <c r="CX344" s="2504"/>
      <c r="CY344" s="2504"/>
      <c r="CZ344" s="2504"/>
    </row>
    <row r="345" s="761" customFormat="true" ht="15" customHeight="true" x14ac:dyDescent="0.2">
      <c r="B345" s="76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3141" t="s">
        <v>151</v>
      </c>
      <c r="BB345" s="177" t="s">
        <v>49</v>
      </c>
      <c r="BC345" s="1603" t="s">
        <v>35</v>
      </c>
      <c r="BD345" s="1624" t="s">
        <v>35</v>
      </c>
      <c r="BE345" s="1624" t="s">
        <v>35</v>
      </c>
      <c r="BF345" s="1624" t="s">
        <v>35</v>
      </c>
      <c r="BG345" s="1645" t="s">
        <v>35</v>
      </c>
      <c r="BH345" s="1665" t="s">
        <v>35</v>
      </c>
      <c r="BI345" s="1624" t="s">
        <v>35</v>
      </c>
      <c r="BJ345" s="1624" t="s">
        <v>35</v>
      </c>
      <c r="BK345" s="1624" t="s">
        <v>35</v>
      </c>
      <c r="BL345" s="1645" t="s">
        <v>35</v>
      </c>
      <c r="BM345" s="1665" t="s">
        <v>35</v>
      </c>
      <c r="BN345" s="1624" t="s">
        <v>35</v>
      </c>
      <c r="BO345" s="1624" t="s">
        <v>35</v>
      </c>
      <c r="BP345" s="1624" t="s">
        <v>35</v>
      </c>
      <c r="BQ345" s="1645" t="s">
        <v>35</v>
      </c>
      <c r="BR345" s="1665" t="s">
        <v>35</v>
      </c>
      <c r="BS345" s="1624" t="s">
        <v>35</v>
      </c>
      <c r="BT345" s="1624" t="s">
        <v>35</v>
      </c>
      <c r="BU345" s="1624" t="s">
        <v>35</v>
      </c>
      <c r="BV345" s="1624" t="s">
        <v>35</v>
      </c>
      <c r="BW345" s="1624" t="s">
        <v>35</v>
      </c>
      <c r="BX345" s="1624" t="s">
        <v>35</v>
      </c>
      <c r="BY345" s="1686" t="s">
        <v>35</v>
      </c>
      <c r="BZ345" s="1686" t="s">
        <v>35</v>
      </c>
      <c r="CA345" s="1686" t="s">
        <v>35</v>
      </c>
      <c r="CB345" s="2504"/>
      <c r="CC345" s="2504"/>
      <c r="CD345" s="2504"/>
      <c r="CE345" s="2504"/>
      <c r="CF345" s="2504"/>
      <c r="CG345" s="2504"/>
      <c r="CH345" s="2504"/>
      <c r="CI345" s="2504"/>
      <c r="CJ345" s="2504"/>
      <c r="CK345" s="2504"/>
      <c r="CL345" s="2504"/>
      <c r="CM345" s="2504"/>
      <c r="CN345" s="2504"/>
      <c r="CO345" s="2504"/>
      <c r="CP345" s="2504"/>
      <c r="CQ345" s="2504"/>
      <c r="CR345" s="2504"/>
      <c r="CS345" s="2504"/>
      <c r="CT345" s="2504"/>
      <c r="CU345" s="2504"/>
      <c r="CV345" s="2504"/>
      <c r="CW345" s="2504"/>
      <c r="CX345" s="2504"/>
      <c r="CY345" s="2504"/>
      <c r="CZ345" s="2504"/>
    </row>
    <row r="346" s="761" customFormat="true" ht="15" customHeight="true" x14ac:dyDescent="0.2">
      <c r="B346" s="76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3140"/>
      <c r="BB346" s="177" t="s">
        <v>48</v>
      </c>
      <c r="BC346" s="1603" t="s">
        <v>35</v>
      </c>
      <c r="BD346" s="1624" t="s">
        <v>35</v>
      </c>
      <c r="BE346" s="1624" t="s">
        <v>35</v>
      </c>
      <c r="BF346" s="1624" t="s">
        <v>35</v>
      </c>
      <c r="BG346" s="1645" t="s">
        <v>35</v>
      </c>
      <c r="BH346" s="1665" t="s">
        <v>35</v>
      </c>
      <c r="BI346" s="1624" t="s">
        <v>35</v>
      </c>
      <c r="BJ346" s="1624" t="s">
        <v>35</v>
      </c>
      <c r="BK346" s="1624" t="s">
        <v>35</v>
      </c>
      <c r="BL346" s="1645" t="s">
        <v>35</v>
      </c>
      <c r="BM346" s="1665" t="s">
        <v>35</v>
      </c>
      <c r="BN346" s="1624" t="s">
        <v>35</v>
      </c>
      <c r="BO346" s="1624" t="s">
        <v>35</v>
      </c>
      <c r="BP346" s="1624" t="s">
        <v>35</v>
      </c>
      <c r="BQ346" s="1645" t="s">
        <v>35</v>
      </c>
      <c r="BR346" s="1665" t="s">
        <v>35</v>
      </c>
      <c r="BS346" s="1624" t="s">
        <v>35</v>
      </c>
      <c r="BT346" s="1624" t="s">
        <v>35</v>
      </c>
      <c r="BU346" s="1624" t="s">
        <v>35</v>
      </c>
      <c r="BV346" s="1624" t="s">
        <v>35</v>
      </c>
      <c r="BW346" s="1624" t="s">
        <v>35</v>
      </c>
      <c r="BX346" s="1624" t="s">
        <v>35</v>
      </c>
      <c r="BY346" s="1686" t="s">
        <v>35</v>
      </c>
      <c r="BZ346" s="1686" t="s">
        <v>35</v>
      </c>
      <c r="CA346" s="1686" t="s">
        <v>35</v>
      </c>
      <c r="CB346" s="2504"/>
      <c r="CC346" s="2504"/>
      <c r="CD346" s="2504"/>
      <c r="CE346" s="2504"/>
      <c r="CF346" s="2504"/>
      <c r="CG346" s="2504"/>
      <c r="CH346" s="2504"/>
      <c r="CI346" s="2504"/>
      <c r="CJ346" s="2504"/>
      <c r="CK346" s="2504"/>
      <c r="CL346" s="2504"/>
      <c r="CM346" s="2504"/>
      <c r="CN346" s="2504"/>
      <c r="CO346" s="2504"/>
      <c r="CP346" s="2504"/>
      <c r="CQ346" s="2504"/>
      <c r="CR346" s="2504"/>
      <c r="CS346" s="2504"/>
      <c r="CT346" s="2504"/>
      <c r="CU346" s="2504"/>
      <c r="CV346" s="2504"/>
      <c r="CW346" s="2504"/>
      <c r="CX346" s="2504"/>
      <c r="CY346" s="2504"/>
      <c r="CZ346" s="2504"/>
    </row>
    <row r="347" s="761" customFormat="true" ht="15" customHeight="true" x14ac:dyDescent="0.2">
      <c r="B347" s="76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3141" t="s">
        <v>152</v>
      </c>
      <c r="BB347" s="177" t="s">
        <v>49</v>
      </c>
      <c r="BC347" s="1603" t="s">
        <v>35</v>
      </c>
      <c r="BD347" s="1624" t="s">
        <v>35</v>
      </c>
      <c r="BE347" s="1624" t="s">
        <v>35</v>
      </c>
      <c r="BF347" s="1624" t="s">
        <v>35</v>
      </c>
      <c r="BG347" s="1645" t="s">
        <v>35</v>
      </c>
      <c r="BH347" s="1665" t="s">
        <v>35</v>
      </c>
      <c r="BI347" s="1624" t="s">
        <v>35</v>
      </c>
      <c r="BJ347" s="1624" t="s">
        <v>35</v>
      </c>
      <c r="BK347" s="1624" t="s">
        <v>35</v>
      </c>
      <c r="BL347" s="1645" t="s">
        <v>35</v>
      </c>
      <c r="BM347" s="1665" t="s">
        <v>35</v>
      </c>
      <c r="BN347" s="1624" t="s">
        <v>35</v>
      </c>
      <c r="BO347" s="1624" t="s">
        <v>35</v>
      </c>
      <c r="BP347" s="1624" t="s">
        <v>35</v>
      </c>
      <c r="BQ347" s="1645" t="s">
        <v>35</v>
      </c>
      <c r="BR347" s="1665" t="s">
        <v>35</v>
      </c>
      <c r="BS347" s="1624" t="s">
        <v>35</v>
      </c>
      <c r="BT347" s="1624" t="s">
        <v>35</v>
      </c>
      <c r="BU347" s="1624" t="s">
        <v>35</v>
      </c>
      <c r="BV347" s="1624" t="s">
        <v>35</v>
      </c>
      <c r="BW347" s="1624" t="s">
        <v>35</v>
      </c>
      <c r="BX347" s="1624" t="s">
        <v>35</v>
      </c>
      <c r="BY347" s="1686" t="s">
        <v>35</v>
      </c>
      <c r="BZ347" s="1686" t="s">
        <v>35</v>
      </c>
      <c r="CA347" s="1686" t="s">
        <v>35</v>
      </c>
      <c r="CB347" s="2504"/>
      <c r="CC347" s="2504"/>
      <c r="CD347" s="2504"/>
      <c r="CE347" s="2504"/>
      <c r="CF347" s="2504"/>
      <c r="CG347" s="2504"/>
      <c r="CH347" s="2504"/>
      <c r="CI347" s="2504"/>
      <c r="CJ347" s="2504"/>
      <c r="CK347" s="2504"/>
      <c r="CL347" s="2504"/>
      <c r="CM347" s="2504"/>
      <c r="CN347" s="2504"/>
      <c r="CO347" s="2504"/>
      <c r="CP347" s="2504"/>
      <c r="CQ347" s="2504"/>
      <c r="CR347" s="2504"/>
      <c r="CS347" s="2504"/>
      <c r="CT347" s="2504"/>
      <c r="CU347" s="2504"/>
      <c r="CV347" s="2504"/>
      <c r="CW347" s="2504"/>
      <c r="CX347" s="2504"/>
      <c r="CY347" s="2504"/>
      <c r="CZ347" s="2504"/>
    </row>
    <row r="348" s="761" customFormat="true" ht="15" customHeight="true" x14ac:dyDescent="0.2">
      <c r="B348" s="76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3140"/>
      <c r="BB348" s="177" t="s">
        <v>48</v>
      </c>
      <c r="BC348" s="1603" t="s">
        <v>35</v>
      </c>
      <c r="BD348" s="1624" t="s">
        <v>35</v>
      </c>
      <c r="BE348" s="1624" t="s">
        <v>35</v>
      </c>
      <c r="BF348" s="1624" t="s">
        <v>35</v>
      </c>
      <c r="BG348" s="1645" t="s">
        <v>35</v>
      </c>
      <c r="BH348" s="1665" t="s">
        <v>35</v>
      </c>
      <c r="BI348" s="1624" t="s">
        <v>35</v>
      </c>
      <c r="BJ348" s="1624" t="s">
        <v>35</v>
      </c>
      <c r="BK348" s="1624" t="s">
        <v>35</v>
      </c>
      <c r="BL348" s="1645" t="s">
        <v>35</v>
      </c>
      <c r="BM348" s="1665" t="s">
        <v>35</v>
      </c>
      <c r="BN348" s="1624" t="s">
        <v>35</v>
      </c>
      <c r="BO348" s="1624" t="s">
        <v>35</v>
      </c>
      <c r="BP348" s="1624" t="s">
        <v>35</v>
      </c>
      <c r="BQ348" s="1645" t="s">
        <v>35</v>
      </c>
      <c r="BR348" s="1665" t="s">
        <v>35</v>
      </c>
      <c r="BS348" s="1624" t="s">
        <v>35</v>
      </c>
      <c r="BT348" s="1624" t="s">
        <v>35</v>
      </c>
      <c r="BU348" s="1624" t="s">
        <v>35</v>
      </c>
      <c r="BV348" s="1624" t="s">
        <v>35</v>
      </c>
      <c r="BW348" s="1624" t="s">
        <v>35</v>
      </c>
      <c r="BX348" s="1624" t="s">
        <v>35</v>
      </c>
      <c r="BY348" s="1686" t="s">
        <v>35</v>
      </c>
      <c r="BZ348" s="1686" t="s">
        <v>35</v>
      </c>
      <c r="CA348" s="1686" t="s">
        <v>35</v>
      </c>
      <c r="CB348" s="2504"/>
      <c r="CC348" s="2504"/>
      <c r="CD348" s="2504"/>
      <c r="CE348" s="2504"/>
      <c r="CF348" s="2504"/>
      <c r="CG348" s="2504"/>
      <c r="CH348" s="2504"/>
      <c r="CI348" s="2504"/>
      <c r="CJ348" s="2504"/>
      <c r="CK348" s="2504"/>
      <c r="CL348" s="2504"/>
      <c r="CM348" s="2504"/>
      <c r="CN348" s="2504"/>
      <c r="CO348" s="2504"/>
      <c r="CP348" s="2504"/>
      <c r="CQ348" s="2504"/>
      <c r="CR348" s="2504"/>
      <c r="CS348" s="2504"/>
      <c r="CT348" s="2504"/>
      <c r="CU348" s="2504"/>
      <c r="CV348" s="2504"/>
      <c r="CW348" s="2504"/>
      <c r="CX348" s="2504"/>
      <c r="CY348" s="2504"/>
      <c r="CZ348" s="2504"/>
    </row>
    <row r="349" s="761" customFormat="true" ht="15" customHeight="true" x14ac:dyDescent="0.2">
      <c r="B349" s="76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3141" t="s">
        <v>153</v>
      </c>
      <c r="BB349" s="177" t="s">
        <v>49</v>
      </c>
      <c r="BC349" s="1603" t="s">
        <v>35</v>
      </c>
      <c r="BD349" s="1624" t="s">
        <v>35</v>
      </c>
      <c r="BE349" s="1624" t="s">
        <v>35</v>
      </c>
      <c r="BF349" s="1624" t="s">
        <v>35</v>
      </c>
      <c r="BG349" s="1645" t="s">
        <v>35</v>
      </c>
      <c r="BH349" s="1665" t="s">
        <v>35</v>
      </c>
      <c r="BI349" s="1624" t="s">
        <v>35</v>
      </c>
      <c r="BJ349" s="1624" t="s">
        <v>35</v>
      </c>
      <c r="BK349" s="1624" t="s">
        <v>35</v>
      </c>
      <c r="BL349" s="1645" t="s">
        <v>35</v>
      </c>
      <c r="BM349" s="1665" t="s">
        <v>35</v>
      </c>
      <c r="BN349" s="1624" t="s">
        <v>35</v>
      </c>
      <c r="BO349" s="1624" t="s">
        <v>35</v>
      </c>
      <c r="BP349" s="1624" t="s">
        <v>35</v>
      </c>
      <c r="BQ349" s="1645" t="s">
        <v>35</v>
      </c>
      <c r="BR349" s="1665" t="s">
        <v>35</v>
      </c>
      <c r="BS349" s="1624" t="s">
        <v>35</v>
      </c>
      <c r="BT349" s="1624" t="s">
        <v>35</v>
      </c>
      <c r="BU349" s="1624" t="s">
        <v>35</v>
      </c>
      <c r="BV349" s="1624" t="s">
        <v>35</v>
      </c>
      <c r="BW349" s="1624" t="s">
        <v>35</v>
      </c>
      <c r="BX349" s="1624" t="s">
        <v>35</v>
      </c>
      <c r="BY349" s="1686" t="s">
        <v>35</v>
      </c>
      <c r="BZ349" s="1686" t="s">
        <v>35</v>
      </c>
      <c r="CA349" s="1686" t="s">
        <v>35</v>
      </c>
      <c r="CB349" s="2504"/>
      <c r="CC349" s="2504"/>
      <c r="CD349" s="2504"/>
      <c r="CE349" s="2504"/>
      <c r="CF349" s="2504"/>
      <c r="CG349" s="2504"/>
      <c r="CH349" s="2504"/>
      <c r="CI349" s="2504"/>
      <c r="CJ349" s="2504"/>
      <c r="CK349" s="2504"/>
      <c r="CL349" s="2504"/>
      <c r="CM349" s="2504"/>
      <c r="CN349" s="2504"/>
      <c r="CO349" s="2504"/>
      <c r="CP349" s="2504"/>
      <c r="CQ349" s="2504"/>
      <c r="CR349" s="2504"/>
      <c r="CS349" s="2504"/>
      <c r="CT349" s="2504"/>
      <c r="CU349" s="2504"/>
      <c r="CV349" s="2504"/>
      <c r="CW349" s="2504"/>
      <c r="CX349" s="2504"/>
      <c r="CY349" s="2504"/>
      <c r="CZ349" s="2504"/>
    </row>
    <row r="350" s="761" customFormat="true" ht="15" customHeight="true" x14ac:dyDescent="0.2">
      <c r="B350" s="76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3140"/>
      <c r="BB350" s="177" t="s">
        <v>48</v>
      </c>
      <c r="BC350" s="1603" t="s">
        <v>35</v>
      </c>
      <c r="BD350" s="1624" t="s">
        <v>35</v>
      </c>
      <c r="BE350" s="1624" t="s">
        <v>35</v>
      </c>
      <c r="BF350" s="1624" t="s">
        <v>35</v>
      </c>
      <c r="BG350" s="1645" t="s">
        <v>35</v>
      </c>
      <c r="BH350" s="1665" t="s">
        <v>35</v>
      </c>
      <c r="BI350" s="1624" t="s">
        <v>35</v>
      </c>
      <c r="BJ350" s="1624" t="s">
        <v>35</v>
      </c>
      <c r="BK350" s="1624" t="s">
        <v>35</v>
      </c>
      <c r="BL350" s="1645" t="s">
        <v>35</v>
      </c>
      <c r="BM350" s="1665" t="s">
        <v>35</v>
      </c>
      <c r="BN350" s="1624" t="s">
        <v>35</v>
      </c>
      <c r="BO350" s="1624" t="s">
        <v>35</v>
      </c>
      <c r="BP350" s="1624" t="s">
        <v>35</v>
      </c>
      <c r="BQ350" s="1645" t="s">
        <v>35</v>
      </c>
      <c r="BR350" s="1665" t="s">
        <v>35</v>
      </c>
      <c r="BS350" s="1624" t="s">
        <v>35</v>
      </c>
      <c r="BT350" s="1624" t="s">
        <v>35</v>
      </c>
      <c r="BU350" s="1624" t="s">
        <v>35</v>
      </c>
      <c r="BV350" s="1624" t="s">
        <v>35</v>
      </c>
      <c r="BW350" s="1624" t="s">
        <v>35</v>
      </c>
      <c r="BX350" s="1624" t="s">
        <v>35</v>
      </c>
      <c r="BY350" s="1686" t="s">
        <v>35</v>
      </c>
      <c r="BZ350" s="1686" t="s">
        <v>35</v>
      </c>
      <c r="CA350" s="1686" t="s">
        <v>35</v>
      </c>
      <c r="CB350" s="2504"/>
      <c r="CC350" s="2504"/>
      <c r="CD350" s="2504"/>
      <c r="CE350" s="2504"/>
      <c r="CF350" s="2504"/>
      <c r="CG350" s="2504"/>
      <c r="CH350" s="2504"/>
      <c r="CI350" s="2504"/>
      <c r="CJ350" s="2504"/>
      <c r="CK350" s="2504"/>
      <c r="CL350" s="2504"/>
      <c r="CM350" s="2504"/>
      <c r="CN350" s="2504"/>
      <c r="CO350" s="2504"/>
      <c r="CP350" s="2504"/>
      <c r="CQ350" s="2504"/>
      <c r="CR350" s="2504"/>
      <c r="CS350" s="2504"/>
      <c r="CT350" s="2504"/>
      <c r="CU350" s="2504"/>
      <c r="CV350" s="2504"/>
      <c r="CW350" s="2504"/>
      <c r="CX350" s="2504"/>
      <c r="CY350" s="2504"/>
      <c r="CZ350" s="2504"/>
    </row>
    <row r="351" s="761" customFormat="true" ht="15" customHeight="true" x14ac:dyDescent="0.2">
      <c r="B351" s="76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3141" t="s">
        <v>154</v>
      </c>
      <c r="BB351" s="177" t="s">
        <v>49</v>
      </c>
      <c r="BC351" s="1603" t="s">
        <v>35</v>
      </c>
      <c r="BD351" s="1624" t="s">
        <v>35</v>
      </c>
      <c r="BE351" s="1624" t="s">
        <v>35</v>
      </c>
      <c r="BF351" s="1624" t="s">
        <v>35</v>
      </c>
      <c r="BG351" s="1645" t="s">
        <v>35</v>
      </c>
      <c r="BH351" s="1665" t="s">
        <v>35</v>
      </c>
      <c r="BI351" s="1624" t="s">
        <v>35</v>
      </c>
      <c r="BJ351" s="1624" t="s">
        <v>35</v>
      </c>
      <c r="BK351" s="1624" t="s">
        <v>35</v>
      </c>
      <c r="BL351" s="1645" t="s">
        <v>35</v>
      </c>
      <c r="BM351" s="1665" t="s">
        <v>35</v>
      </c>
      <c r="BN351" s="1624" t="s">
        <v>35</v>
      </c>
      <c r="BO351" s="1624" t="s">
        <v>35</v>
      </c>
      <c r="BP351" s="1624" t="s">
        <v>35</v>
      </c>
      <c r="BQ351" s="1645" t="s">
        <v>35</v>
      </c>
      <c r="BR351" s="1665" t="s">
        <v>35</v>
      </c>
      <c r="BS351" s="1624" t="s">
        <v>35</v>
      </c>
      <c r="BT351" s="1624" t="s">
        <v>35</v>
      </c>
      <c r="BU351" s="1624" t="s">
        <v>35</v>
      </c>
      <c r="BV351" s="1624" t="s">
        <v>35</v>
      </c>
      <c r="BW351" s="1624" t="s">
        <v>35</v>
      </c>
      <c r="BX351" s="1624" t="s">
        <v>35</v>
      </c>
      <c r="BY351" s="1686" t="s">
        <v>35</v>
      </c>
      <c r="BZ351" s="1686" t="s">
        <v>35</v>
      </c>
      <c r="CA351" s="1686" t="s">
        <v>35</v>
      </c>
      <c r="CB351" s="2504"/>
      <c r="CC351" s="2504"/>
      <c r="CD351" s="2504"/>
      <c r="CE351" s="2504"/>
      <c r="CF351" s="2504"/>
      <c r="CG351" s="2504"/>
      <c r="CH351" s="2504"/>
      <c r="CI351" s="2504"/>
      <c r="CJ351" s="2504"/>
      <c r="CK351" s="2504"/>
      <c r="CL351" s="2504"/>
      <c r="CM351" s="2504"/>
      <c r="CN351" s="2504"/>
      <c r="CO351" s="2504"/>
      <c r="CP351" s="2504"/>
      <c r="CQ351" s="2504"/>
      <c r="CR351" s="2504"/>
      <c r="CS351" s="2504"/>
      <c r="CT351" s="2504"/>
      <c r="CU351" s="2504"/>
      <c r="CV351" s="2504"/>
      <c r="CW351" s="2504"/>
      <c r="CX351" s="2504"/>
      <c r="CY351" s="2504"/>
      <c r="CZ351" s="2504"/>
    </row>
    <row r="352" s="761" customFormat="true" ht="15" customHeight="true" x14ac:dyDescent="0.2">
      <c r="B352" s="76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3140"/>
      <c r="BB352" s="177" t="s">
        <v>48</v>
      </c>
      <c r="BC352" s="1603" t="s">
        <v>35</v>
      </c>
      <c r="BD352" s="1624" t="s">
        <v>35</v>
      </c>
      <c r="BE352" s="1624" t="s">
        <v>35</v>
      </c>
      <c r="BF352" s="1624" t="s">
        <v>35</v>
      </c>
      <c r="BG352" s="1645" t="s">
        <v>35</v>
      </c>
      <c r="BH352" s="1665" t="s">
        <v>35</v>
      </c>
      <c r="BI352" s="1624" t="s">
        <v>35</v>
      </c>
      <c r="BJ352" s="1624" t="s">
        <v>35</v>
      </c>
      <c r="BK352" s="1624" t="s">
        <v>35</v>
      </c>
      <c r="BL352" s="1645" t="s">
        <v>35</v>
      </c>
      <c r="BM352" s="1665" t="s">
        <v>35</v>
      </c>
      <c r="BN352" s="1624" t="s">
        <v>35</v>
      </c>
      <c r="BO352" s="1624" t="s">
        <v>35</v>
      </c>
      <c r="BP352" s="1624" t="s">
        <v>35</v>
      </c>
      <c r="BQ352" s="1645" t="s">
        <v>35</v>
      </c>
      <c r="BR352" s="1665" t="s">
        <v>35</v>
      </c>
      <c r="BS352" s="1624" t="s">
        <v>35</v>
      </c>
      <c r="BT352" s="1624" t="s">
        <v>35</v>
      </c>
      <c r="BU352" s="1624" t="s">
        <v>35</v>
      </c>
      <c r="BV352" s="1624" t="s">
        <v>35</v>
      </c>
      <c r="BW352" s="1624" t="s">
        <v>35</v>
      </c>
      <c r="BX352" s="1624" t="s">
        <v>35</v>
      </c>
      <c r="BY352" s="1686" t="s">
        <v>35</v>
      </c>
      <c r="BZ352" s="1686" t="s">
        <v>35</v>
      </c>
      <c r="CA352" s="1686" t="s">
        <v>35</v>
      </c>
      <c r="CB352" s="2504"/>
      <c r="CC352" s="2504"/>
      <c r="CD352" s="2504"/>
      <c r="CE352" s="2504"/>
      <c r="CF352" s="2504"/>
      <c r="CG352" s="2504"/>
      <c r="CH352" s="2504"/>
      <c r="CI352" s="2504"/>
      <c r="CJ352" s="2504"/>
      <c r="CK352" s="2504"/>
      <c r="CL352" s="2504"/>
      <c r="CM352" s="2504"/>
      <c r="CN352" s="2504"/>
      <c r="CO352" s="2504"/>
      <c r="CP352" s="2504"/>
      <c r="CQ352" s="2504"/>
      <c r="CR352" s="2504"/>
      <c r="CS352" s="2504"/>
      <c r="CT352" s="2504"/>
      <c r="CU352" s="2504"/>
      <c r="CV352" s="2504"/>
      <c r="CW352" s="2504"/>
      <c r="CX352" s="2504"/>
      <c r="CY352" s="2504"/>
      <c r="CZ352" s="2504"/>
    </row>
    <row r="353" s="761" customFormat="true" ht="15" customHeight="true" x14ac:dyDescent="0.2">
      <c r="B353" s="76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3141" t="s">
        <v>143</v>
      </c>
      <c r="BB353" s="177" t="s">
        <v>49</v>
      </c>
      <c r="BC353" s="1603" t="s">
        <v>35</v>
      </c>
      <c r="BD353" s="1624" t="s">
        <v>35</v>
      </c>
      <c r="BE353" s="1624" t="s">
        <v>35</v>
      </c>
      <c r="BF353" s="1624" t="s">
        <v>35</v>
      </c>
      <c r="BG353" s="1645" t="s">
        <v>35</v>
      </c>
      <c r="BH353" s="1665" t="s">
        <v>35</v>
      </c>
      <c r="BI353" s="1624" t="s">
        <v>35</v>
      </c>
      <c r="BJ353" s="1624" t="s">
        <v>35</v>
      </c>
      <c r="BK353" s="1624" t="s">
        <v>35</v>
      </c>
      <c r="BL353" s="1645" t="s">
        <v>35</v>
      </c>
      <c r="BM353" s="1665" t="s">
        <v>35</v>
      </c>
      <c r="BN353" s="1624" t="s">
        <v>35</v>
      </c>
      <c r="BO353" s="1624" t="s">
        <v>35</v>
      </c>
      <c r="BP353" s="1624" t="s">
        <v>35</v>
      </c>
      <c r="BQ353" s="1645" t="s">
        <v>35</v>
      </c>
      <c r="BR353" s="1665" t="s">
        <v>35</v>
      </c>
      <c r="BS353" s="1624" t="s">
        <v>35</v>
      </c>
      <c r="BT353" s="1624" t="s">
        <v>35</v>
      </c>
      <c r="BU353" s="1624" t="s">
        <v>35</v>
      </c>
      <c r="BV353" s="1624" t="s">
        <v>35</v>
      </c>
      <c r="BW353" s="1624" t="s">
        <v>35</v>
      </c>
      <c r="BX353" s="1624" t="s">
        <v>35</v>
      </c>
      <c r="BY353" s="1686" t="s">
        <v>35</v>
      </c>
      <c r="BZ353" s="1686" t="s">
        <v>35</v>
      </c>
      <c r="CA353" s="1686" t="s">
        <v>35</v>
      </c>
      <c r="CB353" s="2504"/>
      <c r="CC353" s="2504"/>
      <c r="CD353" s="2504"/>
      <c r="CE353" s="2504"/>
      <c r="CF353" s="2504"/>
      <c r="CG353" s="2504"/>
      <c r="CH353" s="2504"/>
      <c r="CI353" s="2504"/>
      <c r="CJ353" s="2504"/>
      <c r="CK353" s="2504"/>
      <c r="CL353" s="2504"/>
      <c r="CM353" s="2504"/>
      <c r="CN353" s="2504"/>
      <c r="CO353" s="2504"/>
      <c r="CP353" s="2504"/>
      <c r="CQ353" s="2504"/>
      <c r="CR353" s="2504"/>
      <c r="CS353" s="2504"/>
      <c r="CT353" s="2504"/>
      <c r="CU353" s="2504"/>
      <c r="CV353" s="2504"/>
      <c r="CW353" s="2504"/>
      <c r="CX353" s="2504"/>
      <c r="CY353" s="2504"/>
      <c r="CZ353" s="2504"/>
    </row>
    <row r="354" s="761" customFormat="true" ht="15" customHeight="true" x14ac:dyDescent="0.2">
      <c r="B354" s="76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3142"/>
      <c r="BB354" s="178" t="s">
        <v>48</v>
      </c>
      <c r="BC354" s="1604" t="s">
        <v>35</v>
      </c>
      <c r="BD354" s="1625" t="s">
        <v>35</v>
      </c>
      <c r="BE354" s="1625" t="s">
        <v>35</v>
      </c>
      <c r="BF354" s="1625" t="s">
        <v>35</v>
      </c>
      <c r="BG354" s="1646" t="s">
        <v>35</v>
      </c>
      <c r="BH354" s="1666" t="s">
        <v>35</v>
      </c>
      <c r="BI354" s="1625" t="s">
        <v>35</v>
      </c>
      <c r="BJ354" s="1625" t="s">
        <v>35</v>
      </c>
      <c r="BK354" s="1625" t="s">
        <v>35</v>
      </c>
      <c r="BL354" s="1646" t="s">
        <v>35</v>
      </c>
      <c r="BM354" s="1666" t="s">
        <v>35</v>
      </c>
      <c r="BN354" s="1625" t="s">
        <v>35</v>
      </c>
      <c r="BO354" s="1625" t="s">
        <v>35</v>
      </c>
      <c r="BP354" s="1625" t="s">
        <v>35</v>
      </c>
      <c r="BQ354" s="1646" t="s">
        <v>35</v>
      </c>
      <c r="BR354" s="1666" t="s">
        <v>35</v>
      </c>
      <c r="BS354" s="1625" t="s">
        <v>35</v>
      </c>
      <c r="BT354" s="1625" t="s">
        <v>35</v>
      </c>
      <c r="BU354" s="1625" t="s">
        <v>35</v>
      </c>
      <c r="BV354" s="1625" t="s">
        <v>35</v>
      </c>
      <c r="BW354" s="1625" t="s">
        <v>35</v>
      </c>
      <c r="BX354" s="1625" t="s">
        <v>35</v>
      </c>
      <c r="BY354" s="1687" t="s">
        <v>35</v>
      </c>
      <c r="BZ354" s="1687" t="s">
        <v>35</v>
      </c>
      <c r="CA354" s="1687" t="s">
        <v>35</v>
      </c>
      <c r="CB354" s="2505"/>
      <c r="CC354" s="2505"/>
      <c r="CD354" s="2505"/>
      <c r="CE354" s="2505"/>
      <c r="CF354" s="2505"/>
      <c r="CG354" s="2505"/>
      <c r="CH354" s="2505"/>
      <c r="CI354" s="2505"/>
      <c r="CJ354" s="2505"/>
      <c r="CK354" s="2505"/>
      <c r="CL354" s="2505"/>
      <c r="CM354" s="2505"/>
      <c r="CN354" s="2505"/>
      <c r="CO354" s="2505"/>
      <c r="CP354" s="2505"/>
      <c r="CQ354" s="2505"/>
      <c r="CR354" s="2505"/>
      <c r="CS354" s="2505"/>
      <c r="CT354" s="2505"/>
      <c r="CU354" s="2505"/>
      <c r="CV354" s="2505"/>
      <c r="CW354" s="2505"/>
      <c r="CX354" s="2505"/>
      <c r="CY354" s="2505"/>
      <c r="CZ354" s="2505"/>
    </row>
    <row r="355" s="761" customFormat="true" ht="15" customHeight="true" x14ac:dyDescent="0.2">
      <c r="B355" s="76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761" customFormat="true" ht="15" customHeight="true" x14ac:dyDescent="0.2">
      <c r="B356" s="76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761" customFormat="true" ht="15" customHeight="true" x14ac:dyDescent="0.2">
      <c r="B390" s="76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761" customFormat="true" ht="15" customHeight="true" x14ac:dyDescent="0.2">
      <c r="B391" s="76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761" customFormat="true" ht="15" customHeight="true" x14ac:dyDescent="0.2">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761" customFormat="true" ht="15" customHeight="true" x14ac:dyDescent="0.2">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761" customFormat="true" ht="15" customHeight="true" x14ac:dyDescent="0.2">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761" customFormat="true" ht="15" customHeight="true" x14ac:dyDescent="0.2">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761" customFormat="true" ht="15" customHeight="true" x14ac:dyDescent="0.2">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761" customFormat="true" ht="15" customHeight="true" x14ac:dyDescent="0.2">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761" customFormat="true" ht="15" customHeight="true" x14ac:dyDescent="0.2">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42" customFormat="true" ht="15" customHeight="true" x14ac:dyDescent="0.25">
      <c r="A399" s="136"/>
      <c r="B399" s="136"/>
      <c r="C399" s="3026" t="s">
        <v>132</v>
      </c>
      <c r="D399" s="3027"/>
      <c r="E399" s="3027"/>
      <c r="F399" s="3027"/>
      <c r="G399" s="136"/>
      <c r="H399" s="2999" t="s">
        <v>133</v>
      </c>
      <c r="I399" s="3000"/>
      <c r="J399" s="3000"/>
      <c r="K399" s="3000"/>
      <c r="M399" s="2999" t="s">
        <v>134</v>
      </c>
      <c r="N399" s="3000"/>
      <c r="O399" s="3000"/>
      <c r="P399" s="3000"/>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3366" t="s">
        <v>208</v>
      </c>
      <c r="D400" s="2992"/>
      <c r="E400" s="2992"/>
      <c r="H400" s="3367" t="s">
        <v>208</v>
      </c>
      <c r="I400" s="2992"/>
      <c r="J400" s="2992"/>
      <c r="M400" s="3368" t="s">
        <v>208</v>
      </c>
      <c r="N400" s="2992"/>
      <c r="O400" s="2992"/>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42"/>
      <c r="BB400" s="136"/>
      <c r="BC400" s="842"/>
      <c r="BD400" s="842"/>
      <c r="BE400" s="842"/>
      <c r="BF400" s="842"/>
      <c r="BG400" s="842"/>
      <c r="BH400" s="842"/>
      <c r="BI400" s="842"/>
      <c r="BJ400" s="842"/>
      <c r="BK400" s="842"/>
      <c r="BL400" s="842"/>
      <c r="BM400" s="842"/>
      <c r="BN400" s="842"/>
      <c r="BO400" s="842"/>
      <c r="BP400" s="842"/>
      <c r="BQ400" s="842"/>
      <c r="BR400" s="842"/>
      <c r="BS400" s="842"/>
      <c r="BT400" s="842"/>
      <c r="BU400" s="842"/>
      <c r="BV400" s="842"/>
      <c r="BW400" s="842"/>
      <c r="BX400" s="842"/>
      <c r="BY400" s="842"/>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3004"/>
      <c r="D401" s="2992"/>
      <c r="E401" s="825" t="s">
        <v>209</v>
      </c>
      <c r="H401" s="3004"/>
      <c r="I401" s="2992"/>
      <c r="J401" s="826" t="s">
        <v>209</v>
      </c>
      <c r="M401" s="3004"/>
      <c r="N401" s="2992"/>
      <c r="O401" s="827" t="s">
        <v>209</v>
      </c>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42"/>
      <c r="BB401" s="136"/>
      <c r="BC401" s="842"/>
      <c r="BD401" s="842"/>
      <c r="BE401" s="842"/>
      <c r="BF401" s="842"/>
      <c r="BG401" s="842"/>
      <c r="BH401" s="842"/>
      <c r="BI401" s="842"/>
      <c r="BJ401" s="842"/>
      <c r="BK401" s="842"/>
      <c r="BL401" s="842"/>
      <c r="BM401" s="842"/>
      <c r="BN401" s="842"/>
      <c r="BO401" s="842"/>
      <c r="BP401" s="842"/>
      <c r="BQ401" s="842"/>
      <c r="BR401" s="842"/>
      <c r="BS401" s="842"/>
      <c r="BT401" s="842"/>
      <c r="BU401" s="842"/>
      <c r="BV401" s="842"/>
      <c r="BW401" s="842"/>
      <c r="BX401" s="842"/>
      <c r="BY401" s="842"/>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2991" t="s">
        <v>139</v>
      </c>
      <c r="C402" s="2992"/>
      <c r="D402" s="2992"/>
      <c r="E402" s="828" t="s">
        <v>210</v>
      </c>
      <c r="H402" s="2992"/>
      <c r="I402" s="2992"/>
      <c r="J402" s="829" t="s">
        <v>210</v>
      </c>
      <c r="M402" s="2992"/>
      <c r="N402" s="2992"/>
      <c r="O402" s="830" t="s">
        <v>210</v>
      </c>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42"/>
      <c r="BB402" s="136"/>
      <c r="BC402" s="842"/>
      <c r="BD402" s="842"/>
      <c r="BE402" s="842"/>
      <c r="BF402" s="842"/>
      <c r="BG402" s="842"/>
      <c r="BH402" s="842"/>
      <c r="BI402" s="842"/>
      <c r="BJ402" s="842"/>
      <c r="BK402" s="842"/>
      <c r="BL402" s="842"/>
      <c r="BM402" s="842"/>
      <c r="BN402" s="842"/>
      <c r="BO402" s="842"/>
      <c r="BP402" s="842"/>
      <c r="BQ402" s="842"/>
      <c r="BR402" s="842"/>
      <c r="BS402" s="842"/>
      <c r="BT402" s="842"/>
      <c r="BU402" s="842"/>
      <c r="BV402" s="842"/>
      <c r="BW402" s="842"/>
      <c r="BX402" s="842"/>
      <c r="BY402" s="842"/>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2992"/>
      <c r="C403" s="3361" t="s">
        <v>211</v>
      </c>
      <c r="D403" s="2960"/>
      <c r="E403" s="998">
        <v>0.81271702691236902</v>
      </c>
      <c r="F403" s="843"/>
      <c r="G403" s="843"/>
      <c r="H403" s="3351" t="s">
        <v>211</v>
      </c>
      <c r="I403" s="2960"/>
      <c r="J403" s="999">
        <v>0.79131590342505598</v>
      </c>
      <c r="K403" s="843"/>
      <c r="L403" s="843"/>
      <c r="M403" s="3352" t="s">
        <v>214</v>
      </c>
      <c r="N403" s="2960"/>
      <c r="O403" s="1000">
        <v>0.68126209623347111</v>
      </c>
      <c r="P403" s="843"/>
      <c r="Q403" s="843"/>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2992"/>
      <c r="C404" s="3350" t="s">
        <v>214</v>
      </c>
      <c r="D404" s="2960"/>
      <c r="E404" s="1001">
        <v>0.78719006185936014</v>
      </c>
      <c r="F404" s="843"/>
      <c r="G404" s="843"/>
      <c r="H404" s="3343" t="s">
        <v>215</v>
      </c>
      <c r="I404" s="2960"/>
      <c r="J404" s="1002">
        <v>0.78686537263211198</v>
      </c>
      <c r="K404" s="843"/>
      <c r="L404" s="843"/>
      <c r="M404" s="3344" t="s">
        <v>403</v>
      </c>
      <c r="N404" s="2960"/>
      <c r="O404" s="1003">
        <v>0.66246660440132665</v>
      </c>
      <c r="P404" s="843"/>
      <c r="Q404" s="843"/>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2992"/>
      <c r="C405" s="3350" t="s">
        <v>215</v>
      </c>
      <c r="D405" s="2960"/>
      <c r="E405" s="1001">
        <v>0.77701880057477624</v>
      </c>
      <c r="F405" s="843"/>
      <c r="G405" s="843"/>
      <c r="H405" s="3343" t="s">
        <v>214</v>
      </c>
      <c r="I405" s="2960"/>
      <c r="J405" s="1002">
        <v>0.76211346689424442</v>
      </c>
      <c r="K405" s="843"/>
      <c r="L405" s="843"/>
      <c r="M405" s="3344" t="s">
        <v>404</v>
      </c>
      <c r="N405" s="2960"/>
      <c r="O405" s="1003">
        <v>0.64549386454470048</v>
      </c>
      <c r="P405" s="843"/>
      <c r="Q405" s="843"/>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2992"/>
      <c r="C406" s="3350" t="s">
        <v>403</v>
      </c>
      <c r="D406" s="2960"/>
      <c r="E406" s="1001">
        <v>0.74846141378272957</v>
      </c>
      <c r="F406" s="843"/>
      <c r="G406" s="843"/>
      <c r="H406" s="3343" t="s">
        <v>405</v>
      </c>
      <c r="I406" s="2960"/>
      <c r="J406" s="1002">
        <v>0.70706647717517934</v>
      </c>
      <c r="K406" s="843"/>
      <c r="L406" s="843"/>
      <c r="M406" s="3344" t="s">
        <v>216</v>
      </c>
      <c r="N406" s="2960"/>
      <c r="O406" s="1003">
        <v>0.64422520651772897</v>
      </c>
      <c r="P406" s="843"/>
      <c r="Q406" s="843"/>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2992"/>
      <c r="C407" s="3350" t="s">
        <v>405</v>
      </c>
      <c r="D407" s="2960"/>
      <c r="E407" s="1001">
        <v>0.73888580932975712</v>
      </c>
      <c r="F407" s="843"/>
      <c r="G407" s="843"/>
      <c r="H407" s="3343" t="s">
        <v>404</v>
      </c>
      <c r="I407" s="2960"/>
      <c r="J407" s="1002">
        <v>0.69289161199258587</v>
      </c>
      <c r="K407" s="843"/>
      <c r="L407" s="843"/>
      <c r="M407" s="3344" t="s">
        <v>405</v>
      </c>
      <c r="N407" s="2960"/>
      <c r="O407" s="1003">
        <v>0.64228631893663302</v>
      </c>
      <c r="P407" s="843"/>
      <c r="Q407" s="843"/>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2992"/>
      <c r="C408" s="3350" t="s">
        <v>406</v>
      </c>
      <c r="D408" s="2960"/>
      <c r="E408" s="1001">
        <v>-0.73838188011170647</v>
      </c>
      <c r="F408" s="843"/>
      <c r="G408" s="843"/>
      <c r="H408" s="3343" t="s">
        <v>403</v>
      </c>
      <c r="I408" s="2960"/>
      <c r="J408" s="1002">
        <v>0.68289140608853571</v>
      </c>
      <c r="K408" s="843"/>
      <c r="L408" s="843"/>
      <c r="M408" s="3344" t="s">
        <v>211</v>
      </c>
      <c r="N408" s="2960"/>
      <c r="O408" s="1003">
        <v>0.622915203290204</v>
      </c>
      <c r="P408" s="843"/>
      <c r="Q408" s="843"/>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2992"/>
      <c r="C409" s="3350" t="s">
        <v>404</v>
      </c>
      <c r="D409" s="2960"/>
      <c r="E409" s="1001">
        <v>0.73453114175659184</v>
      </c>
      <c r="F409" s="843"/>
      <c r="G409" s="843"/>
      <c r="H409" s="3343" t="s">
        <v>407</v>
      </c>
      <c r="I409" s="2960"/>
      <c r="J409" s="1002">
        <v>0.66351410756848761</v>
      </c>
      <c r="K409" s="843"/>
      <c r="L409" s="843"/>
      <c r="M409" s="3344" t="s">
        <v>406</v>
      </c>
      <c r="N409" s="2960"/>
      <c r="O409" s="1003">
        <v>-0.60724711035653067</v>
      </c>
      <c r="P409" s="843"/>
      <c r="Q409" s="843"/>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2992"/>
      <c r="C410" s="3350" t="s">
        <v>408</v>
      </c>
      <c r="D410" s="2960"/>
      <c r="E410" s="1001">
        <v>-0.68246925427629868</v>
      </c>
      <c r="F410" s="843"/>
      <c r="G410" s="843"/>
      <c r="H410" s="3343" t="s">
        <v>212</v>
      </c>
      <c r="I410" s="2960"/>
      <c r="J410" s="1002">
        <v>0.64096031455838309</v>
      </c>
      <c r="K410" s="843"/>
      <c r="L410" s="843"/>
      <c r="M410" s="3344" t="s">
        <v>215</v>
      </c>
      <c r="N410" s="2960"/>
      <c r="O410" s="1003">
        <v>0.60115712923237241</v>
      </c>
      <c r="P410" s="843"/>
      <c r="Q410" s="843"/>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2992"/>
      <c r="C411" s="3350" t="s">
        <v>216</v>
      </c>
      <c r="D411" s="2960"/>
      <c r="E411" s="1001">
        <v>0.68093712167363762</v>
      </c>
      <c r="F411" s="843"/>
      <c r="G411" s="843"/>
      <c r="H411" s="3343" t="s">
        <v>406</v>
      </c>
      <c r="I411" s="2960"/>
      <c r="J411" s="1002">
        <v>-0.61731662432503309</v>
      </c>
      <c r="K411" s="843"/>
      <c r="L411" s="843"/>
      <c r="M411" s="3344" t="s">
        <v>408</v>
      </c>
      <c r="N411" s="2960"/>
      <c r="O411" s="1003">
        <v>-0.59241154622346237</v>
      </c>
      <c r="P411" s="843"/>
      <c r="Q411" s="843"/>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2992"/>
      <c r="C412" s="3350" t="s">
        <v>407</v>
      </c>
      <c r="D412" s="2960"/>
      <c r="E412" s="1001">
        <v>0.67208197828049399</v>
      </c>
      <c r="F412" s="843"/>
      <c r="G412" s="843"/>
      <c r="H412" s="3343" t="s">
        <v>409</v>
      </c>
      <c r="I412" s="2960"/>
      <c r="J412" s="1002">
        <v>0.60206466234286071</v>
      </c>
      <c r="K412" s="843"/>
      <c r="L412" s="843"/>
      <c r="M412" s="3344" t="s">
        <v>410</v>
      </c>
      <c r="N412" s="2960"/>
      <c r="O412" s="1003">
        <v>0.56686973327067702</v>
      </c>
      <c r="P412" s="843"/>
      <c r="Q412" s="843"/>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2992"/>
      <c r="C413" s="3350" t="s">
        <v>411</v>
      </c>
      <c r="D413" s="2960"/>
      <c r="E413" s="1001">
        <v>-0.65090847001068541</v>
      </c>
      <c r="F413" s="843"/>
      <c r="G413" s="843"/>
      <c r="H413" s="3343" t="s">
        <v>410</v>
      </c>
      <c r="I413" s="2960"/>
      <c r="J413" s="1002">
        <v>0.54497561719717402</v>
      </c>
      <c r="K413" s="843"/>
      <c r="L413" s="843"/>
      <c r="M413" s="3344" t="s">
        <v>407</v>
      </c>
      <c r="N413" s="2960"/>
      <c r="O413" s="1003">
        <v>0.56620187043953962</v>
      </c>
      <c r="P413" s="843"/>
      <c r="Q413" s="843"/>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2992"/>
      <c r="C414" s="3350" t="s">
        <v>409</v>
      </c>
      <c r="D414" s="2960"/>
      <c r="E414" s="1001">
        <v>0.63036765702680797</v>
      </c>
      <c r="F414" s="843"/>
      <c r="G414" s="843"/>
      <c r="H414" s="3343" t="s">
        <v>412</v>
      </c>
      <c r="I414" s="2960"/>
      <c r="J414" s="1002">
        <v>0.52437768938905738</v>
      </c>
      <c r="K414" s="843"/>
      <c r="L414" s="843"/>
      <c r="M414" s="3344" t="s">
        <v>212</v>
      </c>
      <c r="N414" s="2960"/>
      <c r="O414" s="1003">
        <v>0.55789081990681166</v>
      </c>
      <c r="P414" s="843"/>
      <c r="Q414" s="843"/>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2992"/>
      <c r="C415" s="3350" t="s">
        <v>410</v>
      </c>
      <c r="D415" s="2960"/>
      <c r="E415" s="1001">
        <v>0.62919856343070946</v>
      </c>
      <c r="F415" s="843"/>
      <c r="G415" s="843"/>
      <c r="H415" s="3343" t="s">
        <v>408</v>
      </c>
      <c r="I415" s="2960"/>
      <c r="J415" s="1002">
        <v>-0.52335767284526225</v>
      </c>
      <c r="K415" s="843"/>
      <c r="L415" s="843"/>
      <c r="M415" s="3344" t="s">
        <v>409</v>
      </c>
      <c r="N415" s="2960"/>
      <c r="O415" s="1003">
        <v>0.53362290146459535</v>
      </c>
      <c r="P415" s="843"/>
      <c r="Q415" s="843"/>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2992"/>
      <c r="C416" s="3350" t="s">
        <v>212</v>
      </c>
      <c r="D416" s="2960"/>
      <c r="E416" s="1001">
        <v>0.6273572654807642</v>
      </c>
      <c r="F416" s="843"/>
      <c r="G416" s="843"/>
      <c r="H416" s="3343" t="s">
        <v>221</v>
      </c>
      <c r="I416" s="2960"/>
      <c r="J416" s="1002">
        <v>0.51520884407328249</v>
      </c>
      <c r="K416" s="843"/>
      <c r="L416" s="843"/>
      <c r="M416" s="3344" t="s">
        <v>413</v>
      </c>
      <c r="N416" s="2960"/>
      <c r="O416" s="1003">
        <v>0.49985563386603898</v>
      </c>
      <c r="P416" s="843"/>
      <c r="Q416" s="843"/>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2992"/>
      <c r="C417" s="3350" t="s">
        <v>414</v>
      </c>
      <c r="D417" s="2960"/>
      <c r="E417" s="1001">
        <v>0.54926319264744472</v>
      </c>
      <c r="F417" s="843"/>
      <c r="G417" s="843"/>
      <c r="H417" s="3343" t="s">
        <v>415</v>
      </c>
      <c r="I417" s="2960"/>
      <c r="J417" s="1002">
        <v>0.49378345622238207</v>
      </c>
      <c r="K417" s="843"/>
      <c r="L417" s="843"/>
      <c r="M417" s="3344" t="s">
        <v>221</v>
      </c>
      <c r="N417" s="2960"/>
      <c r="O417" s="1003">
        <v>0.49584551639375929</v>
      </c>
      <c r="P417" s="843"/>
      <c r="Q417" s="843"/>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2992"/>
      <c r="C418" s="3350" t="s">
        <v>413</v>
      </c>
      <c r="D418" s="2960"/>
      <c r="E418" s="1001">
        <v>0.53684859678844055</v>
      </c>
      <c r="F418" s="843"/>
      <c r="G418" s="843"/>
      <c r="H418" s="3343" t="s">
        <v>416</v>
      </c>
      <c r="I418" s="2960"/>
      <c r="J418" s="1002">
        <v>0.47739614618302306</v>
      </c>
      <c r="K418" s="843"/>
      <c r="L418" s="843"/>
      <c r="M418" s="3344" t="s">
        <v>336</v>
      </c>
      <c r="N418" s="2960"/>
      <c r="O418" s="1003">
        <v>0.49570054988350304</v>
      </c>
      <c r="P418" s="843"/>
      <c r="Q418" s="843"/>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2992"/>
      <c r="C419" s="3350" t="s">
        <v>412</v>
      </c>
      <c r="D419" s="2960"/>
      <c r="E419" s="1001">
        <v>0.5099820726162928</v>
      </c>
      <c r="F419" s="843"/>
      <c r="G419" s="843"/>
      <c r="H419" s="3343" t="s">
        <v>219</v>
      </c>
      <c r="I419" s="2960"/>
      <c r="J419" s="1002">
        <v>0.47372338709861023</v>
      </c>
      <c r="K419" s="843"/>
      <c r="L419" s="843"/>
      <c r="M419" s="3344" t="s">
        <v>412</v>
      </c>
      <c r="N419" s="2960"/>
      <c r="O419" s="1003">
        <v>0.48814425439822523</v>
      </c>
      <c r="P419" s="843"/>
      <c r="Q419" s="843"/>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2992"/>
      <c r="C420" s="3350" t="s">
        <v>336</v>
      </c>
      <c r="D420" s="2960"/>
      <c r="E420" s="1001">
        <v>0.50812418520301816</v>
      </c>
      <c r="F420" s="843"/>
      <c r="G420" s="843"/>
      <c r="H420" s="3343" t="s">
        <v>413</v>
      </c>
      <c r="I420" s="2960"/>
      <c r="J420" s="1002">
        <v>0.45545380819636372</v>
      </c>
      <c r="K420" s="843"/>
      <c r="L420" s="843"/>
      <c r="M420" s="3344" t="s">
        <v>335</v>
      </c>
      <c r="N420" s="2960"/>
      <c r="O420" s="1003">
        <v>0.48662098667604592</v>
      </c>
      <c r="P420" s="843"/>
      <c r="Q420" s="843"/>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2992"/>
      <c r="C421" s="3350" t="s">
        <v>221</v>
      </c>
      <c r="D421" s="2960"/>
      <c r="E421" s="1001">
        <v>0.49976942051098189</v>
      </c>
      <c r="F421" s="843"/>
      <c r="G421" s="843"/>
      <c r="H421" s="3343" t="s">
        <v>417</v>
      </c>
      <c r="I421" s="2960"/>
      <c r="J421" s="1002">
        <v>0.44145301602071629</v>
      </c>
      <c r="K421" s="843"/>
      <c r="L421" s="843"/>
      <c r="M421" s="3344" t="s">
        <v>414</v>
      </c>
      <c r="N421" s="2960"/>
      <c r="O421" s="1003">
        <v>0.4861178186552213</v>
      </c>
      <c r="P421" s="843"/>
      <c r="Q421" s="843"/>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2992"/>
      <c r="C422" s="3350" t="s">
        <v>418</v>
      </c>
      <c r="D422" s="2960"/>
      <c r="E422" s="1001">
        <v>0.49732575165004073</v>
      </c>
      <c r="F422" s="843"/>
      <c r="G422" s="843"/>
      <c r="H422" s="3343" t="s">
        <v>418</v>
      </c>
      <c r="I422" s="2960"/>
      <c r="J422" s="1002">
        <v>0.44006456214809359</v>
      </c>
      <c r="K422" s="843"/>
      <c r="L422" s="843"/>
      <c r="M422" s="3344" t="s">
        <v>419</v>
      </c>
      <c r="N422" s="2960"/>
      <c r="O422" s="1003">
        <v>0.43842919765850569</v>
      </c>
      <c r="P422" s="843"/>
      <c r="Q422" s="843"/>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2992"/>
      <c r="C423" s="3350" t="s">
        <v>419</v>
      </c>
      <c r="D423" s="2960"/>
      <c r="E423" s="1001">
        <v>0.48826873954307665</v>
      </c>
      <c r="F423" s="843"/>
      <c r="G423" s="843"/>
      <c r="H423" s="3343" t="s">
        <v>216</v>
      </c>
      <c r="I423" s="2960"/>
      <c r="J423" s="1002">
        <v>0.42791017235393308</v>
      </c>
      <c r="K423" s="843"/>
      <c r="L423" s="843"/>
      <c r="M423" s="3344" t="s">
        <v>415</v>
      </c>
      <c r="N423" s="2960"/>
      <c r="O423" s="1003">
        <v>0.42870239845556279</v>
      </c>
      <c r="P423" s="843"/>
      <c r="Q423" s="843"/>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2992"/>
      <c r="C424" s="3350" t="s">
        <v>417</v>
      </c>
      <c r="D424" s="2960"/>
      <c r="E424" s="1001">
        <v>0.48792055138409629</v>
      </c>
      <c r="F424" s="843"/>
      <c r="G424" s="843"/>
      <c r="H424" s="3343" t="s">
        <v>414</v>
      </c>
      <c r="I424" s="2960"/>
      <c r="J424" s="1002">
        <v>0.41968227149628673</v>
      </c>
      <c r="K424" s="843"/>
      <c r="L424" s="843"/>
      <c r="M424" s="3344" t="s">
        <v>219</v>
      </c>
      <c r="N424" s="2960"/>
      <c r="O424" s="1003">
        <v>0.42251169572375386</v>
      </c>
      <c r="P424" s="843"/>
      <c r="Q424" s="843"/>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2992"/>
      <c r="C425" s="3350" t="s">
        <v>415</v>
      </c>
      <c r="D425" s="2960"/>
      <c r="E425" s="1001">
        <v>0.48589803317061836</v>
      </c>
      <c r="F425" s="843"/>
      <c r="G425" s="843"/>
      <c r="H425" s="3343" t="s">
        <v>419</v>
      </c>
      <c r="I425" s="2960"/>
      <c r="J425" s="1002">
        <v>0.39820589203936169</v>
      </c>
      <c r="K425" s="843"/>
      <c r="L425" s="843"/>
      <c r="M425" s="3344" t="s">
        <v>416</v>
      </c>
      <c r="N425" s="2960"/>
      <c r="O425" s="1003">
        <v>0.4198292393323601</v>
      </c>
      <c r="P425" s="843"/>
      <c r="Q425" s="843"/>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2992"/>
      <c r="C426" s="3350" t="s">
        <v>416</v>
      </c>
      <c r="D426" s="2960"/>
      <c r="E426" s="1001">
        <v>0.45637031054550548</v>
      </c>
      <c r="F426" s="843"/>
      <c r="G426" s="843"/>
      <c r="H426" s="3343" t="s">
        <v>336</v>
      </c>
      <c r="I426" s="2960"/>
      <c r="J426" s="1002">
        <v>0.39579646315074707</v>
      </c>
      <c r="K426" s="843"/>
      <c r="L426" s="843"/>
      <c r="M426" s="3344" t="s">
        <v>417</v>
      </c>
      <c r="N426" s="2960"/>
      <c r="O426" s="1003">
        <v>0.41442673892205817</v>
      </c>
      <c r="P426" s="843"/>
      <c r="Q426" s="843"/>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2992"/>
      <c r="C427" s="3350" t="s">
        <v>219</v>
      </c>
      <c r="D427" s="2960"/>
      <c r="E427" s="1001">
        <v>0.44763480704959152</v>
      </c>
      <c r="F427" s="843"/>
      <c r="G427" s="843"/>
      <c r="H427" s="3343" t="s">
        <v>420</v>
      </c>
      <c r="I427" s="2960"/>
      <c r="J427" s="1002">
        <v>0.38553814301628819</v>
      </c>
      <c r="K427" s="843"/>
      <c r="L427" s="843"/>
      <c r="M427" s="3344" t="s">
        <v>411</v>
      </c>
      <c r="N427" s="2960"/>
      <c r="O427" s="1003">
        <v>-0.40428870043415532</v>
      </c>
      <c r="P427" s="843"/>
      <c r="Q427" s="843"/>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2992"/>
      <c r="C428" s="3350" t="s">
        <v>334</v>
      </c>
      <c r="D428" s="2960"/>
      <c r="E428" s="1001">
        <v>0.41921471742849908</v>
      </c>
      <c r="F428" s="843"/>
      <c r="G428" s="843"/>
      <c r="H428" s="3343" t="s">
        <v>411</v>
      </c>
      <c r="I428" s="2960"/>
      <c r="J428" s="1002">
        <v>-0.38304498335290338</v>
      </c>
      <c r="K428" s="843"/>
      <c r="L428" s="843"/>
      <c r="M428" s="3344" t="s">
        <v>418</v>
      </c>
      <c r="N428" s="2960"/>
      <c r="O428" s="1003">
        <v>0.39003569316162567</v>
      </c>
      <c r="P428" s="843"/>
      <c r="Q428" s="843"/>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2992"/>
      <c r="C429" s="3350" t="s">
        <v>338</v>
      </c>
      <c r="D429" s="2960"/>
      <c r="E429" s="1001">
        <v>-0.37772195508552375</v>
      </c>
      <c r="F429" s="843"/>
      <c r="G429" s="843"/>
      <c r="H429" s="3343" t="s">
        <v>337</v>
      </c>
      <c r="I429" s="2960"/>
      <c r="J429" s="1002">
        <v>-0.35989222383910074</v>
      </c>
      <c r="K429" s="843"/>
      <c r="L429" s="843"/>
      <c r="M429" s="3344" t="s">
        <v>420</v>
      </c>
      <c r="N429" s="2960"/>
      <c r="O429" s="1003">
        <v>0.37905649996329255</v>
      </c>
      <c r="P429" s="843"/>
      <c r="Q429" s="843"/>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2992"/>
      <c r="C430" s="3350" t="s">
        <v>335</v>
      </c>
      <c r="D430" s="2960"/>
      <c r="E430" s="1001">
        <v>0.37016159075579497</v>
      </c>
      <c r="F430" s="843"/>
      <c r="G430" s="843"/>
      <c r="H430" s="3343" t="s">
        <v>338</v>
      </c>
      <c r="I430" s="2960"/>
      <c r="J430" s="1002">
        <v>-0.32849539340596412</v>
      </c>
      <c r="K430" s="843"/>
      <c r="L430" s="843"/>
      <c r="M430" s="3344" t="s">
        <v>421</v>
      </c>
      <c r="N430" s="2960"/>
      <c r="O430" s="1003">
        <v>0.36127486263290881</v>
      </c>
      <c r="P430" s="843"/>
      <c r="Q430" s="843"/>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2992"/>
      <c r="C431" s="3350" t="s">
        <v>420</v>
      </c>
      <c r="D431" s="2960"/>
      <c r="E431" s="1001">
        <v>0.35253813740784018</v>
      </c>
      <c r="F431" s="843"/>
      <c r="G431" s="843"/>
      <c r="H431" s="3343" t="s">
        <v>223</v>
      </c>
      <c r="I431" s="2960"/>
      <c r="J431" s="1002">
        <v>0.30123182856923403</v>
      </c>
      <c r="K431" s="843"/>
      <c r="L431" s="843"/>
      <c r="M431" s="3344" t="s">
        <v>334</v>
      </c>
      <c r="N431" s="2960"/>
      <c r="O431" s="1003">
        <v>0.34795786961493269</v>
      </c>
      <c r="P431" s="843"/>
      <c r="Q431" s="843"/>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2992"/>
      <c r="C432" s="3350" t="s">
        <v>421</v>
      </c>
      <c r="D432" s="2960"/>
      <c r="E432" s="1001">
        <v>0.30749334692790359</v>
      </c>
      <c r="F432" s="843"/>
      <c r="G432" s="843"/>
      <c r="H432" s="3343" t="s">
        <v>421</v>
      </c>
      <c r="I432" s="2960"/>
      <c r="J432" s="1002">
        <v>0.29146178631152025</v>
      </c>
      <c r="K432" s="843"/>
      <c r="L432" s="843"/>
      <c r="M432" s="3344" t="s">
        <v>223</v>
      </c>
      <c r="N432" s="2960"/>
      <c r="O432" s="1003">
        <v>0.27652765695167136</v>
      </c>
      <c r="P432" s="843"/>
      <c r="Q432" s="843"/>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2992"/>
      <c r="C433" s="3350" t="s">
        <v>223</v>
      </c>
      <c r="D433" s="2960"/>
      <c r="E433" s="1001">
        <v>0.29379153093029581</v>
      </c>
      <c r="F433" s="843"/>
      <c r="G433" s="843"/>
      <c r="H433" s="3343" t="s">
        <v>217</v>
      </c>
      <c r="I433" s="2960"/>
      <c r="J433" s="1002">
        <v>-0.28515513154788175</v>
      </c>
      <c r="K433" s="843"/>
      <c r="L433" s="843"/>
      <c r="M433" s="3344" t="s">
        <v>338</v>
      </c>
      <c r="N433" s="2960"/>
      <c r="O433" s="1003">
        <v>-0.26344925263209179</v>
      </c>
      <c r="P433" s="843"/>
      <c r="Q433" s="843"/>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2992"/>
      <c r="C434" s="3350" t="s">
        <v>217</v>
      </c>
      <c r="D434" s="2960"/>
      <c r="E434" s="1001">
        <v>0.27639670322228643</v>
      </c>
      <c r="F434" s="843"/>
      <c r="G434" s="843"/>
      <c r="H434" s="3343" t="s">
        <v>334</v>
      </c>
      <c r="I434" s="2960"/>
      <c r="J434" s="1002">
        <v>0.28492453301688564</v>
      </c>
      <c r="K434" s="843"/>
      <c r="L434" s="843"/>
      <c r="M434" s="3344" t="s">
        <v>422</v>
      </c>
      <c r="N434" s="2960"/>
      <c r="O434" s="1003">
        <v>0.23948246760665995</v>
      </c>
      <c r="P434" s="843"/>
      <c r="Q434" s="843"/>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2992"/>
      <c r="C435" s="3350" t="s">
        <v>344</v>
      </c>
      <c r="D435" s="2960"/>
      <c r="E435" s="1001">
        <v>-0.23459450018721437</v>
      </c>
      <c r="F435" s="843"/>
      <c r="G435" s="843"/>
      <c r="H435" s="3343" t="s">
        <v>423</v>
      </c>
      <c r="I435" s="2960"/>
      <c r="J435" s="1002">
        <v>0.23298169443644523</v>
      </c>
      <c r="K435" s="843"/>
      <c r="L435" s="843"/>
      <c r="M435" s="3344" t="s">
        <v>424</v>
      </c>
      <c r="N435" s="2960"/>
      <c r="O435" s="1003">
        <v>0.22598485259913068</v>
      </c>
      <c r="P435" s="843"/>
      <c r="Q435" s="843"/>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2992"/>
      <c r="C436" s="3350" t="s">
        <v>423</v>
      </c>
      <c r="D436" s="2960"/>
      <c r="E436" s="1001">
        <v>0.22092568305380167</v>
      </c>
      <c r="F436" s="843"/>
      <c r="G436" s="843"/>
      <c r="H436" s="3343" t="s">
        <v>425</v>
      </c>
      <c r="I436" s="2960"/>
      <c r="J436" s="1002">
        <v>-0.22245503189579777</v>
      </c>
      <c r="K436" s="843"/>
      <c r="L436" s="843"/>
      <c r="M436" s="3344" t="s">
        <v>224</v>
      </c>
      <c r="N436" s="2960"/>
      <c r="O436" s="1003">
        <v>0.22521928673088049</v>
      </c>
      <c r="P436" s="843"/>
      <c r="Q436" s="843"/>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2992"/>
      <c r="C437" s="3350" t="s">
        <v>337</v>
      </c>
      <c r="D437" s="2960"/>
      <c r="E437" s="1001">
        <v>-0.21576782581733836</v>
      </c>
      <c r="F437" s="843"/>
      <c r="G437" s="843"/>
      <c r="H437" s="3343" t="s">
        <v>344</v>
      </c>
      <c r="I437" s="2960"/>
      <c r="J437" s="1002">
        <v>-0.18544786288995405</v>
      </c>
      <c r="K437" s="843"/>
      <c r="L437" s="843"/>
      <c r="M437" s="3344" t="s">
        <v>225</v>
      </c>
      <c r="N437" s="2960"/>
      <c r="O437" s="1003">
        <v>0.22468031387149748</v>
      </c>
      <c r="P437" s="843"/>
      <c r="Q437" s="843"/>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2992"/>
      <c r="C438" s="3350" t="s">
        <v>426</v>
      </c>
      <c r="D438" s="2960"/>
      <c r="E438" s="1001">
        <v>-0.15188350323206626</v>
      </c>
      <c r="F438" s="843"/>
      <c r="G438" s="843"/>
      <c r="H438" s="3343" t="s">
        <v>427</v>
      </c>
      <c r="I438" s="2960"/>
      <c r="J438" s="1002">
        <v>0.14849965989853967</v>
      </c>
      <c r="K438" s="843"/>
      <c r="L438" s="843"/>
      <c r="M438" s="3344" t="s">
        <v>428</v>
      </c>
      <c r="N438" s="2960"/>
      <c r="O438" s="1003">
        <v>0.22309265959439412</v>
      </c>
      <c r="P438" s="843"/>
      <c r="Q438" s="843"/>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2992"/>
      <c r="C439" s="3350" t="s">
        <v>422</v>
      </c>
      <c r="D439" s="2960"/>
      <c r="E439" s="1001">
        <v>0.12859545541852507</v>
      </c>
      <c r="F439" s="843"/>
      <c r="G439" s="843"/>
      <c r="H439" s="3343" t="s">
        <v>429</v>
      </c>
      <c r="I439" s="2960"/>
      <c r="J439" s="1002">
        <v>0.14554064744029932</v>
      </c>
      <c r="K439" s="843"/>
      <c r="L439" s="843"/>
      <c r="M439" s="3344" t="s">
        <v>430</v>
      </c>
      <c r="N439" s="2960"/>
      <c r="O439" s="1003">
        <v>0.22222799052264977</v>
      </c>
      <c r="P439" s="843"/>
      <c r="Q439" s="843"/>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2992"/>
      <c r="C440" s="3350" t="s">
        <v>224</v>
      </c>
      <c r="D440" s="2960"/>
      <c r="E440" s="1001">
        <v>0.12707751529285646</v>
      </c>
      <c r="F440" s="843"/>
      <c r="G440" s="843"/>
      <c r="H440" s="3343" t="s">
        <v>431</v>
      </c>
      <c r="I440" s="2960"/>
      <c r="J440" s="1002">
        <v>-0.14429110024111114</v>
      </c>
      <c r="K440" s="843"/>
      <c r="L440" s="843"/>
      <c r="M440" s="3344" t="s">
        <v>432</v>
      </c>
      <c r="N440" s="2960"/>
      <c r="O440" s="1003">
        <v>0.21525598959481873</v>
      </c>
      <c r="P440" s="843"/>
      <c r="Q440" s="843"/>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2992"/>
      <c r="C441" s="3350" t="s">
        <v>433</v>
      </c>
      <c r="D441" s="2960"/>
      <c r="E441" s="1001">
        <v>-0.11957953330580082</v>
      </c>
      <c r="F441" s="843"/>
      <c r="G441" s="843"/>
      <c r="H441" s="3343" t="s">
        <v>434</v>
      </c>
      <c r="I441" s="2960"/>
      <c r="J441" s="1002">
        <v>0.13910180869920105</v>
      </c>
      <c r="K441" s="843"/>
      <c r="L441" s="843"/>
      <c r="M441" s="3344" t="s">
        <v>217</v>
      </c>
      <c r="N441" s="2960"/>
      <c r="O441" s="1003">
        <v>0.21079689922141878</v>
      </c>
      <c r="P441" s="843"/>
      <c r="Q441" s="843"/>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2992"/>
      <c r="C442" s="3350" t="s">
        <v>227</v>
      </c>
      <c r="D442" s="2960"/>
      <c r="E442" s="1001">
        <v>0.10939868219194365</v>
      </c>
      <c r="F442" s="843"/>
      <c r="G442" s="843"/>
      <c r="H442" s="3343" t="s">
        <v>422</v>
      </c>
      <c r="I442" s="2960"/>
      <c r="J442" s="1002">
        <v>0.13396962807606619</v>
      </c>
      <c r="K442" s="843"/>
      <c r="L442" s="843"/>
      <c r="M442" s="3344" t="s">
        <v>425</v>
      </c>
      <c r="N442" s="2960"/>
      <c r="O442" s="1003">
        <v>-0.19882069888881299</v>
      </c>
      <c r="P442" s="843"/>
      <c r="Q442" s="843"/>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2992"/>
      <c r="C443" s="3350" t="s">
        <v>427</v>
      </c>
      <c r="D443" s="2960"/>
      <c r="E443" s="1001">
        <v>0.10815753482208885</v>
      </c>
      <c r="F443" s="843"/>
      <c r="G443" s="843"/>
      <c r="H443" s="3343" t="s">
        <v>224</v>
      </c>
      <c r="I443" s="2960"/>
      <c r="J443" s="1002">
        <v>0.13170944348725203</v>
      </c>
      <c r="K443" s="843"/>
      <c r="L443" s="843"/>
      <c r="M443" s="3344" t="s">
        <v>434</v>
      </c>
      <c r="N443" s="2960"/>
      <c r="O443" s="1003">
        <v>0.19245517543475232</v>
      </c>
      <c r="P443" s="843"/>
      <c r="Q443" s="843"/>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2992"/>
      <c r="C444" s="3350" t="s">
        <v>435</v>
      </c>
      <c r="D444" s="2960"/>
      <c r="E444" s="1001">
        <v>0.10709421117981174</v>
      </c>
      <c r="F444" s="843"/>
      <c r="G444" s="843"/>
      <c r="H444" s="3343" t="s">
        <v>432</v>
      </c>
      <c r="I444" s="2960"/>
      <c r="J444" s="1002">
        <v>0.12715024498705588</v>
      </c>
      <c r="K444" s="843"/>
      <c r="L444" s="843"/>
      <c r="M444" s="3344" t="s">
        <v>427</v>
      </c>
      <c r="N444" s="2960"/>
      <c r="O444" s="1003">
        <v>0.17895839227778682</v>
      </c>
      <c r="P444" s="843"/>
      <c r="Q444" s="843"/>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2992"/>
      <c r="C445" s="3350" t="s">
        <v>436</v>
      </c>
      <c r="D445" s="2960"/>
      <c r="E445" s="1001">
        <v>-0.1038398508692117</v>
      </c>
      <c r="F445" s="843"/>
      <c r="G445" s="843"/>
      <c r="H445" s="3343" t="s">
        <v>433</v>
      </c>
      <c r="I445" s="2960"/>
      <c r="J445" s="1002">
        <v>-0.12354244250196646</v>
      </c>
      <c r="K445" s="843"/>
      <c r="L445" s="843"/>
      <c r="M445" s="3344" t="s">
        <v>437</v>
      </c>
      <c r="N445" s="2960"/>
      <c r="O445" s="1003">
        <v>0.1693023714823203</v>
      </c>
      <c r="P445" s="843"/>
      <c r="Q445" s="843"/>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3350" t="s">
        <v>430</v>
      </c>
      <c r="D446" s="2960"/>
      <c r="E446" s="1001">
        <v>9.9612450077935968E-2</v>
      </c>
      <c r="F446" s="843"/>
      <c r="G446" s="843"/>
      <c r="H446" s="3343" t="s">
        <v>430</v>
      </c>
      <c r="I446" s="2960"/>
      <c r="J446" s="1002">
        <v>0.12027145648171987</v>
      </c>
      <c r="K446" s="843"/>
      <c r="L446" s="843"/>
      <c r="M446" s="3344" t="s">
        <v>438</v>
      </c>
      <c r="N446" s="2960"/>
      <c r="O446" s="1003">
        <v>0.16876332177395226</v>
      </c>
      <c r="P446" s="843"/>
      <c r="Q446" s="843"/>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3350" t="s">
        <v>439</v>
      </c>
      <c r="D447" s="2960"/>
      <c r="E447" s="1001">
        <v>-9.8754419370430835E-2</v>
      </c>
      <c r="F447" s="843"/>
      <c r="G447" s="843"/>
      <c r="H447" s="3343" t="s">
        <v>424</v>
      </c>
      <c r="I447" s="2960"/>
      <c r="J447" s="1002">
        <v>0.11043059737714118</v>
      </c>
      <c r="K447" s="843"/>
      <c r="L447" s="843"/>
      <c r="M447" s="3344" t="s">
        <v>435</v>
      </c>
      <c r="N447" s="2960"/>
      <c r="O447" s="1003">
        <v>0.16251652799284497</v>
      </c>
      <c r="P447" s="843"/>
      <c r="Q447" s="843"/>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3350" t="s">
        <v>440</v>
      </c>
      <c r="D448" s="2960"/>
      <c r="E448" s="1001">
        <v>9.652515296720536E-2</v>
      </c>
      <c r="F448" s="843"/>
      <c r="G448" s="843"/>
      <c r="H448" s="3343" t="s">
        <v>435</v>
      </c>
      <c r="I448" s="2960"/>
      <c r="J448" s="1002">
        <v>0.1076053356493057</v>
      </c>
      <c r="K448" s="843"/>
      <c r="L448" s="843"/>
      <c r="M448" s="3344" t="s">
        <v>423</v>
      </c>
      <c r="N448" s="2960"/>
      <c r="O448" s="1003">
        <v>0.1583371580591314</v>
      </c>
      <c r="P448" s="843"/>
      <c r="Q448" s="843"/>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3350" t="s">
        <v>441</v>
      </c>
      <c r="D449" s="2960"/>
      <c r="E449" s="1001">
        <v>9.0505192172097265E-2</v>
      </c>
      <c r="F449" s="843"/>
      <c r="G449" s="843"/>
      <c r="H449" s="3343" t="s">
        <v>426</v>
      </c>
      <c r="I449" s="2960"/>
      <c r="J449" s="1002">
        <v>-0.10037406490564001</v>
      </c>
      <c r="K449" s="843"/>
      <c r="L449" s="843"/>
      <c r="M449" s="3344" t="s">
        <v>429</v>
      </c>
      <c r="N449" s="2960"/>
      <c r="O449" s="1003">
        <v>0.14749369243564495</v>
      </c>
      <c r="P449" s="843"/>
      <c r="Q449" s="843"/>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3350" t="s">
        <v>429</v>
      </c>
      <c r="D450" s="2960"/>
      <c r="E450" s="1001">
        <v>8.7125033833020407E-2</v>
      </c>
      <c r="F450" s="843"/>
      <c r="G450" s="843"/>
      <c r="H450" s="3343" t="s">
        <v>436</v>
      </c>
      <c r="I450" s="2960"/>
      <c r="J450" s="1002">
        <v>-9.5312459571011629E-2</v>
      </c>
      <c r="K450" s="843"/>
      <c r="L450" s="843"/>
      <c r="M450" s="3344" t="s">
        <v>227</v>
      </c>
      <c r="N450" s="2960"/>
      <c r="O450" s="1003">
        <v>0.14003914575508689</v>
      </c>
      <c r="P450" s="843"/>
      <c r="Q450" s="843"/>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3350" t="s">
        <v>442</v>
      </c>
      <c r="D451" s="2960"/>
      <c r="E451" s="1001">
        <v>8.5142782758101235E-2</v>
      </c>
      <c r="F451" s="843"/>
      <c r="G451" s="843"/>
      <c r="H451" s="3343" t="s">
        <v>437</v>
      </c>
      <c r="I451" s="2960"/>
      <c r="J451" s="1002">
        <v>9.4665840199689197E-2</v>
      </c>
      <c r="K451" s="843"/>
      <c r="L451" s="843"/>
      <c r="M451" s="3344" t="s">
        <v>443</v>
      </c>
      <c r="N451" s="2960"/>
      <c r="O451" s="1003">
        <v>0.13247188363917553</v>
      </c>
      <c r="P451" s="843"/>
      <c r="Q451" s="843"/>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3350" t="s">
        <v>444</v>
      </c>
      <c r="D452" s="2960"/>
      <c r="E452" s="1001">
        <v>7.1440055727069421E-2</v>
      </c>
      <c r="F452" s="843"/>
      <c r="G452" s="843"/>
      <c r="H452" s="3343" t="s">
        <v>438</v>
      </c>
      <c r="I452" s="2960"/>
      <c r="J452" s="1002">
        <v>9.1848384020369739E-2</v>
      </c>
      <c r="K452" s="843"/>
      <c r="L452" s="843"/>
      <c r="M452" s="3344" t="s">
        <v>344</v>
      </c>
      <c r="N452" s="2960"/>
      <c r="O452" s="1003">
        <v>-0.12830600948457768</v>
      </c>
      <c r="P452" s="843"/>
      <c r="Q452" s="843"/>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3350" t="s">
        <v>445</v>
      </c>
      <c r="D453" s="2960"/>
      <c r="E453" s="1001">
        <v>-6.9522169898648858E-2</v>
      </c>
      <c r="F453" s="843"/>
      <c r="G453" s="843"/>
      <c r="H453" s="3343" t="s">
        <v>441</v>
      </c>
      <c r="I453" s="2960"/>
      <c r="J453" s="1002">
        <v>8.7263712458485659E-2</v>
      </c>
      <c r="K453" s="843"/>
      <c r="L453" s="843"/>
      <c r="M453" s="3344" t="s">
        <v>431</v>
      </c>
      <c r="N453" s="2960"/>
      <c r="O453" s="1003">
        <v>-0.12700713263974064</v>
      </c>
      <c r="P453" s="843"/>
      <c r="Q453" s="843"/>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3350" t="s">
        <v>446</v>
      </c>
      <c r="D454" s="2960"/>
      <c r="E454" s="1001">
        <v>-6.8124704894679422E-2</v>
      </c>
      <c r="F454" s="843"/>
      <c r="G454" s="843"/>
      <c r="H454" s="3343" t="s">
        <v>446</v>
      </c>
      <c r="I454" s="2960"/>
      <c r="J454" s="1002">
        <v>-8.5834750116442274E-2</v>
      </c>
      <c r="K454" s="843"/>
      <c r="L454" s="843"/>
      <c r="M454" s="3344" t="s">
        <v>447</v>
      </c>
      <c r="N454" s="2960"/>
      <c r="O454" s="1003">
        <v>0.1164033009415469</v>
      </c>
      <c r="P454" s="843"/>
      <c r="Q454" s="843"/>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3350" t="s">
        <v>448</v>
      </c>
      <c r="D455" s="2960"/>
      <c r="E455" s="1001">
        <v>5.0774851621482257E-2</v>
      </c>
      <c r="F455" s="843"/>
      <c r="G455" s="843"/>
      <c r="H455" s="3343" t="s">
        <v>227</v>
      </c>
      <c r="I455" s="2960"/>
      <c r="J455" s="1002">
        <v>8.5643903427595924E-2</v>
      </c>
      <c r="K455" s="843"/>
      <c r="L455" s="843"/>
      <c r="M455" s="3344" t="s">
        <v>426</v>
      </c>
      <c r="N455" s="2960"/>
      <c r="O455" s="1003">
        <v>-0.10498371640807118</v>
      </c>
      <c r="P455" s="843"/>
      <c r="Q455" s="843"/>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3350" t="s">
        <v>424</v>
      </c>
      <c r="D456" s="2960"/>
      <c r="E456" s="1001">
        <v>-4.9563325388555179E-2</v>
      </c>
      <c r="F456" s="843"/>
      <c r="G456" s="843"/>
      <c r="H456" s="3343" t="s">
        <v>363</v>
      </c>
      <c r="I456" s="2960"/>
      <c r="J456" s="1002">
        <v>-8.3437112371997441E-2</v>
      </c>
      <c r="K456" s="843"/>
      <c r="L456" s="843"/>
      <c r="M456" s="3344" t="s">
        <v>449</v>
      </c>
      <c r="N456" s="2960"/>
      <c r="O456" s="1003">
        <v>0.10469275025592203</v>
      </c>
      <c r="P456" s="843"/>
      <c r="Q456" s="843"/>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3350" t="s">
        <v>361</v>
      </c>
      <c r="D457" s="2960"/>
      <c r="E457" s="1001">
        <v>-4.8178367990956796E-2</v>
      </c>
      <c r="F457" s="843"/>
      <c r="G457" s="843"/>
      <c r="H457" s="3343" t="s">
        <v>445</v>
      </c>
      <c r="I457" s="2960"/>
      <c r="J457" s="1002">
        <v>-8.1069480378199138E-2</v>
      </c>
      <c r="K457" s="843"/>
      <c r="L457" s="843"/>
      <c r="M457" s="3344" t="s">
        <v>450</v>
      </c>
      <c r="N457" s="2960"/>
      <c r="O457" s="1003">
        <v>0.10172623503344032</v>
      </c>
      <c r="P457" s="843"/>
      <c r="Q457" s="843"/>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3350" t="s">
        <v>451</v>
      </c>
      <c r="D458" s="2960"/>
      <c r="E458" s="1001">
        <v>4.039664137077937E-2</v>
      </c>
      <c r="F458" s="843"/>
      <c r="G458" s="843"/>
      <c r="H458" s="3343" t="s">
        <v>449</v>
      </c>
      <c r="I458" s="2960"/>
      <c r="J458" s="1002">
        <v>8.0173627050809368E-2</v>
      </c>
      <c r="K458" s="843"/>
      <c r="L458" s="843"/>
      <c r="M458" s="3344" t="s">
        <v>452</v>
      </c>
      <c r="N458" s="2960"/>
      <c r="O458" s="1003">
        <v>9.0949256830141337E-2</v>
      </c>
      <c r="P458" s="843"/>
      <c r="Q458" s="843"/>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3350" t="s">
        <v>453</v>
      </c>
      <c r="D459" s="2960"/>
      <c r="E459" s="1001">
        <v>3.7235930703421884E-2</v>
      </c>
      <c r="F459" s="843"/>
      <c r="G459" s="843"/>
      <c r="H459" s="3343" t="s">
        <v>442</v>
      </c>
      <c r="I459" s="2960"/>
      <c r="J459" s="1002">
        <v>7.2886375359867986E-2</v>
      </c>
      <c r="K459" s="843"/>
      <c r="L459" s="843"/>
      <c r="M459" s="3344" t="s">
        <v>453</v>
      </c>
      <c r="N459" s="2960"/>
      <c r="O459" s="1003">
        <v>8.7042739388680734E-2</v>
      </c>
      <c r="P459" s="843"/>
      <c r="Q459" s="843"/>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3350" t="s">
        <v>374</v>
      </c>
      <c r="D460" s="2960"/>
      <c r="E460" s="1001">
        <v>-2.728652209471533E-2</v>
      </c>
      <c r="F460" s="843"/>
      <c r="G460" s="843"/>
      <c r="H460" s="3343" t="s">
        <v>454</v>
      </c>
      <c r="I460" s="2960"/>
      <c r="J460" s="1002">
        <v>-7.2815238784921729E-2</v>
      </c>
      <c r="K460" s="843"/>
      <c r="L460" s="843"/>
      <c r="M460" s="3344" t="s">
        <v>436</v>
      </c>
      <c r="N460" s="2960"/>
      <c r="O460" s="1003">
        <v>-8.6291515415881578E-2</v>
      </c>
      <c r="P460" s="843"/>
      <c r="Q460" s="843"/>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3350" t="s">
        <v>363</v>
      </c>
      <c r="D461" s="2960"/>
      <c r="E461" s="1001">
        <v>-2.317792042998712E-2</v>
      </c>
      <c r="F461" s="843"/>
      <c r="G461" s="843"/>
      <c r="H461" s="3343" t="s">
        <v>440</v>
      </c>
      <c r="I461" s="2960"/>
      <c r="J461" s="1002">
        <v>7.2703013276357739E-2</v>
      </c>
      <c r="K461" s="843"/>
      <c r="L461" s="843"/>
      <c r="M461" s="3344" t="s">
        <v>455</v>
      </c>
      <c r="N461" s="2960"/>
      <c r="O461" s="1003">
        <v>8.4637492068782114E-2</v>
      </c>
      <c r="P461" s="843"/>
      <c r="Q461" s="843"/>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3350" t="s">
        <v>229</v>
      </c>
      <c r="D462" s="2960"/>
      <c r="E462" s="1001">
        <v>2.1450901549013034E-2</v>
      </c>
      <c r="F462" s="843"/>
      <c r="G462" s="843"/>
      <c r="H462" s="3343" t="s">
        <v>225</v>
      </c>
      <c r="I462" s="2960"/>
      <c r="J462" s="1002">
        <v>7.1516987987571251E-2</v>
      </c>
      <c r="K462" s="843"/>
      <c r="L462" s="843"/>
      <c r="M462" s="3344" t="s">
        <v>456</v>
      </c>
      <c r="N462" s="2960"/>
      <c r="O462" s="1003">
        <v>8.0661356440857507E-2</v>
      </c>
      <c r="P462" s="843"/>
      <c r="Q462" s="843"/>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3350" t="s">
        <v>231</v>
      </c>
      <c r="D463" s="2960"/>
      <c r="E463" s="1001">
        <v>-1.9826265288297191E-2</v>
      </c>
      <c r="F463" s="843"/>
      <c r="G463" s="843"/>
      <c r="H463" s="3343" t="s">
        <v>444</v>
      </c>
      <c r="I463" s="2960"/>
      <c r="J463" s="1002">
        <v>6.8395753858537994E-2</v>
      </c>
      <c r="K463" s="843"/>
      <c r="L463" s="843"/>
      <c r="M463" s="3344" t="s">
        <v>448</v>
      </c>
      <c r="N463" s="2960"/>
      <c r="O463" s="1003">
        <v>7.7535920140063469E-2</v>
      </c>
      <c r="P463" s="843"/>
      <c r="Q463" s="843"/>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3350" t="s">
        <v>457</v>
      </c>
      <c r="D464" s="2960"/>
      <c r="E464" s="1001">
        <v>1.6196756056294441E-2</v>
      </c>
      <c r="F464" s="843"/>
      <c r="G464" s="843"/>
      <c r="H464" s="3343" t="s">
        <v>361</v>
      </c>
      <c r="I464" s="2960"/>
      <c r="J464" s="1002">
        <v>-6.7831663663441705E-2</v>
      </c>
      <c r="K464" s="843"/>
      <c r="L464" s="843"/>
      <c r="M464" s="3344" t="s">
        <v>458</v>
      </c>
      <c r="N464" s="2960"/>
      <c r="O464" s="1003">
        <v>6.7148705881953291E-2</v>
      </c>
      <c r="P464" s="843"/>
      <c r="Q464" s="843"/>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3350" t="s">
        <v>459</v>
      </c>
      <c r="D465" s="2960"/>
      <c r="E465" s="1001">
        <v>-1.4464048107928082E-2</v>
      </c>
      <c r="F465" s="843"/>
      <c r="G465" s="843"/>
      <c r="H465" s="3343" t="s">
        <v>428</v>
      </c>
      <c r="I465" s="2960"/>
      <c r="J465" s="1002">
        <v>6.2999456221125238E-2</v>
      </c>
      <c r="K465" s="843"/>
      <c r="L465" s="843"/>
      <c r="M465" s="3344" t="s">
        <v>440</v>
      </c>
      <c r="N465" s="2960"/>
      <c r="O465" s="1003">
        <v>6.6058089309382895E-2</v>
      </c>
      <c r="P465" s="843"/>
      <c r="Q465" s="843"/>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3350" t="s">
        <v>380</v>
      </c>
      <c r="D466" s="2960"/>
      <c r="E466" s="1001">
        <v>-1.3227640909546819E-2</v>
      </c>
      <c r="F466" s="843"/>
      <c r="G466" s="843"/>
      <c r="H466" s="3343" t="s">
        <v>447</v>
      </c>
      <c r="I466" s="2960"/>
      <c r="J466" s="1002">
        <v>6.16523244540719E-2</v>
      </c>
      <c r="K466" s="843"/>
      <c r="L466" s="843"/>
      <c r="M466" s="3344" t="s">
        <v>441</v>
      </c>
      <c r="N466" s="2960"/>
      <c r="O466" s="1003">
        <v>5.9824633662270831E-2</v>
      </c>
      <c r="P466" s="843"/>
      <c r="Q466" s="843"/>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3350" t="s">
        <v>232</v>
      </c>
      <c r="D467" s="2960"/>
      <c r="E467" s="1001">
        <v>1.2798566234156764E-2</v>
      </c>
      <c r="F467" s="843"/>
      <c r="G467" s="843"/>
      <c r="H467" s="3343" t="s">
        <v>439</v>
      </c>
      <c r="I467" s="2960"/>
      <c r="J467" s="1002">
        <v>-6.049732520393699E-2</v>
      </c>
      <c r="K467" s="843"/>
      <c r="L467" s="843"/>
      <c r="M467" s="3344" t="s">
        <v>460</v>
      </c>
      <c r="N467" s="2960"/>
      <c r="O467" s="1003">
        <v>5.7508526571704466E-2</v>
      </c>
      <c r="P467" s="843"/>
      <c r="Q467" s="843"/>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3350" t="s">
        <v>365</v>
      </c>
      <c r="D468" s="2960"/>
      <c r="E468" s="1001">
        <v>-1.2567164466350441E-2</v>
      </c>
      <c r="F468" s="843"/>
      <c r="G468" s="843"/>
      <c r="H468" s="3343" t="s">
        <v>448</v>
      </c>
      <c r="I468" s="2960"/>
      <c r="J468" s="1002">
        <v>5.8236525217951855E-2</v>
      </c>
      <c r="K468" s="843"/>
      <c r="L468" s="843"/>
      <c r="M468" s="3344" t="s">
        <v>451</v>
      </c>
      <c r="N468" s="2960"/>
      <c r="O468" s="1003">
        <v>5.4811132324063483E-2</v>
      </c>
      <c r="P468" s="843"/>
      <c r="Q468" s="843"/>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3350" t="s">
        <v>461</v>
      </c>
      <c r="D469" s="2960"/>
      <c r="E469" s="1001">
        <v>1.2395602425013514E-2</v>
      </c>
      <c r="F469" s="843"/>
      <c r="G469" s="843"/>
      <c r="H469" s="3343" t="s">
        <v>462</v>
      </c>
      <c r="I469" s="2960"/>
      <c r="J469" s="1002">
        <v>-5.4318253444563577E-2</v>
      </c>
      <c r="K469" s="843"/>
      <c r="L469" s="843"/>
      <c r="M469" s="3344" t="s">
        <v>463</v>
      </c>
      <c r="N469" s="2960"/>
      <c r="O469" s="1003">
        <v>4.8681505344479008E-2</v>
      </c>
      <c r="P469" s="843"/>
      <c r="Q469" s="843"/>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3350" t="s">
        <v>367</v>
      </c>
      <c r="D470" s="2960"/>
      <c r="E470" s="1001">
        <v>-1.2176077383277847E-2</v>
      </c>
      <c r="F470" s="843"/>
      <c r="G470" s="843"/>
      <c r="H470" s="3343" t="s">
        <v>464</v>
      </c>
      <c r="I470" s="2960"/>
      <c r="J470" s="1002">
        <v>5.1351451205648498E-2</v>
      </c>
      <c r="K470" s="843"/>
      <c r="L470" s="843"/>
      <c r="M470" s="3344" t="s">
        <v>465</v>
      </c>
      <c r="N470" s="2960"/>
      <c r="O470" s="1003">
        <v>4.6571396550052137E-2</v>
      </c>
      <c r="P470" s="843"/>
      <c r="Q470" s="843"/>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3350" t="s">
        <v>466</v>
      </c>
      <c r="D471" s="2960"/>
      <c r="E471" s="1001">
        <v>-9.5604708459270521E-3</v>
      </c>
      <c r="F471" s="843"/>
      <c r="G471" s="843"/>
      <c r="H471" s="3343" t="s">
        <v>443</v>
      </c>
      <c r="I471" s="2960"/>
      <c r="J471" s="1002">
        <v>5.0473959864554725E-2</v>
      </c>
      <c r="K471" s="843"/>
      <c r="L471" s="843"/>
      <c r="M471" s="3344" t="s">
        <v>464</v>
      </c>
      <c r="N471" s="2960"/>
      <c r="O471" s="1003">
        <v>4.5533846312180985E-2</v>
      </c>
      <c r="P471" s="843"/>
      <c r="Q471" s="843"/>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3350" t="s">
        <v>467</v>
      </c>
      <c r="D472" s="2960"/>
      <c r="E472" s="1001">
        <v>9.3750461497398262E-3</v>
      </c>
      <c r="F472" s="843"/>
      <c r="G472" s="843"/>
      <c r="H472" s="3343" t="s">
        <v>365</v>
      </c>
      <c r="I472" s="2960"/>
      <c r="J472" s="1002">
        <v>-4.3669781576207427E-2</v>
      </c>
      <c r="K472" s="843"/>
      <c r="L472" s="843"/>
      <c r="M472" s="3344" t="s">
        <v>445</v>
      </c>
      <c r="N472" s="2960"/>
      <c r="O472" s="1003">
        <v>-4.4007866811530516E-2</v>
      </c>
      <c r="P472" s="843"/>
      <c r="Q472" s="843"/>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3350" t="s">
        <v>468</v>
      </c>
      <c r="D473" s="2960"/>
      <c r="E473" s="1001">
        <v>8.4830210888893649E-3</v>
      </c>
      <c r="F473" s="843"/>
      <c r="G473" s="843"/>
      <c r="H473" s="3343" t="s">
        <v>452</v>
      </c>
      <c r="I473" s="2960"/>
      <c r="J473" s="1002">
        <v>4.2389874392755315E-2</v>
      </c>
      <c r="K473" s="843"/>
      <c r="L473" s="843"/>
      <c r="M473" s="3344" t="s">
        <v>433</v>
      </c>
      <c r="N473" s="2960"/>
      <c r="O473" s="1003">
        <v>-4.0781017703375319E-2</v>
      </c>
      <c r="P473" s="843"/>
      <c r="Q473" s="843"/>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3350" t="s">
        <v>469</v>
      </c>
      <c r="D474" s="2960"/>
      <c r="E474" s="1001">
        <v>7.8848284963618891E-3</v>
      </c>
      <c r="F474" s="843"/>
      <c r="G474" s="843"/>
      <c r="H474" s="3343" t="s">
        <v>458</v>
      </c>
      <c r="I474" s="2960"/>
      <c r="J474" s="1002">
        <v>4.1662100464429058E-2</v>
      </c>
      <c r="K474" s="843"/>
      <c r="L474" s="843"/>
      <c r="M474" s="3344" t="s">
        <v>229</v>
      </c>
      <c r="N474" s="2960"/>
      <c r="O474" s="1003">
        <v>3.8756730657818761E-2</v>
      </c>
      <c r="P474" s="843"/>
      <c r="Q474" s="843"/>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3350" t="s">
        <v>225</v>
      </c>
      <c r="D475" s="2960"/>
      <c r="E475" s="1001">
        <v>-7.7097109903538396E-3</v>
      </c>
      <c r="F475" s="843"/>
      <c r="G475" s="843"/>
      <c r="H475" s="3343" t="s">
        <v>374</v>
      </c>
      <c r="I475" s="2960"/>
      <c r="J475" s="1002">
        <v>-4.0389080185815551E-2</v>
      </c>
      <c r="K475" s="843"/>
      <c r="L475" s="843"/>
      <c r="M475" s="3344" t="s">
        <v>232</v>
      </c>
      <c r="N475" s="2960"/>
      <c r="O475" s="1003">
        <v>3.8551176200042864E-2</v>
      </c>
      <c r="P475" s="843"/>
      <c r="Q475" s="843"/>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3350" t="s">
        <v>222</v>
      </c>
      <c r="D476" s="2960"/>
      <c r="E476" s="1001">
        <v>6.6939788974716072E-3</v>
      </c>
      <c r="F476" s="843"/>
      <c r="G476" s="843"/>
      <c r="H476" s="3343" t="s">
        <v>470</v>
      </c>
      <c r="I476" s="2960"/>
      <c r="J476" s="1002">
        <v>3.9199322760206219E-2</v>
      </c>
      <c r="K476" s="843"/>
      <c r="L476" s="843"/>
      <c r="M476" s="3344" t="s">
        <v>446</v>
      </c>
      <c r="N476" s="2960"/>
      <c r="O476" s="1003">
        <v>-3.0257066919298574E-2</v>
      </c>
      <c r="P476" s="843"/>
      <c r="Q476" s="843"/>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3350" t="s">
        <v>381</v>
      </c>
      <c r="D477" s="2960"/>
      <c r="E477" s="1001">
        <v>-5.6385193104572439E-3</v>
      </c>
      <c r="F477" s="843"/>
      <c r="G477" s="843"/>
      <c r="H477" s="3343" t="s">
        <v>471</v>
      </c>
      <c r="I477" s="2960"/>
      <c r="J477" s="1002">
        <v>-3.5661936861581763E-2</v>
      </c>
      <c r="K477" s="843"/>
      <c r="L477" s="843"/>
      <c r="M477" s="3344" t="s">
        <v>471</v>
      </c>
      <c r="N477" s="2960"/>
      <c r="O477" s="1003">
        <v>-3.0143735125229224E-2</v>
      </c>
      <c r="P477" s="843"/>
      <c r="Q477" s="843"/>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3350" t="s">
        <v>472</v>
      </c>
      <c r="D478" s="2960"/>
      <c r="E478" s="1001">
        <v>5.5446953402393572E-3</v>
      </c>
      <c r="F478" s="843"/>
      <c r="G478" s="843"/>
      <c r="H478" s="3343" t="s">
        <v>465</v>
      </c>
      <c r="I478" s="2960"/>
      <c r="J478" s="1002">
        <v>-3.5087472100016948E-2</v>
      </c>
      <c r="K478" s="843"/>
      <c r="L478" s="843"/>
      <c r="M478" s="3344" t="s">
        <v>470</v>
      </c>
      <c r="N478" s="2960"/>
      <c r="O478" s="1003">
        <v>3.0008038779387916E-2</v>
      </c>
      <c r="P478" s="843"/>
      <c r="Q478" s="843"/>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3350" t="s">
        <v>473</v>
      </c>
      <c r="D479" s="2960"/>
      <c r="E479" s="1001">
        <v>5.2656119097189242E-3</v>
      </c>
      <c r="F479" s="843"/>
      <c r="G479" s="843"/>
      <c r="H479" s="3343" t="s">
        <v>451</v>
      </c>
      <c r="I479" s="2960"/>
      <c r="J479" s="1002">
        <v>3.3784745089057058E-2</v>
      </c>
      <c r="K479" s="843"/>
      <c r="L479" s="843"/>
      <c r="M479" s="3344" t="s">
        <v>222</v>
      </c>
      <c r="N479" s="2960"/>
      <c r="O479" s="1003">
        <v>2.9894000649483839E-2</v>
      </c>
      <c r="P479" s="843"/>
      <c r="Q479" s="843"/>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3350" t="s">
        <v>428</v>
      </c>
      <c r="D480" s="2960"/>
      <c r="E480" s="1001">
        <v>-5.1491024219732793E-3</v>
      </c>
      <c r="F480" s="843"/>
      <c r="G480" s="843"/>
      <c r="H480" s="3343" t="s">
        <v>368</v>
      </c>
      <c r="I480" s="2960"/>
      <c r="J480" s="1002">
        <v>2.5867525417722369E-2</v>
      </c>
      <c r="K480" s="843"/>
      <c r="L480" s="843"/>
      <c r="M480" s="3344" t="s">
        <v>439</v>
      </c>
      <c r="N480" s="2960"/>
      <c r="O480" s="1003">
        <v>-2.9296920016874884E-2</v>
      </c>
      <c r="P480" s="843"/>
      <c r="Q480" s="843"/>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3350" t="s">
        <v>474</v>
      </c>
      <c r="D481" s="2960"/>
      <c r="E481" s="1001">
        <v>4.9897063632095883E-3</v>
      </c>
      <c r="F481" s="843"/>
      <c r="G481" s="843"/>
      <c r="H481" s="3343" t="s">
        <v>229</v>
      </c>
      <c r="I481" s="2960"/>
      <c r="J481" s="1002">
        <v>2.0032507280577504E-2</v>
      </c>
      <c r="K481" s="843"/>
      <c r="L481" s="843"/>
      <c r="M481" s="3344" t="s">
        <v>442</v>
      </c>
      <c r="N481" s="2960"/>
      <c r="O481" s="1003">
        <v>2.8385613883165073E-2</v>
      </c>
      <c r="P481" s="843"/>
      <c r="Q481" s="843"/>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3350" t="s">
        <v>371</v>
      </c>
      <c r="D482" s="2960"/>
      <c r="E482" s="1001">
        <v>-3.2887070213194801E-3</v>
      </c>
      <c r="F482" s="843"/>
      <c r="G482" s="843"/>
      <c r="H482" s="3343" t="s">
        <v>367</v>
      </c>
      <c r="I482" s="2960"/>
      <c r="J482" s="1002">
        <v>-1.7471303149316421E-2</v>
      </c>
      <c r="K482" s="843"/>
      <c r="L482" s="843"/>
      <c r="M482" s="3344" t="s">
        <v>454</v>
      </c>
      <c r="N482" s="2960"/>
      <c r="O482" s="1003">
        <v>-2.3052173707143183E-2</v>
      </c>
      <c r="P482" s="843"/>
      <c r="Q482" s="843"/>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3350" t="s">
        <v>233</v>
      </c>
      <c r="D483" s="2960"/>
      <c r="E483" s="1001">
        <v>2.4046399009992601E-3</v>
      </c>
      <c r="F483" s="843"/>
      <c r="G483" s="843"/>
      <c r="H483" s="3343" t="s">
        <v>453</v>
      </c>
      <c r="I483" s="2960"/>
      <c r="J483" s="1002">
        <v>1.6175809042587003E-2</v>
      </c>
      <c r="K483" s="843"/>
      <c r="L483" s="843"/>
      <c r="M483" s="3344" t="s">
        <v>444</v>
      </c>
      <c r="N483" s="2960"/>
      <c r="O483" s="1003">
        <v>2.0279592379794587E-2</v>
      </c>
      <c r="P483" s="843"/>
      <c r="Q483" s="843"/>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3350" t="s">
        <v>368</v>
      </c>
      <c r="D484" s="2960"/>
      <c r="E484" s="1001">
        <v>-1.5404049661460722E-3</v>
      </c>
      <c r="F484" s="843"/>
      <c r="G484" s="843"/>
      <c r="H484" s="3343" t="s">
        <v>461</v>
      </c>
      <c r="I484" s="2960"/>
      <c r="J484" s="1002">
        <v>1.2989707090853595E-2</v>
      </c>
      <c r="K484" s="843"/>
      <c r="L484" s="843"/>
      <c r="M484" s="3344" t="s">
        <v>361</v>
      </c>
      <c r="N484" s="2960"/>
      <c r="O484" s="1003">
        <v>-1.6034763440406934E-2</v>
      </c>
      <c r="P484" s="843"/>
      <c r="Q484" s="843"/>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3349" t="s">
        <v>475</v>
      </c>
      <c r="D485" s="2960"/>
      <c r="E485" s="1004">
        <v>-4.4517051878040934E-7</v>
      </c>
      <c r="F485" s="843"/>
      <c r="G485" s="843"/>
      <c r="H485" s="3343" t="s">
        <v>460</v>
      </c>
      <c r="I485" s="2960"/>
      <c r="J485" s="1002">
        <v>-1.1311444992857918E-2</v>
      </c>
      <c r="K485" s="843"/>
      <c r="L485" s="843"/>
      <c r="M485" s="3344" t="s">
        <v>476</v>
      </c>
      <c r="N485" s="2960"/>
      <c r="O485" s="1003">
        <v>1.5892738736994528E-2</v>
      </c>
      <c r="P485" s="843"/>
      <c r="Q485" s="843"/>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2959"/>
      <c r="D486" s="2960"/>
      <c r="E486" s="859"/>
      <c r="F486" s="843"/>
      <c r="G486" s="843"/>
      <c r="H486" s="3343" t="s">
        <v>475</v>
      </c>
      <c r="I486" s="2960"/>
      <c r="J486" s="1002">
        <v>-1.1269453326681793E-2</v>
      </c>
      <c r="K486" s="843"/>
      <c r="L486" s="843"/>
      <c r="M486" s="3344" t="s">
        <v>475</v>
      </c>
      <c r="N486" s="2960"/>
      <c r="O486" s="1003">
        <v>1.5214197784800675E-2</v>
      </c>
      <c r="P486" s="843"/>
      <c r="Q486" s="843"/>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2959"/>
      <c r="D487" s="2960"/>
      <c r="E487" s="859"/>
      <c r="F487" s="843"/>
      <c r="G487" s="843"/>
      <c r="H487" s="3343" t="s">
        <v>380</v>
      </c>
      <c r="I487" s="2960"/>
      <c r="J487" s="1002">
        <v>-1.0510364799824102E-2</v>
      </c>
      <c r="K487" s="843"/>
      <c r="L487" s="843"/>
      <c r="M487" s="3344" t="s">
        <v>368</v>
      </c>
      <c r="N487" s="2960"/>
      <c r="O487" s="1003">
        <v>-1.2812269499712108E-2</v>
      </c>
      <c r="P487" s="843"/>
      <c r="Q487" s="843"/>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2959"/>
      <c r="D488" s="2960"/>
      <c r="E488" s="843"/>
      <c r="F488" s="843"/>
      <c r="G488" s="843"/>
      <c r="H488" s="3343" t="s">
        <v>335</v>
      </c>
      <c r="I488" s="2960"/>
      <c r="J488" s="1002">
        <v>9.9086354300923114E-3</v>
      </c>
      <c r="K488" s="843"/>
      <c r="L488" s="843"/>
      <c r="M488" s="3344" t="s">
        <v>462</v>
      </c>
      <c r="N488" s="2960"/>
      <c r="O488" s="1003">
        <v>1.2112260499906562E-2</v>
      </c>
      <c r="P488" s="843"/>
      <c r="Q488" s="843"/>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3348" t="s">
        <v>234</v>
      </c>
      <c r="D489" s="2960"/>
      <c r="E489" s="2960"/>
      <c r="F489" s="843"/>
      <c r="G489" s="843"/>
      <c r="H489" s="3343" t="s">
        <v>222</v>
      </c>
      <c r="I489" s="2960"/>
      <c r="J489" s="1002">
        <v>-9.8777078710729441E-3</v>
      </c>
      <c r="K489" s="843"/>
      <c r="L489" s="843"/>
      <c r="M489" s="3344" t="s">
        <v>459</v>
      </c>
      <c r="N489" s="2960"/>
      <c r="O489" s="1003">
        <v>-1.1293882663931876E-2</v>
      </c>
      <c r="P489" s="843"/>
      <c r="Q489" s="843"/>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2959"/>
      <c r="D490" s="2960"/>
      <c r="E490" s="983" t="s">
        <v>235</v>
      </c>
      <c r="F490" s="843"/>
      <c r="G490" s="843"/>
      <c r="H490" s="3343" t="s">
        <v>381</v>
      </c>
      <c r="I490" s="2960"/>
      <c r="J490" s="1002">
        <v>-9.6538831625655498E-3</v>
      </c>
      <c r="K490" s="843"/>
      <c r="L490" s="843"/>
      <c r="M490" s="3344" t="s">
        <v>337</v>
      </c>
      <c r="N490" s="2960"/>
      <c r="O490" s="1003">
        <v>1.0934483797470178E-2</v>
      </c>
      <c r="P490" s="843"/>
      <c r="Q490" s="843"/>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3361" t="s">
        <v>211</v>
      </c>
      <c r="D491" s="2960"/>
      <c r="E491" s="998">
        <v>0.66050896583328034</v>
      </c>
      <c r="F491" s="843"/>
      <c r="G491" s="843"/>
      <c r="H491" s="3343" t="s">
        <v>232</v>
      </c>
      <c r="I491" s="2960"/>
      <c r="J491" s="1002">
        <v>-8.2706538954311608E-3</v>
      </c>
      <c r="K491" s="843"/>
      <c r="L491" s="843"/>
      <c r="M491" s="3344" t="s">
        <v>367</v>
      </c>
      <c r="N491" s="2960"/>
      <c r="O491" s="1003">
        <v>-9.8569739194468604E-3</v>
      </c>
      <c r="P491" s="843"/>
      <c r="Q491" s="843"/>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3350" t="s">
        <v>219</v>
      </c>
      <c r="D492" s="2960"/>
      <c r="E492" s="1001">
        <v>0.20037692048232503</v>
      </c>
      <c r="F492" s="843"/>
      <c r="G492" s="843"/>
      <c r="H492" s="3343" t="s">
        <v>473</v>
      </c>
      <c r="I492" s="2960"/>
      <c r="J492" s="1002">
        <v>-8.1898863682415921E-3</v>
      </c>
      <c r="K492" s="843"/>
      <c r="L492" s="843"/>
      <c r="M492" s="3344" t="s">
        <v>380</v>
      </c>
      <c r="N492" s="2960"/>
      <c r="O492" s="1003">
        <v>-9.6537904755729636E-3</v>
      </c>
      <c r="P492" s="843"/>
      <c r="Q492" s="843"/>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3350" t="s">
        <v>214</v>
      </c>
      <c r="D493" s="2960"/>
      <c r="E493" s="1001">
        <v>0.61966819349014324</v>
      </c>
      <c r="F493" s="843"/>
      <c r="G493" s="843"/>
      <c r="H493" s="3343" t="s">
        <v>450</v>
      </c>
      <c r="I493" s="2960"/>
      <c r="J493" s="1002">
        <v>-7.6984466227250819E-3</v>
      </c>
      <c r="K493" s="843"/>
      <c r="L493" s="843"/>
      <c r="M493" s="3344" t="s">
        <v>371</v>
      </c>
      <c r="N493" s="2960"/>
      <c r="O493" s="1003">
        <v>-7.6333334199338914E-3</v>
      </c>
      <c r="P493" s="843"/>
      <c r="Q493" s="843"/>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3350" t="s">
        <v>215</v>
      </c>
      <c r="D494" s="2960"/>
      <c r="E494" s="1001">
        <v>0.60375821644666383</v>
      </c>
      <c r="F494" s="843"/>
      <c r="G494" s="843"/>
      <c r="H494" s="3343" t="s">
        <v>467</v>
      </c>
      <c r="I494" s="2960"/>
      <c r="J494" s="1002">
        <v>-7.5118199630098701E-3</v>
      </c>
      <c r="K494" s="843"/>
      <c r="L494" s="843"/>
      <c r="M494" s="3344" t="s">
        <v>467</v>
      </c>
      <c r="N494" s="2960"/>
      <c r="O494" s="1003">
        <v>6.8594372831526813E-3</v>
      </c>
      <c r="P494" s="843"/>
      <c r="Q494" s="843"/>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3350" t="s">
        <v>225</v>
      </c>
      <c r="D495" s="2960"/>
      <c r="E495" s="1005">
        <v>5.9439643554782779E-5</v>
      </c>
      <c r="F495" s="843"/>
      <c r="G495" s="843"/>
      <c r="H495" s="3343" t="s">
        <v>455</v>
      </c>
      <c r="I495" s="2960"/>
      <c r="J495" s="1002">
        <v>4.8281160053647793E-3</v>
      </c>
      <c r="K495" s="843"/>
      <c r="L495" s="843"/>
      <c r="M495" s="3344" t="s">
        <v>381</v>
      </c>
      <c r="N495" s="2960"/>
      <c r="O495" s="1003">
        <v>-6.4493877321482318E-3</v>
      </c>
      <c r="P495" s="843"/>
      <c r="Q495" s="843"/>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3350" t="s">
        <v>224</v>
      </c>
      <c r="D496" s="2960"/>
      <c r="E496" s="1001">
        <v>1.6148694893006167E-2</v>
      </c>
      <c r="F496" s="843"/>
      <c r="G496" s="843"/>
      <c r="H496" s="3343" t="s">
        <v>469</v>
      </c>
      <c r="I496" s="2960"/>
      <c r="J496" s="1002">
        <v>4.2026387329960552E-3</v>
      </c>
      <c r="K496" s="843"/>
      <c r="L496" s="843"/>
      <c r="M496" s="3344" t="s">
        <v>363</v>
      </c>
      <c r="N496" s="2960"/>
      <c r="O496" s="1003">
        <v>-5.1584933881011338E-3</v>
      </c>
      <c r="P496" s="843"/>
      <c r="Q496" s="843"/>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3350" t="s">
        <v>221</v>
      </c>
      <c r="D497" s="2960"/>
      <c r="E497" s="1001">
        <v>0.24976947367788263</v>
      </c>
      <c r="F497" s="843"/>
      <c r="G497" s="843"/>
      <c r="H497" s="3343" t="s">
        <v>459</v>
      </c>
      <c r="I497" s="2960"/>
      <c r="J497" s="1002">
        <v>4.1718811787972779E-3</v>
      </c>
      <c r="K497" s="843"/>
      <c r="L497" s="843"/>
      <c r="M497" s="3344" t="s">
        <v>473</v>
      </c>
      <c r="N497" s="2960"/>
      <c r="O497" s="1003">
        <v>4.5566764598301097E-3</v>
      </c>
      <c r="P497" s="843"/>
      <c r="Q497" s="843"/>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3350" t="s">
        <v>423</v>
      </c>
      <c r="D498" s="2960"/>
      <c r="E498" s="1001">
        <v>4.880815743278883E-2</v>
      </c>
      <c r="F498" s="843"/>
      <c r="G498" s="843"/>
      <c r="H498" s="3343" t="s">
        <v>233</v>
      </c>
      <c r="I498" s="2960"/>
      <c r="J498" s="1002">
        <v>-3.8069058882189669E-3</v>
      </c>
      <c r="K498" s="843"/>
      <c r="L498" s="843"/>
      <c r="M498" s="3344" t="s">
        <v>477</v>
      </c>
      <c r="N498" s="2960"/>
      <c r="O498" s="1003">
        <v>4.2668716765983678E-3</v>
      </c>
      <c r="P498" s="843"/>
      <c r="Q498" s="843"/>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3350" t="s">
        <v>429</v>
      </c>
      <c r="D499" s="2960"/>
      <c r="E499" s="1001">
        <v>7.5907715204049505E-3</v>
      </c>
      <c r="F499" s="843"/>
      <c r="G499" s="843"/>
      <c r="H499" s="3343" t="s">
        <v>456</v>
      </c>
      <c r="I499" s="2960"/>
      <c r="J499" s="1002">
        <v>-3.566359365960948E-3</v>
      </c>
      <c r="K499" s="843"/>
      <c r="L499" s="843"/>
      <c r="M499" s="3344" t="s">
        <v>374</v>
      </c>
      <c r="N499" s="2960"/>
      <c r="O499" s="1003">
        <v>-1.0128283000743175E-3</v>
      </c>
      <c r="P499" s="843"/>
      <c r="Q499" s="843"/>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3350" t="s">
        <v>414</v>
      </c>
      <c r="D500" s="2960"/>
      <c r="E500" s="1001">
        <v>0.30169005479726396</v>
      </c>
      <c r="F500" s="843"/>
      <c r="G500" s="843"/>
      <c r="H500" s="3343" t="s">
        <v>371</v>
      </c>
      <c r="I500" s="2960"/>
      <c r="J500" s="1002">
        <v>-3.5298139040848943E-3</v>
      </c>
      <c r="K500" s="843"/>
      <c r="L500" s="843"/>
      <c r="M500" s="3345" t="s">
        <v>365</v>
      </c>
      <c r="N500" s="2960"/>
      <c r="O500" s="1006">
        <v>4.3063363107549767E-4</v>
      </c>
      <c r="P500" s="843"/>
      <c r="Q500" s="843"/>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3350" t="s">
        <v>428</v>
      </c>
      <c r="D501" s="2960"/>
      <c r="E501" s="1005">
        <v>2.6513255751971089E-5</v>
      </c>
      <c r="F501" s="843"/>
      <c r="G501" s="843"/>
      <c r="H501" s="3340" t="s">
        <v>463</v>
      </c>
      <c r="I501" s="2960"/>
      <c r="J501" s="1007">
        <v>-5.7715675770038117E-4</v>
      </c>
      <c r="K501" s="843"/>
      <c r="L501" s="843"/>
      <c r="M501" s="2959"/>
      <c r="N501" s="2960"/>
      <c r="O501" s="859"/>
      <c r="P501" s="843"/>
      <c r="Q501" s="843"/>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3350" t="s">
        <v>448</v>
      </c>
      <c r="D502" s="2960"/>
      <c r="E502" s="1001">
        <v>2.5780855571835392E-3</v>
      </c>
      <c r="F502" s="843"/>
      <c r="G502" s="843"/>
      <c r="H502" s="2959"/>
      <c r="I502" s="2960"/>
      <c r="J502" s="859"/>
      <c r="K502" s="843"/>
      <c r="L502" s="843"/>
      <c r="M502" s="2959"/>
      <c r="N502" s="2960"/>
      <c r="O502" s="859"/>
      <c r="P502" s="843"/>
      <c r="Q502" s="843"/>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3350" t="s">
        <v>404</v>
      </c>
      <c r="D503" s="2960"/>
      <c r="E503" s="1001">
        <v>0.53953599821024245</v>
      </c>
      <c r="F503" s="843"/>
      <c r="G503" s="843"/>
      <c r="H503" s="2959"/>
      <c r="I503" s="2960"/>
      <c r="J503" s="859"/>
      <c r="K503" s="843"/>
      <c r="L503" s="843"/>
      <c r="M503" s="2959"/>
      <c r="N503" s="2960"/>
      <c r="O503" s="843"/>
      <c r="P503" s="843"/>
      <c r="Q503" s="843"/>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3350" t="s">
        <v>417</v>
      </c>
      <c r="D504" s="2960"/>
      <c r="E504" s="1001">
        <v>0.23806646446296054</v>
      </c>
      <c r="F504" s="843"/>
      <c r="G504" s="843"/>
      <c r="H504" s="2959"/>
      <c r="I504" s="2960"/>
      <c r="J504" s="843"/>
      <c r="K504" s="843"/>
      <c r="L504" s="843"/>
      <c r="M504" s="3341" t="s">
        <v>234</v>
      </c>
      <c r="N504" s="2960"/>
      <c r="O504" s="2960"/>
      <c r="P504" s="843"/>
      <c r="Q504" s="843"/>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3350" t="s">
        <v>419</v>
      </c>
      <c r="D505" s="2960"/>
      <c r="E505" s="1001">
        <v>0.23840636201498483</v>
      </c>
      <c r="F505" s="843"/>
      <c r="G505" s="843"/>
      <c r="H505" s="3339" t="s">
        <v>234</v>
      </c>
      <c r="I505" s="2960"/>
      <c r="J505" s="2960"/>
      <c r="K505" s="843"/>
      <c r="L505" s="843"/>
      <c r="M505" s="2959"/>
      <c r="N505" s="2960"/>
      <c r="O505" s="984" t="s">
        <v>235</v>
      </c>
      <c r="P505" s="843"/>
      <c r="Q505" s="843"/>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3350" t="s">
        <v>413</v>
      </c>
      <c r="D506" s="2960"/>
      <c r="E506" s="1001">
        <v>0.28820641587371759</v>
      </c>
      <c r="F506" s="843"/>
      <c r="G506" s="843"/>
      <c r="H506" s="2959"/>
      <c r="I506" s="2960"/>
      <c r="J506" s="985" t="s">
        <v>235</v>
      </c>
      <c r="K506" s="843"/>
      <c r="L506" s="843"/>
      <c r="M506" s="3352" t="s">
        <v>211</v>
      </c>
      <c r="N506" s="2960"/>
      <c r="O506" s="1000">
        <v>0.38802335049007619</v>
      </c>
      <c r="P506" s="843"/>
      <c r="Q506" s="843"/>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3350" t="s">
        <v>410</v>
      </c>
      <c r="D507" s="2960"/>
      <c r="E507" s="1001">
        <v>0.39589083222326849</v>
      </c>
      <c r="F507" s="843"/>
      <c r="G507" s="843"/>
      <c r="H507" s="3351" t="s">
        <v>211</v>
      </c>
      <c r="I507" s="2960"/>
      <c r="J507" s="999">
        <v>0.62618085901341247</v>
      </c>
      <c r="K507" s="843"/>
      <c r="L507" s="843"/>
      <c r="M507" s="3344" t="s">
        <v>219</v>
      </c>
      <c r="N507" s="2960"/>
      <c r="O507" s="1003">
        <v>0.17851613302336197</v>
      </c>
      <c r="P507" s="843"/>
      <c r="Q507" s="843"/>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3350" t="s">
        <v>403</v>
      </c>
      <c r="D508" s="2960"/>
      <c r="E508" s="1001">
        <v>0.56019448792164228</v>
      </c>
      <c r="F508" s="843"/>
      <c r="G508" s="843"/>
      <c r="H508" s="3343" t="s">
        <v>219</v>
      </c>
      <c r="I508" s="2960"/>
      <c r="J508" s="1002">
        <v>0.22441384748417972</v>
      </c>
      <c r="K508" s="843"/>
      <c r="L508" s="843"/>
      <c r="M508" s="3344" t="s">
        <v>214</v>
      </c>
      <c r="N508" s="2960"/>
      <c r="O508" s="1003">
        <v>0.46411804376442328</v>
      </c>
      <c r="P508" s="843"/>
      <c r="Q508" s="843"/>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3350" t="s">
        <v>409</v>
      </c>
      <c r="D509" s="2960"/>
      <c r="E509" s="1001">
        <v>0.39736338302546742</v>
      </c>
      <c r="F509" s="843"/>
      <c r="G509" s="843"/>
      <c r="H509" s="3343" t="s">
        <v>214</v>
      </c>
      <c r="I509" s="2960"/>
      <c r="J509" s="1002">
        <v>0.58081693642156462</v>
      </c>
      <c r="K509" s="843"/>
      <c r="L509" s="843"/>
      <c r="M509" s="3344" t="s">
        <v>215</v>
      </c>
      <c r="N509" s="2960"/>
      <c r="O509" s="1003">
        <v>0.3613898940269073</v>
      </c>
      <c r="P509" s="843"/>
      <c r="Q509" s="843"/>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3350" t="s">
        <v>407</v>
      </c>
      <c r="D510" s="2960"/>
      <c r="E510" s="1001">
        <v>0.45169418552942237</v>
      </c>
      <c r="F510" s="843"/>
      <c r="G510" s="843"/>
      <c r="H510" s="3343" t="s">
        <v>215</v>
      </c>
      <c r="I510" s="2960"/>
      <c r="J510" s="1002">
        <v>0.61915711464747247</v>
      </c>
      <c r="K510" s="843"/>
      <c r="L510" s="843"/>
      <c r="M510" s="3344" t="s">
        <v>225</v>
      </c>
      <c r="N510" s="2960"/>
      <c r="O510" s="1003">
        <v>5.0481243441394624E-2</v>
      </c>
      <c r="P510" s="843"/>
      <c r="Q510" s="843"/>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3350" t="s">
        <v>421</v>
      </c>
      <c r="D511" s="2960"/>
      <c r="E511" s="1001">
        <v>9.4552158404924078E-2</v>
      </c>
      <c r="F511" s="843"/>
      <c r="G511" s="843"/>
      <c r="H511" s="3343" t="s">
        <v>225</v>
      </c>
      <c r="I511" s="2960"/>
      <c r="J511" s="1002">
        <v>5.1146795708144109E-3</v>
      </c>
      <c r="K511" s="843"/>
      <c r="L511" s="843"/>
      <c r="M511" s="3344" t="s">
        <v>224</v>
      </c>
      <c r="N511" s="2960"/>
      <c r="O511" s="1003">
        <v>5.0723727115566559E-2</v>
      </c>
      <c r="P511" s="843"/>
      <c r="Q511" s="843"/>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3350" t="s">
        <v>420</v>
      </c>
      <c r="D512" s="2960"/>
      <c r="E512" s="1001">
        <v>0.1242831383269892</v>
      </c>
      <c r="F512" s="843"/>
      <c r="G512" s="843"/>
      <c r="H512" s="3343" t="s">
        <v>224</v>
      </c>
      <c r="I512" s="2960"/>
      <c r="J512" s="1002">
        <v>1.7347377503721634E-2</v>
      </c>
      <c r="K512" s="843"/>
      <c r="L512" s="843"/>
      <c r="M512" s="3344" t="s">
        <v>221</v>
      </c>
      <c r="N512" s="2960"/>
      <c r="O512" s="1003">
        <v>0.24586277612779381</v>
      </c>
      <c r="P512" s="843"/>
      <c r="Q512" s="843"/>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3350" t="s">
        <v>424</v>
      </c>
      <c r="D513" s="2960"/>
      <c r="E513" s="1001">
        <v>2.4565232235717986E-3</v>
      </c>
      <c r="F513" s="843"/>
      <c r="G513" s="843"/>
      <c r="H513" s="3343" t="s">
        <v>221</v>
      </c>
      <c r="I513" s="2960"/>
      <c r="J513" s="1002">
        <v>0.2654401530113279</v>
      </c>
      <c r="K513" s="843"/>
      <c r="L513" s="843"/>
      <c r="M513" s="3344" t="s">
        <v>423</v>
      </c>
      <c r="N513" s="2960"/>
      <c r="O513" s="1003">
        <v>2.5070655622242359E-2</v>
      </c>
      <c r="P513" s="843"/>
      <c r="Q513" s="843"/>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3350" t="s">
        <v>427</v>
      </c>
      <c r="D514" s="2960"/>
      <c r="E514" s="1001">
        <v>1.1698052338791363E-2</v>
      </c>
      <c r="F514" s="843"/>
      <c r="G514" s="843"/>
      <c r="H514" s="3343" t="s">
        <v>423</v>
      </c>
      <c r="I514" s="2960"/>
      <c r="J514" s="1002">
        <v>5.4280469942477136E-2</v>
      </c>
      <c r="K514" s="843"/>
      <c r="L514" s="843"/>
      <c r="M514" s="3344" t="s">
        <v>429</v>
      </c>
      <c r="N514" s="2960"/>
      <c r="O514" s="1003">
        <v>2.1754389308300627E-2</v>
      </c>
      <c r="P514" s="843"/>
      <c r="Q514" s="843"/>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3350" t="s">
        <v>405</v>
      </c>
      <c r="D515" s="2960"/>
      <c r="E515" s="1001">
        <v>0.54595223922889013</v>
      </c>
      <c r="F515" s="843"/>
      <c r="G515" s="843"/>
      <c r="H515" s="3343" t="s">
        <v>429</v>
      </c>
      <c r="I515" s="2960"/>
      <c r="J515" s="1002">
        <v>2.1182080057341506E-2</v>
      </c>
      <c r="K515" s="843"/>
      <c r="L515" s="843"/>
      <c r="M515" s="3344" t="s">
        <v>414</v>
      </c>
      <c r="N515" s="2960"/>
      <c r="O515" s="1003">
        <v>0.23631053361411061</v>
      </c>
      <c r="P515" s="843"/>
      <c r="Q515" s="843"/>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3350" t="s">
        <v>422</v>
      </c>
      <c r="D516" s="2960"/>
      <c r="E516" s="1001">
        <v>1.6536791154297868E-2</v>
      </c>
      <c r="F516" s="843"/>
      <c r="G516" s="843"/>
      <c r="H516" s="3343" t="s">
        <v>414</v>
      </c>
      <c r="I516" s="2960"/>
      <c r="J516" s="1002">
        <v>0.17613320900828291</v>
      </c>
      <c r="K516" s="843"/>
      <c r="L516" s="843"/>
      <c r="M516" s="3344" t="s">
        <v>428</v>
      </c>
      <c r="N516" s="2960"/>
      <c r="O516" s="1003">
        <v>4.9770334764900212E-2</v>
      </c>
      <c r="P516" s="843"/>
      <c r="Q516" s="843"/>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3350" t="s">
        <v>430</v>
      </c>
      <c r="D517" s="2960"/>
      <c r="E517" s="1001">
        <v>9.9226402105292849E-3</v>
      </c>
      <c r="F517" s="843"/>
      <c r="G517" s="843"/>
      <c r="H517" s="3343" t="s">
        <v>428</v>
      </c>
      <c r="I517" s="2960"/>
      <c r="J517" s="1002">
        <v>3.9689314841574756E-3</v>
      </c>
      <c r="K517" s="843"/>
      <c r="L517" s="843"/>
      <c r="M517" s="3344" t="s">
        <v>448</v>
      </c>
      <c r="N517" s="2960"/>
      <c r="O517" s="1003">
        <v>6.0118189119662997E-3</v>
      </c>
      <c r="P517" s="843"/>
      <c r="Q517" s="843"/>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3350" t="s">
        <v>412</v>
      </c>
      <c r="D518" s="2960"/>
      <c r="E518" s="1001">
        <v>0.26008171439000977</v>
      </c>
      <c r="F518" s="843"/>
      <c r="G518" s="843"/>
      <c r="H518" s="3343" t="s">
        <v>448</v>
      </c>
      <c r="I518" s="2960"/>
      <c r="J518" s="1002">
        <v>3.3914928694611423E-3</v>
      </c>
      <c r="K518" s="843"/>
      <c r="L518" s="843"/>
      <c r="M518" s="3344" t="s">
        <v>404</v>
      </c>
      <c r="N518" s="2960"/>
      <c r="O518" s="1003">
        <v>0.41666232916485213</v>
      </c>
      <c r="P518" s="843"/>
      <c r="Q518" s="843"/>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3350" t="s">
        <v>415</v>
      </c>
      <c r="D519" s="2960"/>
      <c r="E519" s="1001">
        <v>0.23609689863907535</v>
      </c>
      <c r="F519" s="843"/>
      <c r="G519" s="843"/>
      <c r="H519" s="3343" t="s">
        <v>404</v>
      </c>
      <c r="I519" s="2960"/>
      <c r="J519" s="1002">
        <v>0.48009878596968414</v>
      </c>
      <c r="K519" s="843"/>
      <c r="L519" s="843"/>
      <c r="M519" s="3344" t="s">
        <v>417</v>
      </c>
      <c r="N519" s="2960"/>
      <c r="O519" s="1003">
        <v>0.17174952193357176</v>
      </c>
      <c r="P519" s="843"/>
      <c r="Q519" s="843"/>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3350" t="s">
        <v>416</v>
      </c>
      <c r="D520" s="2960"/>
      <c r="E520" s="1001">
        <v>0.20827386034740111</v>
      </c>
      <c r="F520" s="843"/>
      <c r="G520" s="843"/>
      <c r="H520" s="3343" t="s">
        <v>417</v>
      </c>
      <c r="I520" s="2960"/>
      <c r="J520" s="1002">
        <v>0.19488076535378679</v>
      </c>
      <c r="K520" s="843"/>
      <c r="L520" s="843"/>
      <c r="M520" s="3344" t="s">
        <v>419</v>
      </c>
      <c r="N520" s="2960"/>
      <c r="O520" s="1003">
        <v>0.19222016135948106</v>
      </c>
      <c r="P520" s="843"/>
      <c r="Q520" s="843"/>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3350" t="s">
        <v>439</v>
      </c>
      <c r="D521" s="2960"/>
      <c r="E521" s="1001">
        <v>9.7524353451909247E-3</v>
      </c>
      <c r="F521" s="843"/>
      <c r="G521" s="843"/>
      <c r="H521" s="3343" t="s">
        <v>419</v>
      </c>
      <c r="I521" s="2960"/>
      <c r="J521" s="1002">
        <v>0.15856793245486378</v>
      </c>
      <c r="K521" s="843"/>
      <c r="L521" s="843"/>
      <c r="M521" s="3344" t="s">
        <v>413</v>
      </c>
      <c r="N521" s="2960"/>
      <c r="O521" s="1003">
        <v>0.24985565470761961</v>
      </c>
      <c r="P521" s="843"/>
      <c r="Q521" s="843"/>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3350" t="s">
        <v>344</v>
      </c>
      <c r="D522" s="2960"/>
      <c r="E522" s="1001">
        <v>5.5034579518088919E-2</v>
      </c>
      <c r="F522" s="843"/>
      <c r="G522" s="843"/>
      <c r="H522" s="3343" t="s">
        <v>413</v>
      </c>
      <c r="I522" s="2960"/>
      <c r="J522" s="1002">
        <v>0.20743817140057008</v>
      </c>
      <c r="K522" s="843"/>
      <c r="L522" s="843"/>
      <c r="M522" s="3344" t="s">
        <v>410</v>
      </c>
      <c r="N522" s="2960"/>
      <c r="O522" s="1003">
        <v>0.32134129449836851</v>
      </c>
      <c r="P522" s="843"/>
      <c r="Q522" s="843"/>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3350" t="s">
        <v>406</v>
      </c>
      <c r="D523" s="2960"/>
      <c r="E523" s="1001">
        <v>0.54520780087729848</v>
      </c>
      <c r="F523" s="843"/>
      <c r="G523" s="843"/>
      <c r="H523" s="3343" t="s">
        <v>410</v>
      </c>
      <c r="I523" s="2960"/>
      <c r="J523" s="1002">
        <v>0.29699842333944076</v>
      </c>
      <c r="K523" s="843"/>
      <c r="L523" s="843"/>
      <c r="M523" s="3344" t="s">
        <v>403</v>
      </c>
      <c r="N523" s="2960"/>
      <c r="O523" s="1003">
        <v>0.43886200194702385</v>
      </c>
      <c r="P523" s="843"/>
      <c r="Q523" s="843"/>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3350" t="s">
        <v>433</v>
      </c>
      <c r="D524" s="2960"/>
      <c r="E524" s="1001">
        <v>1.4299264785633127E-2</v>
      </c>
      <c r="F524" s="843"/>
      <c r="G524" s="843"/>
      <c r="H524" s="3343" t="s">
        <v>403</v>
      </c>
      <c r="I524" s="2960"/>
      <c r="J524" s="1002">
        <v>0.46634067250957739</v>
      </c>
      <c r="K524" s="843"/>
      <c r="L524" s="843"/>
      <c r="M524" s="3344" t="s">
        <v>409</v>
      </c>
      <c r="N524" s="2960"/>
      <c r="O524" s="1003">
        <v>0.28475340096749324</v>
      </c>
      <c r="P524" s="843"/>
      <c r="Q524" s="843"/>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3350" t="s">
        <v>229</v>
      </c>
      <c r="D525" s="2960"/>
      <c r="E525" s="1001">
        <v>4.6014117726544978E-4</v>
      </c>
      <c r="F525" s="843"/>
      <c r="G525" s="843"/>
      <c r="H525" s="3343" t="s">
        <v>409</v>
      </c>
      <c r="I525" s="2960"/>
      <c r="J525" s="1002">
        <v>0.3624818576420229</v>
      </c>
      <c r="K525" s="843"/>
      <c r="L525" s="843"/>
      <c r="M525" s="3344" t="s">
        <v>407</v>
      </c>
      <c r="N525" s="2960"/>
      <c r="O525" s="1003">
        <v>0.3205845580892332</v>
      </c>
      <c r="P525" s="843"/>
      <c r="Q525" s="843"/>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3350" t="s">
        <v>473</v>
      </c>
      <c r="D526" s="2960"/>
      <c r="E526" s="1005">
        <v>2.7726668783773775E-5</v>
      </c>
      <c r="F526" s="843"/>
      <c r="G526" s="843"/>
      <c r="H526" s="3343" t="s">
        <v>407</v>
      </c>
      <c r="I526" s="2960"/>
      <c r="J526" s="1002">
        <v>0.44025097094240656</v>
      </c>
      <c r="K526" s="843"/>
      <c r="L526" s="843"/>
      <c r="M526" s="3344" t="s">
        <v>421</v>
      </c>
      <c r="N526" s="2960"/>
      <c r="O526" s="1003">
        <v>0.13051952637042713</v>
      </c>
      <c r="P526" s="843"/>
      <c r="Q526" s="843"/>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3350" t="s">
        <v>227</v>
      </c>
      <c r="D527" s="2960"/>
      <c r="E527" s="1001">
        <v>1.1968071665333889E-2</v>
      </c>
      <c r="F527" s="843"/>
      <c r="G527" s="843"/>
      <c r="H527" s="3343" t="s">
        <v>421</v>
      </c>
      <c r="I527" s="2960"/>
      <c r="J527" s="1002">
        <v>8.4949972879902302E-2</v>
      </c>
      <c r="K527" s="843"/>
      <c r="L527" s="843"/>
      <c r="M527" s="3344" t="s">
        <v>420</v>
      </c>
      <c r="N527" s="2960"/>
      <c r="O527" s="1003">
        <v>0.1436838301644216</v>
      </c>
      <c r="P527" s="843"/>
      <c r="Q527" s="843"/>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3350" t="s">
        <v>441</v>
      </c>
      <c r="D528" s="2960"/>
      <c r="E528" s="1001">
        <v>8.1911898101082563E-3</v>
      </c>
      <c r="F528" s="843"/>
      <c r="G528" s="843"/>
      <c r="H528" s="3343" t="s">
        <v>420</v>
      </c>
      <c r="I528" s="2960"/>
      <c r="J528" s="1002">
        <v>0.14863965972044788</v>
      </c>
      <c r="K528" s="843"/>
      <c r="L528" s="843"/>
      <c r="M528" s="3344" t="s">
        <v>424</v>
      </c>
      <c r="N528" s="2960"/>
      <c r="O528" s="1003">
        <v>5.1069153604250815E-2</v>
      </c>
      <c r="P528" s="843"/>
      <c r="Q528" s="843"/>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3350" t="s">
        <v>223</v>
      </c>
      <c r="D529" s="2960"/>
      <c r="E529" s="1001">
        <v>8.6313463646366953E-2</v>
      </c>
      <c r="F529" s="843"/>
      <c r="G529" s="843"/>
      <c r="H529" s="3343" t="s">
        <v>424</v>
      </c>
      <c r="I529" s="2960"/>
      <c r="J529" s="1002">
        <v>1.2194916837072262E-2</v>
      </c>
      <c r="K529" s="843"/>
      <c r="L529" s="843"/>
      <c r="M529" s="3344" t="s">
        <v>427</v>
      </c>
      <c r="N529" s="2960"/>
      <c r="O529" s="1003">
        <v>3.2026106166650227E-2</v>
      </c>
      <c r="P529" s="843"/>
      <c r="Q529" s="843"/>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3350" t="s">
        <v>216</v>
      </c>
      <c r="D530" s="2960"/>
      <c r="E530" s="1001">
        <v>0.46367536367317835</v>
      </c>
      <c r="F530" s="843"/>
      <c r="G530" s="843"/>
      <c r="H530" s="3343" t="s">
        <v>427</v>
      </c>
      <c r="I530" s="2960"/>
      <c r="J530" s="1002">
        <v>2.2052148989981951E-2</v>
      </c>
      <c r="K530" s="843"/>
      <c r="L530" s="843"/>
      <c r="M530" s="3344" t="s">
        <v>405</v>
      </c>
      <c r="N530" s="2960"/>
      <c r="O530" s="1003">
        <v>0.41253171549317025</v>
      </c>
      <c r="P530" s="843"/>
      <c r="Q530" s="843"/>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3350" t="s">
        <v>442</v>
      </c>
      <c r="D531" s="2960"/>
      <c r="E531" s="1001">
        <v>7.2492934557932213E-3</v>
      </c>
      <c r="F531" s="843"/>
      <c r="G531" s="843"/>
      <c r="H531" s="3343" t="s">
        <v>405</v>
      </c>
      <c r="I531" s="2960"/>
      <c r="J531" s="1002">
        <v>0.49994300314491841</v>
      </c>
      <c r="K531" s="843"/>
      <c r="L531" s="843"/>
      <c r="M531" s="3344" t="s">
        <v>422</v>
      </c>
      <c r="N531" s="2960"/>
      <c r="O531" s="1003">
        <v>5.7351852290974933E-2</v>
      </c>
      <c r="P531" s="843"/>
      <c r="Q531" s="843"/>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3350" t="s">
        <v>222</v>
      </c>
      <c r="D532" s="2960"/>
      <c r="E532" s="1005">
        <v>4.4809353479795196E-5</v>
      </c>
      <c r="F532" s="843"/>
      <c r="G532" s="843"/>
      <c r="H532" s="3343" t="s">
        <v>422</v>
      </c>
      <c r="I532" s="2960"/>
      <c r="J532" s="1002">
        <v>1.7947861246839503E-2</v>
      </c>
      <c r="K532" s="843"/>
      <c r="L532" s="843"/>
      <c r="M532" s="3344" t="s">
        <v>430</v>
      </c>
      <c r="N532" s="2960"/>
      <c r="O532" s="1003">
        <v>4.9385279771734916E-2</v>
      </c>
      <c r="P532" s="843"/>
      <c r="Q532" s="843"/>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3350" t="s">
        <v>446</v>
      </c>
      <c r="D533" s="2960"/>
      <c r="E533" s="1001">
        <v>4.6409754169871587E-3</v>
      </c>
      <c r="F533" s="843"/>
      <c r="G533" s="843"/>
      <c r="H533" s="3343" t="s">
        <v>430</v>
      </c>
      <c r="I533" s="2960"/>
      <c r="J533" s="1002">
        <v>1.4465223244234236E-2</v>
      </c>
      <c r="K533" s="843"/>
      <c r="L533" s="843"/>
      <c r="M533" s="3344" t="s">
        <v>412</v>
      </c>
      <c r="N533" s="2960"/>
      <c r="O533" s="1003">
        <v>0.23828481310199923</v>
      </c>
      <c r="P533" s="843"/>
      <c r="Q533" s="843"/>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3350" t="s">
        <v>436</v>
      </c>
      <c r="D534" s="2960"/>
      <c r="E534" s="1001">
        <v>1.0782714628540125E-2</v>
      </c>
      <c r="F534" s="843"/>
      <c r="G534" s="843"/>
      <c r="H534" s="3343" t="s">
        <v>412</v>
      </c>
      <c r="I534" s="2960"/>
      <c r="J534" s="1002">
        <v>0.27497196112900674</v>
      </c>
      <c r="K534" s="843"/>
      <c r="L534" s="843"/>
      <c r="M534" s="3344" t="s">
        <v>415</v>
      </c>
      <c r="N534" s="2960"/>
      <c r="O534" s="1003">
        <v>0.18378574644155213</v>
      </c>
      <c r="P534" s="843"/>
      <c r="Q534" s="843"/>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3350" t="s">
        <v>338</v>
      </c>
      <c r="D535" s="2960"/>
      <c r="E535" s="1001">
        <v>0.14267387535363044</v>
      </c>
      <c r="F535" s="843"/>
      <c r="G535" s="843"/>
      <c r="H535" s="3343" t="s">
        <v>415</v>
      </c>
      <c r="I535" s="2960"/>
      <c r="J535" s="1002">
        <v>0.2438221016389211</v>
      </c>
      <c r="K535" s="843"/>
      <c r="L535" s="843"/>
      <c r="M535" s="3344" t="s">
        <v>416</v>
      </c>
      <c r="N535" s="2960"/>
      <c r="O535" s="1003">
        <v>0.1762565901983881</v>
      </c>
      <c r="P535" s="843"/>
      <c r="Q535" s="843"/>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3350" t="s">
        <v>426</v>
      </c>
      <c r="D536" s="2960"/>
      <c r="E536" s="1001">
        <v>2.306859855404508E-2</v>
      </c>
      <c r="F536" s="843"/>
      <c r="G536" s="843"/>
      <c r="H536" s="3343" t="s">
        <v>416</v>
      </c>
      <c r="I536" s="2960"/>
      <c r="J536" s="1002">
        <v>0.22790708039040233</v>
      </c>
      <c r="K536" s="843"/>
      <c r="L536" s="843"/>
      <c r="M536" s="3344" t="s">
        <v>439</v>
      </c>
      <c r="N536" s="2960"/>
      <c r="O536" s="1003">
        <v>8.5830952247516429E-4</v>
      </c>
      <c r="P536" s="843"/>
      <c r="Q536" s="843"/>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3350" t="s">
        <v>361</v>
      </c>
      <c r="D537" s="2960"/>
      <c r="E537" s="1001">
        <v>2.3211551422720501E-3</v>
      </c>
      <c r="F537" s="843"/>
      <c r="G537" s="843"/>
      <c r="H537" s="3343" t="s">
        <v>439</v>
      </c>
      <c r="I537" s="2960"/>
      <c r="J537" s="1002">
        <v>3.6599263568309099E-3</v>
      </c>
      <c r="K537" s="843"/>
      <c r="L537" s="843"/>
      <c r="M537" s="3344" t="s">
        <v>344</v>
      </c>
      <c r="N537" s="2960"/>
      <c r="O537" s="1003">
        <v>1.646243206985654E-2</v>
      </c>
      <c r="P537" s="843"/>
      <c r="Q537" s="843"/>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3350" t="s">
        <v>368</v>
      </c>
      <c r="D538" s="2960"/>
      <c r="E538" s="1005">
        <v>2.3728474597274817E-6</v>
      </c>
      <c r="F538" s="843"/>
      <c r="G538" s="843"/>
      <c r="H538" s="3343" t="s">
        <v>344</v>
      </c>
      <c r="I538" s="2960"/>
      <c r="J538" s="1002">
        <v>3.4390909850451193E-2</v>
      </c>
      <c r="K538" s="843"/>
      <c r="L538" s="843"/>
      <c r="M538" s="3344" t="s">
        <v>406</v>
      </c>
      <c r="N538" s="2960"/>
      <c r="O538" s="1003">
        <v>0.36874905303635652</v>
      </c>
      <c r="P538" s="843"/>
      <c r="Q538" s="843"/>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3350" t="s">
        <v>461</v>
      </c>
      <c r="D539" s="2960"/>
      <c r="E539" s="1001">
        <v>1.5365095947900091E-4</v>
      </c>
      <c r="F539" s="843"/>
      <c r="G539" s="843"/>
      <c r="H539" s="3343" t="s">
        <v>406</v>
      </c>
      <c r="I539" s="2960"/>
      <c r="J539" s="1002">
        <v>0.38107981466805402</v>
      </c>
      <c r="K539" s="843"/>
      <c r="L539" s="843"/>
      <c r="M539" s="3344" t="s">
        <v>433</v>
      </c>
      <c r="N539" s="2960"/>
      <c r="O539" s="1003">
        <v>1.6630914049230111E-3</v>
      </c>
      <c r="P539" s="843"/>
      <c r="Q539" s="843"/>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3350" t="s">
        <v>371</v>
      </c>
      <c r="D540" s="2960"/>
      <c r="E540" s="1005">
        <v>1.0815593872076047E-5</v>
      </c>
      <c r="F540" s="843"/>
      <c r="G540" s="843"/>
      <c r="H540" s="3343" t="s">
        <v>433</v>
      </c>
      <c r="I540" s="2960"/>
      <c r="J540" s="1002">
        <v>1.5262735099351688E-2</v>
      </c>
      <c r="K540" s="843"/>
      <c r="L540" s="843"/>
      <c r="M540" s="3344" t="s">
        <v>229</v>
      </c>
      <c r="N540" s="2960"/>
      <c r="O540" s="1003">
        <v>1.5020841712827086E-3</v>
      </c>
      <c r="P540" s="843"/>
      <c r="Q540" s="843"/>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3350" t="s">
        <v>336</v>
      </c>
      <c r="D541" s="2960"/>
      <c r="E541" s="1001">
        <v>0.25819018758823109</v>
      </c>
      <c r="F541" s="843"/>
      <c r="G541" s="843"/>
      <c r="H541" s="3343" t="s">
        <v>229</v>
      </c>
      <c r="I541" s="2960"/>
      <c r="J541" s="1002">
        <v>4.0130134794639068E-4</v>
      </c>
      <c r="K541" s="843"/>
      <c r="L541" s="843"/>
      <c r="M541" s="3344" t="s">
        <v>473</v>
      </c>
      <c r="N541" s="2960"/>
      <c r="O541" s="1008">
        <v>2.0763300359569862E-5</v>
      </c>
      <c r="P541" s="843"/>
      <c r="Q541" s="843"/>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3350" t="s">
        <v>440</v>
      </c>
      <c r="D542" s="2960"/>
      <c r="E542" s="1001">
        <v>9.3171051553423943E-3</v>
      </c>
      <c r="F542" s="843"/>
      <c r="G542" s="843"/>
      <c r="H542" s="3343" t="s">
        <v>473</v>
      </c>
      <c r="I542" s="2960"/>
      <c r="J542" s="1009">
        <v>6.7074238724709449E-5</v>
      </c>
      <c r="K542" s="843"/>
      <c r="L542" s="843"/>
      <c r="M542" s="3344" t="s">
        <v>227</v>
      </c>
      <c r="N542" s="2960"/>
      <c r="O542" s="1003">
        <v>1.9610962343814469E-2</v>
      </c>
      <c r="P542" s="843"/>
      <c r="Q542" s="843"/>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3350" t="s">
        <v>337</v>
      </c>
      <c r="D543" s="2960"/>
      <c r="E543" s="1001">
        <v>4.6555754657941269E-2</v>
      </c>
      <c r="F543" s="843"/>
      <c r="G543" s="843"/>
      <c r="H543" s="3343" t="s">
        <v>227</v>
      </c>
      <c r="I543" s="2960"/>
      <c r="J543" s="1002">
        <v>7.3348781943153767E-3</v>
      </c>
      <c r="K543" s="843"/>
      <c r="L543" s="843"/>
      <c r="M543" s="3344" t="s">
        <v>441</v>
      </c>
      <c r="N543" s="2960"/>
      <c r="O543" s="1003">
        <v>3.5789867928249083E-3</v>
      </c>
      <c r="P543" s="843"/>
      <c r="Q543" s="843"/>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3350" t="s">
        <v>334</v>
      </c>
      <c r="D544" s="2960"/>
      <c r="E544" s="1001">
        <v>0.17574097930865634</v>
      </c>
      <c r="F544" s="843"/>
      <c r="G544" s="843"/>
      <c r="H544" s="3343" t="s">
        <v>441</v>
      </c>
      <c r="I544" s="2960"/>
      <c r="J544" s="1002">
        <v>7.6149555120372655E-3</v>
      </c>
      <c r="K544" s="843"/>
      <c r="L544" s="843"/>
      <c r="M544" s="3344" t="s">
        <v>223</v>
      </c>
      <c r="N544" s="2960"/>
      <c r="O544" s="1003">
        <v>7.6467545059181241E-2</v>
      </c>
      <c r="P544" s="843"/>
      <c r="Q544" s="843"/>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3350" t="s">
        <v>459</v>
      </c>
      <c r="D545" s="2960"/>
      <c r="E545" s="1001">
        <v>2.0920868766845791E-4</v>
      </c>
      <c r="F545" s="843"/>
      <c r="G545" s="843"/>
      <c r="H545" s="3343" t="s">
        <v>223</v>
      </c>
      <c r="I545" s="2960"/>
      <c r="J545" s="1002">
        <v>9.07406145431644E-2</v>
      </c>
      <c r="K545" s="843"/>
      <c r="L545" s="843"/>
      <c r="M545" s="3344" t="s">
        <v>216</v>
      </c>
      <c r="N545" s="2960"/>
      <c r="O545" s="1003">
        <v>0.41502611671281053</v>
      </c>
      <c r="P545" s="843"/>
      <c r="Q545" s="843"/>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3350" t="s">
        <v>363</v>
      </c>
      <c r="D546" s="2960"/>
      <c r="E546" s="1001">
        <v>5.372159954588143E-4</v>
      </c>
      <c r="F546" s="843"/>
      <c r="G546" s="843"/>
      <c r="H546" s="3343" t="s">
        <v>216</v>
      </c>
      <c r="I546" s="2960"/>
      <c r="J546" s="1002">
        <v>0.18310711560397272</v>
      </c>
      <c r="K546" s="843"/>
      <c r="L546" s="843"/>
      <c r="M546" s="3344" t="s">
        <v>442</v>
      </c>
      <c r="N546" s="2960"/>
      <c r="O546" s="1003">
        <v>8.0574307552413375E-4</v>
      </c>
      <c r="P546" s="843"/>
      <c r="Q546" s="843"/>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3350" t="s">
        <v>445</v>
      </c>
      <c r="D547" s="2960"/>
      <c r="E547" s="1001">
        <v>4.8333321074165974E-3</v>
      </c>
      <c r="F547" s="843"/>
      <c r="G547" s="843"/>
      <c r="H547" s="3343" t="s">
        <v>442</v>
      </c>
      <c r="I547" s="2960"/>
      <c r="J547" s="1002">
        <v>5.3124237130995709E-3</v>
      </c>
      <c r="K547" s="843"/>
      <c r="L547" s="843"/>
      <c r="M547" s="3344" t="s">
        <v>222</v>
      </c>
      <c r="N547" s="2960"/>
      <c r="O547" s="1003">
        <v>8.9365127483134017E-4</v>
      </c>
      <c r="P547" s="843"/>
      <c r="Q547" s="843"/>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3350" t="s">
        <v>408</v>
      </c>
      <c r="D548" s="2960"/>
      <c r="E548" s="1001">
        <v>0.46576428303244721</v>
      </c>
      <c r="F548" s="843"/>
      <c r="G548" s="843"/>
      <c r="H548" s="3343" t="s">
        <v>222</v>
      </c>
      <c r="I548" s="2960"/>
      <c r="J548" s="1009">
        <v>9.7569112786256395E-5</v>
      </c>
      <c r="K548" s="843"/>
      <c r="L548" s="843"/>
      <c r="M548" s="3344" t="s">
        <v>446</v>
      </c>
      <c r="N548" s="2960"/>
      <c r="O548" s="1003">
        <v>9.1549009855891204E-4</v>
      </c>
      <c r="P548" s="843"/>
      <c r="Q548" s="843"/>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3350" t="s">
        <v>380</v>
      </c>
      <c r="D549" s="2960"/>
      <c r="E549" s="1001">
        <v>1.7497048403191659E-4</v>
      </c>
      <c r="F549" s="843"/>
      <c r="G549" s="843"/>
      <c r="H549" s="3343" t="s">
        <v>446</v>
      </c>
      <c r="I549" s="2960"/>
      <c r="J549" s="1002">
        <v>7.3676043275520868E-3</v>
      </c>
      <c r="K549" s="843"/>
      <c r="L549" s="843"/>
      <c r="M549" s="3344" t="s">
        <v>436</v>
      </c>
      <c r="N549" s="2960"/>
      <c r="O549" s="1003">
        <v>7.4462256327693281E-3</v>
      </c>
      <c r="P549" s="843"/>
      <c r="Q549" s="843"/>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3350" t="s">
        <v>466</v>
      </c>
      <c r="D550" s="2960"/>
      <c r="E550" s="1005">
        <v>9.1402602795821129E-5</v>
      </c>
      <c r="F550" s="843"/>
      <c r="G550" s="843"/>
      <c r="H550" s="3343" t="s">
        <v>436</v>
      </c>
      <c r="I550" s="2960"/>
      <c r="J550" s="1002">
        <v>9.0844649494757259E-3</v>
      </c>
      <c r="K550" s="843"/>
      <c r="L550" s="843"/>
      <c r="M550" s="3344" t="s">
        <v>338</v>
      </c>
      <c r="N550" s="2960"/>
      <c r="O550" s="1003">
        <v>6.9405508712407721E-2</v>
      </c>
      <c r="P550" s="843"/>
      <c r="Q550" s="843"/>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3350" t="s">
        <v>475</v>
      </c>
      <c r="D551" s="2960"/>
      <c r="E551" s="1005">
        <v>1.9817679079121878E-13</v>
      </c>
      <c r="F551" s="843"/>
      <c r="G551" s="843"/>
      <c r="H551" s="3343" t="s">
        <v>338</v>
      </c>
      <c r="I551" s="2960"/>
      <c r="J551" s="1002">
        <v>0.10790922348893914</v>
      </c>
      <c r="K551" s="843"/>
      <c r="L551" s="843"/>
      <c r="M551" s="3344" t="s">
        <v>426</v>
      </c>
      <c r="N551" s="2960"/>
      <c r="O551" s="1003">
        <v>1.1021580710850314E-2</v>
      </c>
      <c r="P551" s="843"/>
      <c r="Q551" s="843"/>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3350" t="s">
        <v>451</v>
      </c>
      <c r="D552" s="2960"/>
      <c r="E552" s="1001">
        <v>1.6318886340393633E-3</v>
      </c>
      <c r="F552" s="843"/>
      <c r="G552" s="843"/>
      <c r="H552" s="3343" t="s">
        <v>426</v>
      </c>
      <c r="I552" s="2960"/>
      <c r="J552" s="1002">
        <v>1.0074952905681632E-2</v>
      </c>
      <c r="K552" s="843"/>
      <c r="L552" s="843"/>
      <c r="M552" s="3344" t="s">
        <v>361</v>
      </c>
      <c r="N552" s="2960"/>
      <c r="O552" s="1003">
        <v>2.5711363858981081E-4</v>
      </c>
      <c r="P552" s="843"/>
      <c r="Q552" s="843"/>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3350" t="s">
        <v>335</v>
      </c>
      <c r="D553" s="2960"/>
      <c r="E553" s="1001">
        <v>0.13701960327086063</v>
      </c>
      <c r="F553" s="843"/>
      <c r="G553" s="843"/>
      <c r="H553" s="3343" t="s">
        <v>361</v>
      </c>
      <c r="I553" s="2960"/>
      <c r="J553" s="1002">
        <v>4.6011345953502775E-3</v>
      </c>
      <c r="K553" s="843"/>
      <c r="L553" s="843"/>
      <c r="M553" s="3344" t="s">
        <v>368</v>
      </c>
      <c r="N553" s="2960"/>
      <c r="O553" s="1003">
        <v>1.6415424973325313E-4</v>
      </c>
      <c r="P553" s="843"/>
      <c r="Q553" s="843"/>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3350" t="s">
        <v>467</v>
      </c>
      <c r="D554" s="2960"/>
      <c r="E554" s="1005">
        <v>8.7891490309751543E-5</v>
      </c>
      <c r="F554" s="843"/>
      <c r="G554" s="843"/>
      <c r="H554" s="3343" t="s">
        <v>368</v>
      </c>
      <c r="I554" s="2960"/>
      <c r="J554" s="1002">
        <v>6.6912887123651279E-4</v>
      </c>
      <c r="K554" s="843"/>
      <c r="L554" s="843"/>
      <c r="M554" s="3344" t="s">
        <v>371</v>
      </c>
      <c r="N554" s="2960"/>
      <c r="O554" s="1008">
        <v>5.8267779099879639E-5</v>
      </c>
      <c r="P554" s="843"/>
      <c r="Q554" s="843"/>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3350" t="s">
        <v>418</v>
      </c>
      <c r="D555" s="2960"/>
      <c r="E555" s="1001">
        <v>0.24733290325427798</v>
      </c>
      <c r="F555" s="843"/>
      <c r="G555" s="843"/>
      <c r="H555" s="3343" t="s">
        <v>461</v>
      </c>
      <c r="I555" s="2960"/>
      <c r="J555" s="1002">
        <v>1.6873249030617218E-4</v>
      </c>
      <c r="K555" s="843"/>
      <c r="L555" s="843"/>
      <c r="M555" s="3344" t="s">
        <v>336</v>
      </c>
      <c r="N555" s="2960"/>
      <c r="O555" s="1003">
        <v>0.24571903515480728</v>
      </c>
      <c r="P555" s="843"/>
      <c r="Q555" s="843"/>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3350" t="s">
        <v>435</v>
      </c>
      <c r="D556" s="2960"/>
      <c r="E556" s="1001">
        <v>1.1469170068226115E-2</v>
      </c>
      <c r="F556" s="843"/>
      <c r="G556" s="843"/>
      <c r="H556" s="3343" t="s">
        <v>371</v>
      </c>
      <c r="I556" s="2960"/>
      <c r="J556" s="1009">
        <v>1.2459586197471044E-5</v>
      </c>
      <c r="K556" s="843"/>
      <c r="L556" s="843"/>
      <c r="M556" s="3344" t="s">
        <v>440</v>
      </c>
      <c r="N556" s="2960"/>
      <c r="O556" s="1003">
        <v>4.3636711632064071E-3</v>
      </c>
      <c r="P556" s="843"/>
      <c r="Q556" s="843"/>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3350" t="s">
        <v>444</v>
      </c>
      <c r="D557" s="2960"/>
      <c r="E557" s="1001">
        <v>5.1036815622867845E-3</v>
      </c>
      <c r="F557" s="843"/>
      <c r="G557" s="843"/>
      <c r="H557" s="3343" t="s">
        <v>336</v>
      </c>
      <c r="I557" s="2960"/>
      <c r="J557" s="1002">
        <v>0.15665484024264067</v>
      </c>
      <c r="K557" s="843"/>
      <c r="L557" s="843"/>
      <c r="M557" s="3344" t="s">
        <v>337</v>
      </c>
      <c r="N557" s="2960"/>
      <c r="O557" s="1003">
        <v>1.1956293591713785E-4</v>
      </c>
      <c r="P557" s="843"/>
      <c r="Q557" s="843"/>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3350" t="s">
        <v>453</v>
      </c>
      <c r="D558" s="2960"/>
      <c r="E558" s="1001">
        <v>1.3865145353500366E-3</v>
      </c>
      <c r="F558" s="843"/>
      <c r="G558" s="843"/>
      <c r="H558" s="3343" t="s">
        <v>440</v>
      </c>
      <c r="I558" s="2960"/>
      <c r="J558" s="1002">
        <v>5.2857281394622499E-3</v>
      </c>
      <c r="K558" s="843"/>
      <c r="L558" s="843"/>
      <c r="M558" s="3344" t="s">
        <v>334</v>
      </c>
      <c r="N558" s="2960"/>
      <c r="O558" s="1003">
        <v>0.12107467902696249</v>
      </c>
      <c r="P558" s="843"/>
      <c r="Q558" s="843"/>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3350" t="s">
        <v>472</v>
      </c>
      <c r="D559" s="2960"/>
      <c r="E559" s="1005">
        <v>3.0743646416072044E-5</v>
      </c>
      <c r="F559" s="843"/>
      <c r="G559" s="843"/>
      <c r="H559" s="3343" t="s">
        <v>337</v>
      </c>
      <c r="I559" s="2960"/>
      <c r="J559" s="1002">
        <v>0.12952241277985341</v>
      </c>
      <c r="K559" s="843"/>
      <c r="L559" s="843"/>
      <c r="M559" s="3344" t="s">
        <v>459</v>
      </c>
      <c r="N559" s="2960"/>
      <c r="O559" s="1003">
        <v>1.2755178562666097E-4</v>
      </c>
      <c r="P559" s="843"/>
      <c r="Q559" s="843"/>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3350" t="s">
        <v>365</v>
      </c>
      <c r="D560" s="2960"/>
      <c r="E560" s="1001">
        <v>1.5793362272430118E-4</v>
      </c>
      <c r="F560" s="843"/>
      <c r="G560" s="843"/>
      <c r="H560" s="3343" t="s">
        <v>334</v>
      </c>
      <c r="I560" s="2960"/>
      <c r="J560" s="1002">
        <v>8.1181989514890349E-2</v>
      </c>
      <c r="K560" s="843"/>
      <c r="L560" s="843"/>
      <c r="M560" s="3344" t="s">
        <v>363</v>
      </c>
      <c r="N560" s="2960"/>
      <c r="O560" s="1008">
        <v>2.6610054035083114E-5</v>
      </c>
      <c r="P560" s="843"/>
      <c r="Q560" s="843"/>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3350" t="s">
        <v>212</v>
      </c>
      <c r="D561" s="2960"/>
      <c r="E561" s="1001">
        <v>0.39357713855150206</v>
      </c>
      <c r="F561" s="843"/>
      <c r="G561" s="843"/>
      <c r="H561" s="3343" t="s">
        <v>459</v>
      </c>
      <c r="I561" s="2960"/>
      <c r="J561" s="1009">
        <v>1.7404592570002966E-5</v>
      </c>
      <c r="K561" s="843"/>
      <c r="L561" s="843"/>
      <c r="M561" s="3344" t="s">
        <v>445</v>
      </c>
      <c r="N561" s="2960"/>
      <c r="O561" s="1003">
        <v>1.9366923413014091E-3</v>
      </c>
      <c r="P561" s="843"/>
      <c r="Q561" s="843"/>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3350" t="s">
        <v>469</v>
      </c>
      <c r="D562" s="2960"/>
      <c r="E562" s="1005">
        <v>6.2170520417040485E-5</v>
      </c>
      <c r="F562" s="843"/>
      <c r="G562" s="843"/>
      <c r="H562" s="3343" t="s">
        <v>363</v>
      </c>
      <c r="I562" s="2960"/>
      <c r="J562" s="1002">
        <v>6.9617517209773286E-3</v>
      </c>
      <c r="K562" s="843"/>
      <c r="L562" s="843"/>
      <c r="M562" s="3344" t="s">
        <v>408</v>
      </c>
      <c r="N562" s="2960"/>
      <c r="O562" s="1003">
        <v>0.35095144009887347</v>
      </c>
      <c r="P562" s="843"/>
      <c r="Q562" s="843"/>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3350" t="s">
        <v>457</v>
      </c>
      <c r="D563" s="2960"/>
      <c r="E563" s="1001">
        <v>2.6233490674711064E-4</v>
      </c>
      <c r="F563" s="843"/>
      <c r="G563" s="843"/>
      <c r="H563" s="3343" t="s">
        <v>445</v>
      </c>
      <c r="I563" s="2960"/>
      <c r="J563" s="1002">
        <v>6.5722606487912151E-3</v>
      </c>
      <c r="K563" s="843"/>
      <c r="L563" s="843"/>
      <c r="M563" s="3344" t="s">
        <v>380</v>
      </c>
      <c r="N563" s="2960"/>
      <c r="O563" s="1008">
        <v>9.3195670546263268E-5</v>
      </c>
      <c r="P563" s="843"/>
      <c r="Q563" s="843"/>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3350" t="s">
        <v>468</v>
      </c>
      <c r="D564" s="2960"/>
      <c r="E564" s="1005">
        <v>7.1961646794541711E-5</v>
      </c>
      <c r="F564" s="843"/>
      <c r="G564" s="843"/>
      <c r="H564" s="3343" t="s">
        <v>408</v>
      </c>
      <c r="I564" s="2960"/>
      <c r="J564" s="1002">
        <v>0.27390325372600854</v>
      </c>
      <c r="K564" s="843"/>
      <c r="L564" s="843"/>
      <c r="M564" s="3344" t="s">
        <v>475</v>
      </c>
      <c r="N564" s="2960"/>
      <c r="O564" s="1003">
        <v>2.3147181423503375E-4</v>
      </c>
      <c r="P564" s="843"/>
      <c r="Q564" s="843"/>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3350" t="s">
        <v>381</v>
      </c>
      <c r="D565" s="2960"/>
      <c r="E565" s="1005">
        <v>3.1792900014399233E-5</v>
      </c>
      <c r="F565" s="843"/>
      <c r="G565" s="843"/>
      <c r="H565" s="3343" t="s">
        <v>380</v>
      </c>
      <c r="I565" s="2960"/>
      <c r="J565" s="1002">
        <v>1.1046776822538154E-4</v>
      </c>
      <c r="K565" s="843"/>
      <c r="L565" s="843"/>
      <c r="M565" s="3344" t="s">
        <v>451</v>
      </c>
      <c r="N565" s="2960"/>
      <c r="O565" s="1003">
        <v>3.0042602266459966E-3</v>
      </c>
      <c r="P565" s="843"/>
      <c r="Q565" s="843"/>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3350" t="s">
        <v>232</v>
      </c>
      <c r="D566" s="2960"/>
      <c r="E566" s="1001">
        <v>1.6380329765009765E-4</v>
      </c>
      <c r="F566" s="843"/>
      <c r="G566" s="843"/>
      <c r="H566" s="3343" t="s">
        <v>475</v>
      </c>
      <c r="I566" s="2960"/>
      <c r="J566" s="1002">
        <v>1.2700057828225934E-4</v>
      </c>
      <c r="K566" s="843"/>
      <c r="L566" s="843"/>
      <c r="M566" s="3344" t="s">
        <v>335</v>
      </c>
      <c r="N566" s="2960"/>
      <c r="O566" s="1003">
        <v>0.23679998467356847</v>
      </c>
      <c r="P566" s="843"/>
      <c r="Q566" s="843"/>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3350" t="s">
        <v>217</v>
      </c>
      <c r="D567" s="2960"/>
      <c r="E567" s="1001">
        <v>7.639513755214869E-2</v>
      </c>
      <c r="F567" s="843"/>
      <c r="G567" s="843"/>
      <c r="H567" s="3343" t="s">
        <v>451</v>
      </c>
      <c r="I567" s="2960"/>
      <c r="J567" s="1002">
        <v>1.141409000732565E-3</v>
      </c>
      <c r="K567" s="843"/>
      <c r="L567" s="843"/>
      <c r="M567" s="3344" t="s">
        <v>467</v>
      </c>
      <c r="N567" s="2960"/>
      <c r="O567" s="1008">
        <v>4.7051879841505039E-5</v>
      </c>
      <c r="P567" s="843"/>
      <c r="Q567" s="843"/>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3350" t="s">
        <v>411</v>
      </c>
      <c r="D568" s="2960"/>
      <c r="E568" s="1001">
        <v>0.42368183633165135</v>
      </c>
      <c r="F568" s="843"/>
      <c r="G568" s="843"/>
      <c r="H568" s="3343" t="s">
        <v>335</v>
      </c>
      <c r="I568" s="2960"/>
      <c r="J568" s="1009">
        <v>9.8181056086480648E-5</v>
      </c>
      <c r="K568" s="843"/>
      <c r="L568" s="843"/>
      <c r="M568" s="3344" t="s">
        <v>418</v>
      </c>
      <c r="N568" s="2960"/>
      <c r="O568" s="1003">
        <v>0.15212784194006981</v>
      </c>
      <c r="P568" s="843"/>
      <c r="Q568" s="843"/>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3350" t="s">
        <v>374</v>
      </c>
      <c r="D569" s="2960"/>
      <c r="E569" s="1001">
        <v>7.4455428802538786E-4</v>
      </c>
      <c r="F569" s="843"/>
      <c r="G569" s="843"/>
      <c r="H569" s="3343" t="s">
        <v>467</v>
      </c>
      <c r="I569" s="2960"/>
      <c r="J569" s="1009">
        <v>5.6427439156673605E-5</v>
      </c>
      <c r="K569" s="843"/>
      <c r="L569" s="843"/>
      <c r="M569" s="3344" t="s">
        <v>435</v>
      </c>
      <c r="N569" s="2960"/>
      <c r="O569" s="1003">
        <v>2.6411621870849163E-2</v>
      </c>
      <c r="P569" s="843"/>
      <c r="Q569" s="843"/>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3350" t="s">
        <v>231</v>
      </c>
      <c r="D570" s="2960"/>
      <c r="E570" s="1001">
        <v>3.9308079528193809E-4</v>
      </c>
      <c r="F570" s="843"/>
      <c r="G570" s="843"/>
      <c r="H570" s="3343" t="s">
        <v>418</v>
      </c>
      <c r="I570" s="2960"/>
      <c r="J570" s="1002">
        <v>0.19365681885859332</v>
      </c>
      <c r="K570" s="843"/>
      <c r="L570" s="843"/>
      <c r="M570" s="3344" t="s">
        <v>444</v>
      </c>
      <c r="N570" s="2960"/>
      <c r="O570" s="1003">
        <v>4.1126186709062267E-4</v>
      </c>
      <c r="P570" s="843"/>
      <c r="Q570" s="843"/>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3350" t="s">
        <v>367</v>
      </c>
      <c r="D571" s="2960"/>
      <c r="E571" s="1001">
        <v>1.482568604435703E-4</v>
      </c>
      <c r="F571" s="843"/>
      <c r="G571" s="843"/>
      <c r="H571" s="3343" t="s">
        <v>435</v>
      </c>
      <c r="I571" s="2960"/>
      <c r="J571" s="1002">
        <v>1.1578908260199741E-2</v>
      </c>
      <c r="K571" s="843"/>
      <c r="L571" s="843"/>
      <c r="M571" s="3344" t="s">
        <v>453</v>
      </c>
      <c r="N571" s="2960"/>
      <c r="O571" s="1003">
        <v>7.5764384802857925E-3</v>
      </c>
      <c r="P571" s="843"/>
      <c r="Q571" s="843"/>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3350" t="s">
        <v>233</v>
      </c>
      <c r="D572" s="2960"/>
      <c r="E572" s="1005">
        <v>5.7822930534777314E-6</v>
      </c>
      <c r="F572" s="843"/>
      <c r="G572" s="843"/>
      <c r="H572" s="3343" t="s">
        <v>444</v>
      </c>
      <c r="I572" s="2960"/>
      <c r="J572" s="1002">
        <v>4.6779791458777149E-3</v>
      </c>
      <c r="K572" s="843"/>
      <c r="L572" s="843"/>
      <c r="M572" s="3344" t="s">
        <v>365</v>
      </c>
      <c r="N572" s="2960"/>
      <c r="O572" s="1008">
        <v>1.8544532421326782E-7</v>
      </c>
      <c r="P572" s="843"/>
      <c r="Q572" s="843"/>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3349" t="s">
        <v>474</v>
      </c>
      <c r="D573" s="2960"/>
      <c r="E573" s="1010">
        <v>2.4897169591054256E-5</v>
      </c>
      <c r="F573" s="843"/>
      <c r="G573" s="843"/>
      <c r="H573" s="3343" t="s">
        <v>453</v>
      </c>
      <c r="I573" s="2960"/>
      <c r="J573" s="1002">
        <v>2.6165679818223946E-4</v>
      </c>
      <c r="K573" s="843"/>
      <c r="L573" s="843"/>
      <c r="M573" s="3344" t="s">
        <v>212</v>
      </c>
      <c r="N573" s="2960"/>
      <c r="O573" s="1003">
        <v>0.31124216693629458</v>
      </c>
      <c r="P573" s="843"/>
      <c r="Q573" s="843"/>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2959"/>
      <c r="D574" s="2960"/>
      <c r="E574" s="859"/>
      <c r="F574" s="843"/>
      <c r="G574" s="843"/>
      <c r="H574" s="3343" t="s">
        <v>365</v>
      </c>
      <c r="I574" s="2960"/>
      <c r="J574" s="1002">
        <v>1.9070498229136657E-3</v>
      </c>
      <c r="K574" s="843"/>
      <c r="L574" s="843"/>
      <c r="M574" s="3344" t="s">
        <v>381</v>
      </c>
      <c r="N574" s="2960"/>
      <c r="O574" s="1008">
        <v>4.1594602119584113E-5</v>
      </c>
      <c r="P574" s="843"/>
      <c r="Q574" s="843"/>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2959"/>
      <c r="D575" s="2960"/>
      <c r="E575" s="843"/>
      <c r="F575" s="843"/>
      <c r="G575" s="843"/>
      <c r="H575" s="3343" t="s">
        <v>212</v>
      </c>
      <c r="I575" s="2960"/>
      <c r="J575" s="1002">
        <v>0.4108301248387814</v>
      </c>
      <c r="K575" s="843"/>
      <c r="L575" s="843"/>
      <c r="M575" s="3344" t="s">
        <v>232</v>
      </c>
      <c r="N575" s="2960"/>
      <c r="O575" s="1003">
        <v>1.4861931864067514E-3</v>
      </c>
      <c r="P575" s="843"/>
      <c r="Q575" s="843"/>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3348" t="s">
        <v>236</v>
      </c>
      <c r="D576" s="2960"/>
      <c r="E576" s="2960"/>
      <c r="F576" s="2960"/>
      <c r="G576" s="2960"/>
      <c r="H576" s="3343" t="s">
        <v>469</v>
      </c>
      <c r="I576" s="2960"/>
      <c r="J576" s="1009">
        <v>1.7662172320078689E-5</v>
      </c>
      <c r="K576" s="843"/>
      <c r="L576" s="843"/>
      <c r="M576" s="3344" t="s">
        <v>217</v>
      </c>
      <c r="N576" s="2960"/>
      <c r="O576" s="1003">
        <v>4.443533272136499E-2</v>
      </c>
      <c r="P576" s="843"/>
      <c r="Q576" s="843"/>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3362" t="s">
        <v>209</v>
      </c>
      <c r="D577" s="2960"/>
      <c r="E577" s="3363" t="s">
        <v>237</v>
      </c>
      <c r="F577" s="3364"/>
      <c r="G577" s="3365"/>
      <c r="H577" s="3343" t="s">
        <v>381</v>
      </c>
      <c r="I577" s="2960"/>
      <c r="J577" s="1009">
        <v>9.3197460116466624E-5</v>
      </c>
      <c r="K577" s="843"/>
      <c r="L577" s="843"/>
      <c r="M577" s="3344" t="s">
        <v>411</v>
      </c>
      <c r="N577" s="2960"/>
      <c r="O577" s="1003">
        <v>0.16344935329873819</v>
      </c>
      <c r="P577" s="843"/>
      <c r="Q577" s="843"/>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2960"/>
      <c r="D578" s="2960"/>
      <c r="E578" s="986" t="s">
        <v>192</v>
      </c>
      <c r="F578" s="987" t="s">
        <v>238</v>
      </c>
      <c r="G578" s="988" t="s">
        <v>239</v>
      </c>
      <c r="H578" s="3343" t="s">
        <v>232</v>
      </c>
      <c r="I578" s="2960"/>
      <c r="J578" s="1009">
        <v>6.8403715858010635E-5</v>
      </c>
      <c r="K578" s="843"/>
      <c r="L578" s="843"/>
      <c r="M578" s="3344" t="s">
        <v>374</v>
      </c>
      <c r="N578" s="2960"/>
      <c r="O578" s="1008">
        <v>1.0258211654314318E-6</v>
      </c>
      <c r="P578" s="843"/>
      <c r="Q578" s="843"/>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3347" t="s">
        <v>210</v>
      </c>
      <c r="D579" s="2960"/>
      <c r="E579" s="1011">
        <v>10.977271447847244</v>
      </c>
      <c r="F579" s="1012">
        <v>13.225628250418367</v>
      </c>
      <c r="G579" s="1013">
        <v>13.225628250418367</v>
      </c>
      <c r="H579" s="3343" t="s">
        <v>217</v>
      </c>
      <c r="I579" s="2960"/>
      <c r="J579" s="1002">
        <v>8.131344904808975E-2</v>
      </c>
      <c r="K579" s="843"/>
      <c r="L579" s="843"/>
      <c r="M579" s="3344" t="s">
        <v>367</v>
      </c>
      <c r="N579" s="2960"/>
      <c r="O579" s="1008">
        <v>9.7159934848655596E-5</v>
      </c>
      <c r="P579" s="843"/>
      <c r="Q579" s="843"/>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2959"/>
      <c r="D580" s="2960"/>
      <c r="E580" s="859"/>
      <c r="F580" s="859"/>
      <c r="G580" s="859"/>
      <c r="H580" s="3343" t="s">
        <v>411</v>
      </c>
      <c r="I580" s="2960"/>
      <c r="J580" s="1002">
        <v>0.14672345927182603</v>
      </c>
      <c r="K580" s="843"/>
      <c r="L580" s="843"/>
      <c r="M580" s="3344" t="s">
        <v>425</v>
      </c>
      <c r="N580" s="2960"/>
      <c r="O580" s="1003">
        <v>3.9529670306636039E-2</v>
      </c>
      <c r="P580" s="843"/>
      <c r="Q580" s="843"/>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2959"/>
      <c r="D581" s="2960"/>
      <c r="E581" s="843"/>
      <c r="F581" s="843"/>
      <c r="G581" s="843"/>
      <c r="H581" s="3343" t="s">
        <v>374</v>
      </c>
      <c r="I581" s="2960"/>
      <c r="J581" s="1002">
        <v>1.6312777982562384E-3</v>
      </c>
      <c r="K581" s="843"/>
      <c r="L581" s="843"/>
      <c r="M581" s="3344" t="s">
        <v>462</v>
      </c>
      <c r="N581" s="2960"/>
      <c r="O581" s="1003">
        <v>1.4670685441759676E-4</v>
      </c>
      <c r="P581" s="843"/>
      <c r="Q581" s="843"/>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3348" t="s">
        <v>240</v>
      </c>
      <c r="D582" s="2960"/>
      <c r="E582" s="2960"/>
      <c r="F582" s="843"/>
      <c r="G582" s="843"/>
      <c r="H582" s="3343" t="s">
        <v>367</v>
      </c>
      <c r="I582" s="2960"/>
      <c r="J582" s="1002">
        <v>3.052464337353139E-4</v>
      </c>
      <c r="K582" s="843"/>
      <c r="L582" s="843"/>
      <c r="M582" s="3344" t="s">
        <v>438</v>
      </c>
      <c r="N582" s="2960"/>
      <c r="O582" s="1003">
        <v>2.8481058776178549E-2</v>
      </c>
      <c r="P582" s="843"/>
      <c r="Q582" s="843"/>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2959"/>
      <c r="D583" s="2960"/>
      <c r="E583" s="989" t="s">
        <v>209</v>
      </c>
      <c r="F583" s="843"/>
      <c r="G583" s="843"/>
      <c r="H583" s="3343" t="s">
        <v>233</v>
      </c>
      <c r="I583" s="2960"/>
      <c r="J583" s="1009">
        <v>1.449253244175624E-5</v>
      </c>
      <c r="K583" s="843"/>
      <c r="L583" s="843"/>
      <c r="M583" s="3344" t="s">
        <v>463</v>
      </c>
      <c r="N583" s="2960"/>
      <c r="O583" s="1003">
        <v>2.3698889626045383E-3</v>
      </c>
      <c r="P583" s="843"/>
      <c r="Q583" s="843"/>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2960"/>
      <c r="D584" s="2960"/>
      <c r="E584" s="1014" t="s">
        <v>210</v>
      </c>
      <c r="F584" s="843"/>
      <c r="G584" s="843"/>
      <c r="H584" s="3343" t="s">
        <v>425</v>
      </c>
      <c r="I584" s="2960"/>
      <c r="J584" s="1002">
        <v>4.9486241215760403E-2</v>
      </c>
      <c r="K584" s="843"/>
      <c r="L584" s="843"/>
      <c r="M584" s="3344" t="s">
        <v>452</v>
      </c>
      <c r="N584" s="2960"/>
      <c r="O584" s="1003">
        <v>8.2717673179550106E-3</v>
      </c>
      <c r="P584" s="843"/>
      <c r="Q584" s="843"/>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3361" t="s">
        <v>211</v>
      </c>
      <c r="D585" s="2960"/>
      <c r="E585" s="998">
        <v>7.4036342343684253E-2</v>
      </c>
      <c r="F585" s="843"/>
      <c r="G585" s="843"/>
      <c r="H585" s="3343" t="s">
        <v>462</v>
      </c>
      <c r="I585" s="2960"/>
      <c r="J585" s="1002">
        <v>2.950472657267843E-3</v>
      </c>
      <c r="K585" s="843"/>
      <c r="L585" s="843"/>
      <c r="M585" s="3344" t="s">
        <v>432</v>
      </c>
      <c r="N585" s="2960"/>
      <c r="O585" s="1003">
        <v>4.6335141056444706E-2</v>
      </c>
      <c r="P585" s="843"/>
      <c r="Q585" s="843"/>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3350" t="s">
        <v>219</v>
      </c>
      <c r="D586" s="2960"/>
      <c r="E586" s="1001">
        <v>4.0778330860842232E-2</v>
      </c>
      <c r="F586" s="843"/>
      <c r="G586" s="843"/>
      <c r="H586" s="3343" t="s">
        <v>438</v>
      </c>
      <c r="I586" s="2960"/>
      <c r="J586" s="1002">
        <v>8.436125647153311E-3</v>
      </c>
      <c r="K586" s="843"/>
      <c r="L586" s="843"/>
      <c r="M586" s="3344" t="s">
        <v>477</v>
      </c>
      <c r="N586" s="2960"/>
      <c r="O586" s="1008">
        <v>1.8206193904557367E-5</v>
      </c>
      <c r="P586" s="843"/>
      <c r="Q586" s="843"/>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3350" t="s">
        <v>214</v>
      </c>
      <c r="D587" s="2960"/>
      <c r="E587" s="1001">
        <v>7.17109042624373E-2</v>
      </c>
      <c r="F587" s="843"/>
      <c r="G587" s="843"/>
      <c r="H587" s="3343" t="s">
        <v>463</v>
      </c>
      <c r="I587" s="2960"/>
      <c r="J587" s="1009">
        <v>3.3310992295921651E-7</v>
      </c>
      <c r="K587" s="843"/>
      <c r="L587" s="843"/>
      <c r="M587" s="3344" t="s">
        <v>476</v>
      </c>
      <c r="N587" s="2960"/>
      <c r="O587" s="1003">
        <v>2.5257914456236643E-4</v>
      </c>
      <c r="P587" s="843"/>
      <c r="Q587" s="843"/>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3350" t="s">
        <v>215</v>
      </c>
      <c r="D588" s="2960"/>
      <c r="E588" s="1001">
        <v>7.0784329627482948E-2</v>
      </c>
      <c r="F588" s="843"/>
      <c r="G588" s="843"/>
      <c r="H588" s="3343" t="s">
        <v>452</v>
      </c>
      <c r="I588" s="2960"/>
      <c r="J588" s="1002">
        <v>1.7969014510335727E-3</v>
      </c>
      <c r="K588" s="843"/>
      <c r="L588" s="843"/>
      <c r="M588" s="3344" t="s">
        <v>458</v>
      </c>
      <c r="N588" s="2960"/>
      <c r="O588" s="1003">
        <v>4.5089487016210681E-3</v>
      </c>
      <c r="P588" s="843"/>
      <c r="Q588" s="843"/>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3350" t="s">
        <v>225</v>
      </c>
      <c r="D589" s="2960"/>
      <c r="E589" s="1001">
        <v>-7.0233400230489823E-4</v>
      </c>
      <c r="F589" s="843"/>
      <c r="G589" s="843"/>
      <c r="H589" s="3343" t="s">
        <v>432</v>
      </c>
      <c r="I589" s="2960"/>
      <c r="J589" s="1002">
        <v>1.6167184800268328E-2</v>
      </c>
      <c r="K589" s="843"/>
      <c r="L589" s="843"/>
      <c r="M589" s="3344" t="s">
        <v>454</v>
      </c>
      <c r="N589" s="2960"/>
      <c r="O589" s="1003">
        <v>5.3140271262430347E-4</v>
      </c>
      <c r="P589" s="843"/>
      <c r="Q589" s="843"/>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3350" t="s">
        <v>224</v>
      </c>
      <c r="D590" s="2960"/>
      <c r="E590" s="1001">
        <v>1.1576420961857299E-2</v>
      </c>
      <c r="F590" s="843"/>
      <c r="G590" s="843"/>
      <c r="H590" s="3343" t="s">
        <v>458</v>
      </c>
      <c r="I590" s="2960"/>
      <c r="J590" s="1002">
        <v>1.7357306151081799E-3</v>
      </c>
      <c r="K590" s="843"/>
      <c r="L590" s="843"/>
      <c r="M590" s="3344" t="s">
        <v>455</v>
      </c>
      <c r="N590" s="2960"/>
      <c r="O590" s="1003">
        <v>7.1635050636931555E-3</v>
      </c>
      <c r="P590" s="843"/>
      <c r="Q590" s="843"/>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3350" t="s">
        <v>221</v>
      </c>
      <c r="D591" s="2960"/>
      <c r="E591" s="1001">
        <v>4.5527654379813286E-2</v>
      </c>
      <c r="F591" s="843"/>
      <c r="G591" s="843"/>
      <c r="H591" s="3343" t="s">
        <v>454</v>
      </c>
      <c r="I591" s="2960"/>
      <c r="J591" s="1002">
        <v>5.30205899930517E-3</v>
      </c>
      <c r="K591" s="843"/>
      <c r="L591" s="843"/>
      <c r="M591" s="3344" t="s">
        <v>437</v>
      </c>
      <c r="N591" s="2960"/>
      <c r="O591" s="1003">
        <v>2.8663292989537584E-2</v>
      </c>
      <c r="P591" s="843"/>
      <c r="Q591" s="843"/>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3350" t="s">
        <v>423</v>
      </c>
      <c r="D592" s="2960"/>
      <c r="E592" s="1001">
        <v>2.0125737447909013E-2</v>
      </c>
      <c r="F592" s="843"/>
      <c r="G592" s="843"/>
      <c r="H592" s="3343" t="s">
        <v>455</v>
      </c>
      <c r="I592" s="2960"/>
      <c r="J592" s="1009">
        <v>2.3310704161259553E-5</v>
      </c>
      <c r="K592" s="843"/>
      <c r="L592" s="843"/>
      <c r="M592" s="3344" t="s">
        <v>470</v>
      </c>
      <c r="N592" s="2960"/>
      <c r="O592" s="1003">
        <v>9.0048239138524905E-4</v>
      </c>
      <c r="P592" s="843"/>
      <c r="Q592" s="843"/>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3350" t="s">
        <v>429</v>
      </c>
      <c r="D593" s="2960"/>
      <c r="E593" s="1001">
        <v>7.9368570092257784E-3</v>
      </c>
      <c r="F593" s="843"/>
      <c r="G593" s="843"/>
      <c r="H593" s="3343" t="s">
        <v>437</v>
      </c>
      <c r="I593" s="2960"/>
      <c r="J593" s="1002">
        <v>8.9616213007130911E-3</v>
      </c>
      <c r="K593" s="843"/>
      <c r="L593" s="843"/>
      <c r="M593" s="3344" t="s">
        <v>464</v>
      </c>
      <c r="N593" s="2960"/>
      <c r="O593" s="1003">
        <v>2.073331159981318E-3</v>
      </c>
      <c r="P593" s="843"/>
      <c r="Q593" s="843"/>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3350" t="s">
        <v>414</v>
      </c>
      <c r="D594" s="2960"/>
      <c r="E594" s="1001">
        <v>5.0036404333898554E-2</v>
      </c>
      <c r="F594" s="843"/>
      <c r="G594" s="843"/>
      <c r="H594" s="3343" t="s">
        <v>470</v>
      </c>
      <c r="I594" s="2960"/>
      <c r="J594" s="1002">
        <v>1.5365869048588213E-3</v>
      </c>
      <c r="K594" s="843"/>
      <c r="L594" s="843"/>
      <c r="M594" s="3344" t="s">
        <v>449</v>
      </c>
      <c r="N594" s="2960"/>
      <c r="O594" s="1003">
        <v>1.0960571956148864E-2</v>
      </c>
      <c r="P594" s="843"/>
      <c r="Q594" s="843"/>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3350" t="s">
        <v>428</v>
      </c>
      <c r="D595" s="2960"/>
      <c r="E595" s="1001">
        <v>-4.6906942644504536E-4</v>
      </c>
      <c r="F595" s="843"/>
      <c r="G595" s="843"/>
      <c r="H595" s="3343" t="s">
        <v>464</v>
      </c>
      <c r="I595" s="2960"/>
      <c r="J595" s="1002">
        <v>2.6369715409260987E-3</v>
      </c>
      <c r="K595" s="843"/>
      <c r="L595" s="843"/>
      <c r="M595" s="3344" t="s">
        <v>431</v>
      </c>
      <c r="N595" s="2960"/>
      <c r="O595" s="1003">
        <v>1.6130811741368673E-2</v>
      </c>
      <c r="P595" s="843"/>
      <c r="Q595" s="843"/>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3350" t="s">
        <v>448</v>
      </c>
      <c r="D596" s="2960"/>
      <c r="E596" s="1001">
        <v>4.625452860732503E-3</v>
      </c>
      <c r="F596" s="843"/>
      <c r="G596" s="843"/>
      <c r="H596" s="3343" t="s">
        <v>449</v>
      </c>
      <c r="I596" s="2960"/>
      <c r="J596" s="1002">
        <v>6.427810474482272E-3</v>
      </c>
      <c r="K596" s="843"/>
      <c r="L596" s="843"/>
      <c r="M596" s="3344" t="s">
        <v>450</v>
      </c>
      <c r="N596" s="2960"/>
      <c r="O596" s="1003">
        <v>1.034822689407874E-2</v>
      </c>
      <c r="P596" s="843"/>
      <c r="Q596" s="843"/>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3350" t="s">
        <v>404</v>
      </c>
      <c r="D597" s="2960"/>
      <c r="E597" s="1001">
        <v>6.6913817814047136E-2</v>
      </c>
      <c r="F597" s="843"/>
      <c r="G597" s="843"/>
      <c r="H597" s="3343" t="s">
        <v>431</v>
      </c>
      <c r="I597" s="2960"/>
      <c r="J597" s="1002">
        <v>2.0819921608790381E-2</v>
      </c>
      <c r="K597" s="843"/>
      <c r="L597" s="843"/>
      <c r="M597" s="3344" t="s">
        <v>434</v>
      </c>
      <c r="N597" s="2960"/>
      <c r="O597" s="1003">
        <v>3.7038994551621296E-2</v>
      </c>
      <c r="P597" s="843"/>
      <c r="Q597" s="843"/>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3350" t="s">
        <v>417</v>
      </c>
      <c r="D598" s="2960"/>
      <c r="E598" s="1001">
        <v>4.4448254167913696E-2</v>
      </c>
      <c r="F598" s="843"/>
      <c r="G598" s="843"/>
      <c r="H598" s="3343" t="s">
        <v>450</v>
      </c>
      <c r="I598" s="2960"/>
      <c r="J598" s="1009">
        <v>5.9266080402947217E-5</v>
      </c>
      <c r="K598" s="843"/>
      <c r="L598" s="843"/>
      <c r="M598" s="3344" t="s">
        <v>471</v>
      </c>
      <c r="N598" s="2960"/>
      <c r="O598" s="1003">
        <v>9.0864476729997812E-4</v>
      </c>
      <c r="P598" s="843"/>
      <c r="Q598" s="843"/>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3350" t="s">
        <v>419</v>
      </c>
      <c r="D599" s="2960"/>
      <c r="E599" s="1001">
        <v>4.4479973175741337E-2</v>
      </c>
      <c r="F599" s="843"/>
      <c r="G599" s="843"/>
      <c r="H599" s="3343" t="s">
        <v>434</v>
      </c>
      <c r="I599" s="2960"/>
      <c r="J599" s="1002">
        <v>1.9349313183389127E-2</v>
      </c>
      <c r="K599" s="843"/>
      <c r="L599" s="843"/>
      <c r="M599" s="3344" t="s">
        <v>465</v>
      </c>
      <c r="N599" s="2960"/>
      <c r="O599" s="1003">
        <v>2.1688949766222082E-3</v>
      </c>
      <c r="P599" s="843"/>
      <c r="Q599" s="843"/>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3350" t="s">
        <v>413</v>
      </c>
      <c r="D600" s="2960"/>
      <c r="E600" s="1001">
        <v>4.8905467933356254E-2</v>
      </c>
      <c r="F600" s="843"/>
      <c r="G600" s="843"/>
      <c r="H600" s="3343" t="s">
        <v>471</v>
      </c>
      <c r="I600" s="2960"/>
      <c r="J600" s="1002">
        <v>1.271773740719444E-3</v>
      </c>
      <c r="K600" s="843"/>
      <c r="L600" s="843"/>
      <c r="M600" s="3344" t="s">
        <v>447</v>
      </c>
      <c r="N600" s="2960"/>
      <c r="O600" s="1003">
        <v>1.3549728470088333E-2</v>
      </c>
      <c r="P600" s="843"/>
      <c r="Q600" s="843"/>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3350" t="s">
        <v>410</v>
      </c>
      <c r="D601" s="2960"/>
      <c r="E601" s="1001">
        <v>5.7318302314014635E-2</v>
      </c>
      <c r="F601" s="843"/>
      <c r="G601" s="843"/>
      <c r="H601" s="3343" t="s">
        <v>465</v>
      </c>
      <c r="I601" s="2960"/>
      <c r="J601" s="1002">
        <v>1.2311306983694677E-3</v>
      </c>
      <c r="K601" s="843"/>
      <c r="L601" s="843"/>
      <c r="M601" s="3344" t="s">
        <v>460</v>
      </c>
      <c r="N601" s="2960"/>
      <c r="O601" s="1003">
        <v>3.3072306284484387E-3</v>
      </c>
      <c r="P601" s="843"/>
      <c r="Q601" s="843"/>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3350" t="s">
        <v>403</v>
      </c>
      <c r="D602" s="2960"/>
      <c r="E602" s="1001">
        <v>6.8182828250048469E-2</v>
      </c>
      <c r="F602" s="843"/>
      <c r="G602" s="843"/>
      <c r="H602" s="3343" t="s">
        <v>447</v>
      </c>
      <c r="I602" s="2960"/>
      <c r="J602" s="1002">
        <v>3.8010091105901518E-3</v>
      </c>
      <c r="K602" s="843"/>
      <c r="L602" s="843"/>
      <c r="M602" s="3344" t="s">
        <v>456</v>
      </c>
      <c r="N602" s="2960"/>
      <c r="O602" s="1003">
        <v>6.5062544228790646E-3</v>
      </c>
      <c r="P602" s="843"/>
      <c r="Q602" s="843"/>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3350" t="s">
        <v>409</v>
      </c>
      <c r="D603" s="2960"/>
      <c r="E603" s="1001">
        <v>5.7424803606403445E-2</v>
      </c>
      <c r="F603" s="843"/>
      <c r="G603" s="843"/>
      <c r="H603" s="3343" t="s">
        <v>460</v>
      </c>
      <c r="I603" s="2960"/>
      <c r="J603" s="1002">
        <v>1.2794878782645047E-4</v>
      </c>
      <c r="K603" s="843"/>
      <c r="L603" s="843"/>
      <c r="M603" s="3345" t="s">
        <v>443</v>
      </c>
      <c r="N603" s="2960"/>
      <c r="O603" s="1006">
        <v>1.7548799954911262E-2</v>
      </c>
      <c r="P603" s="843"/>
      <c r="Q603" s="843"/>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3350" t="s">
        <v>407</v>
      </c>
      <c r="D604" s="2960"/>
      <c r="E604" s="1001">
        <v>6.1224866440949328E-2</v>
      </c>
      <c r="F604" s="843"/>
      <c r="G604" s="843"/>
      <c r="H604" s="3343" t="s">
        <v>456</v>
      </c>
      <c r="I604" s="2960"/>
      <c r="J604" s="1009">
        <v>1.2718919127177375E-5</v>
      </c>
      <c r="K604" s="843"/>
      <c r="L604" s="843"/>
      <c r="M604" s="2959"/>
      <c r="N604" s="2960"/>
      <c r="O604" s="859"/>
      <c r="P604" s="843"/>
      <c r="Q604" s="843"/>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3350" t="s">
        <v>421</v>
      </c>
      <c r="D605" s="2960"/>
      <c r="E605" s="1001">
        <v>2.8011819548126982E-2</v>
      </c>
      <c r="F605" s="843"/>
      <c r="G605" s="843"/>
      <c r="H605" s="3340" t="s">
        <v>443</v>
      </c>
      <c r="I605" s="2960"/>
      <c r="J605" s="1007">
        <v>2.5476206244086815E-3</v>
      </c>
      <c r="K605" s="843"/>
      <c r="L605" s="843"/>
      <c r="M605" s="2959"/>
      <c r="N605" s="2960"/>
      <c r="O605" s="843"/>
      <c r="P605" s="843"/>
      <c r="Q605" s="843"/>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3350" t="s">
        <v>420</v>
      </c>
      <c r="D606" s="2960"/>
      <c r="E606" s="1001">
        <v>3.2115279200550018E-2</v>
      </c>
      <c r="F606" s="843"/>
      <c r="G606" s="843"/>
      <c r="H606" s="2959"/>
      <c r="I606" s="2960"/>
      <c r="J606" s="859"/>
      <c r="K606" s="843"/>
      <c r="L606" s="843"/>
      <c r="M606" s="3341" t="s">
        <v>236</v>
      </c>
      <c r="N606" s="2960"/>
      <c r="O606" s="2960"/>
      <c r="P606" s="2960"/>
      <c r="Q606" s="2960"/>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3350" t="s">
        <v>424</v>
      </c>
      <c r="D607" s="2960"/>
      <c r="E607" s="1001">
        <v>-4.5150860688860034E-3</v>
      </c>
      <c r="F607" s="843"/>
      <c r="G607" s="843"/>
      <c r="H607" s="2959"/>
      <c r="I607" s="2960"/>
      <c r="J607" s="843"/>
      <c r="K607" s="843"/>
      <c r="L607" s="843"/>
      <c r="M607" s="3357" t="s">
        <v>209</v>
      </c>
      <c r="N607" s="2960"/>
      <c r="O607" s="3358" t="s">
        <v>237</v>
      </c>
      <c r="P607" s="3359"/>
      <c r="Q607" s="3360"/>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3350" t="s">
        <v>427</v>
      </c>
      <c r="D608" s="2960"/>
      <c r="E608" s="1001">
        <v>9.8528614634285708E-3</v>
      </c>
      <c r="F608" s="843"/>
      <c r="G608" s="843"/>
      <c r="H608" s="3339" t="s">
        <v>236</v>
      </c>
      <c r="I608" s="2960"/>
      <c r="J608" s="2960"/>
      <c r="K608" s="2960"/>
      <c r="L608" s="2960"/>
      <c r="M608" s="2960"/>
      <c r="N608" s="2960"/>
      <c r="O608" s="990" t="s">
        <v>192</v>
      </c>
      <c r="P608" s="991" t="s">
        <v>238</v>
      </c>
      <c r="Q608" s="992" t="s">
        <v>239</v>
      </c>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3350" t="s">
        <v>405</v>
      </c>
      <c r="D609" s="2960"/>
      <c r="E609" s="1001">
        <v>6.731051635556122E-2</v>
      </c>
      <c r="F609" s="843"/>
      <c r="G609" s="843"/>
      <c r="H609" s="3353" t="s">
        <v>209</v>
      </c>
      <c r="I609" s="2960"/>
      <c r="J609" s="3354" t="s">
        <v>237</v>
      </c>
      <c r="K609" s="3355"/>
      <c r="L609" s="3356"/>
      <c r="M609" s="3338" t="s">
        <v>210</v>
      </c>
      <c r="N609" s="2960"/>
      <c r="O609" s="1015">
        <v>8.9033530389936448</v>
      </c>
      <c r="P609" s="1016">
        <v>9.0850541214220861</v>
      </c>
      <c r="Q609" s="1017">
        <v>9.0850541214220861</v>
      </c>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3350" t="s">
        <v>422</v>
      </c>
      <c r="D610" s="2960"/>
      <c r="E610" s="1001">
        <v>1.1714701237869449E-2</v>
      </c>
      <c r="F610" s="843"/>
      <c r="G610" s="843"/>
      <c r="H610" s="2960"/>
      <c r="I610" s="2960"/>
      <c r="J610" s="993" t="s">
        <v>192</v>
      </c>
      <c r="K610" s="994" t="s">
        <v>238</v>
      </c>
      <c r="L610" s="995" t="s">
        <v>239</v>
      </c>
      <c r="M610" s="2959"/>
      <c r="N610" s="2960"/>
      <c r="O610" s="859"/>
      <c r="P610" s="859"/>
      <c r="Q610" s="859"/>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3350" t="s">
        <v>430</v>
      </c>
      <c r="D611" s="2960"/>
      <c r="E611" s="1001">
        <v>9.0744271517008892E-3</v>
      </c>
      <c r="F611" s="843"/>
      <c r="G611" s="843"/>
      <c r="H611" s="3337" t="s">
        <v>210</v>
      </c>
      <c r="I611" s="2960"/>
      <c r="J611" s="1018">
        <v>9.2897305848432179</v>
      </c>
      <c r="K611" s="1019">
        <v>9.3835662473163808</v>
      </c>
      <c r="L611" s="1020">
        <v>9.3835662473163808</v>
      </c>
      <c r="M611" s="2959"/>
      <c r="N611" s="2960"/>
      <c r="O611" s="843"/>
      <c r="P611" s="843"/>
      <c r="Q611" s="843"/>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3350" t="s">
        <v>412</v>
      </c>
      <c r="D612" s="2960"/>
      <c r="E612" s="1001">
        <v>4.6457999607571472E-2</v>
      </c>
      <c r="F612" s="843"/>
      <c r="G612" s="843"/>
      <c r="H612" s="2959"/>
      <c r="I612" s="2960"/>
      <c r="J612" s="859"/>
      <c r="K612" s="859"/>
      <c r="L612" s="859"/>
      <c r="M612" s="3341" t="s">
        <v>240</v>
      </c>
      <c r="N612" s="2960"/>
      <c r="O612" s="2960"/>
      <c r="P612" s="843"/>
      <c r="Q612" s="843"/>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3350" t="s">
        <v>415</v>
      </c>
      <c r="D613" s="2960"/>
      <c r="E613" s="1001">
        <v>4.4264008180822385E-2</v>
      </c>
      <c r="F613" s="843"/>
      <c r="G613" s="843"/>
      <c r="H613" s="2959"/>
      <c r="I613" s="2960"/>
      <c r="J613" s="843"/>
      <c r="K613" s="843"/>
      <c r="L613" s="843"/>
      <c r="M613" s="2959"/>
      <c r="N613" s="2960"/>
      <c r="O613" s="996" t="s">
        <v>209</v>
      </c>
      <c r="P613" s="843"/>
      <c r="Q613" s="843"/>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3350" t="s">
        <v>416</v>
      </c>
      <c r="D614" s="2960"/>
      <c r="E614" s="1001">
        <v>4.1574111810362892E-2</v>
      </c>
      <c r="F614" s="843"/>
      <c r="G614" s="843"/>
      <c r="H614" s="3339" t="s">
        <v>240</v>
      </c>
      <c r="I614" s="2960"/>
      <c r="J614" s="2960"/>
      <c r="K614" s="843"/>
      <c r="L614" s="843"/>
      <c r="M614" s="2960"/>
      <c r="N614" s="2960"/>
      <c r="O614" s="1021" t="s">
        <v>210</v>
      </c>
      <c r="P614" s="843"/>
      <c r="Q614" s="843"/>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3350" t="s">
        <v>439</v>
      </c>
      <c r="D615" s="2960"/>
      <c r="E615" s="1001">
        <v>-8.9962628545363701E-3</v>
      </c>
      <c r="F615" s="843"/>
      <c r="G615" s="843"/>
      <c r="H615" s="2959"/>
      <c r="I615" s="2960"/>
      <c r="J615" s="997" t="s">
        <v>209</v>
      </c>
      <c r="K615" s="843"/>
      <c r="L615" s="843"/>
      <c r="M615" s="3352" t="s">
        <v>211</v>
      </c>
      <c r="N615" s="2960"/>
      <c r="O615" s="1000">
        <v>6.9964113583056653E-2</v>
      </c>
      <c r="P615" s="843"/>
      <c r="Q615" s="843"/>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3350" t="s">
        <v>344</v>
      </c>
      <c r="D616" s="2960"/>
      <c r="E616" s="1001">
        <v>-2.1370930044115905E-2</v>
      </c>
      <c r="F616" s="843"/>
      <c r="G616" s="843"/>
      <c r="H616" s="2960"/>
      <c r="I616" s="2960"/>
      <c r="J616" s="1022" t="s">
        <v>210</v>
      </c>
      <c r="K616" s="843"/>
      <c r="L616" s="843"/>
      <c r="M616" s="3344" t="s">
        <v>219</v>
      </c>
      <c r="N616" s="2960"/>
      <c r="O616" s="1003">
        <v>4.7455345629146335E-2</v>
      </c>
      <c r="P616" s="843"/>
      <c r="Q616" s="843"/>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3350" t="s">
        <v>406</v>
      </c>
      <c r="D617" s="2960"/>
      <c r="E617" s="1001">
        <v>-6.7264609754777521E-2</v>
      </c>
      <c r="F617" s="843"/>
      <c r="G617" s="843"/>
      <c r="H617" s="3351" t="s">
        <v>211</v>
      </c>
      <c r="I617" s="2960"/>
      <c r="J617" s="999">
        <v>8.5181792539402348E-2</v>
      </c>
      <c r="K617" s="843"/>
      <c r="L617" s="843"/>
      <c r="M617" s="3344" t="s">
        <v>214</v>
      </c>
      <c r="N617" s="2960"/>
      <c r="O617" s="1003">
        <v>7.6517475298325907E-2</v>
      </c>
      <c r="P617" s="843"/>
      <c r="Q617" s="843"/>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3350" t="s">
        <v>433</v>
      </c>
      <c r="D618" s="2960"/>
      <c r="E618" s="1001">
        <v>-1.0893374904129897E-2</v>
      </c>
      <c r="F618" s="843"/>
      <c r="G618" s="843"/>
      <c r="H618" s="3343" t="s">
        <v>219</v>
      </c>
      <c r="I618" s="2960"/>
      <c r="J618" s="1002">
        <v>5.099430847558914E-2</v>
      </c>
      <c r="K618" s="843"/>
      <c r="L618" s="843"/>
      <c r="M618" s="3344" t="s">
        <v>215</v>
      </c>
      <c r="N618" s="2960"/>
      <c r="O618" s="1003">
        <v>6.7520306855126319E-2</v>
      </c>
      <c r="P618" s="843"/>
      <c r="Q618" s="843"/>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3350" t="s">
        <v>229</v>
      </c>
      <c r="D619" s="2960"/>
      <c r="E619" s="1001">
        <v>1.9541196235262795E-3</v>
      </c>
      <c r="F619" s="843"/>
      <c r="G619" s="843"/>
      <c r="H619" s="3343" t="s">
        <v>214</v>
      </c>
      <c r="I619" s="2960"/>
      <c r="J619" s="1002">
        <v>8.2038274407837036E-2</v>
      </c>
      <c r="K619" s="843"/>
      <c r="L619" s="843"/>
      <c r="M619" s="3344" t="s">
        <v>225</v>
      </c>
      <c r="N619" s="2960"/>
      <c r="O619" s="1003">
        <v>2.5235471724806873E-2</v>
      </c>
      <c r="P619" s="843"/>
      <c r="Q619" s="843"/>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3350" t="s">
        <v>473</v>
      </c>
      <c r="D620" s="2960"/>
      <c r="E620" s="1001">
        <v>4.7968312842911116E-4</v>
      </c>
      <c r="F620" s="843"/>
      <c r="G620" s="843"/>
      <c r="H620" s="3343" t="s">
        <v>215</v>
      </c>
      <c r="I620" s="2960"/>
      <c r="J620" s="1002">
        <v>8.4702711822012625E-2</v>
      </c>
      <c r="K620" s="843"/>
      <c r="L620" s="843"/>
      <c r="M620" s="3344" t="s">
        <v>224</v>
      </c>
      <c r="N620" s="2960"/>
      <c r="O620" s="1003">
        <v>2.5296007666381074E-2</v>
      </c>
      <c r="P620" s="843"/>
      <c r="Q620" s="843"/>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3350" t="s">
        <v>227</v>
      </c>
      <c r="D621" s="2960"/>
      <c r="E621" s="1001">
        <v>9.9659266614380623E-3</v>
      </c>
      <c r="F621" s="843"/>
      <c r="G621" s="843"/>
      <c r="H621" s="3343" t="s">
        <v>225</v>
      </c>
      <c r="I621" s="2960"/>
      <c r="J621" s="1002">
        <v>7.6984996856911785E-3</v>
      </c>
      <c r="K621" s="843"/>
      <c r="L621" s="843"/>
      <c r="M621" s="3344" t="s">
        <v>221</v>
      </c>
      <c r="N621" s="2960"/>
      <c r="O621" s="1003">
        <v>5.5691997635286983E-2</v>
      </c>
      <c r="P621" s="843"/>
      <c r="Q621" s="843"/>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3350" t="s">
        <v>441</v>
      </c>
      <c r="D622" s="2960"/>
      <c r="E622" s="1001">
        <v>8.2447803720701717E-3</v>
      </c>
      <c r="F622" s="843"/>
      <c r="G622" s="843"/>
      <c r="H622" s="3343" t="s">
        <v>224</v>
      </c>
      <c r="I622" s="2960"/>
      <c r="J622" s="1002">
        <v>1.4177961597954657E-2</v>
      </c>
      <c r="K622" s="843"/>
      <c r="L622" s="843"/>
      <c r="M622" s="3344" t="s">
        <v>423</v>
      </c>
      <c r="N622" s="2960"/>
      <c r="O622" s="1003">
        <v>1.7783991869767347E-2</v>
      </c>
      <c r="P622" s="843"/>
      <c r="Q622" s="843"/>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3350" t="s">
        <v>223</v>
      </c>
      <c r="D623" s="2960"/>
      <c r="E623" s="1001">
        <v>2.6763620843858367E-2</v>
      </c>
      <c r="F623" s="843"/>
      <c r="G623" s="843"/>
      <c r="H623" s="3343" t="s">
        <v>221</v>
      </c>
      <c r="I623" s="2960"/>
      <c r="J623" s="1002">
        <v>5.5460041533807042E-2</v>
      </c>
      <c r="K623" s="843"/>
      <c r="L623" s="843"/>
      <c r="M623" s="3344" t="s">
        <v>429</v>
      </c>
      <c r="N623" s="2960"/>
      <c r="O623" s="1003">
        <v>1.6566083787722778E-2</v>
      </c>
      <c r="P623" s="843"/>
      <c r="Q623" s="843"/>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3350" t="s">
        <v>216</v>
      </c>
      <c r="D624" s="2960"/>
      <c r="E624" s="1001">
        <v>6.2031546264365758E-2</v>
      </c>
      <c r="F624" s="843"/>
      <c r="G624" s="843"/>
      <c r="H624" s="3343" t="s">
        <v>423</v>
      </c>
      <c r="I624" s="2960"/>
      <c r="J624" s="1002">
        <v>2.507948883001726E-2</v>
      </c>
      <c r="K624" s="843"/>
      <c r="L624" s="843"/>
      <c r="M624" s="3344" t="s">
        <v>414</v>
      </c>
      <c r="N624" s="2960"/>
      <c r="O624" s="1003">
        <v>5.4599409517536966E-2</v>
      </c>
      <c r="P624" s="843"/>
      <c r="Q624" s="843"/>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3350" t="s">
        <v>442</v>
      </c>
      <c r="D625" s="2960"/>
      <c r="E625" s="1001">
        <v>7.7562792505052438E-3</v>
      </c>
      <c r="F625" s="843"/>
      <c r="G625" s="843"/>
      <c r="H625" s="3343" t="s">
        <v>429</v>
      </c>
      <c r="I625" s="2960"/>
      <c r="J625" s="1002">
        <v>1.5666831896907544E-2</v>
      </c>
      <c r="K625" s="843"/>
      <c r="L625" s="843"/>
      <c r="M625" s="3344" t="s">
        <v>428</v>
      </c>
      <c r="N625" s="2960"/>
      <c r="O625" s="1003">
        <v>2.505715078547649E-2</v>
      </c>
      <c r="P625" s="843"/>
      <c r="Q625" s="843"/>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3350" t="s">
        <v>222</v>
      </c>
      <c r="D626" s="2960"/>
      <c r="E626" s="1001">
        <v>6.0980353171318955E-4</v>
      </c>
      <c r="F626" s="843"/>
      <c r="G626" s="843"/>
      <c r="H626" s="3343" t="s">
        <v>414</v>
      </c>
      <c r="I626" s="2960"/>
      <c r="J626" s="1002">
        <v>4.5177012149418501E-2</v>
      </c>
      <c r="K626" s="843"/>
      <c r="L626" s="843"/>
      <c r="M626" s="3344" t="s">
        <v>448</v>
      </c>
      <c r="N626" s="2960"/>
      <c r="O626" s="1003">
        <v>8.7086202019040042E-3</v>
      </c>
      <c r="P626" s="843"/>
      <c r="Q626" s="843"/>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3350" t="s">
        <v>446</v>
      </c>
      <c r="D627" s="2960"/>
      <c r="E627" s="1001">
        <v>-6.2059779808068226E-3</v>
      </c>
      <c r="F627" s="843"/>
      <c r="G627" s="843"/>
      <c r="H627" s="3343" t="s">
        <v>428</v>
      </c>
      <c r="I627" s="2960"/>
      <c r="J627" s="1002">
        <v>6.7816236053080828E-3</v>
      </c>
      <c r="K627" s="843"/>
      <c r="L627" s="843"/>
      <c r="M627" s="3344" t="s">
        <v>404</v>
      </c>
      <c r="N627" s="2960"/>
      <c r="O627" s="1003">
        <v>7.2500086396401195E-2</v>
      </c>
      <c r="P627" s="843"/>
      <c r="Q627" s="843"/>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3350" t="s">
        <v>436</v>
      </c>
      <c r="D628" s="2960"/>
      <c r="E628" s="1001">
        <v>-9.4595320305735694E-3</v>
      </c>
      <c r="F628" s="843"/>
      <c r="G628" s="843"/>
      <c r="H628" s="3343" t="s">
        <v>448</v>
      </c>
      <c r="I628" s="2960"/>
      <c r="J628" s="1002">
        <v>6.2689143335295872E-3</v>
      </c>
      <c r="K628" s="843"/>
      <c r="L628" s="843"/>
      <c r="M628" s="3344" t="s">
        <v>417</v>
      </c>
      <c r="N628" s="2960"/>
      <c r="O628" s="1003">
        <v>4.654726563206138E-2</v>
      </c>
      <c r="P628" s="843"/>
      <c r="Q628" s="843"/>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3350" t="s">
        <v>338</v>
      </c>
      <c r="D629" s="2960"/>
      <c r="E629" s="1001">
        <v>-3.4409457475846505E-2</v>
      </c>
      <c r="F629" s="843"/>
      <c r="G629" s="843"/>
      <c r="H629" s="3343" t="s">
        <v>404</v>
      </c>
      <c r="I629" s="2960"/>
      <c r="J629" s="1002">
        <v>7.458683604055022E-2</v>
      </c>
      <c r="K629" s="843"/>
      <c r="L629" s="843"/>
      <c r="M629" s="3344" t="s">
        <v>419</v>
      </c>
      <c r="N629" s="2960"/>
      <c r="O629" s="1003">
        <v>4.9243155442487294E-2</v>
      </c>
      <c r="P629" s="843"/>
      <c r="Q629" s="843"/>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3350" t="s">
        <v>426</v>
      </c>
      <c r="D630" s="2960"/>
      <c r="E630" s="1001">
        <v>-1.3836179960900228E-2</v>
      </c>
      <c r="F630" s="843"/>
      <c r="G630" s="843"/>
      <c r="H630" s="3343" t="s">
        <v>417</v>
      </c>
      <c r="I630" s="2960"/>
      <c r="J630" s="1002">
        <v>4.7520540234070374E-2</v>
      </c>
      <c r="K630" s="843"/>
      <c r="L630" s="843"/>
      <c r="M630" s="3344" t="s">
        <v>413</v>
      </c>
      <c r="N630" s="2960"/>
      <c r="O630" s="1003">
        <v>5.614240294379455E-2</v>
      </c>
      <c r="P630" s="843"/>
      <c r="Q630" s="843"/>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3350" t="s">
        <v>361</v>
      </c>
      <c r="D631" s="2960"/>
      <c r="E631" s="1001">
        <v>-4.3889201628884806E-3</v>
      </c>
      <c r="F631" s="843"/>
      <c r="G631" s="843"/>
      <c r="H631" s="3343" t="s">
        <v>419</v>
      </c>
      <c r="I631" s="2960"/>
      <c r="J631" s="1002">
        <v>4.2865171212721681E-2</v>
      </c>
      <c r="K631" s="843"/>
      <c r="L631" s="843"/>
      <c r="M631" s="3344" t="s">
        <v>410</v>
      </c>
      <c r="N631" s="2960"/>
      <c r="O631" s="1003">
        <v>6.3669241328292964E-2</v>
      </c>
      <c r="P631" s="843"/>
      <c r="Q631" s="843"/>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3350" t="s">
        <v>368</v>
      </c>
      <c r="D632" s="2960"/>
      <c r="E632" s="1001">
        <v>-1.403267627537954E-4</v>
      </c>
      <c r="F632" s="843"/>
      <c r="G632" s="843"/>
      <c r="H632" s="3343" t="s">
        <v>413</v>
      </c>
      <c r="I632" s="2960"/>
      <c r="J632" s="1002">
        <v>4.9027665984142245E-2</v>
      </c>
      <c r="K632" s="843"/>
      <c r="L632" s="843"/>
      <c r="M632" s="3344" t="s">
        <v>403</v>
      </c>
      <c r="N632" s="2960"/>
      <c r="O632" s="1003">
        <v>7.4406417615919443E-2</v>
      </c>
      <c r="P632" s="843"/>
      <c r="Q632" s="843"/>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3350" t="s">
        <v>461</v>
      </c>
      <c r="D633" s="2960"/>
      <c r="E633" s="1001">
        <v>1.1292061496251348E-3</v>
      </c>
      <c r="F633" s="843"/>
      <c r="G633" s="843"/>
      <c r="H633" s="3343" t="s">
        <v>410</v>
      </c>
      <c r="I633" s="2960"/>
      <c r="J633" s="1002">
        <v>5.8664308100208638E-2</v>
      </c>
      <c r="K633" s="843"/>
      <c r="L633" s="843"/>
      <c r="M633" s="3344" t="s">
        <v>409</v>
      </c>
      <c r="N633" s="2960"/>
      <c r="O633" s="1003">
        <v>5.9935049090776168E-2</v>
      </c>
      <c r="P633" s="843"/>
      <c r="Q633" s="843"/>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3350" t="s">
        <v>371</v>
      </c>
      <c r="D634" s="2960"/>
      <c r="E634" s="1001">
        <v>-2.9959239296796557E-4</v>
      </c>
      <c r="F634" s="843"/>
      <c r="G634" s="843"/>
      <c r="H634" s="3343" t="s">
        <v>403</v>
      </c>
      <c r="I634" s="2960"/>
      <c r="J634" s="1002">
        <v>7.3510356393189272E-2</v>
      </c>
      <c r="K634" s="843"/>
      <c r="L634" s="843"/>
      <c r="M634" s="3344" t="s">
        <v>407</v>
      </c>
      <c r="N634" s="2960"/>
      <c r="O634" s="1003">
        <v>6.359422882140793E-2</v>
      </c>
      <c r="P634" s="843"/>
      <c r="Q634" s="843"/>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3350" t="s">
        <v>336</v>
      </c>
      <c r="D635" s="2960"/>
      <c r="E635" s="1001">
        <v>4.628875104502099E-2</v>
      </c>
      <c r="F635" s="843"/>
      <c r="G635" s="843"/>
      <c r="H635" s="3343" t="s">
        <v>409</v>
      </c>
      <c r="I635" s="2960"/>
      <c r="J635" s="1002">
        <v>6.48097010827383E-2</v>
      </c>
      <c r="K635" s="843"/>
      <c r="L635" s="843"/>
      <c r="M635" s="3344" t="s">
        <v>421</v>
      </c>
      <c r="N635" s="2960"/>
      <c r="O635" s="1003">
        <v>4.0577393825747259E-2</v>
      </c>
      <c r="P635" s="843"/>
      <c r="Q635" s="843"/>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3350" t="s">
        <v>440</v>
      </c>
      <c r="D636" s="2960"/>
      <c r="E636" s="1001">
        <v>8.7931826616289913E-3</v>
      </c>
      <c r="F636" s="843"/>
      <c r="G636" s="843"/>
      <c r="H636" s="3343" t="s">
        <v>407</v>
      </c>
      <c r="I636" s="2960"/>
      <c r="J636" s="1002">
        <v>7.142447259461461E-2</v>
      </c>
      <c r="K636" s="843"/>
      <c r="L636" s="843"/>
      <c r="M636" s="3344" t="s">
        <v>420</v>
      </c>
      <c r="N636" s="2960"/>
      <c r="O636" s="1003">
        <v>4.2574578173319035E-2</v>
      </c>
      <c r="P636" s="843"/>
      <c r="Q636" s="843"/>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3350" t="s">
        <v>337</v>
      </c>
      <c r="D637" s="2960"/>
      <c r="E637" s="1001">
        <v>-1.9655870481334655E-2</v>
      </c>
      <c r="F637" s="843"/>
      <c r="G637" s="843"/>
      <c r="H637" s="3343" t="s">
        <v>421</v>
      </c>
      <c r="I637" s="2960"/>
      <c r="J637" s="1002">
        <v>3.1374622078605648E-2</v>
      </c>
      <c r="K637" s="843"/>
      <c r="L637" s="843"/>
      <c r="M637" s="3344" t="s">
        <v>424</v>
      </c>
      <c r="N637" s="2960"/>
      <c r="O637" s="1003">
        <v>2.5381993908294348E-2</v>
      </c>
      <c r="P637" s="843"/>
      <c r="Q637" s="843"/>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3350" t="s">
        <v>334</v>
      </c>
      <c r="D638" s="2960"/>
      <c r="E638" s="1001">
        <v>3.8189336887602558E-2</v>
      </c>
      <c r="F638" s="843"/>
      <c r="G638" s="843"/>
      <c r="H638" s="3343" t="s">
        <v>420</v>
      </c>
      <c r="I638" s="2960"/>
      <c r="J638" s="1002">
        <v>4.1501541890280214E-2</v>
      </c>
      <c r="K638" s="843"/>
      <c r="L638" s="843"/>
      <c r="M638" s="3344" t="s">
        <v>427</v>
      </c>
      <c r="N638" s="2960"/>
      <c r="O638" s="1003">
        <v>2.0100111889757733E-2</v>
      </c>
      <c r="P638" s="843"/>
      <c r="Q638" s="843"/>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3350" t="s">
        <v>459</v>
      </c>
      <c r="D639" s="2960"/>
      <c r="E639" s="1001">
        <v>-1.3176360060554602E-3</v>
      </c>
      <c r="F639" s="843"/>
      <c r="G639" s="843"/>
      <c r="H639" s="3343" t="s">
        <v>424</v>
      </c>
      <c r="I639" s="2960"/>
      <c r="J639" s="1002">
        <v>1.1887384286183246E-2</v>
      </c>
      <c r="K639" s="843"/>
      <c r="L639" s="843"/>
      <c r="M639" s="3344" t="s">
        <v>405</v>
      </c>
      <c r="N639" s="2960"/>
      <c r="O639" s="1003">
        <v>7.2139823740970208E-2</v>
      </c>
      <c r="P639" s="843"/>
      <c r="Q639" s="843"/>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3350" t="s">
        <v>363</v>
      </c>
      <c r="D640" s="2960"/>
      <c r="E640" s="1001">
        <v>-2.1114464136288212E-3</v>
      </c>
      <c r="F640" s="843"/>
      <c r="G640" s="843"/>
      <c r="H640" s="3343" t="s">
        <v>427</v>
      </c>
      <c r="I640" s="2960"/>
      <c r="J640" s="1002">
        <v>1.5985357007104836E-2</v>
      </c>
      <c r="K640" s="843"/>
      <c r="L640" s="843"/>
      <c r="M640" s="3344" t="s">
        <v>422</v>
      </c>
      <c r="N640" s="2960"/>
      <c r="O640" s="1003">
        <v>2.6898008711752588E-2</v>
      </c>
      <c r="P640" s="843"/>
      <c r="Q640" s="843"/>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3350" t="s">
        <v>445</v>
      </c>
      <c r="D641" s="2960"/>
      <c r="E641" s="1001">
        <v>-6.3332832962131836E-3</v>
      </c>
      <c r="F641" s="843"/>
      <c r="G641" s="843"/>
      <c r="H641" s="3343" t="s">
        <v>405</v>
      </c>
      <c r="I641" s="2960"/>
      <c r="J641" s="1002">
        <v>7.6112700009707795E-2</v>
      </c>
      <c r="K641" s="843"/>
      <c r="L641" s="843"/>
      <c r="M641" s="3344" t="s">
        <v>430</v>
      </c>
      <c r="N641" s="2960"/>
      <c r="O641" s="1003">
        <v>2.4960033545717783E-2</v>
      </c>
      <c r="P641" s="843"/>
      <c r="Q641" s="843"/>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3350" t="s">
        <v>408</v>
      </c>
      <c r="D642" s="2960"/>
      <c r="E642" s="1001">
        <v>-6.2171119436983398E-2</v>
      </c>
      <c r="F642" s="843"/>
      <c r="G642" s="843"/>
      <c r="H642" s="3343" t="s">
        <v>422</v>
      </c>
      <c r="I642" s="2960"/>
      <c r="J642" s="1002">
        <v>1.4421260859238057E-2</v>
      </c>
      <c r="K642" s="843"/>
      <c r="L642" s="843"/>
      <c r="M642" s="3344" t="s">
        <v>412</v>
      </c>
      <c r="N642" s="2960"/>
      <c r="O642" s="1003">
        <v>5.4827013178104934E-2</v>
      </c>
      <c r="P642" s="843"/>
      <c r="Q642" s="843"/>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3350" t="s">
        <v>380</v>
      </c>
      <c r="D643" s="2960"/>
      <c r="E643" s="1001">
        <v>-1.2050026249593104E-3</v>
      </c>
      <c r="F643" s="843"/>
      <c r="G643" s="843"/>
      <c r="H643" s="3343" t="s">
        <v>430</v>
      </c>
      <c r="I643" s="2960"/>
      <c r="J643" s="1002">
        <v>1.2946710928081201E-2</v>
      </c>
      <c r="K643" s="843"/>
      <c r="L643" s="843"/>
      <c r="M643" s="3344" t="s">
        <v>415</v>
      </c>
      <c r="N643" s="2960"/>
      <c r="O643" s="1003">
        <v>4.8150668245771307E-2</v>
      </c>
      <c r="P643" s="843"/>
      <c r="Q643" s="843"/>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3350" t="s">
        <v>466</v>
      </c>
      <c r="D644" s="2960"/>
      <c r="E644" s="1001">
        <v>-8.7093326345700952E-4</v>
      </c>
      <c r="F644" s="843"/>
      <c r="G644" s="843"/>
      <c r="H644" s="3343" t="s">
        <v>412</v>
      </c>
      <c r="I644" s="2960"/>
      <c r="J644" s="1002">
        <v>5.6447028748563777E-2</v>
      </c>
      <c r="K644" s="843"/>
      <c r="L644" s="843"/>
      <c r="M644" s="3344" t="s">
        <v>416</v>
      </c>
      <c r="N644" s="2960"/>
      <c r="O644" s="1003">
        <v>4.7154059542921796E-2</v>
      </c>
      <c r="P644" s="843"/>
      <c r="Q644" s="843"/>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3350" t="s">
        <v>475</v>
      </c>
      <c r="D645" s="2960"/>
      <c r="E645" s="1001">
        <v>-4.0553840806014856E-8</v>
      </c>
      <c r="F645" s="843"/>
      <c r="G645" s="843"/>
      <c r="H645" s="3343" t="s">
        <v>415</v>
      </c>
      <c r="I645" s="2960"/>
      <c r="J645" s="1002">
        <v>5.3153689626696053E-2</v>
      </c>
      <c r="K645" s="843"/>
      <c r="L645" s="843"/>
      <c r="M645" s="3344" t="s">
        <v>439</v>
      </c>
      <c r="N645" s="2960"/>
      <c r="O645" s="1003">
        <v>-3.2905490648932351E-3</v>
      </c>
      <c r="P645" s="843"/>
      <c r="Q645" s="843"/>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3350" t="s">
        <v>451</v>
      </c>
      <c r="D646" s="2960"/>
      <c r="E646" s="1001">
        <v>3.6800257297729087E-3</v>
      </c>
      <c r="F646" s="843"/>
      <c r="G646" s="843"/>
      <c r="H646" s="3343" t="s">
        <v>416</v>
      </c>
      <c r="I646" s="2960"/>
      <c r="J646" s="1002">
        <v>5.1389665375433484E-2</v>
      </c>
      <c r="K646" s="843"/>
      <c r="L646" s="843"/>
      <c r="M646" s="3344" t="s">
        <v>344</v>
      </c>
      <c r="N646" s="2960"/>
      <c r="O646" s="1003">
        <v>-1.4410976283052147E-2</v>
      </c>
      <c r="P646" s="843"/>
      <c r="Q646" s="843"/>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3350" t="s">
        <v>335</v>
      </c>
      <c r="D647" s="2960"/>
      <c r="E647" s="1001">
        <v>3.3720728553942016E-2</v>
      </c>
      <c r="F647" s="843"/>
      <c r="G647" s="843"/>
      <c r="H647" s="3343" t="s">
        <v>439</v>
      </c>
      <c r="I647" s="2960"/>
      <c r="J647" s="1002">
        <v>-6.5122798397019375E-3</v>
      </c>
      <c r="K647" s="843"/>
      <c r="L647" s="843"/>
      <c r="M647" s="3344" t="s">
        <v>406</v>
      </c>
      <c r="N647" s="2960"/>
      <c r="O647" s="1003">
        <v>-6.8204316699225082E-2</v>
      </c>
      <c r="P647" s="843"/>
      <c r="Q647" s="843"/>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3350" t="s">
        <v>467</v>
      </c>
      <c r="D648" s="2960"/>
      <c r="E648" s="1001">
        <v>8.5404157073827027E-4</v>
      </c>
      <c r="F648" s="843"/>
      <c r="G648" s="843"/>
      <c r="H648" s="3343" t="s">
        <v>344</v>
      </c>
      <c r="I648" s="2960"/>
      <c r="J648" s="1002">
        <v>-1.9962673965219606E-2</v>
      </c>
      <c r="K648" s="843"/>
      <c r="L648" s="843"/>
      <c r="M648" s="3344" t="s">
        <v>433</v>
      </c>
      <c r="N648" s="2960"/>
      <c r="O648" s="1003">
        <v>-4.5804111692267389E-3</v>
      </c>
      <c r="P648" s="843"/>
      <c r="Q648" s="843"/>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3350" t="s">
        <v>418</v>
      </c>
      <c r="D649" s="2960"/>
      <c r="E649" s="1001">
        <v>4.5305042697798226E-2</v>
      </c>
      <c r="F649" s="843"/>
      <c r="G649" s="843"/>
      <c r="H649" s="3343" t="s">
        <v>406</v>
      </c>
      <c r="I649" s="2960"/>
      <c r="J649" s="1002">
        <v>-6.6451509942842046E-2</v>
      </c>
      <c r="K649" s="843"/>
      <c r="L649" s="843"/>
      <c r="M649" s="3344" t="s">
        <v>229</v>
      </c>
      <c r="N649" s="2960"/>
      <c r="O649" s="1003">
        <v>4.3530488444159764E-3</v>
      </c>
      <c r="P649" s="843"/>
      <c r="Q649" s="843"/>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3350" t="s">
        <v>435</v>
      </c>
      <c r="D650" s="2960"/>
      <c r="E650" s="1001">
        <v>9.7559955302748778E-3</v>
      </c>
      <c r="F650" s="843"/>
      <c r="G650" s="843"/>
      <c r="H650" s="3343" t="s">
        <v>433</v>
      </c>
      <c r="I650" s="2960"/>
      <c r="J650" s="1002">
        <v>-1.3298818665800032E-2</v>
      </c>
      <c r="K650" s="843"/>
      <c r="L650" s="843"/>
      <c r="M650" s="3344" t="s">
        <v>473</v>
      </c>
      <c r="N650" s="2960"/>
      <c r="O650" s="1003">
        <v>5.1179330302566042E-4</v>
      </c>
      <c r="P650" s="843"/>
      <c r="Q650" s="843"/>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3350" t="s">
        <v>444</v>
      </c>
      <c r="D651" s="2960"/>
      <c r="E651" s="1001">
        <v>6.5079975535340846E-3</v>
      </c>
      <c r="F651" s="843"/>
      <c r="G651" s="843"/>
      <c r="H651" s="3343" t="s">
        <v>229</v>
      </c>
      <c r="I651" s="2960"/>
      <c r="J651" s="1002">
        <v>2.1564142358726527E-3</v>
      </c>
      <c r="K651" s="843"/>
      <c r="L651" s="843"/>
      <c r="M651" s="3344" t="s">
        <v>227</v>
      </c>
      <c r="N651" s="2960"/>
      <c r="O651" s="1003">
        <v>1.5728809712673781E-2</v>
      </c>
      <c r="P651" s="843"/>
      <c r="Q651" s="843"/>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3350" t="s">
        <v>453</v>
      </c>
      <c r="D652" s="2960"/>
      <c r="E652" s="1001">
        <v>3.39209346150625E-3</v>
      </c>
      <c r="F652" s="843"/>
      <c r="G652" s="843"/>
      <c r="H652" s="3343" t="s">
        <v>473</v>
      </c>
      <c r="I652" s="2960"/>
      <c r="J652" s="1002">
        <v>-8.8160644632729256E-4</v>
      </c>
      <c r="K652" s="843"/>
      <c r="L652" s="843"/>
      <c r="M652" s="3344" t="s">
        <v>441</v>
      </c>
      <c r="N652" s="2960"/>
      <c r="O652" s="1003">
        <v>6.7193374676101656E-3</v>
      </c>
      <c r="P652" s="843"/>
      <c r="Q652" s="843"/>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3350" t="s">
        <v>472</v>
      </c>
      <c r="D653" s="2960"/>
      <c r="E653" s="1001">
        <v>5.0510688075648604E-4</v>
      </c>
      <c r="F653" s="843"/>
      <c r="G653" s="843"/>
      <c r="H653" s="3343" t="s">
        <v>227</v>
      </c>
      <c r="I653" s="2960"/>
      <c r="J653" s="1002">
        <v>9.2192020689307562E-3</v>
      </c>
      <c r="K653" s="843"/>
      <c r="L653" s="843"/>
      <c r="M653" s="3344" t="s">
        <v>223</v>
      </c>
      <c r="N653" s="2960"/>
      <c r="O653" s="1003">
        <v>3.1058821967473903E-2</v>
      </c>
      <c r="P653" s="843"/>
      <c r="Q653" s="843"/>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3350" t="s">
        <v>365</v>
      </c>
      <c r="D654" s="2960"/>
      <c r="E654" s="1001">
        <v>-1.1448349916513172E-3</v>
      </c>
      <c r="F654" s="843"/>
      <c r="G654" s="843"/>
      <c r="H654" s="3343" t="s">
        <v>441</v>
      </c>
      <c r="I654" s="2960"/>
      <c r="J654" s="1002">
        <v>9.393567624109778E-3</v>
      </c>
      <c r="K654" s="843"/>
      <c r="L654" s="843"/>
      <c r="M654" s="3344" t="s">
        <v>216</v>
      </c>
      <c r="N654" s="2960"/>
      <c r="O654" s="1003">
        <v>7.2357594234019773E-2</v>
      </c>
      <c r="P654" s="843"/>
      <c r="Q654" s="843"/>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3350" t="s">
        <v>212</v>
      </c>
      <c r="D655" s="2960"/>
      <c r="E655" s="1001">
        <v>5.7150565007098864E-2</v>
      </c>
      <c r="F655" s="843"/>
      <c r="G655" s="843"/>
      <c r="H655" s="3343" t="s">
        <v>223</v>
      </c>
      <c r="I655" s="2960"/>
      <c r="J655" s="1002">
        <v>3.2426325588032955E-2</v>
      </c>
      <c r="K655" s="843"/>
      <c r="L655" s="843"/>
      <c r="M655" s="3344" t="s">
        <v>442</v>
      </c>
      <c r="N655" s="2960"/>
      <c r="O655" s="1003">
        <v>3.1881936792628328E-3</v>
      </c>
      <c r="P655" s="843"/>
      <c r="Q655" s="843"/>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3350" t="s">
        <v>469</v>
      </c>
      <c r="D656" s="2960"/>
      <c r="E656" s="1001">
        <v>7.1828673763079667E-4</v>
      </c>
      <c r="F656" s="843"/>
      <c r="G656" s="843"/>
      <c r="H656" s="3343" t="s">
        <v>216</v>
      </c>
      <c r="I656" s="2960"/>
      <c r="J656" s="1002">
        <v>4.6062710693902734E-2</v>
      </c>
      <c r="K656" s="843"/>
      <c r="L656" s="843"/>
      <c r="M656" s="3344" t="s">
        <v>222</v>
      </c>
      <c r="N656" s="2960"/>
      <c r="O656" s="1003">
        <v>3.3576115109171033E-3</v>
      </c>
      <c r="P656" s="843"/>
      <c r="Q656" s="843"/>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3350" t="s">
        <v>457</v>
      </c>
      <c r="D657" s="2960"/>
      <c r="E657" s="1001">
        <v>1.4754810549456525E-3</v>
      </c>
      <c r="F657" s="843"/>
      <c r="G657" s="843"/>
      <c r="H657" s="3343" t="s">
        <v>442</v>
      </c>
      <c r="I657" s="2960"/>
      <c r="J657" s="1002">
        <v>7.8459084140488095E-3</v>
      </c>
      <c r="K657" s="843"/>
      <c r="L657" s="843"/>
      <c r="M657" s="3344" t="s">
        <v>446</v>
      </c>
      <c r="N657" s="2960"/>
      <c r="O657" s="1003">
        <v>-3.3983901106451643E-3</v>
      </c>
      <c r="P657" s="843"/>
      <c r="Q657" s="843"/>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3350" t="s">
        <v>468</v>
      </c>
      <c r="D658" s="2960"/>
      <c r="E658" s="1001">
        <v>7.7278047911924171E-4</v>
      </c>
      <c r="F658" s="843"/>
      <c r="G658" s="843"/>
      <c r="H658" s="3343" t="s">
        <v>222</v>
      </c>
      <c r="I658" s="2960"/>
      <c r="J658" s="1002">
        <v>-1.0632932549399276E-3</v>
      </c>
      <c r="K658" s="843"/>
      <c r="L658" s="843"/>
      <c r="M658" s="3344" t="s">
        <v>436</v>
      </c>
      <c r="N658" s="2960"/>
      <c r="O658" s="1003">
        <v>-9.6920244584208001E-3</v>
      </c>
      <c r="P658" s="843"/>
      <c r="Q658" s="843"/>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3350" t="s">
        <v>381</v>
      </c>
      <c r="D659" s="2960"/>
      <c r="E659" s="1001">
        <v>-5.1365399291123618E-4</v>
      </c>
      <c r="F659" s="843"/>
      <c r="G659" s="843"/>
      <c r="H659" s="3343" t="s">
        <v>446</v>
      </c>
      <c r="I659" s="2960"/>
      <c r="J659" s="1002">
        <v>-9.2397459035558124E-3</v>
      </c>
      <c r="K659" s="843"/>
      <c r="L659" s="843"/>
      <c r="M659" s="3344" t="s">
        <v>338</v>
      </c>
      <c r="N659" s="2960"/>
      <c r="O659" s="1003">
        <v>-2.9589891749577272E-2</v>
      </c>
      <c r="P659" s="843"/>
      <c r="Q659" s="843"/>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3350" t="s">
        <v>232</v>
      </c>
      <c r="D660" s="2960"/>
      <c r="E660" s="1001">
        <v>1.1659150723349102E-3</v>
      </c>
      <c r="F660" s="843"/>
      <c r="G660" s="843"/>
      <c r="H660" s="3343" t="s">
        <v>436</v>
      </c>
      <c r="I660" s="2960"/>
      <c r="J660" s="1002">
        <v>-1.025998102964578E-2</v>
      </c>
      <c r="K660" s="843"/>
      <c r="L660" s="843"/>
      <c r="M660" s="3344" t="s">
        <v>426</v>
      </c>
      <c r="N660" s="2960"/>
      <c r="O660" s="1003">
        <v>-1.1791480799231296E-2</v>
      </c>
      <c r="P660" s="843"/>
      <c r="Q660" s="843"/>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3350" t="s">
        <v>217</v>
      </c>
      <c r="D661" s="2960"/>
      <c r="E661" s="1001">
        <v>2.517899867334434E-2</v>
      </c>
      <c r="F661" s="843"/>
      <c r="G661" s="843"/>
      <c r="H661" s="3343" t="s">
        <v>338</v>
      </c>
      <c r="I661" s="2960"/>
      <c r="J661" s="1002">
        <v>-3.5361132425296066E-2</v>
      </c>
      <c r="K661" s="843"/>
      <c r="L661" s="843"/>
      <c r="M661" s="3344" t="s">
        <v>361</v>
      </c>
      <c r="N661" s="2960"/>
      <c r="O661" s="1003">
        <v>-1.8009803014864339E-3</v>
      </c>
      <c r="P661" s="843"/>
      <c r="Q661" s="843"/>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3350" t="s">
        <v>411</v>
      </c>
      <c r="D662" s="2960"/>
      <c r="E662" s="1001">
        <v>-5.9296016601496658E-2</v>
      </c>
      <c r="F662" s="843"/>
      <c r="G662" s="843"/>
      <c r="H662" s="3343" t="s">
        <v>426</v>
      </c>
      <c r="I662" s="2960"/>
      <c r="J662" s="1002">
        <v>-1.0804841323321757E-2</v>
      </c>
      <c r="K662" s="843"/>
      <c r="L662" s="843"/>
      <c r="M662" s="3344" t="s">
        <v>368</v>
      </c>
      <c r="N662" s="2960"/>
      <c r="O662" s="1003">
        <v>-1.4390386906594341E-3</v>
      </c>
      <c r="P662" s="843"/>
      <c r="Q662" s="843"/>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3350" t="s">
        <v>374</v>
      </c>
      <c r="D663" s="2960"/>
      <c r="E663" s="1001">
        <v>-2.485729010560862E-3</v>
      </c>
      <c r="F663" s="843"/>
      <c r="G663" s="843"/>
      <c r="H663" s="3343" t="s">
        <v>361</v>
      </c>
      <c r="I663" s="2960"/>
      <c r="J663" s="1002">
        <v>-7.3017901912153767E-3</v>
      </c>
      <c r="K663" s="843"/>
      <c r="L663" s="843"/>
      <c r="M663" s="3344" t="s">
        <v>371</v>
      </c>
      <c r="N663" s="2960"/>
      <c r="O663" s="1003">
        <v>-8.5735490735933963E-4</v>
      </c>
      <c r="P663" s="843"/>
      <c r="Q663" s="843"/>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3350" t="s">
        <v>231</v>
      </c>
      <c r="D664" s="2960"/>
      <c r="E664" s="1001">
        <v>-1.8061196156523328E-3</v>
      </c>
      <c r="F664" s="843"/>
      <c r="G664" s="843"/>
      <c r="H664" s="3343" t="s">
        <v>368</v>
      </c>
      <c r="I664" s="2960"/>
      <c r="J664" s="1002">
        <v>2.7845291293944374E-3</v>
      </c>
      <c r="K664" s="843"/>
      <c r="L664" s="843"/>
      <c r="M664" s="3344" t="s">
        <v>336</v>
      </c>
      <c r="N664" s="2960"/>
      <c r="O664" s="1003">
        <v>5.5675715397615254E-2</v>
      </c>
      <c r="P664" s="843"/>
      <c r="Q664" s="843"/>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3350" t="s">
        <v>367</v>
      </c>
      <c r="D665" s="2960"/>
      <c r="E665" s="1001">
        <v>-1.1092080068463373E-3</v>
      </c>
      <c r="F665" s="843"/>
      <c r="G665" s="843"/>
      <c r="H665" s="3343" t="s">
        <v>461</v>
      </c>
      <c r="I665" s="2960"/>
      <c r="J665" s="1002">
        <v>1.3982867395581008E-3</v>
      </c>
      <c r="K665" s="843"/>
      <c r="L665" s="843"/>
      <c r="M665" s="3344" t="s">
        <v>440</v>
      </c>
      <c r="N665" s="2960"/>
      <c r="O665" s="1003">
        <v>7.4194619734914502E-3</v>
      </c>
      <c r="P665" s="843"/>
      <c r="Q665" s="843"/>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3350" t="s">
        <v>233</v>
      </c>
      <c r="D666" s="2960"/>
      <c r="E666" s="1001">
        <v>2.1905624839684863E-4</v>
      </c>
      <c r="F666" s="843"/>
      <c r="G666" s="843"/>
      <c r="H666" s="3343" t="s">
        <v>371</v>
      </c>
      <c r="I666" s="2960"/>
      <c r="J666" s="1002">
        <v>-3.799694589468513E-4</v>
      </c>
      <c r="K666" s="843"/>
      <c r="L666" s="843"/>
      <c r="M666" s="3344" t="s">
        <v>337</v>
      </c>
      <c r="N666" s="2960"/>
      <c r="O666" s="1003">
        <v>1.2281309917264735E-3</v>
      </c>
      <c r="P666" s="843"/>
      <c r="Q666" s="843"/>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3349" t="s">
        <v>474</v>
      </c>
      <c r="D667" s="2960"/>
      <c r="E667" s="1004">
        <v>4.5454887281557761E-4</v>
      </c>
      <c r="F667" s="843"/>
      <c r="G667" s="843"/>
      <c r="H667" s="3343" t="s">
        <v>336</v>
      </c>
      <c r="I667" s="2960"/>
      <c r="J667" s="1002">
        <v>4.2605806437111746E-2</v>
      </c>
      <c r="K667" s="843"/>
      <c r="L667" s="843"/>
      <c r="M667" s="3344" t="s">
        <v>334</v>
      </c>
      <c r="N667" s="2960"/>
      <c r="O667" s="1003">
        <v>3.9081665984825723E-2</v>
      </c>
      <c r="P667" s="843"/>
      <c r="Q667" s="843"/>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2959"/>
      <c r="D668" s="2960"/>
      <c r="E668" s="859"/>
      <c r="F668" s="843"/>
      <c r="G668" s="843"/>
      <c r="H668" s="3343" t="s">
        <v>440</v>
      </c>
      <c r="I668" s="2960"/>
      <c r="J668" s="1002">
        <v>7.8261702653656378E-3</v>
      </c>
      <c r="K668" s="843"/>
      <c r="L668" s="843"/>
      <c r="M668" s="3344" t="s">
        <v>459</v>
      </c>
      <c r="N668" s="2960"/>
      <c r="O668" s="1003">
        <v>-1.2684976788484661E-3</v>
      </c>
      <c r="P668" s="843"/>
      <c r="Q668" s="843"/>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2959"/>
      <c r="D669" s="2960"/>
      <c r="E669" s="843"/>
      <c r="F669" s="843"/>
      <c r="G669" s="843"/>
      <c r="H669" s="3343" t="s">
        <v>337</v>
      </c>
      <c r="I669" s="2960"/>
      <c r="J669" s="1002">
        <v>-3.8740867730468698E-2</v>
      </c>
      <c r="K669" s="843"/>
      <c r="L669" s="843"/>
      <c r="M669" s="3344" t="s">
        <v>363</v>
      </c>
      <c r="N669" s="2960"/>
      <c r="O669" s="1003">
        <v>-5.7938771668479224E-4</v>
      </c>
      <c r="P669" s="843"/>
      <c r="Q669" s="843"/>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3348" t="s">
        <v>241</v>
      </c>
      <c r="D670" s="2960"/>
      <c r="E670" s="2960"/>
      <c r="F670" s="843"/>
      <c r="G670" s="843"/>
      <c r="H670" s="3343" t="s">
        <v>334</v>
      </c>
      <c r="I670" s="2960"/>
      <c r="J670" s="1002">
        <v>3.0670914556096811E-2</v>
      </c>
      <c r="K670" s="843"/>
      <c r="L670" s="843"/>
      <c r="M670" s="3344" t="s">
        <v>445</v>
      </c>
      <c r="N670" s="2960"/>
      <c r="O670" s="1003">
        <v>-4.9428419404230171E-3</v>
      </c>
      <c r="P670" s="843"/>
      <c r="Q670" s="843"/>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3346" t="s">
        <v>209</v>
      </c>
      <c r="D671" s="2960"/>
      <c r="E671" s="1023" t="s">
        <v>210</v>
      </c>
      <c r="F671" s="843"/>
      <c r="G671" s="843"/>
      <c r="H671" s="3343" t="s">
        <v>459</v>
      </c>
      <c r="I671" s="2960"/>
      <c r="J671" s="1002">
        <v>4.4908527117072319E-4</v>
      </c>
      <c r="K671" s="843"/>
      <c r="L671" s="843"/>
      <c r="M671" s="3344" t="s">
        <v>408</v>
      </c>
      <c r="N671" s="2960"/>
      <c r="O671" s="1003">
        <v>-6.6538027148749707E-2</v>
      </c>
      <c r="P671" s="843"/>
      <c r="Q671" s="843"/>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3347" t="s">
        <v>210</v>
      </c>
      <c r="D672" s="2960"/>
      <c r="E672" s="1024">
        <v>0.99999999999999978</v>
      </c>
      <c r="F672" s="843"/>
      <c r="G672" s="843"/>
      <c r="H672" s="3343" t="s">
        <v>363</v>
      </c>
      <c r="I672" s="2960"/>
      <c r="J672" s="1002">
        <v>-8.9816503944829523E-3</v>
      </c>
      <c r="K672" s="843"/>
      <c r="L672" s="843"/>
      <c r="M672" s="3344" t="s">
        <v>380</v>
      </c>
      <c r="N672" s="2960"/>
      <c r="O672" s="1003">
        <v>-1.0842870582905854E-3</v>
      </c>
      <c r="P672" s="843"/>
      <c r="Q672" s="843"/>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2959"/>
      <c r="D673" s="2960"/>
      <c r="E673" s="859"/>
      <c r="F673" s="843"/>
      <c r="G673" s="843"/>
      <c r="H673" s="3343" t="s">
        <v>445</v>
      </c>
      <c r="I673" s="2960"/>
      <c r="J673" s="1002">
        <v>-8.7267848768907367E-3</v>
      </c>
      <c r="K673" s="843"/>
      <c r="L673" s="843"/>
      <c r="M673" s="3344" t="s">
        <v>475</v>
      </c>
      <c r="N673" s="2960"/>
      <c r="O673" s="1003">
        <v>1.7088166355043639E-3</v>
      </c>
      <c r="P673" s="843"/>
      <c r="Q673" s="843"/>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2959"/>
      <c r="D674" s="2960"/>
      <c r="E674" s="843"/>
      <c r="F674" s="843"/>
      <c r="G674" s="843"/>
      <c r="H674" s="3343" t="s">
        <v>408</v>
      </c>
      <c r="I674" s="2960"/>
      <c r="J674" s="1002">
        <v>-5.6337228304462701E-2</v>
      </c>
      <c r="K674" s="843"/>
      <c r="L674" s="843"/>
      <c r="M674" s="3344" t="s">
        <v>451</v>
      </c>
      <c r="N674" s="2960"/>
      <c r="O674" s="1003">
        <v>6.156234857138591E-3</v>
      </c>
      <c r="P674" s="843"/>
      <c r="Q674" s="843"/>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2959"/>
      <c r="D675" s="2960"/>
      <c r="E675" s="843"/>
      <c r="F675" s="843"/>
      <c r="G675" s="843"/>
      <c r="H675" s="3343" t="s">
        <v>380</v>
      </c>
      <c r="I675" s="2960"/>
      <c r="J675" s="1002">
        <v>-1.1313960834313564E-3</v>
      </c>
      <c r="K675" s="843"/>
      <c r="L675" s="843"/>
      <c r="M675" s="3344" t="s">
        <v>335</v>
      </c>
      <c r="N675" s="2960"/>
      <c r="O675" s="1003">
        <v>5.4655923958626847E-2</v>
      </c>
      <c r="P675" s="843"/>
      <c r="Q675" s="843"/>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2959"/>
      <c r="D676" s="2960"/>
      <c r="E676" s="843"/>
      <c r="F676" s="843"/>
      <c r="G676" s="843"/>
      <c r="H676" s="3343" t="s">
        <v>475</v>
      </c>
      <c r="I676" s="2960"/>
      <c r="J676" s="1002">
        <v>-1.2131087359054972E-3</v>
      </c>
      <c r="K676" s="843"/>
      <c r="L676" s="843"/>
      <c r="M676" s="3344" t="s">
        <v>467</v>
      </c>
      <c r="N676" s="2960"/>
      <c r="O676" s="1003">
        <v>7.7043303271370788E-4</v>
      </c>
      <c r="P676" s="843"/>
      <c r="Q676" s="843"/>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2959"/>
      <c r="D677" s="2960"/>
      <c r="E677" s="843"/>
      <c r="F677" s="843"/>
      <c r="G677" s="843"/>
      <c r="H677" s="3343" t="s">
        <v>451</v>
      </c>
      <c r="I677" s="2960"/>
      <c r="J677" s="1002">
        <v>3.6367841651058211E-3</v>
      </c>
      <c r="K677" s="843"/>
      <c r="L677" s="843"/>
      <c r="M677" s="3344" t="s">
        <v>418</v>
      </c>
      <c r="N677" s="2960"/>
      <c r="O677" s="1003">
        <v>4.3807730801351197E-2</v>
      </c>
      <c r="P677" s="843"/>
      <c r="Q677" s="843"/>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2959"/>
      <c r="D678" s="2960"/>
      <c r="E678" s="843"/>
      <c r="F678" s="843"/>
      <c r="G678" s="843"/>
      <c r="H678" s="3343" t="s">
        <v>335</v>
      </c>
      <c r="I678" s="2960"/>
      <c r="J678" s="1002">
        <v>1.0666224751726249E-3</v>
      </c>
      <c r="K678" s="843"/>
      <c r="L678" s="843"/>
      <c r="M678" s="3344" t="s">
        <v>435</v>
      </c>
      <c r="N678" s="2960"/>
      <c r="O678" s="1003">
        <v>1.8253407146844348E-2</v>
      </c>
      <c r="P678" s="843"/>
      <c r="Q678" s="843"/>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2959"/>
      <c r="D679" s="2960"/>
      <c r="E679" s="843"/>
      <c r="F679" s="843"/>
      <c r="G679" s="843"/>
      <c r="H679" s="3343" t="s">
        <v>467</v>
      </c>
      <c r="I679" s="2960"/>
      <c r="J679" s="1002">
        <v>-8.0861548076172172E-4</v>
      </c>
      <c r="K679" s="843"/>
      <c r="L679" s="843"/>
      <c r="M679" s="3344" t="s">
        <v>444</v>
      </c>
      <c r="N679" s="2960"/>
      <c r="O679" s="1003">
        <v>2.2777477531191787E-3</v>
      </c>
      <c r="P679" s="843"/>
      <c r="Q679" s="843"/>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2959"/>
      <c r="D680" s="2960"/>
      <c r="E680" s="843"/>
      <c r="F680" s="843"/>
      <c r="G680" s="843"/>
      <c r="H680" s="3343" t="s">
        <v>418</v>
      </c>
      <c r="I680" s="2960"/>
      <c r="J680" s="1002">
        <v>4.7371079078018324E-2</v>
      </c>
      <c r="K680" s="843"/>
      <c r="L680" s="843"/>
      <c r="M680" s="3344" t="s">
        <v>453</v>
      </c>
      <c r="N680" s="2960"/>
      <c r="O680" s="1003">
        <v>9.7763998582852171E-3</v>
      </c>
      <c r="P680" s="843"/>
      <c r="Q680" s="843"/>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2959"/>
      <c r="D681" s="2960"/>
      <c r="E681" s="843"/>
      <c r="F681" s="843"/>
      <c r="G681" s="843"/>
      <c r="H681" s="3343" t="s">
        <v>435</v>
      </c>
      <c r="I681" s="2960"/>
      <c r="J681" s="1002">
        <v>1.1583256873441581E-2</v>
      </c>
      <c r="K681" s="843"/>
      <c r="L681" s="843"/>
      <c r="M681" s="3344" t="s">
        <v>365</v>
      </c>
      <c r="N681" s="2960"/>
      <c r="O681" s="1003">
        <v>4.8367578954745412E-5</v>
      </c>
      <c r="P681" s="843"/>
      <c r="Q681" s="843"/>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2959"/>
      <c r="D682" s="2960"/>
      <c r="E682" s="843"/>
      <c r="F682" s="843"/>
      <c r="G682" s="843"/>
      <c r="H682" s="3343" t="s">
        <v>444</v>
      </c>
      <c r="I682" s="2960"/>
      <c r="J682" s="1002">
        <v>7.3625121023563351E-3</v>
      </c>
      <c r="K682" s="843"/>
      <c r="L682" s="843"/>
      <c r="M682" s="3344" t="s">
        <v>212</v>
      </c>
      <c r="N682" s="2960"/>
      <c r="O682" s="1003">
        <v>6.2660754601490065E-2</v>
      </c>
      <c r="P682" s="843"/>
      <c r="Q682" s="843"/>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2959"/>
      <c r="D683" s="2960"/>
      <c r="E683" s="843"/>
      <c r="F683" s="843"/>
      <c r="G683" s="843"/>
      <c r="H683" s="3343" t="s">
        <v>453</v>
      </c>
      <c r="I683" s="2960"/>
      <c r="J683" s="1002">
        <v>1.7412570682059235E-3</v>
      </c>
      <c r="K683" s="843"/>
      <c r="L683" s="843"/>
      <c r="M683" s="3344" t="s">
        <v>381</v>
      </c>
      <c r="N683" s="2960"/>
      <c r="O683" s="1003">
        <v>-7.2437740072780631E-4</v>
      </c>
      <c r="P683" s="843"/>
      <c r="Q683" s="843"/>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2959"/>
      <c r="D684" s="2960"/>
      <c r="E684" s="843"/>
      <c r="F684" s="843"/>
      <c r="G684" s="843"/>
      <c r="H684" s="3343" t="s">
        <v>365</v>
      </c>
      <c r="I684" s="2960"/>
      <c r="J684" s="1002">
        <v>-4.7008663144071615E-3</v>
      </c>
      <c r="K684" s="843"/>
      <c r="L684" s="843"/>
      <c r="M684" s="3344" t="s">
        <v>232</v>
      </c>
      <c r="N684" s="2960"/>
      <c r="O684" s="1003">
        <v>4.3299615359743545E-3</v>
      </c>
      <c r="P684" s="843"/>
      <c r="Q684" s="843"/>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2959"/>
      <c r="D685" s="2960"/>
      <c r="E685" s="843"/>
      <c r="F685" s="843"/>
      <c r="G685" s="843"/>
      <c r="H685" s="3343" t="s">
        <v>212</v>
      </c>
      <c r="I685" s="2960"/>
      <c r="J685" s="1002">
        <v>6.8996652669793268E-2</v>
      </c>
      <c r="K685" s="843"/>
      <c r="L685" s="843"/>
      <c r="M685" s="3344" t="s">
        <v>217</v>
      </c>
      <c r="N685" s="2960"/>
      <c r="O685" s="1003">
        <v>2.3676124972041471E-2</v>
      </c>
      <c r="P685" s="843"/>
      <c r="Q685" s="843"/>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2959"/>
      <c r="D686" s="2960"/>
      <c r="E686" s="843"/>
      <c r="F686" s="843"/>
      <c r="G686" s="843"/>
      <c r="H686" s="3343" t="s">
        <v>469</v>
      </c>
      <c r="I686" s="2960"/>
      <c r="J686" s="1002">
        <v>4.5239619110729919E-4</v>
      </c>
      <c r="K686" s="843"/>
      <c r="L686" s="843"/>
      <c r="M686" s="3344" t="s">
        <v>411</v>
      </c>
      <c r="N686" s="2960"/>
      <c r="O686" s="1003">
        <v>-4.5408589175730638E-2</v>
      </c>
      <c r="P686" s="843"/>
      <c r="Q686" s="843"/>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2959"/>
      <c r="D687" s="2960"/>
      <c r="E687" s="843"/>
      <c r="F687" s="843"/>
      <c r="G687" s="843"/>
      <c r="H687" s="3343" t="s">
        <v>381</v>
      </c>
      <c r="I687" s="2960"/>
      <c r="J687" s="1002">
        <v>-1.0391994767121092E-3</v>
      </c>
      <c r="K687" s="843"/>
      <c r="L687" s="843"/>
      <c r="M687" s="3344" t="s">
        <v>374</v>
      </c>
      <c r="N687" s="2960"/>
      <c r="O687" s="1003">
        <v>-1.1375807469820364E-4</v>
      </c>
      <c r="P687" s="843"/>
      <c r="Q687" s="843"/>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2959"/>
      <c r="D688" s="2960"/>
      <c r="E688" s="843"/>
      <c r="F688" s="843"/>
      <c r="G688" s="843"/>
      <c r="H688" s="3343" t="s">
        <v>232</v>
      </c>
      <c r="I688" s="2960"/>
      <c r="J688" s="1002">
        <v>-8.9030072722725174E-4</v>
      </c>
      <c r="K688" s="843"/>
      <c r="L688" s="843"/>
      <c r="M688" s="3344" t="s">
        <v>367</v>
      </c>
      <c r="N688" s="2960"/>
      <c r="O688" s="1003">
        <v>-1.1071080610054079E-3</v>
      </c>
      <c r="P688" s="843"/>
      <c r="Q688" s="843"/>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2959"/>
      <c r="D689" s="2960"/>
      <c r="E689" s="843"/>
      <c r="F689" s="843"/>
      <c r="G689" s="843"/>
      <c r="H689" s="3343" t="s">
        <v>217</v>
      </c>
      <c r="I689" s="2960"/>
      <c r="J689" s="1002">
        <v>-3.0695737507515052E-2</v>
      </c>
      <c r="K689" s="843"/>
      <c r="L689" s="843"/>
      <c r="M689" s="3344" t="s">
        <v>425</v>
      </c>
      <c r="N689" s="2960"/>
      <c r="O689" s="1003">
        <v>-2.2330991258916303E-2</v>
      </c>
      <c r="P689" s="843"/>
      <c r="Q689" s="843"/>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2959"/>
      <c r="D690" s="2960"/>
      <c r="E690" s="843"/>
      <c r="F690" s="843"/>
      <c r="G690" s="843"/>
      <c r="H690" s="3343" t="s">
        <v>411</v>
      </c>
      <c r="I690" s="2960"/>
      <c r="J690" s="1002">
        <v>-4.1233163852767207E-2</v>
      </c>
      <c r="K690" s="843"/>
      <c r="L690" s="843"/>
      <c r="M690" s="3344" t="s">
        <v>462</v>
      </c>
      <c r="N690" s="2960"/>
      <c r="O690" s="1003">
        <v>1.3604156149777504E-3</v>
      </c>
      <c r="P690" s="843"/>
      <c r="Q690" s="843"/>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2959"/>
      <c r="D691" s="2960"/>
      <c r="E691" s="843"/>
      <c r="F691" s="843"/>
      <c r="G691" s="843"/>
      <c r="H691" s="3343" t="s">
        <v>374</v>
      </c>
      <c r="I691" s="2960"/>
      <c r="J691" s="1002">
        <v>-4.347712758399353E-3</v>
      </c>
      <c r="K691" s="843"/>
      <c r="L691" s="843"/>
      <c r="M691" s="3344" t="s">
        <v>438</v>
      </c>
      <c r="N691" s="2960"/>
      <c r="O691" s="1003">
        <v>1.8955029755062677E-2</v>
      </c>
      <c r="P691" s="843"/>
      <c r="Q691" s="843"/>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2959"/>
      <c r="D692" s="2960"/>
      <c r="E692" s="843"/>
      <c r="F692" s="843"/>
      <c r="G692" s="843"/>
      <c r="H692" s="3343" t="s">
        <v>367</v>
      </c>
      <c r="I692" s="2960"/>
      <c r="J692" s="1002">
        <v>-1.880711500699703E-3</v>
      </c>
      <c r="K692" s="843"/>
      <c r="L692" s="843"/>
      <c r="M692" s="3344" t="s">
        <v>463</v>
      </c>
      <c r="N692" s="2960"/>
      <c r="O692" s="1003">
        <v>5.4677721001594164E-3</v>
      </c>
      <c r="P692" s="843"/>
      <c r="Q692" s="843"/>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2959"/>
      <c r="D693" s="2960"/>
      <c r="E693" s="843"/>
      <c r="F693" s="843"/>
      <c r="G693" s="843"/>
      <c r="H693" s="3343" t="s">
        <v>233</v>
      </c>
      <c r="I693" s="2960"/>
      <c r="J693" s="1002">
        <v>-4.0979723291762344E-4</v>
      </c>
      <c r="K693" s="843"/>
      <c r="L693" s="843"/>
      <c r="M693" s="3344" t="s">
        <v>452</v>
      </c>
      <c r="N693" s="2960"/>
      <c r="O693" s="1003">
        <v>1.0215169097733703E-2</v>
      </c>
      <c r="P693" s="843"/>
      <c r="Q693" s="843"/>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2959"/>
      <c r="D694" s="2960"/>
      <c r="E694" s="843"/>
      <c r="F694" s="843"/>
      <c r="G694" s="843"/>
      <c r="H694" s="3343" t="s">
        <v>425</v>
      </c>
      <c r="I694" s="2960"/>
      <c r="J694" s="1002">
        <v>-2.394633836407992E-2</v>
      </c>
      <c r="K694" s="843"/>
      <c r="L694" s="843"/>
      <c r="M694" s="3344" t="s">
        <v>432</v>
      </c>
      <c r="N694" s="2960"/>
      <c r="O694" s="1003">
        <v>2.4176957675616256E-2</v>
      </c>
      <c r="P694" s="843"/>
      <c r="Q694" s="843"/>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2959"/>
      <c r="D695" s="2960"/>
      <c r="E695" s="843"/>
      <c r="F695" s="843"/>
      <c r="G695" s="843"/>
      <c r="H695" s="3343" t="s">
        <v>462</v>
      </c>
      <c r="I695" s="2960"/>
      <c r="J695" s="1002">
        <v>-5.8471290365715483E-3</v>
      </c>
      <c r="K695" s="843"/>
      <c r="L695" s="843"/>
      <c r="M695" s="3344" t="s">
        <v>477</v>
      </c>
      <c r="N695" s="2960"/>
      <c r="O695" s="1003">
        <v>4.792432309390549E-4</v>
      </c>
      <c r="P695" s="843"/>
      <c r="Q695" s="843"/>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2959"/>
      <c r="D696" s="2960"/>
      <c r="E696" s="843"/>
      <c r="F696" s="843"/>
      <c r="G696" s="843"/>
      <c r="H696" s="3343" t="s">
        <v>438</v>
      </c>
      <c r="I696" s="2960"/>
      <c r="J696" s="1002">
        <v>9.8870880249451107E-3</v>
      </c>
      <c r="K696" s="843"/>
      <c r="L696" s="843"/>
      <c r="M696" s="3344" t="s">
        <v>476</v>
      </c>
      <c r="N696" s="2960"/>
      <c r="O696" s="1003">
        <v>1.7850284794267688E-3</v>
      </c>
      <c r="P696" s="843"/>
      <c r="Q696" s="843"/>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2959"/>
      <c r="D697" s="2960"/>
      <c r="E697" s="843"/>
      <c r="F697" s="843"/>
      <c r="G697" s="843"/>
      <c r="H697" s="3343" t="s">
        <v>463</v>
      </c>
      <c r="I697" s="2960"/>
      <c r="J697" s="1002">
        <v>-6.2128471049746991E-5</v>
      </c>
      <c r="K697" s="843"/>
      <c r="L697" s="843"/>
      <c r="M697" s="3344" t="s">
        <v>458</v>
      </c>
      <c r="N697" s="2960"/>
      <c r="O697" s="1003">
        <v>7.5419570119105569E-3</v>
      </c>
      <c r="P697" s="843"/>
      <c r="Q697" s="843"/>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2959"/>
      <c r="D698" s="2960"/>
      <c r="E698" s="843"/>
      <c r="F698" s="843"/>
      <c r="G698" s="843"/>
      <c r="H698" s="3343" t="s">
        <v>452</v>
      </c>
      <c r="I698" s="2960"/>
      <c r="J698" s="1002">
        <v>4.5630897479327403E-3</v>
      </c>
      <c r="K698" s="843"/>
      <c r="L698" s="843"/>
      <c r="M698" s="3344" t="s">
        <v>454</v>
      </c>
      <c r="N698" s="2960"/>
      <c r="O698" s="1003">
        <v>-2.589156422999575E-3</v>
      </c>
      <c r="P698" s="843"/>
      <c r="Q698" s="843"/>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2959"/>
      <c r="D699" s="2960"/>
      <c r="E699" s="843"/>
      <c r="F699" s="843"/>
      <c r="G699" s="843"/>
      <c r="H699" s="3343" t="s">
        <v>432</v>
      </c>
      <c r="I699" s="2960"/>
      <c r="J699" s="1002">
        <v>1.3687183263905361E-2</v>
      </c>
      <c r="K699" s="843"/>
      <c r="L699" s="843"/>
      <c r="M699" s="3344" t="s">
        <v>455</v>
      </c>
      <c r="N699" s="2960"/>
      <c r="O699" s="1003">
        <v>9.5062491286259012E-3</v>
      </c>
      <c r="P699" s="843"/>
      <c r="Q699" s="843"/>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2959"/>
      <c r="D700" s="2960"/>
      <c r="E700" s="843"/>
      <c r="F700" s="843"/>
      <c r="G700" s="843"/>
      <c r="H700" s="3343" t="s">
        <v>458</v>
      </c>
      <c r="I700" s="2960"/>
      <c r="J700" s="1002">
        <v>4.4847479788491821E-3</v>
      </c>
      <c r="K700" s="843"/>
      <c r="L700" s="843"/>
      <c r="M700" s="3344" t="s">
        <v>437</v>
      </c>
      <c r="N700" s="2960"/>
      <c r="O700" s="1003">
        <v>1.9015574328102428E-2</v>
      </c>
      <c r="P700" s="843"/>
      <c r="Q700" s="843"/>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2960"/>
      <c r="D701" s="2960"/>
      <c r="E701" s="859"/>
      <c r="F701" s="859"/>
      <c r="G701" s="859"/>
      <c r="H701" s="3343" t="s">
        <v>454</v>
      </c>
      <c r="I701" s="2960"/>
      <c r="J701" s="1002">
        <v>-7.8382508642096012E-3</v>
      </c>
      <c r="K701" s="859"/>
      <c r="L701" s="859"/>
      <c r="M701" s="3344" t="s">
        <v>470</v>
      </c>
      <c r="N701" s="2960"/>
      <c r="O701" s="1003">
        <v>3.3704199584092594E-3</v>
      </c>
      <c r="P701" s="859"/>
      <c r="Q701" s="859"/>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2960"/>
      <c r="D702" s="2960"/>
      <c r="E702" s="859"/>
      <c r="F702" s="859"/>
      <c r="G702" s="859"/>
      <c r="H702" s="3343" t="s">
        <v>455</v>
      </c>
      <c r="I702" s="2960"/>
      <c r="J702" s="1002">
        <v>5.1972616011514421E-4</v>
      </c>
      <c r="K702" s="859"/>
      <c r="L702" s="859"/>
      <c r="M702" s="3344" t="s">
        <v>464</v>
      </c>
      <c r="N702" s="2960"/>
      <c r="O702" s="1003">
        <v>5.114235739362271E-3</v>
      </c>
      <c r="P702" s="859"/>
      <c r="Q702" s="859"/>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2960"/>
      <c r="D703" s="2960"/>
      <c r="E703" s="859"/>
      <c r="F703" s="859"/>
      <c r="G703" s="859"/>
      <c r="H703" s="3343" t="s">
        <v>437</v>
      </c>
      <c r="I703" s="2960"/>
      <c r="J703" s="1002">
        <v>1.0190375203576138E-2</v>
      </c>
      <c r="K703" s="859"/>
      <c r="L703" s="859"/>
      <c r="M703" s="3344" t="s">
        <v>449</v>
      </c>
      <c r="N703" s="2960"/>
      <c r="O703" s="1003">
        <v>1.1758800285398495E-2</v>
      </c>
      <c r="P703" s="859"/>
      <c r="Q703" s="859"/>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2960"/>
      <c r="D704" s="2960"/>
      <c r="E704" s="859"/>
      <c r="F704" s="859"/>
      <c r="G704" s="859"/>
      <c r="H704" s="3343" t="s">
        <v>470</v>
      </c>
      <c r="I704" s="2960"/>
      <c r="J704" s="1002">
        <v>4.2196404300639655E-3</v>
      </c>
      <c r="K704" s="859"/>
      <c r="L704" s="859"/>
      <c r="M704" s="3344" t="s">
        <v>431</v>
      </c>
      <c r="N704" s="2960"/>
      <c r="O704" s="1003">
        <v>-1.4265090026588049E-2</v>
      </c>
      <c r="P704" s="859"/>
      <c r="Q704" s="859"/>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2960"/>
      <c r="D705" s="2960"/>
      <c r="E705" s="859"/>
      <c r="F705" s="859"/>
      <c r="G705" s="859"/>
      <c r="H705" s="3343" t="s">
        <v>464</v>
      </c>
      <c r="I705" s="2960"/>
      <c r="J705" s="1002">
        <v>5.5277653896046918E-3</v>
      </c>
      <c r="K705" s="859"/>
      <c r="L705" s="859"/>
      <c r="M705" s="3344" t="s">
        <v>450</v>
      </c>
      <c r="N705" s="2960"/>
      <c r="O705" s="1003">
        <v>1.1425609496547442E-2</v>
      </c>
      <c r="P705" s="859"/>
      <c r="Q705" s="859"/>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2960"/>
      <c r="D706" s="2960"/>
      <c r="E706" s="859"/>
      <c r="F706" s="859"/>
      <c r="G706" s="859"/>
      <c r="H706" s="3343" t="s">
        <v>449</v>
      </c>
      <c r="I706" s="2960"/>
      <c r="J706" s="1002">
        <v>8.6303500751267956E-3</v>
      </c>
      <c r="K706" s="859"/>
      <c r="L706" s="859"/>
      <c r="M706" s="3344" t="s">
        <v>434</v>
      </c>
      <c r="N706" s="2960"/>
      <c r="O706" s="1003">
        <v>2.1616033262060304E-2</v>
      </c>
      <c r="P706" s="859"/>
      <c r="Q706" s="859"/>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2960"/>
      <c r="D707" s="2960"/>
      <c r="E707" s="859"/>
      <c r="F707" s="859"/>
      <c r="G707" s="859"/>
      <c r="H707" s="3343" t="s">
        <v>431</v>
      </c>
      <c r="I707" s="2960"/>
      <c r="J707" s="1002">
        <v>-1.5532323453656575E-2</v>
      </c>
      <c r="K707" s="859"/>
      <c r="L707" s="859"/>
      <c r="M707" s="3344" t="s">
        <v>471</v>
      </c>
      <c r="N707" s="2960"/>
      <c r="O707" s="1003">
        <v>-3.3856609968412978E-3</v>
      </c>
      <c r="P707" s="859"/>
      <c r="Q707" s="859"/>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2960"/>
      <c r="D708" s="2960"/>
      <c r="E708" s="859"/>
      <c r="F708" s="859"/>
      <c r="G708" s="859"/>
      <c r="H708" s="3343" t="s">
        <v>450</v>
      </c>
      <c r="I708" s="2960"/>
      <c r="J708" s="1002">
        <v>-8.2870504719325039E-4</v>
      </c>
      <c r="K708" s="859"/>
      <c r="L708" s="859"/>
      <c r="M708" s="3344" t="s">
        <v>465</v>
      </c>
      <c r="N708" s="2960"/>
      <c r="O708" s="1003">
        <v>5.2307705137699615E-3</v>
      </c>
      <c r="P708" s="859"/>
      <c r="Q708" s="859"/>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2960"/>
      <c r="D709" s="2960"/>
      <c r="E709" s="859"/>
      <c r="F709" s="859"/>
      <c r="G709" s="859"/>
      <c r="H709" s="3343" t="s">
        <v>434</v>
      </c>
      <c r="I709" s="2960"/>
      <c r="J709" s="1002">
        <v>1.4973718282654442E-2</v>
      </c>
      <c r="K709" s="859"/>
      <c r="L709" s="859"/>
      <c r="M709" s="3344" t="s">
        <v>447</v>
      </c>
      <c r="N709" s="2960"/>
      <c r="O709" s="1003">
        <v>1.3074096964563822E-2</v>
      </c>
      <c r="P709" s="859"/>
      <c r="Q709" s="859"/>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2960"/>
      <c r="D710" s="2960"/>
      <c r="E710" s="859"/>
      <c r="F710" s="859"/>
      <c r="G710" s="859"/>
      <c r="H710" s="3343" t="s">
        <v>471</v>
      </c>
      <c r="I710" s="2960"/>
      <c r="J710" s="1002">
        <v>-3.8388558780990331E-3</v>
      </c>
      <c r="K710" s="859"/>
      <c r="L710" s="859"/>
      <c r="M710" s="3344" t="s">
        <v>460</v>
      </c>
      <c r="N710" s="2960"/>
      <c r="O710" s="1003">
        <v>6.4591987220810809E-3</v>
      </c>
      <c r="P710" s="859"/>
      <c r="Q710" s="859"/>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2960"/>
      <c r="D711" s="2960"/>
      <c r="E711" s="859"/>
      <c r="F711" s="859"/>
      <c r="G711" s="859"/>
      <c r="H711" s="3343" t="s">
        <v>465</v>
      </c>
      <c r="I711" s="2960"/>
      <c r="J711" s="1002">
        <v>-3.7770171889876299E-3</v>
      </c>
      <c r="K711" s="859"/>
      <c r="L711" s="859"/>
      <c r="M711" s="3344" t="s">
        <v>456</v>
      </c>
      <c r="N711" s="2960"/>
      <c r="O711" s="1003">
        <v>9.059660566933414E-3</v>
      </c>
      <c r="P711" s="859"/>
      <c r="Q711" s="859"/>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2960"/>
      <c r="D712" s="2960"/>
      <c r="E712" s="859"/>
      <c r="F712" s="859"/>
      <c r="G712" s="859"/>
      <c r="H712" s="3343" t="s">
        <v>447</v>
      </c>
      <c r="I712" s="2960"/>
      <c r="J712" s="1002">
        <v>6.6366105982300014E-3</v>
      </c>
      <c r="K712" s="859"/>
      <c r="L712" s="859"/>
      <c r="M712" s="3345" t="s">
        <v>443</v>
      </c>
      <c r="N712" s="2960"/>
      <c r="O712" s="1006">
        <v>1.4878875751527984E-2</v>
      </c>
      <c r="P712" s="859"/>
      <c r="Q712" s="859"/>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2960"/>
      <c r="D713" s="2960"/>
      <c r="E713" s="859"/>
      <c r="F713" s="859"/>
      <c r="G713" s="859"/>
      <c r="H713" s="3343" t="s">
        <v>460</v>
      </c>
      <c r="I713" s="2960"/>
      <c r="J713" s="1002">
        <v>-1.217628960231985E-3</v>
      </c>
      <c r="K713" s="859"/>
      <c r="L713" s="859"/>
      <c r="M713" s="2960"/>
      <c r="N713" s="2960"/>
      <c r="O713" s="859"/>
      <c r="P713" s="859"/>
      <c r="Q713" s="859"/>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2960"/>
      <c r="D714" s="2960"/>
      <c r="E714" s="859"/>
      <c r="F714" s="859"/>
      <c r="G714" s="859"/>
      <c r="H714" s="3343" t="s">
        <v>456</v>
      </c>
      <c r="I714" s="2960"/>
      <c r="J714" s="1002">
        <v>-3.8390342253624536E-4</v>
      </c>
      <c r="K714" s="859"/>
      <c r="L714" s="859"/>
      <c r="M714" s="2960"/>
      <c r="N714" s="2960"/>
      <c r="O714" s="859"/>
      <c r="P714" s="859"/>
      <c r="Q714" s="859"/>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2960"/>
      <c r="D715" s="2960"/>
      <c r="E715" s="859"/>
      <c r="F715" s="859"/>
      <c r="G715" s="859"/>
      <c r="H715" s="3340" t="s">
        <v>443</v>
      </c>
      <c r="I715" s="2960"/>
      <c r="J715" s="1007">
        <v>5.4333071775952441E-3</v>
      </c>
      <c r="K715" s="859"/>
      <c r="L715" s="859"/>
      <c r="M715" s="3341" t="s">
        <v>241</v>
      </c>
      <c r="N715" s="2960"/>
      <c r="O715" s="2960"/>
      <c r="P715" s="859"/>
      <c r="Q715" s="859"/>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2960"/>
      <c r="D716" s="2960"/>
      <c r="E716" s="859"/>
      <c r="F716" s="859"/>
      <c r="G716" s="859"/>
      <c r="H716" s="2960"/>
      <c r="I716" s="2960"/>
      <c r="J716" s="859"/>
      <c r="K716" s="859"/>
      <c r="L716" s="859"/>
      <c r="M716" s="3342" t="s">
        <v>209</v>
      </c>
      <c r="N716" s="2960"/>
      <c r="O716" s="1025" t="s">
        <v>210</v>
      </c>
      <c r="P716" s="859"/>
      <c r="Q716" s="859"/>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2960"/>
      <c r="D717" s="2960"/>
      <c r="E717" s="859"/>
      <c r="F717" s="859"/>
      <c r="G717" s="859"/>
      <c r="H717" s="2960"/>
      <c r="I717" s="2960"/>
      <c r="J717" s="859"/>
      <c r="K717" s="859"/>
      <c r="L717" s="859"/>
      <c r="M717" s="3338" t="s">
        <v>210</v>
      </c>
      <c r="N717" s="2960"/>
      <c r="O717" s="1026">
        <v>0.99999999999999978</v>
      </c>
      <c r="P717" s="859"/>
      <c r="Q717" s="859"/>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2960"/>
      <c r="D718" s="2960"/>
      <c r="E718" s="859"/>
      <c r="F718" s="859"/>
      <c r="G718" s="859"/>
      <c r="H718" s="3339" t="s">
        <v>241</v>
      </c>
      <c r="I718" s="2960"/>
      <c r="J718" s="2960"/>
      <c r="K718" s="859"/>
      <c r="L718" s="859"/>
      <c r="M718" s="2960"/>
      <c r="N718" s="2960"/>
      <c r="O718" s="859"/>
      <c r="P718" s="859"/>
      <c r="Q718" s="859"/>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2960"/>
      <c r="D719" s="2960"/>
      <c r="E719" s="859"/>
      <c r="F719" s="859"/>
      <c r="G719" s="859"/>
      <c r="H719" s="3336" t="s">
        <v>209</v>
      </c>
      <c r="I719" s="2960"/>
      <c r="J719" s="1027" t="s">
        <v>210</v>
      </c>
      <c r="K719" s="859"/>
      <c r="L719" s="859"/>
      <c r="M719" s="2960"/>
      <c r="N719" s="2960"/>
      <c r="O719" s="859"/>
      <c r="P719" s="859"/>
      <c r="Q719" s="859"/>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2960"/>
      <c r="D720" s="2960"/>
      <c r="E720" s="859"/>
      <c r="F720" s="859"/>
      <c r="G720" s="859"/>
      <c r="H720" s="3337" t="s">
        <v>210</v>
      </c>
      <c r="I720" s="2960"/>
      <c r="J720" s="1028">
        <v>0.99999999999999989</v>
      </c>
      <c r="K720" s="859"/>
      <c r="L720" s="859"/>
      <c r="M720" s="2960"/>
      <c r="N720" s="2960"/>
      <c r="O720" s="859"/>
      <c r="P720" s="859"/>
      <c r="Q720" s="859"/>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2960"/>
      <c r="D721" s="2960"/>
      <c r="E721" s="859"/>
      <c r="F721" s="859"/>
      <c r="G721" s="859"/>
      <c r="H721" s="2960"/>
      <c r="I721" s="2960"/>
      <c r="J721" s="859"/>
      <c r="K721" s="859"/>
      <c r="L721" s="859"/>
      <c r="M721" s="2960"/>
      <c r="N721" s="2960"/>
      <c r="O721" s="859"/>
      <c r="P721" s="859"/>
      <c r="Q721" s="859"/>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2960"/>
      <c r="D722" s="2960"/>
      <c r="E722" s="859"/>
      <c r="F722" s="859"/>
      <c r="G722" s="859"/>
      <c r="H722" s="2960"/>
      <c r="I722" s="2960"/>
      <c r="J722" s="859"/>
      <c r="K722" s="859"/>
      <c r="L722" s="859"/>
      <c r="M722" s="2960"/>
      <c r="N722" s="2960"/>
      <c r="O722" s="859"/>
      <c r="P722" s="859"/>
      <c r="Q722" s="859"/>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2960"/>
      <c r="D723" s="2960"/>
      <c r="E723" s="859"/>
      <c r="F723" s="859"/>
      <c r="G723" s="859"/>
      <c r="H723" s="2960"/>
      <c r="I723" s="2960"/>
      <c r="J723" s="859"/>
      <c r="K723" s="859"/>
      <c r="L723" s="859"/>
      <c r="M723" s="2960"/>
      <c r="N723" s="2960"/>
      <c r="O723" s="859"/>
      <c r="P723" s="859"/>
      <c r="Q723" s="859"/>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2960"/>
      <c r="D724" s="2960"/>
      <c r="E724" s="859"/>
      <c r="F724" s="859"/>
      <c r="G724" s="859"/>
      <c r="H724" s="2960"/>
      <c r="I724" s="2960"/>
      <c r="J724" s="859"/>
      <c r="K724" s="859"/>
      <c r="L724" s="859"/>
      <c r="M724" s="2960"/>
      <c r="N724" s="2960"/>
      <c r="O724" s="859"/>
      <c r="P724" s="859"/>
      <c r="Q724" s="859"/>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2960"/>
      <c r="D725" s="2960"/>
      <c r="E725" s="859"/>
      <c r="F725" s="859"/>
      <c r="G725" s="859"/>
      <c r="H725" s="2960"/>
      <c r="I725" s="2960"/>
      <c r="J725" s="859"/>
      <c r="K725" s="859"/>
      <c r="L725" s="859"/>
      <c r="M725" s="2960"/>
      <c r="N725" s="2960"/>
      <c r="O725" s="859"/>
      <c r="P725" s="859"/>
      <c r="Q725" s="859"/>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2960"/>
      <c r="D726" s="2960"/>
      <c r="E726" s="859"/>
      <c r="F726" s="859"/>
      <c r="G726" s="859"/>
      <c r="H726" s="2960"/>
      <c r="I726" s="2960"/>
      <c r="J726" s="859"/>
      <c r="K726" s="859"/>
      <c r="L726" s="859"/>
      <c r="M726" s="2960"/>
      <c r="N726" s="2960"/>
      <c r="O726" s="859"/>
      <c r="P726" s="859"/>
      <c r="Q726" s="859"/>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2960"/>
      <c r="D727" s="2960"/>
      <c r="E727" s="859"/>
      <c r="F727" s="859"/>
      <c r="G727" s="859"/>
      <c r="H727" s="2960"/>
      <c r="I727" s="2960"/>
      <c r="J727" s="859"/>
      <c r="K727" s="859"/>
      <c r="L727" s="859"/>
      <c r="M727" s="2960"/>
      <c r="N727" s="2960"/>
      <c r="O727" s="859"/>
      <c r="P727" s="859"/>
      <c r="Q727" s="859"/>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2960"/>
      <c r="D728" s="2960"/>
      <c r="E728" s="859"/>
      <c r="F728" s="859"/>
      <c r="G728" s="859"/>
      <c r="H728" s="2960"/>
      <c r="I728" s="2960"/>
      <c r="J728" s="859"/>
      <c r="K728" s="859"/>
      <c r="L728" s="859"/>
      <c r="M728" s="2960"/>
      <c r="N728" s="2960"/>
      <c r="O728" s="859"/>
      <c r="P728" s="859"/>
      <c r="Q728" s="859"/>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2960"/>
      <c r="D729" s="2960"/>
      <c r="E729" s="859"/>
      <c r="F729" s="859"/>
      <c r="G729" s="859"/>
      <c r="H729" s="2960"/>
      <c r="I729" s="2960"/>
      <c r="J729" s="859"/>
      <c r="K729" s="859"/>
      <c r="L729" s="859"/>
      <c r="M729" s="2960"/>
      <c r="N729" s="2960"/>
      <c r="O729" s="859"/>
      <c r="P729" s="859"/>
      <c r="Q729" s="859"/>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2960"/>
      <c r="D730" s="2960"/>
      <c r="E730" s="859"/>
      <c r="F730" s="859"/>
      <c r="G730" s="859"/>
      <c r="H730" s="2960"/>
      <c r="I730" s="2960"/>
      <c r="J730" s="859"/>
      <c r="K730" s="859"/>
      <c r="L730" s="859"/>
      <c r="M730" s="2960"/>
      <c r="N730" s="2960"/>
      <c r="O730" s="859"/>
      <c r="P730" s="859"/>
      <c r="Q730" s="859"/>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2960"/>
      <c r="D731" s="2960"/>
      <c r="E731" s="859"/>
      <c r="F731" s="859"/>
      <c r="G731" s="859"/>
      <c r="H731" s="2960"/>
      <c r="I731" s="2960"/>
      <c r="J731" s="859"/>
      <c r="K731" s="859"/>
      <c r="L731" s="859"/>
      <c r="M731" s="2960"/>
      <c r="N731" s="2960"/>
      <c r="O731" s="859"/>
      <c r="P731" s="859"/>
      <c r="Q731" s="859"/>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2960"/>
      <c r="D732" s="2960"/>
      <c r="E732" s="859"/>
      <c r="F732" s="859"/>
      <c r="G732" s="859"/>
      <c r="H732" s="2960"/>
      <c r="I732" s="2960"/>
      <c r="J732" s="859"/>
      <c r="K732" s="859"/>
      <c r="L732" s="859"/>
      <c r="M732" s="2960"/>
      <c r="N732" s="2960"/>
      <c r="O732" s="859"/>
      <c r="P732" s="859"/>
      <c r="Q732" s="859"/>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2960"/>
      <c r="D733" s="2960"/>
      <c r="E733" s="859"/>
      <c r="F733" s="859"/>
      <c r="G733" s="859"/>
      <c r="H733" s="2960"/>
      <c r="I733" s="2960"/>
      <c r="J733" s="859"/>
      <c r="K733" s="859"/>
      <c r="L733" s="859"/>
      <c r="M733" s="2960"/>
      <c r="N733" s="2960"/>
      <c r="O733" s="859"/>
      <c r="P733" s="859"/>
      <c r="Q733" s="859"/>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2960"/>
      <c r="D734" s="2960"/>
      <c r="E734" s="859"/>
      <c r="F734" s="859"/>
      <c r="G734" s="859"/>
      <c r="H734" s="2960"/>
      <c r="I734" s="2960"/>
      <c r="J734" s="859"/>
      <c r="K734" s="859"/>
      <c r="L734" s="859"/>
      <c r="M734" s="2960"/>
      <c r="N734" s="2960"/>
      <c r="O734" s="859"/>
      <c r="P734" s="859"/>
      <c r="Q734" s="859"/>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2960"/>
      <c r="D735" s="2960"/>
      <c r="E735" s="859"/>
      <c r="F735" s="859"/>
      <c r="G735" s="859"/>
      <c r="H735" s="2960"/>
      <c r="I735" s="2960"/>
      <c r="J735" s="859"/>
      <c r="K735" s="859"/>
      <c r="L735" s="859"/>
      <c r="M735" s="2960"/>
      <c r="N735" s="2960"/>
      <c r="O735" s="859"/>
      <c r="P735" s="859"/>
      <c r="Q735" s="859"/>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2960"/>
      <c r="D736" s="2960"/>
      <c r="E736" s="859"/>
      <c r="F736" s="859"/>
      <c r="G736" s="859"/>
      <c r="H736" s="2960"/>
      <c r="I736" s="2960"/>
      <c r="J736" s="859"/>
      <c r="K736" s="859"/>
      <c r="L736" s="859"/>
      <c r="M736" s="2960"/>
      <c r="N736" s="2960"/>
      <c r="O736" s="859"/>
      <c r="P736" s="859"/>
      <c r="Q736" s="859"/>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2960"/>
      <c r="D737" s="2960"/>
      <c r="E737" s="859"/>
      <c r="F737" s="859"/>
      <c r="G737" s="859"/>
      <c r="H737" s="2960"/>
      <c r="I737" s="2960"/>
      <c r="J737" s="859"/>
      <c r="K737" s="859"/>
      <c r="L737" s="859"/>
      <c r="M737" s="2960"/>
      <c r="N737" s="2960"/>
      <c r="O737" s="859"/>
      <c r="P737" s="859"/>
      <c r="Q737" s="859"/>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2960"/>
      <c r="D738" s="2960"/>
      <c r="E738" s="859"/>
      <c r="F738" s="859"/>
      <c r="G738" s="859"/>
      <c r="H738" s="2960"/>
      <c r="I738" s="2960"/>
      <c r="J738" s="859"/>
      <c r="K738" s="859"/>
      <c r="L738" s="859"/>
      <c r="M738" s="2960"/>
      <c r="N738" s="2960"/>
      <c r="O738" s="859"/>
      <c r="P738" s="859"/>
      <c r="Q738" s="859"/>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2960"/>
      <c r="D739" s="2960"/>
      <c r="E739" s="859"/>
      <c r="F739" s="859"/>
      <c r="G739" s="859"/>
      <c r="H739" s="2960"/>
      <c r="I739" s="2960"/>
      <c r="J739" s="859"/>
      <c r="K739" s="859"/>
      <c r="L739" s="859"/>
      <c r="M739" s="2960"/>
      <c r="N739" s="2960"/>
      <c r="O739" s="859"/>
      <c r="P739" s="859"/>
      <c r="Q739" s="859"/>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2960"/>
      <c r="D740" s="2960"/>
      <c r="E740" s="859"/>
      <c r="F740" s="859"/>
      <c r="G740" s="859"/>
      <c r="H740" s="2960"/>
      <c r="I740" s="2960"/>
      <c r="J740" s="859"/>
      <c r="K740" s="859"/>
      <c r="L740" s="859"/>
      <c r="M740" s="2960"/>
      <c r="N740" s="2960"/>
      <c r="O740" s="859"/>
      <c r="P740" s="859"/>
      <c r="Q740" s="859"/>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2960"/>
      <c r="D741" s="2960"/>
      <c r="E741" s="859"/>
      <c r="F741" s="859"/>
      <c r="G741" s="859"/>
      <c r="H741" s="2960"/>
      <c r="I741" s="2960"/>
      <c r="J741" s="859"/>
      <c r="K741" s="859"/>
      <c r="L741" s="859"/>
      <c r="M741" s="2960"/>
      <c r="N741" s="2960"/>
      <c r="O741" s="859"/>
      <c r="P741" s="859"/>
      <c r="Q741" s="859"/>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2960"/>
      <c r="D742" s="2960"/>
      <c r="E742" s="859"/>
      <c r="F742" s="859"/>
      <c r="G742" s="859"/>
      <c r="H742" s="2960"/>
      <c r="I742" s="2960"/>
      <c r="J742" s="859"/>
      <c r="K742" s="859"/>
      <c r="L742" s="859"/>
      <c r="M742" s="2960"/>
      <c r="N742" s="2960"/>
      <c r="O742" s="859"/>
      <c r="P742" s="859"/>
      <c r="Q742" s="859"/>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2960"/>
      <c r="D743" s="2960"/>
      <c r="E743" s="859"/>
      <c r="F743" s="859"/>
      <c r="G743" s="859"/>
      <c r="H743" s="2960"/>
      <c r="I743" s="2960"/>
      <c r="J743" s="859"/>
      <c r="K743" s="859"/>
      <c r="L743" s="859"/>
      <c r="M743" s="2960"/>
      <c r="N743" s="2960"/>
      <c r="O743" s="859"/>
      <c r="P743" s="859"/>
      <c r="Q743" s="859"/>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2960"/>
      <c r="D744" s="2960"/>
      <c r="E744" s="859"/>
      <c r="F744" s="859"/>
      <c r="G744" s="859"/>
      <c r="H744" s="2960"/>
      <c r="I744" s="2960"/>
      <c r="J744" s="859"/>
      <c r="K744" s="859"/>
      <c r="L744" s="859"/>
      <c r="M744" s="2960"/>
      <c r="N744" s="2960"/>
      <c r="O744" s="859"/>
      <c r="P744" s="859"/>
      <c r="Q744" s="859"/>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2960"/>
      <c r="D745" s="2960"/>
      <c r="E745" s="859"/>
      <c r="F745" s="859"/>
      <c r="G745" s="859"/>
      <c r="H745" s="2960"/>
      <c r="I745" s="2960"/>
      <c r="J745" s="859"/>
      <c r="K745" s="859"/>
      <c r="L745" s="859"/>
      <c r="M745" s="2960"/>
      <c r="N745" s="2960"/>
      <c r="O745" s="859"/>
      <c r="P745" s="859"/>
      <c r="Q745" s="859"/>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2960"/>
      <c r="D746" s="2960"/>
      <c r="E746" s="859"/>
      <c r="F746" s="859"/>
      <c r="G746" s="859"/>
      <c r="H746" s="2960"/>
      <c r="I746" s="2960"/>
      <c r="J746" s="859"/>
      <c r="K746" s="859"/>
      <c r="L746" s="859"/>
      <c r="M746" s="2960"/>
      <c r="N746" s="2960"/>
      <c r="O746" s="859"/>
      <c r="P746" s="859"/>
      <c r="Q746" s="859"/>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2960"/>
      <c r="D747" s="2960"/>
      <c r="E747" s="859"/>
      <c r="F747" s="859"/>
      <c r="G747" s="859"/>
      <c r="H747" s="2960"/>
      <c r="I747" s="2960"/>
      <c r="J747" s="859"/>
      <c r="K747" s="859"/>
      <c r="L747" s="859"/>
      <c r="M747" s="2960"/>
      <c r="N747" s="2960"/>
      <c r="O747" s="859"/>
      <c r="P747" s="859"/>
      <c r="Q747" s="859"/>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2960"/>
      <c r="D748" s="2960"/>
      <c r="E748" s="859"/>
      <c r="F748" s="859"/>
      <c r="G748" s="859"/>
      <c r="H748" s="2960"/>
      <c r="I748" s="2960"/>
      <c r="J748" s="859"/>
      <c r="K748" s="859"/>
      <c r="L748" s="859"/>
      <c r="M748" s="2960"/>
      <c r="N748" s="2960"/>
      <c r="O748" s="859"/>
      <c r="P748" s="859"/>
      <c r="Q748" s="859"/>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2960"/>
      <c r="D749" s="2960"/>
      <c r="E749" s="859"/>
      <c r="F749" s="859"/>
      <c r="G749" s="859"/>
      <c r="H749" s="2960"/>
      <c r="I749" s="2960"/>
      <c r="J749" s="859"/>
      <c r="K749" s="859"/>
      <c r="L749" s="859"/>
      <c r="M749" s="2960"/>
      <c r="N749" s="2960"/>
      <c r="O749" s="859"/>
      <c r="P749" s="859"/>
      <c r="Q749" s="859"/>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2960"/>
      <c r="D750" s="2960"/>
      <c r="E750" s="859"/>
      <c r="F750" s="859"/>
      <c r="G750" s="859"/>
      <c r="H750" s="2960"/>
      <c r="I750" s="2960"/>
      <c r="J750" s="859"/>
      <c r="K750" s="859"/>
      <c r="L750" s="859"/>
      <c r="M750" s="2960"/>
      <c r="N750" s="2960"/>
      <c r="O750" s="859"/>
      <c r="P750" s="859"/>
      <c r="Q750" s="859"/>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2960"/>
      <c r="D751" s="2960"/>
      <c r="E751" s="859"/>
      <c r="F751" s="859"/>
      <c r="G751" s="859"/>
      <c r="H751" s="2960"/>
      <c r="I751" s="2960"/>
      <c r="J751" s="859"/>
      <c r="K751" s="859"/>
      <c r="L751" s="859"/>
      <c r="M751" s="2960"/>
      <c r="N751" s="2960"/>
      <c r="O751" s="859"/>
      <c r="P751" s="859"/>
      <c r="Q751" s="859"/>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2960"/>
      <c r="D752" s="2960"/>
      <c r="E752" s="859"/>
      <c r="F752" s="859"/>
      <c r="G752" s="859"/>
      <c r="H752" s="2960"/>
      <c r="I752" s="2960"/>
      <c r="J752" s="859"/>
      <c r="K752" s="859"/>
      <c r="L752" s="859"/>
      <c r="M752" s="2960"/>
      <c r="N752" s="2960"/>
      <c r="O752" s="859"/>
      <c r="P752" s="859"/>
      <c r="Q752" s="859"/>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2960"/>
      <c r="D753" s="2960"/>
      <c r="E753" s="859"/>
      <c r="F753" s="859"/>
      <c r="G753" s="859"/>
      <c r="H753" s="2960"/>
      <c r="I753" s="2960"/>
      <c r="J753" s="859"/>
      <c r="K753" s="859"/>
      <c r="L753" s="859"/>
      <c r="M753" s="2960"/>
      <c r="N753" s="2960"/>
      <c r="O753" s="859"/>
      <c r="P753" s="859"/>
      <c r="Q753" s="859"/>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2960"/>
      <c r="D754" s="2960"/>
      <c r="E754" s="859"/>
      <c r="F754" s="859"/>
      <c r="G754" s="859"/>
      <c r="H754" s="2960"/>
      <c r="I754" s="2960"/>
      <c r="J754" s="859"/>
      <c r="K754" s="859"/>
      <c r="L754" s="859"/>
      <c r="M754" s="2960"/>
      <c r="N754" s="2960"/>
      <c r="O754" s="859"/>
      <c r="P754" s="859"/>
      <c r="Q754" s="859"/>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2960"/>
      <c r="D755" s="2960"/>
      <c r="E755" s="859"/>
      <c r="F755" s="859"/>
      <c r="G755" s="859"/>
      <c r="H755" s="2960"/>
      <c r="I755" s="2960"/>
      <c r="J755" s="859"/>
      <c r="K755" s="859"/>
      <c r="L755" s="859"/>
      <c r="M755" s="2960"/>
      <c r="N755" s="2960"/>
      <c r="O755" s="859"/>
      <c r="P755" s="859"/>
      <c r="Q755" s="859"/>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2960"/>
      <c r="D756" s="2960"/>
      <c r="E756" s="859"/>
      <c r="F756" s="859"/>
      <c r="G756" s="859"/>
      <c r="H756" s="2960"/>
      <c r="I756" s="2960"/>
      <c r="J756" s="859"/>
      <c r="K756" s="859"/>
      <c r="L756" s="859"/>
      <c r="M756" s="2960"/>
      <c r="N756" s="2960"/>
      <c r="O756" s="859"/>
      <c r="P756" s="859"/>
      <c r="Q756" s="859"/>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2960"/>
      <c r="D757" s="2960"/>
      <c r="E757" s="859"/>
      <c r="F757" s="859"/>
      <c r="G757" s="859"/>
      <c r="H757" s="2960"/>
      <c r="I757" s="2960"/>
      <c r="J757" s="859"/>
      <c r="K757" s="859"/>
      <c r="L757" s="859"/>
      <c r="M757" s="2960"/>
      <c r="N757" s="2960"/>
      <c r="O757" s="859"/>
      <c r="P757" s="859"/>
      <c r="Q757" s="859"/>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2960"/>
      <c r="D758" s="2960"/>
      <c r="E758" s="859"/>
      <c r="F758" s="859"/>
      <c r="G758" s="859"/>
      <c r="H758" s="2960"/>
      <c r="I758" s="2960"/>
      <c r="J758" s="859"/>
      <c r="K758" s="859"/>
      <c r="L758" s="859"/>
      <c r="M758" s="2960"/>
      <c r="N758" s="2960"/>
      <c r="O758" s="859"/>
      <c r="P758" s="859"/>
      <c r="Q758" s="859"/>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2960"/>
      <c r="D759" s="2960"/>
      <c r="E759" s="859"/>
      <c r="F759" s="859"/>
      <c r="G759" s="859"/>
      <c r="H759" s="2960"/>
      <c r="I759" s="2960"/>
      <c r="J759" s="859"/>
      <c r="K759" s="859"/>
      <c r="L759" s="859"/>
      <c r="M759" s="2960"/>
      <c r="N759" s="2960"/>
      <c r="O759" s="859"/>
      <c r="P759" s="859"/>
      <c r="Q759" s="859"/>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2960"/>
      <c r="D760" s="2960"/>
      <c r="E760" s="859"/>
      <c r="F760" s="859"/>
      <c r="G760" s="859"/>
      <c r="H760" s="2960"/>
      <c r="I760" s="2960"/>
      <c r="J760" s="859"/>
      <c r="K760" s="859"/>
      <c r="L760" s="859"/>
      <c r="M760" s="2960"/>
      <c r="N760" s="2960"/>
      <c r="O760" s="859"/>
      <c r="P760" s="859"/>
      <c r="Q760" s="859"/>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2960"/>
      <c r="D761" s="2960"/>
      <c r="E761" s="859"/>
      <c r="F761" s="859"/>
      <c r="G761" s="859"/>
      <c r="H761" s="2960"/>
      <c r="I761" s="2960"/>
      <c r="J761" s="859"/>
      <c r="K761" s="859"/>
      <c r="L761" s="859"/>
      <c r="M761" s="2960"/>
      <c r="N761" s="2960"/>
      <c r="O761" s="859"/>
      <c r="P761" s="859"/>
      <c r="Q761" s="859"/>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2960"/>
      <c r="D762" s="2960"/>
      <c r="E762" s="859"/>
      <c r="F762" s="859"/>
      <c r="G762" s="859"/>
      <c r="H762" s="2960"/>
      <c r="I762" s="2960"/>
      <c r="J762" s="859"/>
      <c r="K762" s="859"/>
      <c r="L762" s="859"/>
      <c r="M762" s="2960"/>
      <c r="N762" s="2960"/>
      <c r="O762" s="859"/>
      <c r="P762" s="859"/>
      <c r="Q762" s="859"/>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2960"/>
      <c r="D763" s="2960"/>
      <c r="E763" s="859"/>
      <c r="F763" s="859"/>
      <c r="G763" s="859"/>
      <c r="H763" s="2960"/>
      <c r="I763" s="2960"/>
      <c r="J763" s="859"/>
      <c r="K763" s="859"/>
      <c r="L763" s="859"/>
      <c r="M763" s="2960"/>
      <c r="N763" s="2960"/>
      <c r="O763" s="859"/>
      <c r="P763" s="859"/>
      <c r="Q763" s="859"/>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2960"/>
      <c r="D764" s="2960"/>
      <c r="E764" s="859"/>
      <c r="F764" s="859"/>
      <c r="G764" s="859"/>
      <c r="H764" s="2960"/>
      <c r="I764" s="2960"/>
      <c r="J764" s="859"/>
      <c r="K764" s="859"/>
      <c r="L764" s="859"/>
      <c r="M764" s="2960"/>
      <c r="N764" s="2960"/>
      <c r="O764" s="859"/>
      <c r="P764" s="859"/>
      <c r="Q764" s="859"/>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2960"/>
      <c r="D765" s="2960"/>
      <c r="E765" s="859"/>
      <c r="F765" s="859"/>
      <c r="G765" s="859"/>
      <c r="H765" s="2960"/>
      <c r="I765" s="2960"/>
      <c r="J765" s="859"/>
      <c r="K765" s="859"/>
      <c r="L765" s="859"/>
      <c r="M765" s="2960"/>
      <c r="N765" s="2960"/>
      <c r="O765" s="859"/>
      <c r="P765" s="859"/>
      <c r="Q765" s="859"/>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2960"/>
      <c r="D766" s="2960"/>
      <c r="E766" s="859"/>
      <c r="F766" s="859"/>
      <c r="G766" s="859"/>
      <c r="H766" s="2960"/>
      <c r="I766" s="2960"/>
      <c r="J766" s="859"/>
      <c r="K766" s="859"/>
      <c r="L766" s="859"/>
      <c r="M766" s="2960"/>
      <c r="N766" s="2960"/>
      <c r="O766" s="859"/>
      <c r="P766" s="859"/>
      <c r="Q766" s="859"/>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2960"/>
      <c r="D767" s="2960"/>
      <c r="E767" s="859"/>
      <c r="F767" s="859"/>
      <c r="G767" s="859"/>
      <c r="H767" s="2960"/>
      <c r="I767" s="2960"/>
      <c r="J767" s="859"/>
      <c r="K767" s="859"/>
      <c r="L767" s="859"/>
      <c r="M767" s="2960"/>
      <c r="N767" s="2960"/>
      <c r="O767" s="859"/>
      <c r="P767" s="859"/>
      <c r="Q767" s="859"/>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2960"/>
      <c r="D768" s="2960"/>
      <c r="E768" s="859"/>
      <c r="F768" s="859"/>
      <c r="G768" s="859"/>
      <c r="H768" s="2960"/>
      <c r="I768" s="2960"/>
      <c r="J768" s="859"/>
      <c r="K768" s="859"/>
      <c r="L768" s="859"/>
      <c r="M768" s="2960"/>
      <c r="N768" s="2960"/>
      <c r="O768" s="859"/>
      <c r="P768" s="859"/>
      <c r="Q768" s="859"/>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2960"/>
      <c r="D769" s="2960"/>
      <c r="E769" s="859"/>
      <c r="F769" s="859"/>
      <c r="G769" s="859"/>
      <c r="H769" s="2960"/>
      <c r="I769" s="2960"/>
      <c r="J769" s="859"/>
      <c r="K769" s="859"/>
      <c r="L769" s="859"/>
      <c r="M769" s="2960"/>
      <c r="N769" s="2960"/>
      <c r="O769" s="859"/>
      <c r="P769" s="859"/>
      <c r="Q769" s="859"/>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2960"/>
      <c r="D770" s="2960"/>
      <c r="E770" s="859"/>
      <c r="F770" s="859"/>
      <c r="G770" s="859"/>
      <c r="H770" s="2960"/>
      <c r="I770" s="2960"/>
      <c r="J770" s="859"/>
      <c r="K770" s="859"/>
      <c r="L770" s="859"/>
      <c r="M770" s="2960"/>
      <c r="N770" s="2960"/>
      <c r="O770" s="859"/>
      <c r="P770" s="859"/>
      <c r="Q770" s="859"/>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2960"/>
      <c r="D771" s="2960"/>
      <c r="E771" s="859"/>
      <c r="F771" s="859"/>
      <c r="G771" s="859"/>
      <c r="H771" s="2960"/>
      <c r="I771" s="2960"/>
      <c r="J771" s="859"/>
      <c r="K771" s="859"/>
      <c r="L771" s="859"/>
      <c r="M771" s="2960"/>
      <c r="N771" s="2960"/>
      <c r="O771" s="859"/>
      <c r="P771" s="859"/>
      <c r="Q771" s="859"/>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2960"/>
      <c r="D772" s="2960"/>
      <c r="E772" s="859"/>
      <c r="F772" s="859"/>
      <c r="G772" s="859"/>
      <c r="H772" s="2960"/>
      <c r="I772" s="2960"/>
      <c r="J772" s="859"/>
      <c r="K772" s="859"/>
      <c r="L772" s="859"/>
      <c r="M772" s="2960"/>
      <c r="N772" s="2960"/>
      <c r="O772" s="859"/>
      <c r="P772" s="859"/>
      <c r="Q772" s="859"/>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2960"/>
      <c r="D773" s="2960"/>
      <c r="E773" s="859"/>
      <c r="F773" s="859"/>
      <c r="G773" s="859"/>
      <c r="H773" s="2960"/>
      <c r="I773" s="2960"/>
      <c r="J773" s="859"/>
      <c r="K773" s="859"/>
      <c r="L773" s="859"/>
      <c r="M773" s="2960"/>
      <c r="N773" s="2960"/>
      <c r="O773" s="859"/>
      <c r="P773" s="859"/>
      <c r="Q773" s="859"/>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2960"/>
      <c r="D774" s="2960"/>
      <c r="E774" s="859"/>
      <c r="F774" s="859"/>
      <c r="G774" s="859"/>
      <c r="H774" s="2960"/>
      <c r="I774" s="2960"/>
      <c r="J774" s="859"/>
      <c r="K774" s="859"/>
      <c r="L774" s="859"/>
      <c r="M774" s="2960"/>
      <c r="N774" s="2960"/>
      <c r="O774" s="859"/>
      <c r="P774" s="859"/>
      <c r="Q774" s="859"/>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2960"/>
      <c r="D775" s="2960"/>
      <c r="E775" s="859"/>
      <c r="F775" s="859"/>
      <c r="G775" s="859"/>
      <c r="H775" s="2960"/>
      <c r="I775" s="2960"/>
      <c r="J775" s="859"/>
      <c r="K775" s="859"/>
      <c r="L775" s="859"/>
      <c r="M775" s="2960"/>
      <c r="N775" s="2960"/>
      <c r="O775" s="859"/>
      <c r="P775" s="859"/>
      <c r="Q775" s="859"/>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2960"/>
      <c r="D776" s="2960"/>
      <c r="E776" s="859"/>
      <c r="F776" s="859"/>
      <c r="G776" s="859"/>
      <c r="H776" s="2960"/>
      <c r="I776" s="2960"/>
      <c r="J776" s="859"/>
      <c r="K776" s="859"/>
      <c r="L776" s="859"/>
      <c r="M776" s="2960"/>
      <c r="N776" s="2960"/>
      <c r="O776" s="859"/>
      <c r="P776" s="859"/>
      <c r="Q776" s="859"/>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2960"/>
      <c r="D777" s="2960"/>
      <c r="E777" s="859"/>
      <c r="F777" s="859"/>
      <c r="G777" s="859"/>
      <c r="H777" s="2960"/>
      <c r="I777" s="2960"/>
      <c r="J777" s="859"/>
      <c r="K777" s="859"/>
      <c r="L777" s="859"/>
      <c r="M777" s="2960"/>
      <c r="N777" s="2960"/>
      <c r="O777" s="859"/>
      <c r="P777" s="859"/>
      <c r="Q777" s="859"/>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2960"/>
      <c r="D778" s="2960"/>
      <c r="E778" s="859"/>
      <c r="F778" s="859"/>
      <c r="G778" s="859"/>
      <c r="H778" s="2960"/>
      <c r="I778" s="2960"/>
      <c r="J778" s="859"/>
      <c r="K778" s="859"/>
      <c r="L778" s="859"/>
      <c r="M778" s="2960"/>
      <c r="N778" s="2960"/>
      <c r="O778" s="859"/>
      <c r="P778" s="859"/>
      <c r="Q778" s="859"/>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2960"/>
      <c r="D779" s="2960"/>
      <c r="E779" s="859"/>
      <c r="F779" s="859"/>
      <c r="G779" s="859"/>
      <c r="H779" s="2960"/>
      <c r="I779" s="2960"/>
      <c r="J779" s="859"/>
      <c r="K779" s="859"/>
      <c r="L779" s="859"/>
      <c r="M779" s="2960"/>
      <c r="N779" s="2960"/>
      <c r="O779" s="859"/>
      <c r="P779" s="859"/>
      <c r="Q779" s="859"/>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2960"/>
      <c r="D780" s="2960"/>
      <c r="E780" s="859"/>
      <c r="F780" s="859"/>
      <c r="G780" s="859"/>
      <c r="H780" s="2960"/>
      <c r="I780" s="2960"/>
      <c r="J780" s="859"/>
      <c r="K780" s="859"/>
      <c r="L780" s="859"/>
      <c r="M780" s="2960"/>
      <c r="N780" s="2960"/>
      <c r="O780" s="859"/>
      <c r="P780" s="859"/>
      <c r="Q780" s="859"/>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2960"/>
      <c r="D781" s="2960"/>
      <c r="E781" s="859"/>
      <c r="F781" s="859"/>
      <c r="G781" s="859"/>
      <c r="H781" s="2960"/>
      <c r="I781" s="2960"/>
      <c r="J781" s="859"/>
      <c r="K781" s="859"/>
      <c r="L781" s="859"/>
      <c r="M781" s="2960"/>
      <c r="N781" s="2960"/>
      <c r="O781" s="859"/>
      <c r="P781" s="859"/>
      <c r="Q781" s="859"/>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2960"/>
      <c r="D782" s="2960"/>
      <c r="E782" s="859"/>
      <c r="F782" s="859"/>
      <c r="G782" s="859"/>
      <c r="H782" s="2960"/>
      <c r="I782" s="2960"/>
      <c r="J782" s="859"/>
      <c r="K782" s="859"/>
      <c r="L782" s="859"/>
      <c r="M782" s="2960"/>
      <c r="N782" s="2960"/>
      <c r="O782" s="859"/>
      <c r="P782" s="859"/>
      <c r="Q782" s="859"/>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2960"/>
      <c r="D783" s="2960"/>
      <c r="E783" s="859"/>
      <c r="F783" s="859"/>
      <c r="G783" s="859"/>
      <c r="H783" s="2960"/>
      <c r="I783" s="2960"/>
      <c r="J783" s="859"/>
      <c r="K783" s="859"/>
      <c r="L783" s="859"/>
      <c r="M783" s="2960"/>
      <c r="N783" s="2960"/>
      <c r="O783" s="859"/>
      <c r="P783" s="859"/>
      <c r="Q783" s="859"/>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2960"/>
      <c r="D784" s="2960"/>
      <c r="E784" s="859"/>
      <c r="F784" s="859"/>
      <c r="G784" s="859"/>
      <c r="H784" s="2960"/>
      <c r="I784" s="2960"/>
      <c r="J784" s="859"/>
      <c r="K784" s="859"/>
      <c r="L784" s="859"/>
      <c r="M784" s="2960"/>
      <c r="N784" s="2960"/>
      <c r="O784" s="859"/>
      <c r="P784" s="859"/>
      <c r="Q784" s="859"/>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2960"/>
      <c r="D785" s="2960"/>
      <c r="E785" s="859"/>
      <c r="F785" s="859"/>
      <c r="G785" s="859"/>
      <c r="H785" s="2960"/>
      <c r="I785" s="2960"/>
      <c r="J785" s="859"/>
      <c r="K785" s="859"/>
      <c r="L785" s="859"/>
      <c r="M785" s="2960"/>
      <c r="N785" s="2960"/>
      <c r="O785" s="859"/>
      <c r="P785" s="859"/>
      <c r="Q785" s="859"/>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2960"/>
      <c r="D786" s="2960"/>
      <c r="E786" s="859"/>
      <c r="F786" s="859"/>
      <c r="G786" s="859"/>
      <c r="H786" s="2960"/>
      <c r="I786" s="2960"/>
      <c r="J786" s="859"/>
      <c r="K786" s="859"/>
      <c r="L786" s="859"/>
      <c r="M786" s="2960"/>
      <c r="N786" s="2960"/>
      <c r="O786" s="859"/>
      <c r="P786" s="859"/>
      <c r="Q786" s="859"/>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2960"/>
      <c r="D787" s="2960"/>
      <c r="E787" s="859"/>
      <c r="F787" s="859"/>
      <c r="G787" s="859"/>
      <c r="H787" s="2960"/>
      <c r="I787" s="2960"/>
      <c r="J787" s="859"/>
      <c r="K787" s="859"/>
      <c r="L787" s="859"/>
      <c r="M787" s="2960"/>
      <c r="N787" s="2960"/>
      <c r="O787" s="859"/>
      <c r="P787" s="859"/>
      <c r="Q787" s="859"/>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2960"/>
      <c r="D788" s="2960"/>
      <c r="E788" s="859"/>
      <c r="F788" s="859"/>
      <c r="G788" s="859"/>
      <c r="H788" s="2960"/>
      <c r="I788" s="2960"/>
      <c r="J788" s="859"/>
      <c r="K788" s="859"/>
      <c r="L788" s="859"/>
      <c r="M788" s="2960"/>
      <c r="N788" s="2960"/>
      <c r="O788" s="859"/>
      <c r="P788" s="859"/>
      <c r="Q788" s="859"/>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2960"/>
      <c r="D789" s="2960"/>
      <c r="E789" s="859"/>
      <c r="F789" s="859"/>
      <c r="G789" s="859"/>
      <c r="H789" s="2960"/>
      <c r="I789" s="2960"/>
      <c r="J789" s="859"/>
      <c r="K789" s="859"/>
      <c r="L789" s="859"/>
      <c r="M789" s="2960"/>
      <c r="N789" s="2960"/>
      <c r="O789" s="859"/>
      <c r="P789" s="859"/>
      <c r="Q789" s="859"/>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2960"/>
      <c r="D790" s="2960"/>
      <c r="E790" s="859"/>
      <c r="F790" s="859"/>
      <c r="G790" s="859"/>
      <c r="H790" s="2960"/>
      <c r="I790" s="2960"/>
      <c r="J790" s="859"/>
      <c r="K790" s="859"/>
      <c r="L790" s="859"/>
      <c r="M790" s="2960"/>
      <c r="N790" s="2960"/>
      <c r="O790" s="859"/>
      <c r="P790" s="859"/>
      <c r="Q790" s="859"/>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2960"/>
      <c r="D791" s="2960"/>
      <c r="E791" s="859"/>
      <c r="F791" s="859"/>
      <c r="G791" s="859"/>
      <c r="H791" s="2960"/>
      <c r="I791" s="2960"/>
      <c r="J791" s="859"/>
      <c r="K791" s="859"/>
      <c r="L791" s="859"/>
      <c r="M791" s="2960"/>
      <c r="N791" s="2960"/>
      <c r="O791" s="859"/>
      <c r="P791" s="859"/>
      <c r="Q791" s="859"/>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2960"/>
      <c r="D792" s="2960"/>
      <c r="E792" s="859"/>
      <c r="F792" s="859"/>
      <c r="G792" s="859"/>
      <c r="H792" s="2960"/>
      <c r="I792" s="2960"/>
      <c r="J792" s="859"/>
      <c r="K792" s="859"/>
      <c r="L792" s="859"/>
      <c r="M792" s="2960"/>
      <c r="N792" s="2960"/>
      <c r="O792" s="859"/>
      <c r="P792" s="859"/>
      <c r="Q792" s="859"/>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2960"/>
      <c r="D793" s="2960"/>
      <c r="E793" s="859"/>
      <c r="F793" s="859"/>
      <c r="G793" s="859"/>
      <c r="H793" s="2960"/>
      <c r="I793" s="2960"/>
      <c r="J793" s="859"/>
      <c r="K793" s="859"/>
      <c r="L793" s="859"/>
      <c r="M793" s="2960"/>
      <c r="N793" s="2960"/>
      <c r="O793" s="859"/>
      <c r="P793" s="859"/>
      <c r="Q793" s="859"/>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2960"/>
      <c r="D794" s="2960"/>
      <c r="E794" s="859"/>
      <c r="F794" s="859"/>
      <c r="G794" s="859"/>
      <c r="H794" s="2960"/>
      <c r="I794" s="2960"/>
      <c r="J794" s="859"/>
      <c r="K794" s="859"/>
      <c r="L794" s="859"/>
      <c r="M794" s="2960"/>
      <c r="N794" s="2960"/>
      <c r="O794" s="859"/>
      <c r="P794" s="859"/>
      <c r="Q794" s="859"/>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2960"/>
      <c r="D795" s="2960"/>
      <c r="E795" s="859"/>
      <c r="F795" s="859"/>
      <c r="G795" s="859"/>
      <c r="H795" s="2960"/>
      <c r="I795" s="2960"/>
      <c r="J795" s="859"/>
      <c r="K795" s="859"/>
      <c r="L795" s="859"/>
      <c r="M795" s="2960"/>
      <c r="N795" s="2960"/>
      <c r="O795" s="859"/>
      <c r="P795" s="859"/>
      <c r="Q795" s="859"/>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2960"/>
      <c r="D796" s="2960"/>
      <c r="E796" s="859"/>
      <c r="F796" s="859"/>
      <c r="G796" s="859"/>
      <c r="H796" s="2960"/>
      <c r="I796" s="2960"/>
      <c r="J796" s="859"/>
      <c r="K796" s="859"/>
      <c r="L796" s="859"/>
      <c r="M796" s="2960"/>
      <c r="N796" s="2960"/>
      <c r="O796" s="859"/>
      <c r="P796" s="859"/>
      <c r="Q796" s="859"/>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2960"/>
      <c r="D797" s="2960"/>
      <c r="E797" s="859"/>
      <c r="F797" s="859"/>
      <c r="G797" s="859"/>
      <c r="H797" s="2960"/>
      <c r="I797" s="2960"/>
      <c r="J797" s="859"/>
      <c r="K797" s="859"/>
      <c r="L797" s="859"/>
      <c r="M797" s="2960"/>
      <c r="N797" s="2960"/>
      <c r="O797" s="859"/>
      <c r="P797" s="859"/>
      <c r="Q797" s="859"/>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2960"/>
      <c r="D798" s="2960"/>
      <c r="E798" s="859"/>
      <c r="F798" s="859"/>
      <c r="G798" s="859"/>
      <c r="H798" s="2960"/>
      <c r="I798" s="2960"/>
      <c r="J798" s="859"/>
      <c r="K798" s="859"/>
      <c r="L798" s="859"/>
      <c r="M798" s="2960"/>
      <c r="N798" s="2960"/>
      <c r="O798" s="859"/>
      <c r="P798" s="859"/>
      <c r="Q798" s="859"/>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2960"/>
      <c r="D799" s="2960"/>
      <c r="E799" s="859"/>
      <c r="F799" s="859"/>
      <c r="G799" s="859"/>
      <c r="H799" s="2960"/>
      <c r="I799" s="2960"/>
      <c r="J799" s="859"/>
      <c r="K799" s="859"/>
      <c r="L799" s="859"/>
      <c r="M799" s="2960"/>
      <c r="N799" s="2960"/>
      <c r="O799" s="859"/>
      <c r="P799" s="859"/>
      <c r="Q799" s="859"/>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59"/>
      <c r="D800" s="859"/>
      <c r="E800" s="859"/>
      <c r="F800" s="859"/>
      <c r="G800" s="859"/>
      <c r="H800" s="859"/>
      <c r="I800" s="859"/>
      <c r="J800" s="859"/>
      <c r="K800" s="859"/>
      <c r="L800" s="859"/>
      <c r="M800" s="859"/>
      <c r="N800" s="859"/>
      <c r="O800" s="859"/>
      <c r="P800" s="859"/>
      <c r="Q800" s="859"/>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59"/>
      <c r="D801" s="859"/>
      <c r="E801" s="859"/>
      <c r="F801" s="859"/>
      <c r="G801" s="859"/>
      <c r="H801" s="859"/>
      <c r="I801" s="859"/>
      <c r="J801" s="859"/>
      <c r="K801" s="859"/>
      <c r="L801" s="859"/>
      <c r="M801" s="859"/>
      <c r="N801" s="859"/>
      <c r="O801" s="859"/>
      <c r="P801" s="859"/>
      <c r="Q801" s="859"/>
    </row>
    <row r="802" ht="25.15" customHeight="true" x14ac:dyDescent="0.2">
      <c r="C802" s="859"/>
      <c r="D802" s="859"/>
      <c r="E802" s="859"/>
      <c r="F802" s="859"/>
      <c r="G802" s="859"/>
      <c r="H802" s="859"/>
      <c r="I802" s="859"/>
      <c r="J802" s="859"/>
      <c r="K802" s="859"/>
      <c r="L802" s="859"/>
      <c r="M802" s="859"/>
      <c r="N802" s="859"/>
      <c r="O802" s="859"/>
      <c r="P802" s="859"/>
      <c r="Q802" s="859"/>
    </row>
    <row r="803" ht="25.15" customHeight="true" x14ac:dyDescent="0.2">
      <c r="C803" s="859"/>
      <c r="D803" s="859"/>
      <c r="E803" s="859"/>
      <c r="F803" s="859"/>
      <c r="G803" s="859"/>
      <c r="H803" s="859"/>
      <c r="I803" s="859"/>
      <c r="J803" s="859"/>
      <c r="K803" s="859"/>
      <c r="L803" s="859"/>
      <c r="M803" s="859"/>
      <c r="N803" s="859"/>
      <c r="O803" s="859"/>
      <c r="P803" s="859"/>
      <c r="Q803" s="859"/>
    </row>
    <row r="804" ht="25.15" customHeight="true" x14ac:dyDescent="0.2">
      <c r="C804" s="859"/>
      <c r="D804" s="859"/>
      <c r="E804" s="859"/>
      <c r="F804" s="859"/>
      <c r="G804" s="859"/>
      <c r="H804" s="859"/>
      <c r="I804" s="859"/>
      <c r="J804" s="859"/>
      <c r="K804" s="859"/>
      <c r="L804" s="859"/>
      <c r="M804" s="859"/>
      <c r="N804" s="859"/>
      <c r="O804" s="859"/>
      <c r="P804" s="859"/>
      <c r="Q804" s="859"/>
    </row>
    <row r="805" ht="25.15" customHeight="true" x14ac:dyDescent="0.2">
      <c r="C805" s="859"/>
      <c r="D805" s="859"/>
      <c r="E805" s="859"/>
      <c r="F805" s="859"/>
      <c r="G805" s="859"/>
      <c r="H805" s="859"/>
      <c r="I805" s="859"/>
      <c r="J805" s="859"/>
      <c r="K805" s="859"/>
      <c r="L805" s="859"/>
      <c r="M805" s="859"/>
      <c r="N805" s="859"/>
      <c r="O805" s="859"/>
      <c r="P805" s="859"/>
      <c r="Q805" s="859"/>
    </row>
    <row r="806" ht="25.15" customHeight="true" x14ac:dyDescent="0.2">
      <c r="C806" s="859"/>
      <c r="D806" s="859"/>
      <c r="E806" s="859"/>
      <c r="F806" s="859"/>
      <c r="G806" s="859"/>
      <c r="H806" s="859"/>
      <c r="I806" s="859"/>
      <c r="J806" s="859"/>
      <c r="K806" s="859"/>
      <c r="L806" s="859"/>
      <c r="M806" s="859"/>
      <c r="N806" s="859"/>
      <c r="O806" s="859"/>
      <c r="P806" s="859"/>
      <c r="Q806" s="859"/>
    </row>
    <row r="807" ht="25.15" customHeight="true" x14ac:dyDescent="0.2">
      <c r="C807" s="859"/>
      <c r="D807" s="859"/>
      <c r="E807" s="859"/>
      <c r="F807" s="859"/>
      <c r="G807" s="859"/>
      <c r="H807" s="859"/>
      <c r="I807" s="859"/>
      <c r="J807" s="859"/>
      <c r="K807" s="859"/>
      <c r="L807" s="859"/>
      <c r="M807" s="859"/>
      <c r="N807" s="859"/>
      <c r="O807" s="859"/>
      <c r="P807" s="859"/>
      <c r="Q807" s="859"/>
    </row>
    <row r="808" ht="25.15" customHeight="true" x14ac:dyDescent="0.2">
      <c r="C808" s="859"/>
      <c r="D808" s="859"/>
      <c r="E808" s="859"/>
      <c r="F808" s="859"/>
      <c r="G808" s="859"/>
      <c r="H808" s="859"/>
      <c r="I808" s="859"/>
      <c r="J808" s="859"/>
      <c r="K808" s="859"/>
      <c r="L808" s="859"/>
      <c r="M808" s="859"/>
      <c r="N808" s="859"/>
      <c r="O808" s="859"/>
      <c r="P808" s="859"/>
      <c r="Q808" s="859"/>
    </row>
    <row r="809" ht="25.15" customHeight="true" x14ac:dyDescent="0.2">
      <c r="C809" s="859"/>
      <c r="D809" s="859"/>
      <c r="E809" s="859"/>
      <c r="F809" s="859"/>
      <c r="G809" s="859"/>
      <c r="H809" s="859"/>
      <c r="I809" s="859"/>
      <c r="J809" s="859"/>
      <c r="K809" s="859"/>
      <c r="L809" s="859"/>
      <c r="M809" s="859"/>
      <c r="N809" s="859"/>
      <c r="O809" s="859"/>
      <c r="P809" s="859"/>
      <c r="Q809" s="859"/>
    </row>
    <row r="810" ht="25.15" customHeight="true" x14ac:dyDescent="0.2">
      <c r="C810" s="859"/>
      <c r="D810" s="859"/>
      <c r="E810" s="859"/>
      <c r="F810" s="859"/>
      <c r="G810" s="859"/>
      <c r="H810" s="859"/>
      <c r="I810" s="859"/>
      <c r="J810" s="859"/>
      <c r="K810" s="859"/>
      <c r="L810" s="859"/>
      <c r="M810" s="859"/>
      <c r="N810" s="859"/>
      <c r="O810" s="859"/>
      <c r="P810" s="859"/>
      <c r="Q810" s="859"/>
    </row>
    <row r="811" ht="25.15" customHeight="true" x14ac:dyDescent="0.2">
      <c r="C811" s="859"/>
      <c r="D811" s="859"/>
      <c r="E811" s="859"/>
      <c r="F811" s="859"/>
      <c r="G811" s="859"/>
      <c r="H811" s="859"/>
      <c r="I811" s="859"/>
      <c r="J811" s="859"/>
      <c r="K811" s="859"/>
      <c r="L811" s="859"/>
      <c r="M811" s="859"/>
      <c r="N811" s="859"/>
      <c r="O811" s="859"/>
      <c r="P811" s="859"/>
      <c r="Q811" s="859"/>
    </row>
    <row r="812" ht="25.15" customHeight="true" x14ac:dyDescent="0.2">
      <c r="C812" s="859"/>
      <c r="D812" s="859"/>
      <c r="E812" s="859"/>
      <c r="F812" s="859"/>
      <c r="G812" s="859"/>
      <c r="H812" s="859"/>
      <c r="I812" s="859"/>
      <c r="J812" s="859"/>
      <c r="K812" s="859"/>
      <c r="L812" s="859"/>
      <c r="M812" s="859"/>
      <c r="N812" s="859"/>
      <c r="O812" s="859"/>
      <c r="P812" s="859"/>
      <c r="Q812" s="859"/>
    </row>
    <row r="813" ht="25.15" customHeight="true" x14ac:dyDescent="0.2">
      <c r="C813" s="859"/>
      <c r="D813" s="859"/>
      <c r="E813" s="859"/>
      <c r="F813" s="859"/>
      <c r="G813" s="859"/>
      <c r="H813" s="859"/>
      <c r="I813" s="859"/>
      <c r="J813" s="859"/>
      <c r="K813" s="859"/>
      <c r="L813" s="859"/>
      <c r="M813" s="859"/>
      <c r="N813" s="859"/>
      <c r="O813" s="859"/>
      <c r="P813" s="859"/>
      <c r="Q813" s="859"/>
    </row>
    <row r="814" ht="25.15" customHeight="true" x14ac:dyDescent="0.2">
      <c r="C814" s="859"/>
      <c r="D814" s="859"/>
      <c r="E814" s="859"/>
      <c r="F814" s="859"/>
      <c r="G814" s="859"/>
      <c r="H814" s="859"/>
      <c r="I814" s="859"/>
      <c r="J814" s="859"/>
      <c r="K814" s="859"/>
      <c r="L814" s="859"/>
      <c r="M814" s="859"/>
      <c r="N814" s="859"/>
      <c r="O814" s="859"/>
      <c r="P814" s="859"/>
      <c r="Q814" s="859"/>
    </row>
    <row r="815" ht="25.15" customHeight="true" x14ac:dyDescent="0.2">
      <c r="C815" s="859"/>
      <c r="D815" s="859"/>
      <c r="E815" s="859"/>
      <c r="F815" s="859"/>
      <c r="G815" s="859"/>
      <c r="H815" s="859"/>
      <c r="I815" s="859"/>
      <c r="J815" s="859"/>
      <c r="K815" s="859"/>
      <c r="L815" s="859"/>
      <c r="M815" s="859"/>
      <c r="N815" s="859"/>
      <c r="O815" s="859"/>
      <c r="P815" s="859"/>
      <c r="Q815" s="859"/>
    </row>
    <row r="816" ht="25.15" customHeight="true" x14ac:dyDescent="0.2">
      <c r="C816" s="859"/>
      <c r="D816" s="859"/>
      <c r="E816" s="859"/>
      <c r="F816" s="859"/>
      <c r="G816" s="859"/>
      <c r="H816" s="859"/>
      <c r="I816" s="859"/>
      <c r="J816" s="859"/>
      <c r="K816" s="859"/>
      <c r="L816" s="859"/>
      <c r="M816" s="859"/>
      <c r="N816" s="859"/>
      <c r="O816" s="859"/>
      <c r="P816" s="859"/>
      <c r="Q816" s="859"/>
    </row>
    <row r="817" ht="25.15" customHeight="true" x14ac:dyDescent="0.2">
      <c r="C817" s="859"/>
      <c r="D817" s="859"/>
      <c r="E817" s="859"/>
      <c r="F817" s="859"/>
      <c r="G817" s="859"/>
      <c r="H817" s="859"/>
      <c r="I817" s="859"/>
      <c r="J817" s="859"/>
      <c r="K817" s="859"/>
      <c r="L817" s="859"/>
      <c r="M817" s="859"/>
      <c r="N817" s="859"/>
      <c r="O817" s="859"/>
      <c r="P817" s="859"/>
      <c r="Q817" s="859"/>
    </row>
    <row r="818" ht="25.15" customHeight="true" x14ac:dyDescent="0.2">
      <c r="C818" s="859"/>
      <c r="D818" s="859"/>
      <c r="E818" s="859"/>
      <c r="F818" s="859"/>
      <c r="G818" s="859"/>
      <c r="H818" s="859"/>
      <c r="I818" s="859"/>
      <c r="J818" s="859"/>
      <c r="K818" s="859"/>
      <c r="L818" s="859"/>
      <c r="M818" s="859"/>
      <c r="N818" s="859"/>
      <c r="O818" s="859"/>
      <c r="P818" s="859"/>
      <c r="Q818" s="859"/>
    </row>
    <row r="819" ht="25.15" customHeight="true" x14ac:dyDescent="0.2">
      <c r="C819" s="859"/>
      <c r="D819" s="859"/>
      <c r="E819" s="859"/>
      <c r="F819" s="859"/>
      <c r="G819" s="859"/>
      <c r="H819" s="859"/>
      <c r="I819" s="859"/>
      <c r="J819" s="859"/>
      <c r="K819" s="859"/>
      <c r="L819" s="859"/>
      <c r="M819" s="859"/>
      <c r="N819" s="859"/>
      <c r="O819" s="859"/>
      <c r="P819" s="859"/>
      <c r="Q819" s="859"/>
    </row>
    <row r="820" ht="25.15" customHeight="true" x14ac:dyDescent="0.2">
      <c r="C820" s="859"/>
      <c r="D820" s="859"/>
      <c r="E820" s="859"/>
      <c r="F820" s="859"/>
      <c r="G820" s="859"/>
      <c r="H820" s="859"/>
      <c r="I820" s="859"/>
      <c r="J820" s="859"/>
      <c r="K820" s="859"/>
      <c r="L820" s="859"/>
      <c r="M820" s="859"/>
      <c r="N820" s="859"/>
      <c r="O820" s="859"/>
      <c r="P820" s="859"/>
      <c r="Q820" s="859"/>
    </row>
    <row r="821" ht="25.15" customHeight="true" x14ac:dyDescent="0.2">
      <c r="C821" s="859"/>
      <c r="D821" s="859"/>
      <c r="E821" s="859"/>
      <c r="F821" s="859"/>
      <c r="G821" s="859"/>
      <c r="H821" s="859"/>
      <c r="I821" s="859"/>
      <c r="J821" s="859"/>
      <c r="K821" s="859"/>
      <c r="L821" s="859"/>
      <c r="M821" s="859"/>
      <c r="N821" s="859"/>
      <c r="O821" s="859"/>
      <c r="P821" s="859"/>
      <c r="Q821" s="859"/>
    </row>
    <row r="822" ht="25.15" customHeight="true" x14ac:dyDescent="0.2">
      <c r="C822" s="859"/>
      <c r="D822" s="859"/>
      <c r="E822" s="859"/>
      <c r="F822" s="859"/>
      <c r="G822" s="859"/>
      <c r="H822" s="859"/>
      <c r="I822" s="859"/>
      <c r="J822" s="859"/>
      <c r="K822" s="859"/>
      <c r="L822" s="859"/>
      <c r="M822" s="859"/>
      <c r="N822" s="859"/>
      <c r="O822" s="859"/>
      <c r="P822" s="859"/>
      <c r="Q822" s="859"/>
    </row>
    <row r="823" ht="25.15" customHeight="true" x14ac:dyDescent="0.2">
      <c r="C823" s="859"/>
      <c r="D823" s="859"/>
      <c r="E823" s="859"/>
      <c r="F823" s="859"/>
      <c r="G823" s="859"/>
      <c r="H823" s="859"/>
      <c r="I823" s="859"/>
      <c r="J823" s="859"/>
      <c r="K823" s="859"/>
      <c r="L823" s="859"/>
      <c r="M823" s="859"/>
      <c r="N823" s="859"/>
      <c r="O823" s="859"/>
      <c r="P823" s="859"/>
      <c r="Q823" s="859"/>
    </row>
    <row r="824" ht="25.15" customHeight="true" x14ac:dyDescent="0.2">
      <c r="C824" s="859"/>
      <c r="D824" s="859"/>
      <c r="E824" s="859"/>
      <c r="F824" s="859"/>
      <c r="G824" s="859"/>
      <c r="H824" s="859"/>
      <c r="I824" s="859"/>
      <c r="J824" s="859"/>
      <c r="K824" s="859"/>
      <c r="L824" s="859"/>
      <c r="M824" s="859"/>
      <c r="N824" s="859"/>
      <c r="O824" s="859"/>
      <c r="P824" s="859"/>
      <c r="Q824" s="859"/>
    </row>
    <row r="825" ht="25.15" customHeight="true" x14ac:dyDescent="0.2">
      <c r="C825" s="859"/>
      <c r="D825" s="859"/>
      <c r="E825" s="859"/>
      <c r="F825" s="859"/>
      <c r="G825" s="859"/>
      <c r="H825" s="859"/>
      <c r="I825" s="859"/>
      <c r="J825" s="859"/>
      <c r="K825" s="859"/>
      <c r="L825" s="859"/>
      <c r="M825" s="859"/>
      <c r="N825" s="859"/>
      <c r="O825" s="859"/>
      <c r="P825" s="859"/>
      <c r="Q825" s="859"/>
    </row>
    <row r="826" ht="25.15" customHeight="true" x14ac:dyDescent="0.2">
      <c r="C826" s="859"/>
      <c r="D826" s="859"/>
      <c r="E826" s="859"/>
      <c r="F826" s="859"/>
      <c r="G826" s="859"/>
      <c r="H826" s="859"/>
      <c r="I826" s="859"/>
      <c r="J826" s="859"/>
      <c r="K826" s="859"/>
      <c r="L826" s="859"/>
      <c r="M826" s="859"/>
      <c r="N826" s="859"/>
      <c r="O826" s="859"/>
      <c r="P826" s="859"/>
      <c r="Q826" s="859"/>
    </row>
    <row r="827" ht="25.15" customHeight="true" x14ac:dyDescent="0.2">
      <c r="C827" s="859"/>
      <c r="D827" s="859"/>
      <c r="E827" s="859"/>
      <c r="F827" s="859"/>
      <c r="G827" s="859"/>
      <c r="H827" s="859"/>
      <c r="I827" s="859"/>
      <c r="J827" s="859"/>
      <c r="K827" s="859"/>
      <c r="L827" s="859"/>
      <c r="M827" s="859"/>
      <c r="N827" s="859"/>
      <c r="O827" s="859"/>
      <c r="P827" s="859"/>
      <c r="Q827" s="859"/>
    </row>
    <row r="828" ht="25.15" customHeight="true" x14ac:dyDescent="0.2">
      <c r="C828" s="859"/>
      <c r="D828" s="859"/>
      <c r="E828" s="859"/>
      <c r="F828" s="859"/>
      <c r="G828" s="859"/>
      <c r="H828" s="859"/>
      <c r="I828" s="859"/>
      <c r="J828" s="859"/>
      <c r="K828" s="859"/>
      <c r="L828" s="859"/>
      <c r="M828" s="859"/>
      <c r="N828" s="859"/>
      <c r="O828" s="859"/>
      <c r="P828" s="859"/>
      <c r="Q828" s="859"/>
    </row>
    <row r="829" ht="25.15" customHeight="true" x14ac:dyDescent="0.2">
      <c r="C829" s="859"/>
      <c r="D829" s="859"/>
      <c r="E829" s="859"/>
      <c r="F829" s="859"/>
      <c r="G829" s="859"/>
      <c r="H829" s="859"/>
      <c r="I829" s="859"/>
      <c r="J829" s="859"/>
      <c r="K829" s="859"/>
      <c r="L829" s="859"/>
      <c r="M829" s="859"/>
      <c r="N829" s="859"/>
      <c r="O829" s="859"/>
      <c r="P829" s="859"/>
      <c r="Q829" s="859"/>
    </row>
    <row r="830" ht="25.15" customHeight="true" x14ac:dyDescent="0.2">
      <c r="C830" s="859"/>
      <c r="D830" s="859"/>
      <c r="E830" s="859"/>
      <c r="F830" s="859"/>
      <c r="G830" s="859"/>
      <c r="H830" s="859"/>
      <c r="I830" s="859"/>
      <c r="J830" s="859"/>
      <c r="K830" s="859"/>
      <c r="L830" s="859"/>
      <c r="M830" s="859"/>
      <c r="N830" s="859"/>
      <c r="O830" s="859"/>
      <c r="P830" s="859"/>
      <c r="Q830" s="859"/>
    </row>
    <row r="831" ht="25.15" customHeight="true" x14ac:dyDescent="0.2">
      <c r="C831" s="859"/>
      <c r="D831" s="859"/>
      <c r="E831" s="859"/>
      <c r="F831" s="859"/>
      <c r="G831" s="859"/>
      <c r="H831" s="859"/>
      <c r="I831" s="859"/>
      <c r="J831" s="859"/>
      <c r="K831" s="859"/>
      <c r="L831" s="859"/>
      <c r="M831" s="859"/>
      <c r="N831" s="859"/>
      <c r="O831" s="859"/>
      <c r="P831" s="859"/>
      <c r="Q831" s="859"/>
    </row>
    <row r="832" ht="25.15" customHeight="true" x14ac:dyDescent="0.2">
      <c r="C832" s="859"/>
      <c r="D832" s="859"/>
      <c r="E832" s="859"/>
      <c r="F832" s="859"/>
      <c r="G832" s="859"/>
      <c r="H832" s="859"/>
      <c r="I832" s="859"/>
      <c r="J832" s="859"/>
      <c r="K832" s="859"/>
      <c r="L832" s="859"/>
      <c r="M832" s="859"/>
      <c r="N832" s="859"/>
      <c r="O832" s="859"/>
      <c r="P832" s="859"/>
      <c r="Q832" s="859"/>
    </row>
    <row r="833" ht="25.15" customHeight="true" x14ac:dyDescent="0.2">
      <c r="C833" s="859"/>
      <c r="D833" s="859"/>
      <c r="E833" s="859"/>
      <c r="F833" s="859"/>
      <c r="G833" s="859"/>
      <c r="H833" s="859"/>
      <c r="I833" s="859"/>
      <c r="J833" s="859"/>
      <c r="K833" s="859"/>
      <c r="L833" s="859"/>
      <c r="M833" s="859"/>
      <c r="N833" s="859"/>
      <c r="O833" s="859"/>
      <c r="P833" s="859"/>
      <c r="Q833" s="859"/>
    </row>
    <row r="834" ht="25.15" customHeight="true" x14ac:dyDescent="0.2">
      <c r="C834" s="859"/>
      <c r="D834" s="859"/>
      <c r="E834" s="859"/>
      <c r="F834" s="859"/>
      <c r="G834" s="859"/>
      <c r="H834" s="859"/>
      <c r="I834" s="859"/>
      <c r="J834" s="859"/>
      <c r="K834" s="859"/>
      <c r="L834" s="859"/>
      <c r="M834" s="859"/>
      <c r="N834" s="859"/>
      <c r="O834" s="859"/>
      <c r="P834" s="859"/>
      <c r="Q834" s="859"/>
    </row>
    <row r="835" ht="25.15" customHeight="true" x14ac:dyDescent="0.2">
      <c r="C835" s="859"/>
      <c r="D835" s="859"/>
      <c r="E835" s="859"/>
      <c r="F835" s="859"/>
      <c r="G835" s="859"/>
      <c r="H835" s="859"/>
      <c r="I835" s="859"/>
      <c r="J835" s="859"/>
      <c r="K835" s="859"/>
      <c r="L835" s="859"/>
      <c r="M835" s="859"/>
      <c r="N835" s="859"/>
      <c r="O835" s="859"/>
      <c r="P835" s="859"/>
      <c r="Q835" s="859"/>
    </row>
    <row r="836" ht="25.15" customHeight="true" x14ac:dyDescent="0.2">
      <c r="C836" s="859"/>
      <c r="D836" s="859"/>
      <c r="E836" s="859"/>
      <c r="F836" s="859"/>
      <c r="G836" s="859"/>
      <c r="H836" s="859"/>
      <c r="I836" s="859"/>
      <c r="J836" s="859"/>
      <c r="K836" s="859"/>
      <c r="L836" s="859"/>
      <c r="M836" s="859"/>
      <c r="N836" s="859"/>
      <c r="O836" s="859"/>
      <c r="P836" s="859"/>
      <c r="Q836" s="859"/>
    </row>
    <row r="837" ht="25.15" customHeight="true" x14ac:dyDescent="0.2">
      <c r="C837" s="859"/>
      <c r="D837" s="859"/>
      <c r="E837" s="859"/>
      <c r="F837" s="859"/>
      <c r="G837" s="859"/>
      <c r="H837" s="859"/>
      <c r="I837" s="859"/>
      <c r="J837" s="859"/>
      <c r="K837" s="859"/>
      <c r="L837" s="859"/>
      <c r="M837" s="859"/>
      <c r="N837" s="859"/>
      <c r="O837" s="859"/>
      <c r="P837" s="859"/>
      <c r="Q837" s="859"/>
    </row>
    <row r="838" ht="25.15" customHeight="true" x14ac:dyDescent="0.2">
      <c r="C838" s="859"/>
      <c r="D838" s="859"/>
      <c r="E838" s="859"/>
      <c r="F838" s="859"/>
      <c r="G838" s="859"/>
      <c r="H838" s="859"/>
      <c r="I838" s="859"/>
      <c r="J838" s="859"/>
      <c r="K838" s="859"/>
      <c r="L838" s="859"/>
      <c r="M838" s="859"/>
      <c r="N838" s="859"/>
      <c r="O838" s="859"/>
      <c r="P838" s="859"/>
      <c r="Q838" s="859"/>
    </row>
    <row r="839" ht="25.15" customHeight="true" x14ac:dyDescent="0.2">
      <c r="C839" s="859"/>
      <c r="D839" s="859"/>
      <c r="E839" s="859"/>
      <c r="F839" s="859"/>
      <c r="G839" s="859"/>
      <c r="H839" s="859"/>
      <c r="I839" s="859"/>
      <c r="J839" s="859"/>
      <c r="K839" s="859"/>
      <c r="L839" s="859"/>
      <c r="M839" s="859"/>
      <c r="N839" s="859"/>
      <c r="O839" s="859"/>
      <c r="P839" s="859"/>
      <c r="Q839" s="859"/>
    </row>
    <row r="840" ht="25.15" customHeight="true" x14ac:dyDescent="0.2">
      <c r="C840" s="859"/>
      <c r="D840" s="859"/>
      <c r="E840" s="859"/>
      <c r="F840" s="859"/>
      <c r="G840" s="859"/>
      <c r="H840" s="859"/>
      <c r="I840" s="859"/>
      <c r="J840" s="859"/>
      <c r="K840" s="859"/>
      <c r="L840" s="859"/>
      <c r="M840" s="859"/>
      <c r="N840" s="859"/>
      <c r="O840" s="859"/>
      <c r="P840" s="859"/>
      <c r="Q840" s="859"/>
    </row>
    <row r="841" ht="25.15" customHeight="true" x14ac:dyDescent="0.2">
      <c r="C841" s="859"/>
      <c r="D841" s="859"/>
      <c r="E841" s="859"/>
      <c r="F841" s="859"/>
      <c r="G841" s="859"/>
      <c r="H841" s="859"/>
      <c r="I841" s="859"/>
      <c r="J841" s="859"/>
      <c r="K841" s="859"/>
      <c r="L841" s="859"/>
      <c r="M841" s="859"/>
      <c r="N841" s="859"/>
      <c r="O841" s="859"/>
      <c r="P841" s="859"/>
      <c r="Q841" s="859"/>
    </row>
    <row r="842" ht="25.15" customHeight="true" x14ac:dyDescent="0.2">
      <c r="C842" s="859"/>
      <c r="D842" s="859"/>
      <c r="E842" s="859"/>
      <c r="F842" s="859"/>
      <c r="G842" s="859"/>
      <c r="H842" s="859"/>
      <c r="I842" s="859"/>
      <c r="J842" s="859"/>
      <c r="K842" s="859"/>
      <c r="L842" s="859"/>
      <c r="M842" s="859"/>
      <c r="N842" s="859"/>
      <c r="O842" s="859"/>
      <c r="P842" s="859"/>
      <c r="Q842" s="859"/>
    </row>
    <row r="843" ht="25.15" customHeight="true" x14ac:dyDescent="0.2">
      <c r="C843" s="859"/>
      <c r="D843" s="859"/>
      <c r="E843" s="859"/>
      <c r="F843" s="859"/>
      <c r="G843" s="859"/>
      <c r="H843" s="859"/>
      <c r="I843" s="859"/>
      <c r="J843" s="859"/>
      <c r="K843" s="859"/>
      <c r="L843" s="859"/>
      <c r="M843" s="859"/>
      <c r="N843" s="859"/>
      <c r="O843" s="859"/>
      <c r="P843" s="859"/>
      <c r="Q843" s="859"/>
    </row>
    <row r="844" ht="25.15" customHeight="true" x14ac:dyDescent="0.2">
      <c r="C844" s="859"/>
      <c r="D844" s="859"/>
      <c r="E844" s="859"/>
      <c r="F844" s="859"/>
      <c r="G844" s="859"/>
      <c r="H844" s="859"/>
      <c r="I844" s="859"/>
      <c r="J844" s="859"/>
      <c r="K844" s="859"/>
      <c r="L844" s="859"/>
      <c r="M844" s="859"/>
      <c r="N844" s="859"/>
      <c r="O844" s="859"/>
      <c r="P844" s="859"/>
      <c r="Q844" s="859"/>
    </row>
    <row r="845" ht="25.15" customHeight="true" x14ac:dyDescent="0.2">
      <c r="C845" s="859"/>
      <c r="D845" s="859"/>
      <c r="E845" s="859"/>
      <c r="F845" s="859"/>
      <c r="G845" s="859"/>
      <c r="H845" s="859"/>
      <c r="I845" s="859"/>
      <c r="J845" s="859"/>
      <c r="K845" s="859"/>
      <c r="L845" s="859"/>
      <c r="M845" s="859"/>
      <c r="N845" s="859"/>
      <c r="O845" s="859"/>
      <c r="P845" s="859"/>
      <c r="Q845" s="859"/>
    </row>
    <row r="846" ht="25.15" customHeight="true" x14ac:dyDescent="0.2">
      <c r="C846" s="859"/>
      <c r="D846" s="859"/>
      <c r="E846" s="859"/>
      <c r="F846" s="859"/>
      <c r="G846" s="859"/>
      <c r="H846" s="859"/>
      <c r="I846" s="859"/>
      <c r="J846" s="859"/>
      <c r="K846" s="859"/>
      <c r="L846" s="859"/>
      <c r="M846" s="859"/>
      <c r="N846" s="859"/>
      <c r="O846" s="859"/>
      <c r="P846" s="859"/>
      <c r="Q846" s="859"/>
    </row>
    <row r="847" ht="25.15" customHeight="true" x14ac:dyDescent="0.2">
      <c r="C847" s="859"/>
      <c r="D847" s="859"/>
      <c r="E847" s="859"/>
      <c r="F847" s="859"/>
      <c r="G847" s="859"/>
      <c r="H847" s="859"/>
      <c r="I847" s="859"/>
      <c r="J847" s="859"/>
      <c r="K847" s="859"/>
      <c r="L847" s="859"/>
      <c r="M847" s="859"/>
      <c r="N847" s="859"/>
      <c r="O847" s="859"/>
      <c r="P847" s="859"/>
      <c r="Q847" s="859"/>
    </row>
    <row r="848" ht="25.15" customHeight="true" x14ac:dyDescent="0.2">
      <c r="C848" s="859"/>
      <c r="D848" s="859"/>
      <c r="E848" s="859"/>
      <c r="F848" s="859"/>
      <c r="G848" s="859"/>
      <c r="H848" s="859"/>
      <c r="I848" s="859"/>
      <c r="J848" s="859"/>
      <c r="K848" s="859"/>
      <c r="L848" s="859"/>
      <c r="M848" s="859"/>
      <c r="N848" s="859"/>
      <c r="O848" s="859"/>
      <c r="P848" s="859"/>
      <c r="Q848" s="859"/>
    </row>
    <row r="849" ht="25.15" customHeight="true" x14ac:dyDescent="0.2">
      <c r="C849" s="859"/>
      <c r="D849" s="859"/>
      <c r="E849" s="859"/>
      <c r="F849" s="859"/>
      <c r="G849" s="859"/>
      <c r="H849" s="859"/>
      <c r="I849" s="859"/>
      <c r="J849" s="859"/>
      <c r="K849" s="859"/>
      <c r="L849" s="859"/>
      <c r="M849" s="859"/>
      <c r="N849" s="859"/>
      <c r="O849" s="859"/>
      <c r="P849" s="859"/>
      <c r="Q849" s="859"/>
    </row>
    <row r="850" ht="25.15" customHeight="true" x14ac:dyDescent="0.2">
      <c r="C850" s="859"/>
      <c r="D850" s="859"/>
      <c r="E850" s="859"/>
      <c r="F850" s="859"/>
      <c r="G850" s="859"/>
      <c r="H850" s="859"/>
      <c r="I850" s="859"/>
      <c r="J850" s="859"/>
      <c r="K850" s="859"/>
      <c r="L850" s="859"/>
      <c r="M850" s="859"/>
      <c r="N850" s="859"/>
      <c r="O850" s="859"/>
      <c r="P850" s="859"/>
      <c r="Q850" s="859"/>
    </row>
    <row r="851" ht="25.15" customHeight="true" x14ac:dyDescent="0.2">
      <c r="C851" s="859"/>
      <c r="D851" s="859"/>
      <c r="E851" s="859"/>
      <c r="F851" s="859"/>
      <c r="G851" s="859"/>
      <c r="H851" s="859"/>
      <c r="I851" s="859"/>
      <c r="J851" s="859"/>
      <c r="K851" s="859"/>
      <c r="L851" s="859"/>
      <c r="M851" s="859"/>
      <c r="N851" s="859"/>
      <c r="O851" s="859"/>
      <c r="P851" s="859"/>
      <c r="Q851" s="859"/>
    </row>
    <row r="852" ht="25.15" customHeight="true" x14ac:dyDescent="0.2">
      <c r="C852" s="859"/>
      <c r="D852" s="859"/>
      <c r="E852" s="859"/>
      <c r="F852" s="859"/>
      <c r="G852" s="859"/>
      <c r="H852" s="859"/>
      <c r="I852" s="859"/>
      <c r="J852" s="859"/>
      <c r="K852" s="859"/>
      <c r="L852" s="859"/>
      <c r="M852" s="859"/>
      <c r="N852" s="859"/>
      <c r="O852" s="859"/>
      <c r="P852" s="859"/>
      <c r="Q852" s="859"/>
    </row>
    <row r="853" ht="25.15" customHeight="true" x14ac:dyDescent="0.2">
      <c r="C853" s="859"/>
      <c r="D853" s="859"/>
      <c r="E853" s="859"/>
      <c r="F853" s="859"/>
      <c r="G853" s="859"/>
      <c r="H853" s="859"/>
      <c r="I853" s="859"/>
      <c r="J853" s="859"/>
      <c r="K853" s="859"/>
      <c r="L853" s="859"/>
      <c r="M853" s="859"/>
      <c r="N853" s="859"/>
      <c r="O853" s="859"/>
      <c r="P853" s="859"/>
      <c r="Q853" s="859"/>
    </row>
    <row r="854" ht="25.15" customHeight="true" x14ac:dyDescent="0.2">
      <c r="C854" s="859"/>
      <c r="D854" s="859"/>
      <c r="E854" s="859"/>
      <c r="F854" s="859"/>
      <c r="G854" s="859"/>
      <c r="H854" s="859"/>
      <c r="I854" s="859"/>
      <c r="J854" s="859"/>
      <c r="K854" s="859"/>
      <c r="L854" s="859"/>
      <c r="M854" s="859"/>
      <c r="N854" s="859"/>
      <c r="O854" s="859"/>
      <c r="P854" s="859"/>
      <c r="Q854" s="859"/>
    </row>
    <row r="855" ht="25.15" customHeight="true" x14ac:dyDescent="0.2">
      <c r="C855" s="859"/>
      <c r="D855" s="859"/>
      <c r="E855" s="859"/>
      <c r="F855" s="859"/>
      <c r="G855" s="859"/>
      <c r="H855" s="859"/>
      <c r="I855" s="859"/>
      <c r="J855" s="859"/>
      <c r="K855" s="859"/>
      <c r="L855" s="859"/>
      <c r="M855" s="859"/>
      <c r="N855" s="859"/>
      <c r="O855" s="859"/>
      <c r="P855" s="859"/>
      <c r="Q855" s="859"/>
    </row>
    <row r="856" ht="25.15" customHeight="true" x14ac:dyDescent="0.2">
      <c r="C856" s="859"/>
      <c r="D856" s="859"/>
      <c r="E856" s="859"/>
      <c r="F856" s="859"/>
      <c r="G856" s="859"/>
      <c r="H856" s="859"/>
      <c r="I856" s="859"/>
      <c r="J856" s="859"/>
      <c r="K856" s="859"/>
      <c r="L856" s="859"/>
      <c r="M856" s="859"/>
      <c r="N856" s="859"/>
      <c r="O856" s="859"/>
      <c r="P856" s="859"/>
      <c r="Q856" s="859"/>
    </row>
    <row r="857" ht="25.15" customHeight="true" x14ac:dyDescent="0.2">
      <c r="C857" s="859"/>
      <c r="D857" s="859"/>
      <c r="E857" s="859"/>
      <c r="F857" s="859"/>
      <c r="G857" s="859"/>
      <c r="H857" s="859"/>
      <c r="I857" s="859"/>
      <c r="J857" s="859"/>
      <c r="K857" s="859"/>
      <c r="L857" s="859"/>
      <c r="M857" s="859"/>
      <c r="N857" s="859"/>
      <c r="O857" s="859"/>
      <c r="P857" s="859"/>
      <c r="Q857" s="859"/>
    </row>
    <row r="858" ht="25.15" customHeight="true" x14ac:dyDescent="0.2">
      <c r="C858" s="859"/>
      <c r="D858" s="859"/>
      <c r="E858" s="859"/>
      <c r="F858" s="859"/>
      <c r="G858" s="859"/>
      <c r="H858" s="859"/>
      <c r="I858" s="859"/>
      <c r="J858" s="859"/>
      <c r="K858" s="859"/>
      <c r="L858" s="859"/>
      <c r="M858" s="859"/>
      <c r="N858" s="859"/>
      <c r="O858" s="859"/>
      <c r="P858" s="859"/>
      <c r="Q858" s="859"/>
    </row>
    <row r="859" ht="25.15" customHeight="true" x14ac:dyDescent="0.2">
      <c r="C859" s="859"/>
      <c r="D859" s="859"/>
      <c r="E859" s="859"/>
      <c r="F859" s="859"/>
      <c r="G859" s="859"/>
      <c r="H859" s="859"/>
      <c r="I859" s="859"/>
      <c r="J859" s="859"/>
      <c r="K859" s="859"/>
      <c r="L859" s="859"/>
      <c r="M859" s="859"/>
      <c r="N859" s="859"/>
      <c r="O859" s="859"/>
      <c r="P859" s="859"/>
      <c r="Q859" s="859"/>
    </row>
    <row r="860" ht="25.15" customHeight="true" x14ac:dyDescent="0.2">
      <c r="C860" s="859"/>
      <c r="D860" s="859"/>
      <c r="E860" s="859"/>
      <c r="F860" s="859"/>
      <c r="G860" s="859"/>
      <c r="H860" s="859"/>
      <c r="I860" s="859"/>
      <c r="J860" s="859"/>
      <c r="K860" s="859"/>
      <c r="L860" s="859"/>
      <c r="M860" s="859"/>
      <c r="N860" s="859"/>
      <c r="O860" s="859"/>
      <c r="P860" s="859"/>
      <c r="Q860" s="859"/>
    </row>
    <row r="861" ht="25.15" customHeight="true" x14ac:dyDescent="0.2">
      <c r="C861" s="859"/>
      <c r="D861" s="859"/>
      <c r="E861" s="859"/>
      <c r="F861" s="859"/>
      <c r="G861" s="859"/>
      <c r="H861" s="859"/>
      <c r="I861" s="859"/>
      <c r="J861" s="859"/>
      <c r="K861" s="859"/>
      <c r="L861" s="859"/>
      <c r="M861" s="859"/>
      <c r="N861" s="859"/>
      <c r="O861" s="859"/>
      <c r="P861" s="859"/>
      <c r="Q861" s="859"/>
    </row>
    <row r="862" ht="25.15" customHeight="true" x14ac:dyDescent="0.2">
      <c r="C862" s="859"/>
      <c r="D862" s="859"/>
      <c r="E862" s="859"/>
      <c r="F862" s="859"/>
      <c r="G862" s="859"/>
      <c r="H862" s="859"/>
      <c r="I862" s="859"/>
      <c r="J862" s="859"/>
      <c r="K862" s="859"/>
      <c r="L862" s="859"/>
      <c r="M862" s="859"/>
      <c r="N862" s="859"/>
      <c r="O862" s="859"/>
      <c r="P862" s="859"/>
      <c r="Q862" s="859"/>
    </row>
    <row r="863" ht="25.15" customHeight="true" x14ac:dyDescent="0.2">
      <c r="C863" s="859"/>
      <c r="D863" s="859"/>
      <c r="E863" s="859"/>
      <c r="F863" s="859"/>
      <c r="G863" s="859"/>
      <c r="H863" s="859"/>
      <c r="I863" s="859"/>
      <c r="J863" s="859"/>
      <c r="K863" s="859"/>
      <c r="L863" s="859"/>
      <c r="M863" s="859"/>
      <c r="N863" s="859"/>
      <c r="O863" s="859"/>
      <c r="P863" s="859"/>
      <c r="Q863" s="859"/>
    </row>
    <row r="864" ht="25.15" customHeight="true" x14ac:dyDescent="0.2">
      <c r="C864" s="859"/>
      <c r="D864" s="859"/>
      <c r="E864" s="859"/>
      <c r="F864" s="859"/>
      <c r="G864" s="859"/>
      <c r="H864" s="859"/>
      <c r="I864" s="859"/>
      <c r="J864" s="859"/>
      <c r="K864" s="859"/>
      <c r="L864" s="859"/>
      <c r="M864" s="859"/>
      <c r="N864" s="859"/>
      <c r="O864" s="859"/>
      <c r="P864" s="859"/>
      <c r="Q864" s="859"/>
    </row>
    <row r="865" ht="25.15" customHeight="true" x14ac:dyDescent="0.2">
      <c r="C865" s="859"/>
      <c r="D865" s="859"/>
      <c r="E865" s="859"/>
      <c r="F865" s="859"/>
      <c r="G865" s="859"/>
      <c r="H865" s="859"/>
      <c r="I865" s="859"/>
      <c r="J865" s="859"/>
      <c r="K865" s="859"/>
      <c r="L865" s="859"/>
      <c r="M865" s="859"/>
      <c r="N865" s="859"/>
      <c r="O865" s="859"/>
      <c r="P865" s="859"/>
      <c r="Q865" s="859"/>
    </row>
    <row r="866" ht="25.15" customHeight="true" x14ac:dyDescent="0.2">
      <c r="C866" s="859"/>
      <c r="D866" s="859"/>
      <c r="E866" s="859"/>
      <c r="F866" s="859"/>
      <c r="G866" s="859"/>
      <c r="H866" s="859"/>
      <c r="I866" s="859"/>
      <c r="J866" s="859"/>
      <c r="K866" s="859"/>
      <c r="L866" s="859"/>
      <c r="M866" s="859"/>
      <c r="N866" s="859"/>
      <c r="O866" s="859"/>
      <c r="P866" s="859"/>
      <c r="Q866" s="859"/>
    </row>
    <row r="867" ht="25.15" customHeight="true" x14ac:dyDescent="0.2">
      <c r="C867" s="859"/>
      <c r="D867" s="859"/>
      <c r="E867" s="859"/>
      <c r="F867" s="859"/>
      <c r="G867" s="859"/>
      <c r="H867" s="859"/>
      <c r="I867" s="859"/>
      <c r="J867" s="859"/>
      <c r="K867" s="859"/>
      <c r="L867" s="859"/>
      <c r="M867" s="859"/>
      <c r="N867" s="859"/>
      <c r="O867" s="859"/>
      <c r="P867" s="859"/>
      <c r="Q867" s="859"/>
    </row>
    <row r="868" ht="25.15" customHeight="true" x14ac:dyDescent="0.2">
      <c r="C868" s="859"/>
      <c r="D868" s="859"/>
      <c r="E868" s="859"/>
      <c r="F868" s="859"/>
      <c r="G868" s="859"/>
      <c r="H868" s="859"/>
      <c r="I868" s="859"/>
      <c r="J868" s="859"/>
      <c r="K868" s="859"/>
      <c r="L868" s="859"/>
      <c r="M868" s="859"/>
      <c r="N868" s="859"/>
      <c r="O868" s="859"/>
      <c r="P868" s="859"/>
      <c r="Q868" s="859"/>
    </row>
    <row r="869" ht="25.15" customHeight="true" x14ac:dyDescent="0.2">
      <c r="C869" s="859"/>
      <c r="D869" s="859"/>
      <c r="E869" s="859"/>
      <c r="F869" s="859"/>
      <c r="G869" s="859"/>
      <c r="H869" s="859"/>
      <c r="I869" s="859"/>
      <c r="J869" s="859"/>
      <c r="K869" s="859"/>
      <c r="L869" s="859"/>
      <c r="M869" s="859"/>
      <c r="N869" s="859"/>
      <c r="O869" s="859"/>
      <c r="P869" s="859"/>
      <c r="Q869" s="859"/>
    </row>
    <row r="870" ht="25.15" customHeight="true" x14ac:dyDescent="0.2">
      <c r="C870" s="859"/>
      <c r="D870" s="859"/>
      <c r="E870" s="859"/>
      <c r="F870" s="859"/>
      <c r="G870" s="859"/>
      <c r="H870" s="859"/>
      <c r="I870" s="859"/>
      <c r="J870" s="859"/>
      <c r="K870" s="859"/>
      <c r="L870" s="859"/>
      <c r="M870" s="859"/>
      <c r="N870" s="859"/>
      <c r="O870" s="859"/>
      <c r="P870" s="859"/>
      <c r="Q870" s="859"/>
    </row>
    <row r="871" ht="25.15" customHeight="true" x14ac:dyDescent="0.2">
      <c r="C871" s="859"/>
      <c r="D871" s="859"/>
      <c r="E871" s="859"/>
      <c r="F871" s="859"/>
      <c r="G871" s="859"/>
      <c r="H871" s="859"/>
      <c r="I871" s="859"/>
      <c r="J871" s="859"/>
      <c r="K871" s="859"/>
      <c r="L871" s="859"/>
      <c r="M871" s="859"/>
      <c r="N871" s="859"/>
      <c r="O871" s="859"/>
      <c r="P871" s="859"/>
      <c r="Q871" s="859"/>
    </row>
    <row r="872" ht="25.15" customHeight="true" x14ac:dyDescent="0.2">
      <c r="C872" s="859"/>
      <c r="D872" s="859"/>
      <c r="E872" s="859"/>
      <c r="F872" s="859"/>
      <c r="G872" s="859"/>
      <c r="H872" s="859"/>
      <c r="I872" s="859"/>
      <c r="J872" s="859"/>
      <c r="K872" s="859"/>
      <c r="L872" s="859"/>
      <c r="M872" s="859"/>
      <c r="N872" s="859"/>
      <c r="O872" s="859"/>
      <c r="P872" s="859"/>
      <c r="Q872" s="859"/>
    </row>
    <row r="873" ht="25.15" customHeight="true" x14ac:dyDescent="0.2">
      <c r="C873" s="859"/>
      <c r="D873" s="859"/>
      <c r="E873" s="859"/>
      <c r="F873" s="859"/>
      <c r="G873" s="859"/>
      <c r="H873" s="859"/>
      <c r="I873" s="859"/>
      <c r="J873" s="859"/>
      <c r="K873" s="859"/>
      <c r="L873" s="859"/>
      <c r="M873" s="859"/>
      <c r="N873" s="859"/>
      <c r="O873" s="859"/>
      <c r="P873" s="859"/>
      <c r="Q873" s="859"/>
    </row>
    <row r="874" ht="25.15" customHeight="true" x14ac:dyDescent="0.2">
      <c r="C874" s="859"/>
      <c r="D874" s="859"/>
      <c r="E874" s="859"/>
      <c r="F874" s="859"/>
      <c r="G874" s="859"/>
      <c r="H874" s="859"/>
      <c r="I874" s="859"/>
      <c r="J874" s="859"/>
      <c r="K874" s="859"/>
      <c r="L874" s="859"/>
      <c r="M874" s="859"/>
      <c r="N874" s="859"/>
      <c r="O874" s="859"/>
      <c r="P874" s="859"/>
      <c r="Q874" s="859"/>
    </row>
    <row r="875" ht="25.15" customHeight="true" x14ac:dyDescent="0.2">
      <c r="C875" s="859"/>
      <c r="D875" s="859"/>
      <c r="E875" s="859"/>
      <c r="F875" s="859"/>
      <c r="G875" s="859"/>
      <c r="H875" s="859"/>
      <c r="I875" s="859"/>
      <c r="J875" s="859"/>
      <c r="K875" s="859"/>
      <c r="L875" s="859"/>
      <c r="M875" s="859"/>
      <c r="N875" s="859"/>
      <c r="O875" s="859"/>
      <c r="P875" s="859"/>
      <c r="Q875" s="859"/>
    </row>
    <row r="876" ht="25.15" customHeight="true" x14ac:dyDescent="0.2">
      <c r="C876" s="859"/>
      <c r="D876" s="859"/>
      <c r="E876" s="859"/>
      <c r="F876" s="859"/>
      <c r="G876" s="859"/>
      <c r="H876" s="859"/>
      <c r="I876" s="859"/>
      <c r="J876" s="859"/>
      <c r="K876" s="859"/>
      <c r="L876" s="859"/>
      <c r="M876" s="859"/>
      <c r="N876" s="859"/>
      <c r="O876" s="859"/>
      <c r="P876" s="859"/>
      <c r="Q876" s="859"/>
    </row>
    <row r="877" ht="25.15" customHeight="true" x14ac:dyDescent="0.2">
      <c r="C877" s="859"/>
      <c r="D877" s="859"/>
      <c r="E877" s="859"/>
      <c r="F877" s="859"/>
      <c r="G877" s="859"/>
      <c r="H877" s="859"/>
      <c r="I877" s="859"/>
      <c r="J877" s="859"/>
      <c r="K877" s="859"/>
      <c r="L877" s="859"/>
      <c r="M877" s="859"/>
      <c r="N877" s="859"/>
      <c r="O877" s="859"/>
      <c r="P877" s="859"/>
      <c r="Q877" s="859"/>
    </row>
    <row r="878" ht="25.15" customHeight="true" x14ac:dyDescent="0.2">
      <c r="C878" s="859"/>
      <c r="D878" s="859"/>
      <c r="E878" s="859"/>
      <c r="F878" s="859"/>
      <c r="G878" s="859"/>
      <c r="H878" s="859"/>
      <c r="I878" s="859"/>
      <c r="J878" s="859"/>
      <c r="K878" s="859"/>
      <c r="L878" s="859"/>
      <c r="M878" s="859"/>
      <c r="N878" s="859"/>
      <c r="O878" s="859"/>
      <c r="P878" s="859"/>
      <c r="Q878" s="859"/>
    </row>
    <row r="879" ht="25.15" customHeight="true" x14ac:dyDescent="0.2">
      <c r="C879" s="859"/>
      <c r="D879" s="859"/>
      <c r="E879" s="859"/>
      <c r="F879" s="859"/>
      <c r="G879" s="859"/>
      <c r="H879" s="859"/>
      <c r="I879" s="859"/>
      <c r="J879" s="859"/>
      <c r="K879" s="859"/>
      <c r="L879" s="859"/>
      <c r="M879" s="859"/>
      <c r="N879" s="859"/>
      <c r="O879" s="859"/>
      <c r="P879" s="859"/>
      <c r="Q879" s="859"/>
    </row>
    <row r="880" ht="25.15" customHeight="true" x14ac:dyDescent="0.2">
      <c r="C880" s="859"/>
      <c r="D880" s="859"/>
      <c r="E880" s="859"/>
      <c r="F880" s="859"/>
      <c r="G880" s="859"/>
      <c r="H880" s="859"/>
      <c r="I880" s="859"/>
      <c r="J880" s="859"/>
      <c r="K880" s="859"/>
      <c r="L880" s="859"/>
      <c r="M880" s="859"/>
      <c r="N880" s="859"/>
      <c r="O880" s="859"/>
      <c r="P880" s="859"/>
      <c r="Q880" s="859"/>
    </row>
    <row r="881" ht="25.15" customHeight="true" x14ac:dyDescent="0.2">
      <c r="C881" s="859"/>
      <c r="D881" s="859"/>
      <c r="E881" s="859"/>
      <c r="F881" s="859"/>
      <c r="G881" s="859"/>
      <c r="H881" s="859"/>
      <c r="I881" s="859"/>
      <c r="J881" s="859"/>
      <c r="K881" s="859"/>
      <c r="L881" s="859"/>
      <c r="M881" s="859"/>
      <c r="N881" s="859"/>
      <c r="O881" s="859"/>
      <c r="P881" s="859"/>
      <c r="Q881" s="859"/>
    </row>
    <row r="882" ht="25.15" customHeight="true" x14ac:dyDescent="0.2">
      <c r="C882" s="859"/>
      <c r="D882" s="859"/>
      <c r="E882" s="859"/>
      <c r="F882" s="859"/>
      <c r="G882" s="859"/>
      <c r="H882" s="859"/>
      <c r="I882" s="859"/>
      <c r="J882" s="859"/>
      <c r="K882" s="859"/>
      <c r="L882" s="859"/>
      <c r="M882" s="859"/>
      <c r="N882" s="859"/>
      <c r="O882" s="859"/>
      <c r="P882" s="859"/>
      <c r="Q882" s="859"/>
    </row>
    <row r="883" ht="25.15" customHeight="true" x14ac:dyDescent="0.2">
      <c r="C883" s="859"/>
      <c r="D883" s="859"/>
      <c r="E883" s="859"/>
      <c r="F883" s="859"/>
      <c r="G883" s="859"/>
      <c r="H883" s="859"/>
      <c r="I883" s="859"/>
      <c r="J883" s="859"/>
      <c r="K883" s="859"/>
      <c r="L883" s="859"/>
      <c r="M883" s="859"/>
      <c r="N883" s="859"/>
      <c r="O883" s="859"/>
      <c r="P883" s="859"/>
      <c r="Q883" s="859"/>
    </row>
    <row r="884" ht="25.15" customHeight="true" x14ac:dyDescent="0.2">
      <c r="C884" s="859"/>
      <c r="D884" s="859"/>
      <c r="E884" s="859"/>
      <c r="F884" s="859"/>
      <c r="G884" s="859"/>
      <c r="H884" s="859"/>
      <c r="I884" s="859"/>
      <c r="J884" s="859"/>
      <c r="K884" s="859"/>
      <c r="L884" s="859"/>
      <c r="M884" s="859"/>
      <c r="N884" s="859"/>
      <c r="O884" s="859"/>
      <c r="P884" s="859"/>
      <c r="Q884" s="859"/>
    </row>
    <row r="885" ht="25.15" customHeight="true" x14ac:dyDescent="0.2">
      <c r="C885" s="859"/>
      <c r="D885" s="859"/>
      <c r="E885" s="859"/>
      <c r="F885" s="859"/>
      <c r="G885" s="859"/>
      <c r="H885" s="859"/>
      <c r="I885" s="859"/>
      <c r="J885" s="859"/>
      <c r="K885" s="859"/>
      <c r="L885" s="859"/>
      <c r="M885" s="859"/>
      <c r="N885" s="859"/>
      <c r="O885" s="859"/>
      <c r="P885" s="859"/>
      <c r="Q885" s="859"/>
    </row>
    <row r="886" ht="25.15" customHeight="true" x14ac:dyDescent="0.2">
      <c r="C886" s="859"/>
      <c r="D886" s="859"/>
      <c r="E886" s="859"/>
      <c r="F886" s="859"/>
      <c r="G886" s="859"/>
      <c r="H886" s="859"/>
      <c r="I886" s="859"/>
      <c r="J886" s="859"/>
      <c r="K886" s="859"/>
      <c r="L886" s="859"/>
      <c r="M886" s="859"/>
      <c r="N886" s="859"/>
      <c r="O886" s="859"/>
      <c r="P886" s="859"/>
      <c r="Q886" s="859"/>
    </row>
    <row r="887" ht="25.15" customHeight="true" x14ac:dyDescent="0.2">
      <c r="C887" s="859"/>
      <c r="D887" s="859"/>
      <c r="E887" s="859"/>
      <c r="F887" s="859"/>
      <c r="G887" s="859"/>
      <c r="H887" s="859"/>
      <c r="I887" s="859"/>
      <c r="J887" s="859"/>
      <c r="K887" s="859"/>
      <c r="L887" s="859"/>
      <c r="M887" s="859"/>
      <c r="N887" s="859"/>
      <c r="O887" s="859"/>
      <c r="P887" s="859"/>
      <c r="Q887" s="859"/>
    </row>
    <row r="888" ht="25.15" customHeight="true" x14ac:dyDescent="0.2">
      <c r="C888" s="859"/>
      <c r="D888" s="859"/>
      <c r="E888" s="859"/>
      <c r="F888" s="859"/>
      <c r="G888" s="859"/>
      <c r="H888" s="859"/>
      <c r="I888" s="859"/>
      <c r="J888" s="859"/>
      <c r="K888" s="859"/>
      <c r="L888" s="859"/>
      <c r="M888" s="859"/>
      <c r="N888" s="859"/>
      <c r="O888" s="859"/>
      <c r="P888" s="859"/>
      <c r="Q888" s="859"/>
    </row>
    <row r="889" ht="25.15" customHeight="true" x14ac:dyDescent="0.2">
      <c r="C889" s="859"/>
      <c r="D889" s="859"/>
      <c r="E889" s="859"/>
      <c r="F889" s="859"/>
      <c r="G889" s="859"/>
      <c r="H889" s="859"/>
      <c r="I889" s="859"/>
      <c r="J889" s="859"/>
      <c r="K889" s="859"/>
      <c r="L889" s="859"/>
      <c r="M889" s="859"/>
      <c r="N889" s="859"/>
      <c r="O889" s="859"/>
      <c r="P889" s="859"/>
      <c r="Q889" s="859"/>
    </row>
    <row r="890" ht="25.15" customHeight="true" x14ac:dyDescent="0.2">
      <c r="C890" s="859"/>
      <c r="D890" s="859"/>
      <c r="E890" s="859"/>
      <c r="F890" s="859"/>
      <c r="G890" s="859"/>
      <c r="H890" s="859"/>
      <c r="I890" s="859"/>
      <c r="J890" s="859"/>
      <c r="K890" s="859"/>
      <c r="L890" s="859"/>
      <c r="M890" s="859"/>
      <c r="N890" s="859"/>
      <c r="O890" s="859"/>
      <c r="P890" s="859"/>
      <c r="Q890" s="859"/>
    </row>
    <row r="891" ht="25.15" customHeight="true" x14ac:dyDescent="0.2">
      <c r="C891" s="859"/>
      <c r="D891" s="859"/>
      <c r="E891" s="859"/>
      <c r="F891" s="859"/>
      <c r="G891" s="859"/>
      <c r="H891" s="859"/>
      <c r="I891" s="859"/>
      <c r="J891" s="859"/>
      <c r="K891" s="859"/>
      <c r="L891" s="859"/>
      <c r="M891" s="859"/>
      <c r="N891" s="859"/>
      <c r="O891" s="859"/>
      <c r="P891" s="859"/>
      <c r="Q891" s="859"/>
    </row>
    <row r="892" ht="25.15" customHeight="true" x14ac:dyDescent="0.2">
      <c r="C892" s="859"/>
      <c r="D892" s="859"/>
      <c r="E892" s="859"/>
      <c r="F892" s="859"/>
      <c r="G892" s="859"/>
      <c r="H892" s="859"/>
      <c r="I892" s="859"/>
      <c r="J892" s="859"/>
      <c r="K892" s="859"/>
      <c r="L892" s="859"/>
      <c r="M892" s="859"/>
      <c r="N892" s="859"/>
      <c r="O892" s="859"/>
      <c r="P892" s="859"/>
      <c r="Q892" s="859"/>
    </row>
    <row r="893" ht="25.15" customHeight="true" x14ac:dyDescent="0.2">
      <c r="C893" s="859"/>
      <c r="D893" s="859"/>
      <c r="E893" s="859"/>
      <c r="F893" s="859"/>
      <c r="G893" s="859"/>
      <c r="H893" s="859"/>
      <c r="I893" s="859"/>
      <c r="J893" s="859"/>
      <c r="K893" s="859"/>
      <c r="L893" s="859"/>
      <c r="M893" s="859"/>
      <c r="N893" s="859"/>
      <c r="O893" s="859"/>
      <c r="P893" s="859"/>
      <c r="Q893" s="859"/>
    </row>
    <row r="894" ht="25.15" customHeight="true" x14ac:dyDescent="0.2">
      <c r="C894" s="859"/>
      <c r="D894" s="859"/>
      <c r="E894" s="859"/>
      <c r="F894" s="859"/>
      <c r="G894" s="859"/>
      <c r="H894" s="859"/>
      <c r="I894" s="859"/>
      <c r="J894" s="859"/>
      <c r="K894" s="859"/>
      <c r="L894" s="859"/>
      <c r="M894" s="859"/>
      <c r="N894" s="859"/>
      <c r="O894" s="859"/>
      <c r="P894" s="859"/>
      <c r="Q894" s="859"/>
    </row>
    <row r="895" ht="25.15" customHeight="true" x14ac:dyDescent="0.2">
      <c r="C895" s="859"/>
      <c r="D895" s="859"/>
      <c r="E895" s="859"/>
      <c r="F895" s="859"/>
      <c r="G895" s="859"/>
      <c r="H895" s="859"/>
      <c r="I895" s="859"/>
      <c r="J895" s="859"/>
      <c r="K895" s="859"/>
      <c r="L895" s="859"/>
      <c r="M895" s="859"/>
      <c r="N895" s="859"/>
      <c r="O895" s="859"/>
      <c r="P895" s="859"/>
      <c r="Q895" s="859"/>
    </row>
    <row r="896" ht="25.15" customHeight="true" x14ac:dyDescent="0.2">
      <c r="C896" s="859"/>
      <c r="D896" s="859"/>
      <c r="E896" s="859"/>
      <c r="F896" s="859"/>
      <c r="G896" s="859"/>
      <c r="H896" s="859"/>
      <c r="I896" s="859"/>
      <c r="J896" s="859"/>
      <c r="K896" s="859"/>
      <c r="L896" s="859"/>
      <c r="M896" s="859"/>
      <c r="N896" s="859"/>
      <c r="O896" s="859"/>
      <c r="P896" s="859"/>
      <c r="Q896" s="859"/>
    </row>
    <row r="897" ht="25.15" customHeight="true" x14ac:dyDescent="0.2">
      <c r="C897" s="859"/>
      <c r="D897" s="859"/>
      <c r="E897" s="859"/>
      <c r="F897" s="859"/>
      <c r="G897" s="859"/>
      <c r="H897" s="859"/>
      <c r="I897" s="859"/>
      <c r="J897" s="859"/>
      <c r="K897" s="859"/>
      <c r="L897" s="859"/>
      <c r="M897" s="859"/>
      <c r="N897" s="859"/>
      <c r="O897" s="859"/>
      <c r="P897" s="859"/>
      <c r="Q897" s="859"/>
    </row>
    <row r="898" ht="25.15" customHeight="true" x14ac:dyDescent="0.2">
      <c r="C898" s="859"/>
      <c r="D898" s="859"/>
      <c r="E898" s="859"/>
      <c r="F898" s="859"/>
      <c r="G898" s="859"/>
      <c r="H898" s="859"/>
      <c r="I898" s="859"/>
      <c r="J898" s="859"/>
      <c r="K898" s="859"/>
      <c r="L898" s="859"/>
      <c r="M898" s="859"/>
      <c r="N898" s="859"/>
      <c r="O898" s="859"/>
      <c r="P898" s="859"/>
      <c r="Q898" s="859"/>
    </row>
    <row r="899" ht="25.15" customHeight="true" x14ac:dyDescent="0.2">
      <c r="C899" s="859"/>
      <c r="D899" s="859"/>
      <c r="E899" s="859"/>
      <c r="F899" s="859"/>
      <c r="G899" s="859"/>
      <c r="H899" s="859"/>
      <c r="I899" s="859"/>
      <c r="J899" s="859"/>
      <c r="K899" s="859"/>
      <c r="L899" s="859"/>
      <c r="M899" s="859"/>
      <c r="N899" s="859"/>
      <c r="O899" s="859"/>
      <c r="P899" s="859"/>
      <c r="Q899" s="859"/>
    </row>
    <row r="900" ht="25.15" customHeight="true" x14ac:dyDescent="0.2">
      <c r="C900" s="859"/>
      <c r="D900" s="859"/>
      <c r="E900" s="859"/>
      <c r="F900" s="859"/>
      <c r="G900" s="859"/>
      <c r="H900" s="859"/>
      <c r="I900" s="859"/>
      <c r="J900" s="859"/>
      <c r="K900" s="859"/>
      <c r="L900" s="859"/>
      <c r="M900" s="859"/>
      <c r="N900" s="859"/>
      <c r="O900" s="859"/>
      <c r="P900" s="859"/>
      <c r="Q900" s="859"/>
    </row>
    <row r="901" ht="25.15" customHeight="true" x14ac:dyDescent="0.2">
      <c r="C901" s="859"/>
      <c r="D901" s="859"/>
      <c r="E901" s="859"/>
      <c r="F901" s="859"/>
      <c r="G901" s="859"/>
      <c r="H901" s="859"/>
      <c r="I901" s="859"/>
      <c r="J901" s="859"/>
      <c r="K901" s="859"/>
      <c r="L901" s="859"/>
      <c r="M901" s="859"/>
      <c r="N901" s="859"/>
      <c r="O901" s="859"/>
      <c r="P901" s="859"/>
      <c r="Q901" s="859"/>
    </row>
    <row r="902" ht="25.15" customHeight="true" x14ac:dyDescent="0.2">
      <c r="C902" s="859"/>
      <c r="D902" s="859"/>
      <c r="E902" s="859"/>
      <c r="F902" s="859"/>
      <c r="G902" s="859"/>
      <c r="H902" s="859"/>
      <c r="I902" s="859"/>
      <c r="J902" s="859"/>
      <c r="K902" s="859"/>
      <c r="L902" s="859"/>
      <c r="M902" s="859"/>
      <c r="N902" s="859"/>
      <c r="O902" s="859"/>
      <c r="P902" s="859"/>
      <c r="Q902" s="859"/>
    </row>
    <row r="903" ht="25.15" customHeight="true" x14ac:dyDescent="0.2">
      <c r="C903" s="859"/>
      <c r="D903" s="859"/>
      <c r="E903" s="859"/>
      <c r="F903" s="859"/>
      <c r="G903" s="859"/>
      <c r="H903" s="859"/>
      <c r="I903" s="859"/>
      <c r="J903" s="859"/>
      <c r="K903" s="859"/>
      <c r="L903" s="859"/>
      <c r="M903" s="859"/>
      <c r="N903" s="859"/>
      <c r="O903" s="859"/>
      <c r="P903" s="859"/>
      <c r="Q903" s="859"/>
    </row>
    <row r="904" ht="25.15" customHeight="true" x14ac:dyDescent="0.2">
      <c r="C904" s="859"/>
      <c r="D904" s="859"/>
      <c r="E904" s="859"/>
      <c r="F904" s="859"/>
      <c r="G904" s="859"/>
      <c r="H904" s="859"/>
      <c r="I904" s="859"/>
      <c r="J904" s="859"/>
      <c r="K904" s="859"/>
      <c r="L904" s="859"/>
      <c r="M904" s="859"/>
      <c r="N904" s="859"/>
      <c r="O904" s="859"/>
      <c r="P904" s="859"/>
      <c r="Q904" s="859"/>
    </row>
    <row r="905" ht="25.15" customHeight="true" x14ac:dyDescent="0.2">
      <c r="C905" s="859"/>
      <c r="D905" s="859"/>
      <c r="E905" s="859"/>
      <c r="F905" s="859"/>
      <c r="G905" s="859"/>
      <c r="H905" s="859"/>
      <c r="I905" s="859"/>
      <c r="J905" s="859"/>
      <c r="K905" s="859"/>
      <c r="L905" s="859"/>
      <c r="M905" s="859"/>
      <c r="N905" s="859"/>
      <c r="O905" s="859"/>
      <c r="P905" s="859"/>
      <c r="Q905" s="859"/>
    </row>
    <row r="906" ht="25.15" customHeight="true" x14ac:dyDescent="0.2">
      <c r="C906" s="859"/>
      <c r="D906" s="859"/>
      <c r="E906" s="859"/>
      <c r="F906" s="859"/>
      <c r="G906" s="859"/>
      <c r="H906" s="859"/>
      <c r="I906" s="859"/>
      <c r="J906" s="859"/>
      <c r="K906" s="859"/>
      <c r="L906" s="859"/>
      <c r="M906" s="859"/>
      <c r="N906" s="859"/>
      <c r="O906" s="859"/>
      <c r="P906" s="859"/>
      <c r="Q906" s="859"/>
    </row>
    <row r="907" ht="25.15" customHeight="true" x14ac:dyDescent="0.2">
      <c r="C907" s="859"/>
      <c r="D907" s="859"/>
      <c r="E907" s="859"/>
      <c r="F907" s="859"/>
      <c r="G907" s="859"/>
      <c r="H907" s="859"/>
      <c r="I907" s="859"/>
      <c r="J907" s="859"/>
      <c r="K907" s="859"/>
      <c r="L907" s="859"/>
      <c r="M907" s="859"/>
      <c r="N907" s="859"/>
      <c r="O907" s="859"/>
      <c r="P907" s="859"/>
      <c r="Q907" s="859"/>
    </row>
    <row r="908" ht="25.15" customHeight="true" x14ac:dyDescent="0.2">
      <c r="C908" s="859"/>
      <c r="D908" s="859"/>
      <c r="E908" s="859"/>
      <c r="F908" s="859"/>
      <c r="G908" s="859"/>
      <c r="H908" s="859"/>
      <c r="I908" s="859"/>
      <c r="J908" s="859"/>
      <c r="K908" s="859"/>
      <c r="L908" s="859"/>
      <c r="M908" s="859"/>
      <c r="N908" s="859"/>
      <c r="O908" s="859"/>
      <c r="P908" s="859"/>
      <c r="Q908" s="859"/>
    </row>
    <row r="909" ht="25.15" customHeight="true" x14ac:dyDescent="0.2">
      <c r="C909" s="859"/>
      <c r="D909" s="859"/>
      <c r="E909" s="859"/>
      <c r="F909" s="859"/>
      <c r="G909" s="859"/>
      <c r="H909" s="859"/>
      <c r="I909" s="859"/>
      <c r="J909" s="859"/>
      <c r="K909" s="859"/>
      <c r="L909" s="859"/>
      <c r="M909" s="859"/>
      <c r="N909" s="859"/>
      <c r="O909" s="859"/>
      <c r="P909" s="859"/>
      <c r="Q909" s="859"/>
    </row>
    <row r="910" ht="25.15" customHeight="true" x14ac:dyDescent="0.2">
      <c r="C910" s="859"/>
      <c r="D910" s="859"/>
      <c r="E910" s="859"/>
      <c r="F910" s="859"/>
      <c r="G910" s="859"/>
      <c r="H910" s="859"/>
      <c r="I910" s="859"/>
      <c r="J910" s="859"/>
      <c r="K910" s="859"/>
      <c r="L910" s="859"/>
      <c r="M910" s="859"/>
      <c r="N910" s="859"/>
      <c r="O910" s="859"/>
      <c r="P910" s="859"/>
      <c r="Q910" s="859"/>
    </row>
    <row r="911" ht="25.15" customHeight="true" x14ac:dyDescent="0.2">
      <c r="C911" s="859"/>
      <c r="D911" s="859"/>
      <c r="E911" s="859"/>
      <c r="F911" s="859"/>
      <c r="G911" s="859"/>
      <c r="H911" s="859"/>
      <c r="I911" s="859"/>
      <c r="J911" s="859"/>
      <c r="K911" s="859"/>
      <c r="L911" s="859"/>
      <c r="M911" s="859"/>
      <c r="N911" s="859"/>
      <c r="O911" s="859"/>
      <c r="P911" s="859"/>
      <c r="Q911" s="859"/>
    </row>
    <row r="912" ht="25.15" customHeight="true" x14ac:dyDescent="0.2">
      <c r="C912" s="859"/>
      <c r="D912" s="859"/>
      <c r="E912" s="859"/>
      <c r="F912" s="859"/>
      <c r="G912" s="859"/>
      <c r="H912" s="859"/>
      <c r="I912" s="859"/>
      <c r="J912" s="859"/>
      <c r="K912" s="859"/>
      <c r="L912" s="859"/>
      <c r="M912" s="859"/>
      <c r="N912" s="859"/>
      <c r="O912" s="859"/>
      <c r="P912" s="859"/>
      <c r="Q912" s="859"/>
    </row>
    <row r="913" ht="25.15" customHeight="true" x14ac:dyDescent="0.2">
      <c r="C913" s="859"/>
      <c r="D913" s="859"/>
      <c r="E913" s="859"/>
      <c r="F913" s="859"/>
      <c r="G913" s="859"/>
      <c r="H913" s="859"/>
      <c r="I913" s="859"/>
      <c r="J913" s="859"/>
      <c r="K913" s="859"/>
      <c r="L913" s="859"/>
      <c r="M913" s="859"/>
      <c r="N913" s="859"/>
      <c r="O913" s="859"/>
      <c r="P913" s="859"/>
      <c r="Q913" s="859"/>
    </row>
    <row r="914" ht="25.15" customHeight="true" x14ac:dyDescent="0.2">
      <c r="C914" s="859"/>
      <c r="D914" s="859"/>
      <c r="E914" s="859"/>
      <c r="F914" s="859"/>
      <c r="G914" s="859"/>
      <c r="H914" s="859"/>
      <c r="I914" s="859"/>
      <c r="J914" s="859"/>
      <c r="K914" s="859"/>
      <c r="L914" s="859"/>
      <c r="M914" s="859"/>
      <c r="N914" s="859"/>
      <c r="O914" s="859"/>
      <c r="P914" s="859"/>
      <c r="Q914" s="859"/>
    </row>
    <row r="915" ht="25.15" customHeight="true" x14ac:dyDescent="0.2">
      <c r="C915" s="859"/>
      <c r="D915" s="859"/>
      <c r="E915" s="859"/>
      <c r="F915" s="859"/>
      <c r="G915" s="859"/>
      <c r="H915" s="859"/>
      <c r="I915" s="859"/>
      <c r="J915" s="859"/>
      <c r="K915" s="859"/>
      <c r="L915" s="859"/>
      <c r="M915" s="859"/>
      <c r="N915" s="859"/>
      <c r="O915" s="859"/>
      <c r="P915" s="859"/>
      <c r="Q915" s="859"/>
    </row>
    <row r="916" ht="25.15" customHeight="true" x14ac:dyDescent="0.2">
      <c r="C916" s="859"/>
      <c r="D916" s="859"/>
      <c r="E916" s="859"/>
      <c r="F916" s="859"/>
      <c r="G916" s="859"/>
      <c r="H916" s="859"/>
      <c r="I916" s="859"/>
      <c r="J916" s="859"/>
      <c r="K916" s="859"/>
      <c r="L916" s="859"/>
      <c r="M916" s="859"/>
      <c r="N916" s="859"/>
      <c r="O916" s="859"/>
      <c r="P916" s="859"/>
      <c r="Q916" s="859"/>
    </row>
    <row r="917" ht="25.15" customHeight="true" x14ac:dyDescent="0.2">
      <c r="C917" s="859"/>
      <c r="D917" s="859"/>
      <c r="E917" s="859"/>
      <c r="F917" s="859"/>
      <c r="G917" s="859"/>
      <c r="H917" s="859"/>
      <c r="I917" s="859"/>
      <c r="J917" s="859"/>
      <c r="K917" s="859"/>
      <c r="L917" s="859"/>
      <c r="M917" s="859"/>
      <c r="N917" s="859"/>
      <c r="O917" s="859"/>
      <c r="P917" s="859"/>
      <c r="Q917" s="859"/>
    </row>
    <row r="918" ht="25.15" customHeight="true" x14ac:dyDescent="0.2">
      <c r="C918" s="859"/>
      <c r="D918" s="859"/>
      <c r="E918" s="859"/>
      <c r="F918" s="859"/>
      <c r="G918" s="859"/>
      <c r="H918" s="859"/>
      <c r="I918" s="859"/>
      <c r="J918" s="859"/>
      <c r="K918" s="859"/>
      <c r="L918" s="859"/>
      <c r="M918" s="859"/>
      <c r="N918" s="859"/>
      <c r="O918" s="859"/>
      <c r="P918" s="859"/>
      <c r="Q918" s="859"/>
    </row>
    <row r="919" ht="25.15" customHeight="true" x14ac:dyDescent="0.2">
      <c r="C919" s="859"/>
      <c r="D919" s="859"/>
      <c r="E919" s="859"/>
      <c r="F919" s="859"/>
      <c r="G919" s="859"/>
      <c r="H919" s="859"/>
      <c r="I919" s="859"/>
      <c r="J919" s="859"/>
      <c r="K919" s="859"/>
      <c r="L919" s="859"/>
      <c r="M919" s="859"/>
      <c r="N919" s="859"/>
      <c r="O919" s="859"/>
      <c r="P919" s="859"/>
      <c r="Q919" s="859"/>
    </row>
    <row r="920" ht="25.15" customHeight="true" x14ac:dyDescent="0.2">
      <c r="C920" s="859"/>
      <c r="D920" s="859"/>
      <c r="E920" s="859"/>
      <c r="F920" s="859"/>
      <c r="G920" s="859"/>
      <c r="H920" s="859"/>
      <c r="I920" s="859"/>
      <c r="J920" s="859"/>
      <c r="K920" s="859"/>
      <c r="L920" s="859"/>
      <c r="M920" s="859"/>
      <c r="N920" s="859"/>
      <c r="O920" s="859"/>
      <c r="P920" s="859"/>
      <c r="Q920" s="859"/>
    </row>
    <row r="921" ht="25.15" customHeight="true" x14ac:dyDescent="0.2">
      <c r="C921" s="859"/>
      <c r="D921" s="859"/>
      <c r="E921" s="859"/>
      <c r="F921" s="859"/>
      <c r="G921" s="859"/>
      <c r="H921" s="859"/>
      <c r="I921" s="859"/>
      <c r="J921" s="859"/>
      <c r="K921" s="859"/>
      <c r="L921" s="859"/>
      <c r="M921" s="859"/>
      <c r="N921" s="859"/>
      <c r="O921" s="859"/>
      <c r="P921" s="859"/>
      <c r="Q921" s="859"/>
    </row>
    <row r="922" ht="25.15" customHeight="true" x14ac:dyDescent="0.2">
      <c r="C922" s="859"/>
      <c r="D922" s="859"/>
      <c r="E922" s="859"/>
      <c r="F922" s="859"/>
      <c r="G922" s="859"/>
      <c r="H922" s="859"/>
      <c r="I922" s="859"/>
      <c r="J922" s="859"/>
      <c r="K922" s="859"/>
      <c r="L922" s="859"/>
      <c r="M922" s="859"/>
      <c r="N922" s="859"/>
      <c r="O922" s="859"/>
      <c r="P922" s="859"/>
      <c r="Q922" s="859"/>
    </row>
    <row r="923" ht="25.15" customHeight="true" x14ac:dyDescent="0.2">
      <c r="C923" s="859"/>
      <c r="D923" s="859"/>
      <c r="E923" s="859"/>
      <c r="F923" s="859"/>
      <c r="G923" s="859"/>
      <c r="H923" s="859"/>
      <c r="I923" s="859"/>
      <c r="J923" s="859"/>
      <c r="K923" s="859"/>
      <c r="L923" s="859"/>
      <c r="M923" s="859"/>
      <c r="N923" s="859"/>
      <c r="O923" s="859"/>
      <c r="P923" s="859"/>
      <c r="Q923" s="859"/>
    </row>
    <row r="924" ht="25.15" customHeight="true" x14ac:dyDescent="0.2">
      <c r="C924" s="859"/>
      <c r="D924" s="859"/>
      <c r="E924" s="859"/>
      <c r="F924" s="859"/>
      <c r="G924" s="859"/>
      <c r="H924" s="859"/>
      <c r="I924" s="859"/>
      <c r="J924" s="859"/>
      <c r="K924" s="859"/>
      <c r="L924" s="859"/>
      <c r="M924" s="859"/>
      <c r="N924" s="859"/>
      <c r="O924" s="859"/>
      <c r="P924" s="859"/>
      <c r="Q924" s="859"/>
    </row>
    <row r="925" ht="25.15" customHeight="true" x14ac:dyDescent="0.2">
      <c r="C925" s="859"/>
      <c r="D925" s="859"/>
      <c r="E925" s="859"/>
      <c r="F925" s="859"/>
      <c r="G925" s="859"/>
      <c r="H925" s="859"/>
      <c r="I925" s="859"/>
      <c r="J925" s="859"/>
      <c r="K925" s="859"/>
      <c r="L925" s="859"/>
      <c r="M925" s="859"/>
      <c r="N925" s="859"/>
      <c r="O925" s="859"/>
      <c r="P925" s="859"/>
      <c r="Q925" s="859"/>
    </row>
    <row r="926" ht="25.15" customHeight="true" x14ac:dyDescent="0.2">
      <c r="C926" s="859"/>
      <c r="D926" s="859"/>
      <c r="E926" s="859"/>
      <c r="F926" s="859"/>
      <c r="G926" s="859"/>
      <c r="H926" s="859"/>
      <c r="I926" s="859"/>
      <c r="J926" s="859"/>
      <c r="K926" s="859"/>
      <c r="L926" s="859"/>
      <c r="M926" s="859"/>
      <c r="N926" s="859"/>
      <c r="O926" s="859"/>
      <c r="P926" s="859"/>
      <c r="Q926" s="859"/>
    </row>
    <row r="927" ht="25.15" customHeight="true" x14ac:dyDescent="0.2">
      <c r="C927" s="859"/>
      <c r="D927" s="859"/>
      <c r="E927" s="859"/>
      <c r="F927" s="859"/>
      <c r="G927" s="859"/>
      <c r="H927" s="859"/>
      <c r="I927" s="859"/>
      <c r="J927" s="859"/>
      <c r="K927" s="859"/>
      <c r="L927" s="859"/>
      <c r="M927" s="859"/>
      <c r="N927" s="859"/>
      <c r="O927" s="859"/>
      <c r="P927" s="859"/>
      <c r="Q927" s="859"/>
    </row>
    <row r="928" ht="25.15" customHeight="true" x14ac:dyDescent="0.2">
      <c r="C928" s="859"/>
      <c r="D928" s="859"/>
      <c r="E928" s="859"/>
      <c r="F928" s="859"/>
      <c r="G928" s="859"/>
      <c r="H928" s="859"/>
      <c r="I928" s="859"/>
      <c r="J928" s="859"/>
      <c r="K928" s="859"/>
      <c r="L928" s="859"/>
      <c r="M928" s="859"/>
      <c r="N928" s="859"/>
      <c r="O928" s="859"/>
      <c r="P928" s="859"/>
      <c r="Q928" s="859"/>
    </row>
    <row r="929" ht="25.15" customHeight="true" x14ac:dyDescent="0.2">
      <c r="C929" s="859"/>
      <c r="D929" s="859"/>
      <c r="E929" s="859"/>
      <c r="F929" s="859"/>
      <c r="G929" s="859"/>
      <c r="H929" s="859"/>
      <c r="I929" s="859"/>
      <c r="J929" s="859"/>
      <c r="K929" s="859"/>
      <c r="L929" s="859"/>
      <c r="M929" s="859"/>
      <c r="N929" s="859"/>
      <c r="O929" s="859"/>
      <c r="P929" s="859"/>
      <c r="Q929" s="859"/>
    </row>
    <row r="930" ht="25.15" customHeight="true" x14ac:dyDescent="0.2">
      <c r="C930" s="859"/>
      <c r="D930" s="859"/>
      <c r="E930" s="859"/>
      <c r="F930" s="859"/>
      <c r="G930" s="859"/>
      <c r="H930" s="859"/>
      <c r="I930" s="859"/>
      <c r="J930" s="859"/>
      <c r="K930" s="859"/>
      <c r="L930" s="859"/>
      <c r="M930" s="859"/>
      <c r="N930" s="859"/>
      <c r="O930" s="859"/>
      <c r="P930" s="859"/>
      <c r="Q930" s="859"/>
    </row>
    <row r="931" ht="25.15" customHeight="true" x14ac:dyDescent="0.2">
      <c r="C931" s="859"/>
      <c r="D931" s="859"/>
      <c r="E931" s="859"/>
      <c r="F931" s="859"/>
      <c r="G931" s="859"/>
      <c r="H931" s="859"/>
      <c r="I931" s="859"/>
      <c r="J931" s="859"/>
      <c r="K931" s="859"/>
      <c r="L931" s="859"/>
      <c r="M931" s="859"/>
      <c r="N931" s="859"/>
      <c r="O931" s="859"/>
      <c r="P931" s="859"/>
      <c r="Q931" s="859"/>
    </row>
    <row r="932" ht="25.15" customHeight="true" x14ac:dyDescent="0.2">
      <c r="C932" s="859"/>
      <c r="D932" s="859"/>
      <c r="E932" s="859"/>
      <c r="F932" s="859"/>
      <c r="G932" s="859"/>
      <c r="H932" s="859"/>
      <c r="I932" s="859"/>
      <c r="J932" s="859"/>
      <c r="K932" s="859"/>
      <c r="L932" s="859"/>
      <c r="M932" s="859"/>
      <c r="N932" s="859"/>
      <c r="O932" s="859"/>
      <c r="P932" s="859"/>
      <c r="Q932" s="859"/>
    </row>
    <row r="933" ht="25.15" customHeight="true" x14ac:dyDescent="0.2">
      <c r="C933" s="859"/>
      <c r="D933" s="859"/>
      <c r="E933" s="859"/>
      <c r="F933" s="859"/>
      <c r="G933" s="859"/>
      <c r="H933" s="859"/>
      <c r="I933" s="859"/>
      <c r="J933" s="859"/>
      <c r="K933" s="859"/>
      <c r="L933" s="859"/>
      <c r="M933" s="859"/>
      <c r="N933" s="859"/>
      <c r="O933" s="859"/>
      <c r="P933" s="859"/>
      <c r="Q933" s="859"/>
    </row>
    <row r="934" ht="25.15" customHeight="true" x14ac:dyDescent="0.2">
      <c r="C934" s="859"/>
      <c r="D934" s="859"/>
      <c r="E934" s="859"/>
      <c r="F934" s="859"/>
      <c r="G934" s="859"/>
      <c r="H934" s="859"/>
      <c r="I934" s="859"/>
      <c r="J934" s="859"/>
      <c r="K934" s="859"/>
      <c r="L934" s="859"/>
      <c r="M934" s="859"/>
      <c r="N934" s="859"/>
      <c r="O934" s="859"/>
      <c r="P934" s="859"/>
      <c r="Q934" s="859"/>
    </row>
    <row r="935" ht="25.15" customHeight="true" x14ac:dyDescent="0.2">
      <c r="C935" s="859"/>
      <c r="D935" s="859"/>
      <c r="E935" s="859"/>
      <c r="F935" s="859"/>
      <c r="G935" s="859"/>
      <c r="H935" s="859"/>
      <c r="I935" s="859"/>
      <c r="J935" s="859"/>
      <c r="K935" s="859"/>
      <c r="L935" s="859"/>
      <c r="M935" s="859"/>
      <c r="N935" s="859"/>
      <c r="O935" s="859"/>
      <c r="P935" s="859"/>
      <c r="Q935" s="859"/>
    </row>
    <row r="936" ht="25.15" customHeight="true" x14ac:dyDescent="0.2">
      <c r="C936" s="859"/>
      <c r="D936" s="859"/>
      <c r="E936" s="859"/>
      <c r="F936" s="859"/>
      <c r="G936" s="859"/>
      <c r="H936" s="859"/>
      <c r="I936" s="859"/>
      <c r="J936" s="859"/>
      <c r="K936" s="859"/>
      <c r="L936" s="859"/>
      <c r="M936" s="859"/>
      <c r="N936" s="859"/>
      <c r="O936" s="859"/>
      <c r="P936" s="859"/>
      <c r="Q936" s="859"/>
    </row>
    <row r="937" ht="25.15" customHeight="true" x14ac:dyDescent="0.2">
      <c r="C937" s="859"/>
      <c r="D937" s="859"/>
      <c r="E937" s="859"/>
      <c r="F937" s="859"/>
      <c r="G937" s="859"/>
      <c r="H937" s="859"/>
      <c r="I937" s="859"/>
      <c r="J937" s="859"/>
      <c r="K937" s="859"/>
      <c r="L937" s="859"/>
      <c r="M937" s="859"/>
      <c r="N937" s="859"/>
      <c r="O937" s="859"/>
      <c r="P937" s="859"/>
      <c r="Q937" s="859"/>
    </row>
    <row r="938" ht="25.15" customHeight="true" x14ac:dyDescent="0.2">
      <c r="C938" s="859"/>
      <c r="D938" s="859"/>
      <c r="E938" s="859"/>
      <c r="F938" s="859"/>
      <c r="G938" s="859"/>
      <c r="H938" s="859"/>
      <c r="I938" s="859"/>
      <c r="J938" s="859"/>
      <c r="K938" s="859"/>
      <c r="L938" s="859"/>
      <c r="M938" s="859"/>
      <c r="N938" s="859"/>
      <c r="O938" s="859"/>
      <c r="P938" s="859"/>
      <c r="Q938" s="859"/>
    </row>
    <row r="939" ht="25.15" customHeight="true" x14ac:dyDescent="0.2">
      <c r="C939" s="859"/>
      <c r="D939" s="859"/>
      <c r="E939" s="859"/>
      <c r="F939" s="859"/>
      <c r="G939" s="859"/>
      <c r="H939" s="859"/>
      <c r="I939" s="859"/>
      <c r="J939" s="859"/>
      <c r="K939" s="859"/>
      <c r="L939" s="859"/>
      <c r="M939" s="859"/>
      <c r="N939" s="859"/>
      <c r="O939" s="859"/>
      <c r="P939" s="859"/>
      <c r="Q939" s="859"/>
    </row>
    <row r="940" ht="25.15" customHeight="true" x14ac:dyDescent="0.2">
      <c r="C940" s="859"/>
      <c r="D940" s="859"/>
      <c r="E940" s="859"/>
      <c r="F940" s="859"/>
      <c r="G940" s="859"/>
      <c r="H940" s="859"/>
      <c r="I940" s="859"/>
      <c r="J940" s="859"/>
      <c r="K940" s="859"/>
      <c r="L940" s="859"/>
      <c r="M940" s="859"/>
      <c r="N940" s="859"/>
      <c r="O940" s="859"/>
      <c r="P940" s="859"/>
      <c r="Q940" s="859"/>
    </row>
    <row r="941" ht="25.15" customHeight="true" x14ac:dyDescent="0.2">
      <c r="C941" s="859"/>
      <c r="D941" s="859"/>
      <c r="E941" s="859"/>
      <c r="F941" s="859"/>
      <c r="G941" s="859"/>
      <c r="H941" s="859"/>
      <c r="I941" s="859"/>
      <c r="J941" s="859"/>
      <c r="K941" s="859"/>
      <c r="L941" s="859"/>
      <c r="M941" s="859"/>
      <c r="N941" s="859"/>
      <c r="O941" s="859"/>
      <c r="P941" s="859"/>
      <c r="Q941" s="859"/>
    </row>
    <row r="942" ht="25.15" customHeight="true" x14ac:dyDescent="0.2">
      <c r="C942" s="859"/>
      <c r="D942" s="859"/>
      <c r="E942" s="859"/>
      <c r="F942" s="859"/>
      <c r="G942" s="859"/>
      <c r="H942" s="859"/>
      <c r="I942" s="859"/>
      <c r="J942" s="859"/>
      <c r="K942" s="859"/>
      <c r="L942" s="859"/>
      <c r="M942" s="859"/>
      <c r="N942" s="859"/>
      <c r="O942" s="859"/>
      <c r="P942" s="859"/>
      <c r="Q942" s="859"/>
    </row>
    <row r="943" ht="25.15" customHeight="true" x14ac:dyDescent="0.2">
      <c r="C943" s="859"/>
      <c r="D943" s="859"/>
      <c r="E943" s="859"/>
      <c r="F943" s="859"/>
      <c r="G943" s="859"/>
      <c r="H943" s="859"/>
      <c r="I943" s="859"/>
      <c r="J943" s="859"/>
      <c r="K943" s="859"/>
      <c r="L943" s="859"/>
      <c r="M943" s="859"/>
      <c r="N943" s="859"/>
      <c r="O943" s="859"/>
      <c r="P943" s="859"/>
      <c r="Q943" s="859"/>
    </row>
    <row r="944" ht="25.15" customHeight="true" x14ac:dyDescent="0.2">
      <c r="C944" s="859"/>
      <c r="D944" s="859"/>
      <c r="E944" s="859"/>
      <c r="F944" s="859"/>
      <c r="G944" s="859"/>
      <c r="H944" s="859"/>
      <c r="I944" s="859"/>
      <c r="J944" s="859"/>
      <c r="K944" s="859"/>
      <c r="L944" s="859"/>
      <c r="M944" s="859"/>
      <c r="N944" s="859"/>
      <c r="O944" s="859"/>
      <c r="P944" s="859"/>
      <c r="Q944" s="859"/>
    </row>
    <row r="945" ht="25.15" customHeight="true" x14ac:dyDescent="0.2">
      <c r="C945" s="859"/>
      <c r="D945" s="859"/>
      <c r="E945" s="859"/>
      <c r="F945" s="859"/>
      <c r="G945" s="859"/>
      <c r="H945" s="859"/>
      <c r="I945" s="859"/>
      <c r="J945" s="859"/>
      <c r="K945" s="859"/>
      <c r="L945" s="859"/>
      <c r="M945" s="859"/>
      <c r="N945" s="859"/>
      <c r="O945" s="859"/>
      <c r="P945" s="859"/>
      <c r="Q945" s="859"/>
    </row>
    <row r="946" ht="25.15" customHeight="true" x14ac:dyDescent="0.2">
      <c r="C946" s="859"/>
      <c r="D946" s="859"/>
      <c r="E946" s="859"/>
      <c r="F946" s="859"/>
      <c r="G946" s="859"/>
      <c r="H946" s="859"/>
      <c r="I946" s="859"/>
      <c r="J946" s="859"/>
      <c r="K946" s="859"/>
      <c r="L946" s="859"/>
      <c r="M946" s="859"/>
      <c r="N946" s="859"/>
      <c r="O946" s="859"/>
      <c r="P946" s="859"/>
      <c r="Q946" s="859"/>
    </row>
    <row r="947" ht="25.15" customHeight="true" x14ac:dyDescent="0.2">
      <c r="C947" s="859"/>
      <c r="D947" s="859"/>
      <c r="E947" s="859"/>
      <c r="F947" s="859"/>
      <c r="G947" s="859"/>
      <c r="H947" s="859"/>
      <c r="I947" s="859"/>
      <c r="J947" s="859"/>
      <c r="K947" s="859"/>
      <c r="L947" s="859"/>
      <c r="M947" s="859"/>
      <c r="N947" s="859"/>
      <c r="O947" s="859"/>
      <c r="P947" s="859"/>
      <c r="Q947" s="859"/>
    </row>
    <row r="948" ht="25.15" customHeight="true" x14ac:dyDescent="0.2">
      <c r="C948" s="859"/>
      <c r="D948" s="859"/>
      <c r="E948" s="859"/>
      <c r="F948" s="859"/>
      <c r="G948" s="859"/>
      <c r="H948" s="859"/>
      <c r="I948" s="859"/>
      <c r="J948" s="859"/>
      <c r="K948" s="859"/>
      <c r="L948" s="859"/>
      <c r="M948" s="859"/>
      <c r="N948" s="859"/>
      <c r="O948" s="859"/>
      <c r="P948" s="859"/>
      <c r="Q948" s="859"/>
    </row>
    <row r="949" ht="25.15" customHeight="true" x14ac:dyDescent="0.2">
      <c r="C949" s="859"/>
      <c r="D949" s="859"/>
      <c r="E949" s="859"/>
      <c r="F949" s="859"/>
      <c r="G949" s="859"/>
      <c r="H949" s="859"/>
      <c r="I949" s="859"/>
      <c r="J949" s="859"/>
      <c r="K949" s="859"/>
      <c r="L949" s="859"/>
      <c r="M949" s="859"/>
      <c r="N949" s="859"/>
      <c r="O949" s="859"/>
      <c r="P949" s="859"/>
      <c r="Q949" s="859"/>
    </row>
    <row r="950" ht="25.15" customHeight="true" x14ac:dyDescent="0.2">
      <c r="C950" s="859"/>
      <c r="D950" s="859"/>
      <c r="E950" s="859"/>
      <c r="F950" s="859"/>
      <c r="G950" s="859"/>
      <c r="H950" s="859"/>
      <c r="I950" s="859"/>
      <c r="J950" s="859"/>
      <c r="K950" s="859"/>
      <c r="L950" s="859"/>
      <c r="M950" s="859"/>
      <c r="N950" s="859"/>
      <c r="O950" s="859"/>
      <c r="P950" s="859"/>
      <c r="Q950" s="859"/>
    </row>
    <row r="951" ht="25.15" customHeight="true" x14ac:dyDescent="0.2">
      <c r="C951" s="859"/>
      <c r="D951" s="859"/>
      <c r="E951" s="859"/>
      <c r="F951" s="859"/>
      <c r="G951" s="859"/>
      <c r="H951" s="859"/>
      <c r="I951" s="859"/>
      <c r="J951" s="859"/>
      <c r="K951" s="859"/>
      <c r="L951" s="859"/>
      <c r="M951" s="859"/>
      <c r="N951" s="859"/>
      <c r="O951" s="859"/>
      <c r="P951" s="859"/>
      <c r="Q951" s="859"/>
    </row>
    <row r="952" ht="25.15" customHeight="true" x14ac:dyDescent="0.2">
      <c r="C952" s="859"/>
      <c r="D952" s="859"/>
      <c r="E952" s="859"/>
      <c r="F952" s="859"/>
      <c r="G952" s="859"/>
      <c r="H952" s="859"/>
      <c r="I952" s="859"/>
      <c r="J952" s="859"/>
      <c r="K952" s="859"/>
      <c r="L952" s="859"/>
      <c r="M952" s="859"/>
      <c r="N952" s="859"/>
      <c r="O952" s="859"/>
      <c r="P952" s="859"/>
      <c r="Q952" s="859"/>
    </row>
    <row r="953" ht="25.15" customHeight="true" x14ac:dyDescent="0.2">
      <c r="C953" s="859"/>
      <c r="D953" s="859"/>
      <c r="E953" s="859"/>
      <c r="F953" s="859"/>
      <c r="G953" s="859"/>
      <c r="H953" s="859"/>
      <c r="I953" s="859"/>
      <c r="J953" s="859"/>
      <c r="K953" s="859"/>
      <c r="L953" s="859"/>
      <c r="M953" s="859"/>
      <c r="N953" s="859"/>
      <c r="O953" s="859"/>
      <c r="P953" s="859"/>
      <c r="Q953" s="859"/>
    </row>
    <row r="954" ht="25.15" customHeight="true" x14ac:dyDescent="0.2">
      <c r="C954" s="859"/>
      <c r="D954" s="859"/>
      <c r="E954" s="859"/>
      <c r="F954" s="859"/>
      <c r="G954" s="859"/>
      <c r="H954" s="859"/>
      <c r="I954" s="859"/>
      <c r="J954" s="859"/>
      <c r="K954" s="859"/>
      <c r="L954" s="859"/>
      <c r="M954" s="859"/>
      <c r="N954" s="859"/>
      <c r="O954" s="859"/>
      <c r="P954" s="859"/>
      <c r="Q954" s="859"/>
    </row>
    <row r="955" ht="25.15" customHeight="true" x14ac:dyDescent="0.2">
      <c r="C955" s="859"/>
      <c r="D955" s="859"/>
      <c r="E955" s="859"/>
      <c r="F955" s="859"/>
      <c r="G955" s="859"/>
      <c r="H955" s="859"/>
      <c r="I955" s="859"/>
      <c r="J955" s="859"/>
      <c r="K955" s="859"/>
      <c r="L955" s="859"/>
      <c r="M955" s="859"/>
      <c r="N955" s="859"/>
      <c r="O955" s="859"/>
      <c r="P955" s="859"/>
      <c r="Q955" s="859"/>
    </row>
    <row r="956" ht="25.15" customHeight="true" x14ac:dyDescent="0.2">
      <c r="C956" s="859"/>
      <c r="D956" s="859"/>
      <c r="E956" s="859"/>
      <c r="F956" s="859"/>
      <c r="G956" s="859"/>
      <c r="H956" s="859"/>
      <c r="I956" s="859"/>
      <c r="J956" s="859"/>
      <c r="K956" s="859"/>
      <c r="L956" s="859"/>
      <c r="M956" s="859"/>
      <c r="N956" s="859"/>
      <c r="O956" s="859"/>
      <c r="P956" s="859"/>
      <c r="Q956" s="859"/>
    </row>
    <row r="957" ht="25.15" customHeight="true" x14ac:dyDescent="0.2">
      <c r="C957" s="859"/>
      <c r="D957" s="859"/>
      <c r="E957" s="859"/>
      <c r="F957" s="859"/>
      <c r="G957" s="859"/>
      <c r="H957" s="859"/>
      <c r="I957" s="859"/>
      <c r="J957" s="859"/>
      <c r="K957" s="859"/>
      <c r="L957" s="859"/>
      <c r="M957" s="859"/>
      <c r="N957" s="859"/>
      <c r="O957" s="859"/>
      <c r="P957" s="859"/>
      <c r="Q957" s="859"/>
    </row>
    <row r="958" ht="25.15" customHeight="true" x14ac:dyDescent="0.2">
      <c r="C958" s="859"/>
      <c r="D958" s="859"/>
      <c r="E958" s="859"/>
      <c r="F958" s="859"/>
      <c r="G958" s="859"/>
      <c r="H958" s="859"/>
      <c r="I958" s="859"/>
      <c r="J958" s="859"/>
      <c r="K958" s="859"/>
      <c r="L958" s="859"/>
      <c r="M958" s="859"/>
      <c r="N958" s="859"/>
      <c r="O958" s="859"/>
      <c r="P958" s="859"/>
      <c r="Q958" s="859"/>
    </row>
    <row r="959" ht="25.15" customHeight="true" x14ac:dyDescent="0.2">
      <c r="C959" s="859"/>
      <c r="D959" s="859"/>
      <c r="E959" s="859"/>
      <c r="F959" s="859"/>
      <c r="G959" s="859"/>
      <c r="H959" s="859"/>
      <c r="I959" s="859"/>
      <c r="J959" s="859"/>
      <c r="K959" s="859"/>
      <c r="L959" s="859"/>
      <c r="M959" s="859"/>
      <c r="N959" s="859"/>
      <c r="O959" s="859"/>
      <c r="P959" s="859"/>
      <c r="Q959" s="859"/>
    </row>
    <row r="960" ht="25.15" customHeight="true" x14ac:dyDescent="0.2">
      <c r="C960" s="859"/>
      <c r="D960" s="859"/>
      <c r="E960" s="859"/>
      <c r="F960" s="859"/>
      <c r="G960" s="859"/>
      <c r="H960" s="859"/>
      <c r="I960" s="859"/>
      <c r="J960" s="859"/>
      <c r="K960" s="859"/>
      <c r="L960" s="859"/>
      <c r="M960" s="859"/>
      <c r="N960" s="859"/>
      <c r="O960" s="859"/>
      <c r="P960" s="859"/>
      <c r="Q960" s="859"/>
    </row>
    <row r="961" ht="25.15" customHeight="true" x14ac:dyDescent="0.2">
      <c r="C961" s="859"/>
      <c r="D961" s="859"/>
      <c r="E961" s="859"/>
      <c r="F961" s="859"/>
      <c r="G961" s="859"/>
      <c r="H961" s="859"/>
      <c r="I961" s="859"/>
      <c r="J961" s="859"/>
      <c r="K961" s="859"/>
      <c r="L961" s="859"/>
      <c r="M961" s="859"/>
      <c r="N961" s="859"/>
      <c r="O961" s="859"/>
      <c r="P961" s="859"/>
      <c r="Q961" s="859"/>
    </row>
    <row r="962" ht="25.15" customHeight="true" x14ac:dyDescent="0.2">
      <c r="C962" s="859"/>
      <c r="D962" s="859"/>
      <c r="E962" s="859"/>
      <c r="F962" s="859"/>
      <c r="G962" s="859"/>
      <c r="H962" s="859"/>
      <c r="I962" s="859"/>
      <c r="J962" s="859"/>
      <c r="K962" s="859"/>
      <c r="L962" s="859"/>
      <c r="M962" s="859"/>
      <c r="N962" s="859"/>
      <c r="O962" s="859"/>
      <c r="P962" s="859"/>
      <c r="Q962" s="859"/>
    </row>
    <row r="963" ht="25.15" customHeight="true" x14ac:dyDescent="0.2">
      <c r="C963" s="859"/>
      <c r="D963" s="859"/>
      <c r="E963" s="859"/>
      <c r="F963" s="859"/>
      <c r="G963" s="859"/>
      <c r="H963" s="859"/>
      <c r="I963" s="859"/>
      <c r="J963" s="859"/>
      <c r="K963" s="859"/>
      <c r="L963" s="859"/>
      <c r="M963" s="859"/>
      <c r="N963" s="859"/>
      <c r="O963" s="859"/>
      <c r="P963" s="859"/>
      <c r="Q963" s="859"/>
    </row>
    <row r="964" ht="25.15" customHeight="true" x14ac:dyDescent="0.2">
      <c r="C964" s="859"/>
      <c r="D964" s="859"/>
      <c r="E964" s="859"/>
      <c r="F964" s="859"/>
      <c r="G964" s="859"/>
      <c r="H964" s="859"/>
      <c r="I964" s="859"/>
      <c r="J964" s="859"/>
      <c r="K964" s="859"/>
      <c r="L964" s="859"/>
      <c r="M964" s="859"/>
      <c r="N964" s="859"/>
      <c r="O964" s="859"/>
      <c r="P964" s="859"/>
      <c r="Q964" s="859"/>
    </row>
    <row r="965" ht="25.15" customHeight="true" x14ac:dyDescent="0.2">
      <c r="C965" s="859"/>
      <c r="D965" s="859"/>
      <c r="E965" s="859"/>
      <c r="F965" s="859"/>
      <c r="G965" s="859"/>
      <c r="H965" s="859"/>
      <c r="I965" s="859"/>
      <c r="J965" s="859"/>
      <c r="K965" s="859"/>
      <c r="L965" s="859"/>
      <c r="M965" s="859"/>
      <c r="N965" s="859"/>
      <c r="O965" s="859"/>
      <c r="P965" s="859"/>
      <c r="Q965" s="859"/>
    </row>
    <row r="966" ht="25.15" customHeight="true" x14ac:dyDescent="0.2">
      <c r="C966" s="859"/>
      <c r="D966" s="859"/>
      <c r="E966" s="859"/>
      <c r="F966" s="859"/>
      <c r="G966" s="859"/>
      <c r="H966" s="859"/>
      <c r="I966" s="859"/>
      <c r="J966" s="859"/>
      <c r="K966" s="859"/>
      <c r="L966" s="859"/>
      <c r="M966" s="859"/>
      <c r="N966" s="859"/>
      <c r="O966" s="859"/>
      <c r="P966" s="859"/>
      <c r="Q966" s="859"/>
    </row>
    <row r="967" ht="25.15" customHeight="true" x14ac:dyDescent="0.2">
      <c r="C967" s="859"/>
      <c r="D967" s="859"/>
      <c r="E967" s="859"/>
      <c r="F967" s="859"/>
      <c r="G967" s="859"/>
      <c r="H967" s="859"/>
      <c r="I967" s="859"/>
      <c r="J967" s="859"/>
      <c r="K967" s="859"/>
      <c r="L967" s="859"/>
      <c r="M967" s="859"/>
      <c r="N967" s="859"/>
      <c r="O967" s="859"/>
      <c r="P967" s="859"/>
      <c r="Q967" s="859"/>
    </row>
    <row r="968" ht="25.15" customHeight="true" x14ac:dyDescent="0.2">
      <c r="C968" s="859"/>
      <c r="D968" s="859"/>
      <c r="E968" s="859"/>
      <c r="F968" s="859"/>
      <c r="G968" s="859"/>
      <c r="H968" s="859"/>
      <c r="I968" s="859"/>
      <c r="J968" s="859"/>
      <c r="K968" s="859"/>
      <c r="L968" s="859"/>
      <c r="M968" s="859"/>
      <c r="N968" s="859"/>
      <c r="O968" s="859"/>
      <c r="P968" s="859"/>
      <c r="Q968" s="859"/>
    </row>
    <row r="969" ht="25.15" customHeight="true" x14ac:dyDescent="0.2">
      <c r="C969" s="859"/>
      <c r="D969" s="859"/>
      <c r="E969" s="859"/>
      <c r="F969" s="859"/>
      <c r="G969" s="859"/>
      <c r="H969" s="859"/>
      <c r="I969" s="859"/>
      <c r="J969" s="859"/>
      <c r="K969" s="859"/>
      <c r="L969" s="859"/>
      <c r="M969" s="859"/>
      <c r="N969" s="859"/>
      <c r="O969" s="859"/>
      <c r="P969" s="859"/>
      <c r="Q969" s="859"/>
    </row>
    <row r="970" ht="25.15" customHeight="true" x14ac:dyDescent="0.2">
      <c r="C970" s="859"/>
      <c r="D970" s="859"/>
      <c r="E970" s="859"/>
      <c r="F970" s="859"/>
      <c r="G970" s="859"/>
      <c r="H970" s="859"/>
      <c r="I970" s="859"/>
      <c r="J970" s="859"/>
      <c r="K970" s="859"/>
      <c r="L970" s="859"/>
      <c r="M970" s="859"/>
      <c r="N970" s="859"/>
      <c r="O970" s="859"/>
      <c r="P970" s="859"/>
      <c r="Q970" s="859"/>
    </row>
    <row r="971" ht="25.15" customHeight="true" x14ac:dyDescent="0.2">
      <c r="C971" s="859"/>
      <c r="D971" s="859"/>
      <c r="E971" s="859"/>
      <c r="F971" s="859"/>
      <c r="G971" s="859"/>
      <c r="H971" s="859"/>
      <c r="I971" s="859"/>
      <c r="J971" s="859"/>
      <c r="K971" s="859"/>
      <c r="L971" s="859"/>
      <c r="M971" s="859"/>
      <c r="N971" s="859"/>
      <c r="O971" s="859"/>
      <c r="P971" s="859"/>
      <c r="Q971" s="859"/>
    </row>
    <row r="972" ht="25.15" customHeight="true" x14ac:dyDescent="0.2">
      <c r="C972" s="859"/>
      <c r="D972" s="859"/>
      <c r="E972" s="859"/>
      <c r="F972" s="859"/>
      <c r="G972" s="859"/>
      <c r="H972" s="859"/>
      <c r="I972" s="859"/>
      <c r="J972" s="859"/>
      <c r="K972" s="859"/>
      <c r="L972" s="859"/>
      <c r="M972" s="859"/>
      <c r="N972" s="859"/>
      <c r="O972" s="859"/>
      <c r="P972" s="859"/>
      <c r="Q972" s="859"/>
    </row>
    <row r="973" ht="25.15" customHeight="true" x14ac:dyDescent="0.2">
      <c r="C973" s="859"/>
      <c r="D973" s="859"/>
      <c r="E973" s="859"/>
      <c r="F973" s="859"/>
      <c r="G973" s="859"/>
      <c r="H973" s="859"/>
      <c r="I973" s="859"/>
      <c r="J973" s="859"/>
      <c r="K973" s="859"/>
      <c r="L973" s="859"/>
      <c r="M973" s="859"/>
      <c r="N973" s="859"/>
      <c r="O973" s="859"/>
      <c r="P973" s="859"/>
      <c r="Q973" s="859"/>
    </row>
    <row r="974" ht="25.15" customHeight="true" x14ac:dyDescent="0.2">
      <c r="C974" s="859"/>
      <c r="D974" s="859"/>
      <c r="E974" s="859"/>
      <c r="F974" s="859"/>
      <c r="G974" s="859"/>
      <c r="H974" s="859"/>
      <c r="I974" s="859"/>
      <c r="J974" s="859"/>
      <c r="K974" s="859"/>
      <c r="L974" s="859"/>
      <c r="M974" s="859"/>
      <c r="N974" s="859"/>
      <c r="O974" s="859"/>
      <c r="P974" s="859"/>
      <c r="Q974" s="859"/>
    </row>
    <row r="975" ht="25.15" customHeight="true" x14ac:dyDescent="0.2">
      <c r="C975" s="859"/>
      <c r="D975" s="859"/>
      <c r="E975" s="859"/>
      <c r="F975" s="859"/>
      <c r="G975" s="859"/>
      <c r="H975" s="859"/>
      <c r="I975" s="859"/>
      <c r="J975" s="859"/>
      <c r="K975" s="859"/>
      <c r="L975" s="859"/>
      <c r="M975" s="859"/>
      <c r="N975" s="859"/>
      <c r="O975" s="859"/>
      <c r="P975" s="859"/>
      <c r="Q975" s="859"/>
    </row>
    <row r="976" ht="25.15" customHeight="true" x14ac:dyDescent="0.2">
      <c r="C976" s="859"/>
      <c r="D976" s="859"/>
      <c r="E976" s="859"/>
      <c r="F976" s="859"/>
      <c r="G976" s="859"/>
      <c r="H976" s="859"/>
      <c r="I976" s="859"/>
      <c r="J976" s="859"/>
      <c r="K976" s="859"/>
      <c r="L976" s="859"/>
      <c r="M976" s="859"/>
      <c r="N976" s="859"/>
      <c r="O976" s="859"/>
      <c r="P976" s="859"/>
      <c r="Q976" s="859"/>
    </row>
    <row r="977" ht="25.15" customHeight="true" x14ac:dyDescent="0.2">
      <c r="C977" s="859"/>
      <c r="D977" s="859"/>
      <c r="E977" s="859"/>
      <c r="F977" s="859"/>
      <c r="G977" s="859"/>
      <c r="H977" s="859"/>
      <c r="I977" s="859"/>
      <c r="J977" s="859"/>
      <c r="K977" s="859"/>
      <c r="L977" s="859"/>
      <c r="M977" s="859"/>
      <c r="N977" s="859"/>
      <c r="O977" s="859"/>
      <c r="P977" s="859"/>
      <c r="Q977" s="859"/>
    </row>
    <row r="978" ht="25.15" customHeight="true" x14ac:dyDescent="0.2">
      <c r="C978" s="859"/>
      <c r="D978" s="859"/>
      <c r="E978" s="859"/>
      <c r="F978" s="859"/>
      <c r="G978" s="859"/>
      <c r="H978" s="859"/>
      <c r="I978" s="859"/>
      <c r="J978" s="859"/>
      <c r="K978" s="859"/>
      <c r="L978" s="859"/>
      <c r="M978" s="859"/>
      <c r="N978" s="859"/>
      <c r="O978" s="859"/>
      <c r="P978" s="859"/>
      <c r="Q978" s="859"/>
    </row>
    <row r="979" ht="25.15" customHeight="true" x14ac:dyDescent="0.2">
      <c r="C979" s="859"/>
      <c r="D979" s="859"/>
      <c r="E979" s="859"/>
      <c r="F979" s="859"/>
      <c r="G979" s="859"/>
      <c r="H979" s="859"/>
      <c r="I979" s="859"/>
      <c r="J979" s="859"/>
      <c r="K979" s="859"/>
      <c r="L979" s="859"/>
      <c r="M979" s="859"/>
      <c r="N979" s="859"/>
      <c r="O979" s="859"/>
      <c r="P979" s="859"/>
      <c r="Q979" s="859"/>
    </row>
    <row r="980" ht="25.15" customHeight="true" x14ac:dyDescent="0.2">
      <c r="C980" s="859"/>
      <c r="D980" s="859"/>
      <c r="E980" s="859"/>
      <c r="F980" s="859"/>
      <c r="G980" s="859"/>
      <c r="H980" s="859"/>
      <c r="I980" s="859"/>
      <c r="J980" s="859"/>
      <c r="K980" s="859"/>
      <c r="L980" s="859"/>
      <c r="M980" s="859"/>
      <c r="N980" s="859"/>
      <c r="O980" s="859"/>
      <c r="P980" s="859"/>
      <c r="Q980" s="859"/>
    </row>
    <row r="981" ht="25.15" customHeight="true" x14ac:dyDescent="0.2">
      <c r="C981" s="859"/>
      <c r="D981" s="859"/>
      <c r="E981" s="859"/>
      <c r="F981" s="859"/>
      <c r="G981" s="859"/>
      <c r="H981" s="859"/>
      <c r="I981" s="859"/>
      <c r="J981" s="859"/>
      <c r="K981" s="859"/>
      <c r="L981" s="859"/>
      <c r="M981" s="859"/>
      <c r="N981" s="859"/>
      <c r="O981" s="859"/>
      <c r="P981" s="859"/>
      <c r="Q981" s="859"/>
    </row>
    <row r="982" ht="25.15" customHeight="true" x14ac:dyDescent="0.2">
      <c r="C982" s="859"/>
      <c r="D982" s="859"/>
      <c r="E982" s="859"/>
      <c r="F982" s="859"/>
      <c r="G982" s="859"/>
      <c r="H982" s="859"/>
      <c r="I982" s="859"/>
      <c r="J982" s="859"/>
      <c r="K982" s="859"/>
      <c r="L982" s="859"/>
      <c r="M982" s="859"/>
      <c r="N982" s="859"/>
      <c r="O982" s="859"/>
      <c r="P982" s="859"/>
      <c r="Q982" s="859"/>
    </row>
    <row r="983" ht="25.15" customHeight="true" x14ac:dyDescent="0.2">
      <c r="C983" s="859"/>
      <c r="D983" s="859"/>
      <c r="E983" s="859"/>
      <c r="F983" s="859"/>
      <c r="G983" s="859"/>
      <c r="H983" s="859"/>
      <c r="I983" s="859"/>
      <c r="J983" s="859"/>
      <c r="K983" s="859"/>
      <c r="L983" s="859"/>
      <c r="M983" s="859"/>
      <c r="N983" s="859"/>
      <c r="O983" s="859"/>
      <c r="P983" s="859"/>
      <c r="Q983" s="859"/>
    </row>
    <row r="984" ht="25.15" customHeight="true" x14ac:dyDescent="0.2">
      <c r="C984" s="859"/>
      <c r="D984" s="859"/>
      <c r="E984" s="859"/>
      <c r="F984" s="859"/>
      <c r="G984" s="859"/>
      <c r="H984" s="859"/>
      <c r="I984" s="859"/>
      <c r="J984" s="859"/>
      <c r="K984" s="859"/>
      <c r="L984" s="859"/>
      <c r="M984" s="859"/>
      <c r="N984" s="859"/>
      <c r="O984" s="859"/>
      <c r="P984" s="859"/>
      <c r="Q984" s="859"/>
    </row>
    <row r="985" ht="25.15" customHeight="true" x14ac:dyDescent="0.2">
      <c r="C985" s="859"/>
      <c r="D985" s="859"/>
      <c r="E985" s="859"/>
      <c r="F985" s="859"/>
      <c r="G985" s="859"/>
      <c r="H985" s="859"/>
      <c r="I985" s="859"/>
      <c r="J985" s="859"/>
      <c r="K985" s="859"/>
      <c r="L985" s="859"/>
      <c r="M985" s="859"/>
      <c r="N985" s="859"/>
      <c r="O985" s="859"/>
      <c r="P985" s="859"/>
      <c r="Q985" s="859"/>
    </row>
    <row r="986" ht="25.15" customHeight="true" x14ac:dyDescent="0.2">
      <c r="C986" s="859"/>
      <c r="D986" s="859"/>
      <c r="E986" s="859"/>
      <c r="F986" s="859"/>
      <c r="G986" s="859"/>
      <c r="H986" s="859"/>
      <c r="I986" s="859"/>
      <c r="J986" s="859"/>
      <c r="K986" s="859"/>
      <c r="L986" s="859"/>
      <c r="M986" s="859"/>
      <c r="N986" s="859"/>
      <c r="O986" s="859"/>
      <c r="P986" s="859"/>
      <c r="Q986" s="859"/>
    </row>
    <row r="987" ht="25.15" customHeight="true" x14ac:dyDescent="0.2">
      <c r="C987" s="859"/>
      <c r="D987" s="859"/>
      <c r="E987" s="859"/>
      <c r="F987" s="859"/>
      <c r="G987" s="859"/>
      <c r="H987" s="859"/>
      <c r="I987" s="859"/>
      <c r="J987" s="859"/>
      <c r="K987" s="859"/>
      <c r="L987" s="859"/>
      <c r="M987" s="859"/>
      <c r="N987" s="859"/>
      <c r="O987" s="859"/>
      <c r="P987" s="859"/>
      <c r="Q987" s="859"/>
    </row>
    <row r="988" ht="25.15" customHeight="true" x14ac:dyDescent="0.2">
      <c r="C988" s="859"/>
      <c r="D988" s="859"/>
      <c r="E988" s="859"/>
      <c r="F988" s="859"/>
      <c r="G988" s="859"/>
      <c r="H988" s="859"/>
      <c r="I988" s="859"/>
      <c r="J988" s="859"/>
      <c r="K988" s="859"/>
      <c r="L988" s="859"/>
      <c r="M988" s="859"/>
      <c r="N988" s="859"/>
      <c r="O988" s="859"/>
      <c r="P988" s="859"/>
      <c r="Q988" s="859"/>
    </row>
    <row r="989" ht="25.15" customHeight="true" x14ac:dyDescent="0.2">
      <c r="C989" s="859"/>
      <c r="D989" s="859"/>
      <c r="E989" s="859"/>
      <c r="F989" s="859"/>
      <c r="G989" s="859"/>
      <c r="H989" s="859"/>
      <c r="I989" s="859"/>
      <c r="J989" s="859"/>
      <c r="K989" s="859"/>
      <c r="L989" s="859"/>
      <c r="M989" s="859"/>
      <c r="N989" s="859"/>
      <c r="O989" s="859"/>
      <c r="P989" s="859"/>
      <c r="Q989" s="859"/>
    </row>
    <row r="990" ht="25.15" customHeight="true" x14ac:dyDescent="0.2">
      <c r="C990" s="859"/>
      <c r="D990" s="859"/>
      <c r="E990" s="859"/>
      <c r="F990" s="859"/>
      <c r="G990" s="859"/>
      <c r="H990" s="859"/>
      <c r="I990" s="859"/>
      <c r="J990" s="859"/>
      <c r="K990" s="859"/>
      <c r="L990" s="859"/>
      <c r="M990" s="859"/>
      <c r="N990" s="859"/>
      <c r="O990" s="859"/>
      <c r="P990" s="859"/>
      <c r="Q990" s="859"/>
    </row>
    <row r="991" ht="25.15" customHeight="true" x14ac:dyDescent="0.2">
      <c r="C991" s="859"/>
      <c r="D991" s="859"/>
      <c r="E991" s="859"/>
      <c r="F991" s="859"/>
      <c r="G991" s="859"/>
      <c r="H991" s="859"/>
      <c r="I991" s="859"/>
      <c r="J991" s="859"/>
      <c r="K991" s="859"/>
      <c r="L991" s="859"/>
      <c r="M991" s="859"/>
      <c r="N991" s="859"/>
      <c r="O991" s="859"/>
      <c r="P991" s="859"/>
      <c r="Q991" s="859"/>
    </row>
    <row r="992" ht="25.15" customHeight="true" x14ac:dyDescent="0.2">
      <c r="C992" s="859"/>
      <c r="D992" s="859"/>
      <c r="E992" s="859"/>
      <c r="F992" s="859"/>
      <c r="G992" s="859"/>
      <c r="H992" s="859"/>
      <c r="I992" s="859"/>
      <c r="J992" s="859"/>
      <c r="K992" s="859"/>
      <c r="L992" s="859"/>
      <c r="M992" s="859"/>
      <c r="N992" s="859"/>
      <c r="O992" s="859"/>
      <c r="P992" s="859"/>
      <c r="Q992" s="859"/>
    </row>
    <row r="993" ht="25.15" customHeight="true" x14ac:dyDescent="0.2">
      <c r="C993" s="859"/>
      <c r="D993" s="859"/>
      <c r="E993" s="859"/>
      <c r="F993" s="859"/>
      <c r="G993" s="859"/>
      <c r="H993" s="859"/>
      <c r="I993" s="859"/>
      <c r="J993" s="859"/>
      <c r="K993" s="859"/>
      <c r="L993" s="859"/>
      <c r="M993" s="859"/>
      <c r="N993" s="859"/>
      <c r="O993" s="859"/>
      <c r="P993" s="859"/>
      <c r="Q993" s="859"/>
    </row>
    <row r="994" ht="25.15" customHeight="true" x14ac:dyDescent="0.2">
      <c r="C994" s="859"/>
      <c r="D994" s="859"/>
      <c r="E994" s="859"/>
      <c r="F994" s="859"/>
      <c r="G994" s="859"/>
      <c r="H994" s="859"/>
      <c r="I994" s="859"/>
      <c r="J994" s="859"/>
      <c r="K994" s="859"/>
      <c r="L994" s="859"/>
      <c r="M994" s="859"/>
      <c r="N994" s="859"/>
      <c r="O994" s="859"/>
      <c r="P994" s="859"/>
      <c r="Q994" s="859"/>
    </row>
    <row r="995" ht="25.15" customHeight="true" x14ac:dyDescent="0.2">
      <c r="C995" s="859"/>
      <c r="D995" s="859"/>
      <c r="E995" s="859"/>
      <c r="F995" s="859"/>
      <c r="G995" s="859"/>
      <c r="H995" s="859"/>
      <c r="I995" s="859"/>
      <c r="J995" s="859"/>
      <c r="K995" s="859"/>
      <c r="L995" s="859"/>
      <c r="M995" s="859"/>
      <c r="N995" s="859"/>
      <c r="O995" s="859"/>
      <c r="P995" s="859"/>
      <c r="Q995" s="859"/>
    </row>
    <row r="996" ht="25.15" customHeight="true" x14ac:dyDescent="0.2">
      <c r="C996" s="859"/>
      <c r="D996" s="859"/>
      <c r="E996" s="859"/>
      <c r="F996" s="859"/>
      <c r="G996" s="859"/>
      <c r="H996" s="859"/>
      <c r="I996" s="859"/>
      <c r="J996" s="859"/>
      <c r="K996" s="859"/>
      <c r="L996" s="859"/>
      <c r="M996" s="859"/>
      <c r="N996" s="859"/>
      <c r="O996" s="859"/>
      <c r="P996" s="859"/>
      <c r="Q996" s="859"/>
    </row>
    <row r="997" ht="25.15" customHeight="true" x14ac:dyDescent="0.2">
      <c r="C997" s="859"/>
      <c r="D997" s="859"/>
      <c r="E997" s="859"/>
      <c r="F997" s="859"/>
      <c r="G997" s="859"/>
      <c r="H997" s="859"/>
      <c r="I997" s="859"/>
      <c r="J997" s="859"/>
      <c r="K997" s="859"/>
      <c r="L997" s="859"/>
      <c r="M997" s="859"/>
      <c r="N997" s="859"/>
      <c r="O997" s="859"/>
      <c r="P997" s="859"/>
      <c r="Q997" s="859"/>
    </row>
    <row r="998" ht="25.15" customHeight="true" x14ac:dyDescent="0.2">
      <c r="C998" s="859"/>
      <c r="D998" s="859"/>
      <c r="E998" s="859"/>
      <c r="F998" s="859"/>
      <c r="G998" s="859"/>
      <c r="H998" s="859"/>
      <c r="I998" s="859"/>
      <c r="J998" s="859"/>
      <c r="K998" s="859"/>
      <c r="L998" s="859"/>
      <c r="M998" s="859"/>
      <c r="N998" s="859"/>
      <c r="O998" s="859"/>
      <c r="P998" s="859"/>
      <c r="Q998" s="859"/>
    </row>
    <row r="999" ht="25.15" customHeight="true" x14ac:dyDescent="0.2">
      <c r="C999" s="859"/>
      <c r="D999" s="859"/>
      <c r="E999" s="859"/>
      <c r="F999" s="859"/>
      <c r="G999" s="859"/>
      <c r="H999" s="859"/>
      <c r="I999" s="859"/>
      <c r="J999" s="859"/>
      <c r="K999" s="859"/>
      <c r="L999" s="859"/>
      <c r="M999" s="859"/>
      <c r="N999" s="859"/>
      <c r="O999" s="859"/>
      <c r="P999" s="859"/>
      <c r="Q999" s="859"/>
    </row>
    <row r="1000" ht="25.15" customHeight="true" x14ac:dyDescent="0.2">
      <c r="C1000" s="859"/>
      <c r="D1000" s="859"/>
      <c r="E1000" s="859"/>
      <c r="F1000" s="859"/>
      <c r="G1000" s="859"/>
      <c r="H1000" s="859"/>
      <c r="I1000" s="859"/>
      <c r="J1000" s="859"/>
      <c r="K1000" s="859"/>
      <c r="L1000" s="859"/>
      <c r="M1000" s="859"/>
      <c r="N1000" s="859"/>
      <c r="O1000" s="859"/>
      <c r="P1000" s="859"/>
      <c r="Q1000" s="859"/>
    </row>
    <row r="1001" ht="25.15" customHeight="true" x14ac:dyDescent="0.2">
      <c r="C1001" s="859"/>
      <c r="D1001" s="859"/>
      <c r="E1001" s="859"/>
      <c r="F1001" s="859"/>
      <c r="G1001" s="859"/>
      <c r="H1001" s="859"/>
      <c r="I1001" s="859"/>
      <c r="J1001" s="859"/>
      <c r="K1001" s="859"/>
      <c r="L1001" s="859"/>
      <c r="M1001" s="859"/>
      <c r="N1001" s="859"/>
      <c r="O1001" s="859"/>
      <c r="P1001" s="859"/>
      <c r="Q1001" s="859"/>
    </row>
    <row r="1002" ht="25.15" customHeight="true" x14ac:dyDescent="0.2">
      <c r="C1002" s="859"/>
      <c r="D1002" s="859"/>
      <c r="E1002" s="859"/>
      <c r="F1002" s="859"/>
      <c r="G1002" s="859"/>
      <c r="H1002" s="859"/>
      <c r="I1002" s="859"/>
      <c r="J1002" s="859"/>
      <c r="K1002" s="859"/>
      <c r="L1002" s="859"/>
      <c r="M1002" s="859"/>
      <c r="N1002" s="859"/>
      <c r="O1002" s="859"/>
      <c r="P1002" s="859"/>
      <c r="Q1002" s="859"/>
    </row>
    <row r="1003" ht="25.15" customHeight="true" x14ac:dyDescent="0.2">
      <c r="C1003" s="859"/>
      <c r="D1003" s="859"/>
      <c r="E1003" s="859"/>
      <c r="F1003" s="859"/>
      <c r="G1003" s="859"/>
      <c r="H1003" s="859"/>
      <c r="I1003" s="859"/>
      <c r="J1003" s="859"/>
      <c r="K1003" s="859"/>
      <c r="L1003" s="859"/>
      <c r="M1003" s="859"/>
      <c r="N1003" s="859"/>
      <c r="O1003" s="859"/>
      <c r="P1003" s="859"/>
      <c r="Q1003" s="859"/>
    </row>
    <row r="1004" ht="25.15" customHeight="true" x14ac:dyDescent="0.2">
      <c r="C1004" s="859"/>
      <c r="D1004" s="859"/>
      <c r="E1004" s="859"/>
      <c r="F1004" s="859"/>
      <c r="G1004" s="859"/>
      <c r="H1004" s="859"/>
      <c r="I1004" s="859"/>
      <c r="J1004" s="859"/>
      <c r="K1004" s="859"/>
      <c r="L1004" s="859"/>
      <c r="M1004" s="859"/>
      <c r="N1004" s="859"/>
      <c r="O1004" s="859"/>
      <c r="P1004" s="859"/>
      <c r="Q1004" s="859"/>
    </row>
    <row r="1005" ht="25.15" customHeight="true" x14ac:dyDescent="0.2">
      <c r="C1005" s="859"/>
      <c r="D1005" s="859"/>
      <c r="E1005" s="859"/>
      <c r="F1005" s="859"/>
      <c r="G1005" s="859"/>
      <c r="H1005" s="859"/>
      <c r="I1005" s="859"/>
      <c r="J1005" s="859"/>
      <c r="K1005" s="859"/>
      <c r="L1005" s="859"/>
      <c r="M1005" s="859"/>
      <c r="N1005" s="859"/>
      <c r="O1005" s="859"/>
      <c r="P1005" s="859"/>
      <c r="Q1005" s="859"/>
    </row>
    <row r="1006" ht="25.15" customHeight="true" x14ac:dyDescent="0.2">
      <c r="C1006" s="859"/>
      <c r="D1006" s="859"/>
      <c r="E1006" s="859"/>
      <c r="F1006" s="859"/>
      <c r="G1006" s="859"/>
      <c r="H1006" s="859"/>
      <c r="I1006" s="859"/>
      <c r="J1006" s="859"/>
      <c r="K1006" s="859"/>
      <c r="L1006" s="859"/>
      <c r="M1006" s="859"/>
      <c r="N1006" s="859"/>
      <c r="O1006" s="859"/>
      <c r="P1006" s="859"/>
      <c r="Q1006" s="859"/>
    </row>
    <row r="1007" ht="25.15" customHeight="true" x14ac:dyDescent="0.2">
      <c r="C1007" s="859"/>
      <c r="D1007" s="859"/>
      <c r="E1007" s="859"/>
      <c r="F1007" s="859"/>
      <c r="G1007" s="859"/>
      <c r="H1007" s="859"/>
      <c r="I1007" s="859"/>
      <c r="J1007" s="859"/>
      <c r="K1007" s="859"/>
      <c r="L1007" s="859"/>
      <c r="M1007" s="859"/>
      <c r="N1007" s="859"/>
      <c r="O1007" s="859"/>
      <c r="P1007" s="859"/>
      <c r="Q1007" s="859"/>
    </row>
    <row r="1008" ht="25.15" customHeight="true" x14ac:dyDescent="0.2">
      <c r="C1008" s="859"/>
      <c r="D1008" s="859"/>
      <c r="E1008" s="859"/>
      <c r="F1008" s="859"/>
      <c r="G1008" s="859"/>
      <c r="H1008" s="859"/>
      <c r="I1008" s="859"/>
      <c r="J1008" s="859"/>
      <c r="K1008" s="859"/>
      <c r="L1008" s="859"/>
      <c r="M1008" s="859"/>
      <c r="N1008" s="859"/>
      <c r="O1008" s="859"/>
      <c r="P1008" s="859"/>
      <c r="Q1008" s="859"/>
    </row>
    <row r="1009" ht="25.15" customHeight="true" x14ac:dyDescent="0.2">
      <c r="C1009" s="859"/>
      <c r="D1009" s="859"/>
      <c r="E1009" s="859"/>
      <c r="F1009" s="859"/>
      <c r="G1009" s="859"/>
      <c r="H1009" s="859"/>
      <c r="I1009" s="859"/>
      <c r="J1009" s="859"/>
      <c r="K1009" s="859"/>
      <c r="L1009" s="859"/>
      <c r="M1009" s="859"/>
      <c r="N1009" s="859"/>
      <c r="O1009" s="859"/>
      <c r="P1009" s="859"/>
      <c r="Q1009" s="859"/>
    </row>
    <row r="1010" ht="25.15" customHeight="true" x14ac:dyDescent="0.2">
      <c r="C1010" s="859"/>
      <c r="D1010" s="859"/>
      <c r="E1010" s="859"/>
      <c r="F1010" s="859"/>
      <c r="G1010" s="859"/>
      <c r="H1010" s="859"/>
      <c r="I1010" s="859"/>
      <c r="J1010" s="859"/>
      <c r="K1010" s="859"/>
      <c r="L1010" s="859"/>
      <c r="M1010" s="859"/>
      <c r="N1010" s="859"/>
      <c r="O1010" s="859"/>
      <c r="P1010" s="859"/>
      <c r="Q1010" s="859"/>
    </row>
    <row r="1011" ht="25.15" customHeight="true" x14ac:dyDescent="0.2">
      <c r="C1011" s="859"/>
      <c r="D1011" s="859"/>
      <c r="E1011" s="859"/>
      <c r="F1011" s="859"/>
      <c r="G1011" s="859"/>
      <c r="H1011" s="859"/>
      <c r="I1011" s="859"/>
      <c r="J1011" s="859"/>
      <c r="K1011" s="859"/>
      <c r="L1011" s="859"/>
      <c r="M1011" s="859"/>
      <c r="N1011" s="859"/>
      <c r="O1011" s="859"/>
      <c r="P1011" s="859"/>
      <c r="Q1011" s="859"/>
    </row>
    <row r="1012" ht="25.15" customHeight="true" x14ac:dyDescent="0.2">
      <c r="C1012" s="859"/>
      <c r="D1012" s="859"/>
      <c r="E1012" s="859"/>
      <c r="F1012" s="859"/>
      <c r="G1012" s="859"/>
      <c r="H1012" s="859"/>
      <c r="I1012" s="859"/>
      <c r="J1012" s="859"/>
      <c r="K1012" s="859"/>
      <c r="L1012" s="859"/>
      <c r="M1012" s="859"/>
      <c r="N1012" s="859"/>
      <c r="O1012" s="859"/>
      <c r="P1012" s="859"/>
      <c r="Q1012" s="859"/>
    </row>
    <row r="1013" ht="25.15" customHeight="true" x14ac:dyDescent="0.2">
      <c r="C1013" s="859"/>
      <c r="D1013" s="859"/>
      <c r="E1013" s="859"/>
      <c r="F1013" s="859"/>
      <c r="G1013" s="859"/>
      <c r="H1013" s="859"/>
      <c r="I1013" s="859"/>
      <c r="J1013" s="859"/>
      <c r="K1013" s="859"/>
      <c r="L1013" s="859"/>
      <c r="M1013" s="859"/>
      <c r="N1013" s="859"/>
      <c r="O1013" s="859"/>
      <c r="P1013" s="859"/>
      <c r="Q1013" s="859"/>
    </row>
    <row r="1014" ht="25.15" customHeight="true" x14ac:dyDescent="0.2">
      <c r="C1014" s="859"/>
      <c r="D1014" s="859"/>
      <c r="E1014" s="859"/>
      <c r="F1014" s="859"/>
      <c r="G1014" s="859"/>
      <c r="H1014" s="859"/>
      <c r="I1014" s="859"/>
      <c r="J1014" s="859"/>
      <c r="K1014" s="859"/>
      <c r="L1014" s="859"/>
      <c r="M1014" s="859"/>
      <c r="N1014" s="859"/>
      <c r="O1014" s="859"/>
      <c r="P1014" s="859"/>
      <c r="Q1014" s="859"/>
    </row>
    <row r="1015" ht="25.15" customHeight="true" x14ac:dyDescent="0.2">
      <c r="C1015" s="859"/>
      <c r="D1015" s="859"/>
      <c r="E1015" s="859"/>
      <c r="F1015" s="859"/>
      <c r="G1015" s="859"/>
      <c r="H1015" s="859"/>
      <c r="I1015" s="859"/>
      <c r="J1015" s="859"/>
      <c r="K1015" s="859"/>
      <c r="L1015" s="859"/>
      <c r="M1015" s="859"/>
      <c r="N1015" s="859"/>
      <c r="O1015" s="859"/>
      <c r="P1015" s="859"/>
      <c r="Q1015" s="859"/>
    </row>
    <row r="1016" ht="25.15" customHeight="true" x14ac:dyDescent="0.2">
      <c r="C1016" s="859"/>
      <c r="D1016" s="859"/>
      <c r="E1016" s="859"/>
      <c r="F1016" s="859"/>
      <c r="G1016" s="859"/>
      <c r="H1016" s="859"/>
      <c r="I1016" s="859"/>
      <c r="J1016" s="859"/>
      <c r="K1016" s="859"/>
      <c r="L1016" s="859"/>
      <c r="M1016" s="859"/>
      <c r="N1016" s="859"/>
      <c r="O1016" s="859"/>
      <c r="P1016" s="859"/>
      <c r="Q1016" s="859"/>
    </row>
    <row r="1017" ht="25.15" customHeight="true" x14ac:dyDescent="0.2">
      <c r="C1017" s="859"/>
      <c r="D1017" s="859"/>
      <c r="E1017" s="859"/>
      <c r="F1017" s="859"/>
      <c r="G1017" s="859"/>
      <c r="H1017" s="859"/>
      <c r="I1017" s="859"/>
      <c r="J1017" s="859"/>
      <c r="K1017" s="859"/>
      <c r="L1017" s="859"/>
      <c r="M1017" s="859"/>
      <c r="N1017" s="859"/>
      <c r="O1017" s="859"/>
      <c r="P1017" s="859"/>
      <c r="Q1017" s="859"/>
    </row>
    <row r="1018" ht="25.15" customHeight="true" x14ac:dyDescent="0.2">
      <c r="C1018" s="859"/>
      <c r="D1018" s="859"/>
      <c r="E1018" s="859"/>
      <c r="F1018" s="859"/>
      <c r="G1018" s="859"/>
      <c r="H1018" s="859"/>
      <c r="I1018" s="859"/>
      <c r="J1018" s="859"/>
      <c r="K1018" s="859"/>
      <c r="L1018" s="859"/>
      <c r="M1018" s="859"/>
      <c r="N1018" s="859"/>
      <c r="O1018" s="859"/>
      <c r="P1018" s="859"/>
      <c r="Q1018" s="859"/>
    </row>
    <row r="1019" ht="25.15" customHeight="true" x14ac:dyDescent="0.2">
      <c r="C1019" s="859"/>
      <c r="D1019" s="859"/>
      <c r="E1019" s="859"/>
      <c r="F1019" s="859"/>
      <c r="G1019" s="859"/>
      <c r="H1019" s="859"/>
      <c r="I1019" s="859"/>
      <c r="J1019" s="859"/>
      <c r="K1019" s="859"/>
      <c r="L1019" s="859"/>
      <c r="M1019" s="859"/>
      <c r="N1019" s="859"/>
      <c r="O1019" s="859"/>
      <c r="P1019" s="859"/>
      <c r="Q1019" s="859"/>
    </row>
    <row r="1020" ht="25.15" customHeight="true" x14ac:dyDescent="0.2">
      <c r="C1020" s="859"/>
      <c r="D1020" s="859"/>
      <c r="E1020" s="859"/>
      <c r="F1020" s="859"/>
      <c r="G1020" s="859"/>
      <c r="H1020" s="859"/>
      <c r="I1020" s="859"/>
      <c r="J1020" s="859"/>
      <c r="K1020" s="859"/>
      <c r="L1020" s="859"/>
      <c r="M1020" s="859"/>
      <c r="N1020" s="859"/>
      <c r="O1020" s="859"/>
      <c r="P1020" s="859"/>
      <c r="Q1020" s="859"/>
    </row>
    <row r="1021" ht="25.15" customHeight="true" x14ac:dyDescent="0.2">
      <c r="C1021" s="859"/>
      <c r="D1021" s="859"/>
      <c r="E1021" s="859"/>
      <c r="F1021" s="859"/>
      <c r="G1021" s="859"/>
      <c r="H1021" s="859"/>
      <c r="I1021" s="859"/>
      <c r="J1021" s="859"/>
      <c r="K1021" s="859"/>
      <c r="L1021" s="859"/>
      <c r="M1021" s="859"/>
      <c r="N1021" s="859"/>
      <c r="O1021" s="859"/>
      <c r="P1021" s="859"/>
      <c r="Q1021" s="859"/>
    </row>
    <row r="1022" ht="25.15" customHeight="true" x14ac:dyDescent="0.2">
      <c r="C1022" s="859"/>
      <c r="D1022" s="859"/>
      <c r="E1022" s="859"/>
      <c r="F1022" s="859"/>
      <c r="G1022" s="859"/>
      <c r="H1022" s="859"/>
      <c r="I1022" s="859"/>
      <c r="J1022" s="859"/>
      <c r="K1022" s="859"/>
      <c r="L1022" s="859"/>
      <c r="M1022" s="859"/>
      <c r="N1022" s="859"/>
      <c r="O1022" s="859"/>
      <c r="P1022" s="859"/>
      <c r="Q1022" s="859"/>
    </row>
    <row r="1023" ht="25.15" customHeight="true" x14ac:dyDescent="0.2">
      <c r="C1023" s="859"/>
      <c r="D1023" s="859"/>
      <c r="E1023" s="859"/>
      <c r="F1023" s="859"/>
      <c r="G1023" s="859"/>
      <c r="H1023" s="859"/>
      <c r="I1023" s="859"/>
      <c r="J1023" s="859"/>
      <c r="K1023" s="859"/>
      <c r="L1023" s="859"/>
      <c r="M1023" s="859"/>
      <c r="N1023" s="859"/>
      <c r="O1023" s="859"/>
      <c r="P1023" s="859"/>
      <c r="Q1023" s="859"/>
    </row>
    <row r="1024" ht="25.15" customHeight="true" x14ac:dyDescent="0.2">
      <c r="C1024" s="859"/>
      <c r="D1024" s="859"/>
      <c r="E1024" s="859"/>
      <c r="F1024" s="859"/>
      <c r="G1024" s="859"/>
      <c r="H1024" s="859"/>
      <c r="I1024" s="859"/>
      <c r="J1024" s="859"/>
      <c r="K1024" s="859"/>
      <c r="L1024" s="859"/>
      <c r="M1024" s="859"/>
      <c r="N1024" s="859"/>
      <c r="O1024" s="859"/>
      <c r="P1024" s="859"/>
      <c r="Q1024" s="859"/>
    </row>
    <row r="1025" s="242" customFormat="true" ht="21" customHeight="true" x14ac:dyDescent="0.2">
      <c r="A1025" s="3382" t="s">
        <v>157</v>
      </c>
      <c r="B1025" s="3383"/>
      <c r="C1025" s="3384"/>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3385" t="s">
        <v>194</v>
      </c>
      <c r="B1026" s="3386"/>
      <c r="C1026" s="816" t="s">
        <v>195</v>
      </c>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817" t="s">
        <v>196</v>
      </c>
      <c r="B1027" s="818" t="s">
        <v>197</v>
      </c>
      <c r="C1027" s="819">
        <v>15920</v>
      </c>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820" t="s">
        <v>198</v>
      </c>
      <c r="B1028" s="821" t="s">
        <v>197</v>
      </c>
      <c r="C1028" s="822">
        <v>15920</v>
      </c>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820" t="s">
        <v>199</v>
      </c>
      <c r="B1029" s="821" t="s">
        <v>197</v>
      </c>
      <c r="C1029" s="822">
        <v>15920</v>
      </c>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820" t="s">
        <v>201</v>
      </c>
      <c r="B1030" s="821" t="s">
        <v>197</v>
      </c>
      <c r="C1030" s="822">
        <v>15920</v>
      </c>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3387" t="s">
        <v>203</v>
      </c>
      <c r="B1031" s="821" t="s">
        <v>204</v>
      </c>
      <c r="C1031" s="822">
        <v>6957</v>
      </c>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3387"/>
      <c r="B1032" s="821" t="s">
        <v>205</v>
      </c>
      <c r="C1032" s="822">
        <v>8963</v>
      </c>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3388"/>
      <c r="B1033" s="823" t="s">
        <v>206</v>
      </c>
      <c r="C1033" s="824">
        <v>0</v>
      </c>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842"/>
      <c r="BB1033" s="136"/>
      <c r="BC1033" s="842"/>
      <c r="BD1033" s="842"/>
      <c r="BE1033" s="842"/>
      <c r="BF1033" s="842"/>
      <c r="BG1033" s="842"/>
      <c r="BH1033" s="842"/>
      <c r="BI1033" s="842"/>
      <c r="BJ1033" s="842"/>
      <c r="BK1033" s="842"/>
      <c r="BL1033" s="842"/>
      <c r="BM1033" s="842"/>
      <c r="BN1033" s="842"/>
      <c r="BO1033" s="842"/>
      <c r="BP1033" s="842"/>
      <c r="BQ1033" s="842"/>
      <c r="BR1033" s="842"/>
      <c r="BS1033" s="842"/>
      <c r="BT1033" s="842"/>
      <c r="BU1033" s="842"/>
      <c r="BV1033" s="842"/>
      <c r="BW1033" s="842"/>
      <c r="BX1033" s="842"/>
      <c r="BY1033" s="842"/>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2.95" customHeight="true" x14ac:dyDescent="0.2">
      <c r="A1034" s="3389" t="s">
        <v>402</v>
      </c>
      <c r="B1034" s="3390"/>
      <c r="C1034" s="3391"/>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759"/>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41"/>
      <c r="BB1035" s="268"/>
      <c r="BC1035" s="841"/>
      <c r="BD1035" s="841"/>
      <c r="BE1035" s="841"/>
      <c r="BF1035" s="841"/>
      <c r="BG1035" s="841"/>
      <c r="BH1035" s="841"/>
      <c r="BI1035" s="841"/>
      <c r="BJ1035" s="841"/>
      <c r="BK1035" s="841"/>
      <c r="BL1035" s="841"/>
      <c r="BM1035" s="841"/>
      <c r="BN1035" s="841"/>
      <c r="BO1035" s="841"/>
      <c r="BP1035" s="841"/>
      <c r="BQ1035" s="841"/>
      <c r="BR1035" s="841"/>
      <c r="BS1035" s="841"/>
      <c r="BT1035" s="841"/>
      <c r="BU1035" s="841"/>
      <c r="BV1035" s="841"/>
      <c r="BW1035" s="841"/>
      <c r="BX1035" s="841"/>
      <c r="BY1035" s="841"/>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121</v>
      </c>
      <c r="B1036" s="118" t="s">
        <v>122</v>
      </c>
    </row>
    <row r="1037" ht="15" customHeight="true" x14ac:dyDescent="0.2">
      <c r="A1037" s="429" t="str">
        <f>R15</f>
        <v>Central</v>
      </c>
      <c r="B1037" s="429">
        <f>BR122+BR123</f>
        <v>8046.0355119999922</v>
      </c>
    </row>
    <row r="1038" ht="15" customHeight="true" x14ac:dyDescent="0.2">
      <c r="A1038" s="429" t="str">
        <f>S15</f>
        <v>Copperbelt</v>
      </c>
      <c r="B1038" s="429">
        <f>BS122+BS123</f>
        <v>12976.006856999998</v>
      </c>
    </row>
    <row r="1039" ht="15" customHeight="true" x14ac:dyDescent="0.2">
      <c r="A1039" s="429" t="str">
        <f>T15</f>
        <v>Eastern</v>
      </c>
      <c r="B1039" s="429">
        <f>BT122+BT123</f>
        <v>10394.524862999991</v>
      </c>
    </row>
    <row r="1040" ht="15" customHeight="true" x14ac:dyDescent="0.2">
      <c r="A1040" s="429" t="str">
        <f>U15</f>
        <v>Luapula</v>
      </c>
      <c r="B1040" s="429">
        <f>BU122+BU123</f>
        <v>6389.288050000001</v>
      </c>
    </row>
    <row r="1041" ht="15" customHeight="true" x14ac:dyDescent="0.2">
      <c r="A1041" s="429" t="str">
        <f>V15</f>
        <v>Lusaka</v>
      </c>
      <c r="B1041" s="429">
        <f>BV122+BV123</f>
        <v>13677.042380999996</v>
      </c>
    </row>
    <row r="1042" ht="15" customHeight="true" x14ac:dyDescent="0.2">
      <c r="A1042" s="429" t="str">
        <f>W15</f>
        <v>Muchinga</v>
      </c>
      <c r="B1042" s="429">
        <f>BW122+BW123</f>
        <v>4786.3601330000038</v>
      </c>
    </row>
    <row r="1043" ht="15" customHeight="true" x14ac:dyDescent="0.2">
      <c r="A1043" s="429" t="str">
        <f>X15</f>
        <v>North Western</v>
      </c>
      <c r="B1043" s="429">
        <f>BX122+XR123</f>
        <v>435.68484000000012</v>
      </c>
    </row>
    <row r="1044" ht="15" customHeight="true" x14ac:dyDescent="0.2">
      <c r="A1044" s="429" t="str">
        <f>Y15</f>
        <v>Northern</v>
      </c>
      <c r="B1044" s="429">
        <f>BY122+BY123</f>
        <v>6864.3609380000107</v>
      </c>
    </row>
    <row r="1045" ht="15" customHeight="true" x14ac:dyDescent="0.2">
      <c r="A1045" s="429" t="str">
        <f>Z15</f>
        <v>Southern</v>
      </c>
      <c r="B1045" s="429">
        <f>BZ122+BZ123</f>
        <v>10726.965948000005</v>
      </c>
    </row>
    <row r="1046" ht="15" customHeight="true" x14ac:dyDescent="0.2">
      <c r="A1046" s="268" t="str">
        <f>AA15</f>
        <v>Western</v>
      </c>
      <c r="B1046" s="429">
        <f>CA122+CA123</f>
        <v>5246.91798500001</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10</v>
      </c>
      <c r="B1072" s="268" t="s">
        <v>141</v>
      </c>
    </row>
    <row r="1100" s="235" customFormat="true" ht="17.1" customHeight="true" x14ac:dyDescent="0.2">
      <c r="A1100" s="1057"/>
      <c r="B1100" s="1054"/>
      <c r="BA1100" s="841"/>
      <c r="BB1100" s="268"/>
      <c r="BC1100" s="841"/>
      <c r="BD1100" s="841"/>
      <c r="BE1100" s="841"/>
      <c r="BF1100" s="841"/>
      <c r="BG1100" s="841"/>
      <c r="BH1100" s="841"/>
      <c r="BI1100" s="841"/>
      <c r="BJ1100" s="841"/>
      <c r="BK1100" s="841"/>
      <c r="BL1100" s="841"/>
      <c r="BM1100" s="841"/>
      <c r="BN1100" s="841"/>
      <c r="BO1100" s="841"/>
      <c r="BP1100" s="841"/>
      <c r="BQ1100" s="841"/>
      <c r="BR1100" s="841"/>
      <c r="BS1100" s="841"/>
      <c r="BT1100" s="841"/>
      <c r="BU1100" s="841"/>
      <c r="BV1100" s="841"/>
      <c r="BW1100" s="841"/>
      <c r="BX1100" s="841"/>
      <c r="BY1100" s="841"/>
    </row>
    <row r="1101" s="235" customFormat="true" ht="17.1" customHeight="true" x14ac:dyDescent="0.2">
      <c r="A1101" s="1058"/>
      <c r="B1101" s="1055"/>
      <c r="BA1101" s="841"/>
      <c r="BB1101" s="268"/>
      <c r="BC1101" s="841"/>
      <c r="BD1101" s="841"/>
      <c r="BE1101" s="841"/>
      <c r="BF1101" s="841"/>
      <c r="BG1101" s="841"/>
      <c r="BH1101" s="841"/>
      <c r="BI1101" s="841"/>
      <c r="BJ1101" s="841"/>
      <c r="BK1101" s="841"/>
      <c r="BL1101" s="841"/>
      <c r="BM1101" s="841"/>
      <c r="BN1101" s="841"/>
      <c r="BO1101" s="841"/>
      <c r="BP1101" s="841"/>
      <c r="BQ1101" s="841"/>
      <c r="BR1101" s="841"/>
      <c r="BS1101" s="841"/>
      <c r="BT1101" s="841"/>
      <c r="BU1101" s="841"/>
      <c r="BV1101" s="841"/>
      <c r="BW1101" s="841"/>
      <c r="BX1101" s="841"/>
      <c r="BY1101" s="841"/>
    </row>
    <row r="1102" s="235" customFormat="true" ht="15" customHeight="true" x14ac:dyDescent="0.2">
      <c r="BA1102" s="841"/>
      <c r="BB1102" s="268"/>
      <c r="BC1102" s="841"/>
      <c r="BD1102" s="841"/>
      <c r="BE1102" s="841"/>
      <c r="BF1102" s="841"/>
      <c r="BG1102" s="841"/>
      <c r="BH1102" s="841"/>
      <c r="BI1102" s="841"/>
      <c r="BJ1102" s="841"/>
      <c r="BK1102" s="841"/>
      <c r="BL1102" s="841"/>
      <c r="BM1102" s="841"/>
      <c r="BN1102" s="841"/>
      <c r="BO1102" s="841"/>
      <c r="BP1102" s="841"/>
      <c r="BQ1102" s="841"/>
      <c r="BR1102" s="841"/>
      <c r="BS1102" s="841"/>
      <c r="BT1102" s="841"/>
      <c r="BU1102" s="841"/>
      <c r="BV1102" s="841"/>
      <c r="BW1102" s="841"/>
      <c r="BX1102" s="841"/>
      <c r="BY1102" s="841"/>
    </row>
    <row r="1103" s="235" customFormat="true" ht="15" customHeight="true" x14ac:dyDescent="0.2">
      <c r="BA1103" s="841"/>
      <c r="BB1103" s="268"/>
      <c r="BC1103" s="841"/>
      <c r="BD1103" s="841"/>
      <c r="BE1103" s="841"/>
      <c r="BF1103" s="841"/>
      <c r="BG1103" s="841"/>
      <c r="BH1103" s="841"/>
      <c r="BI1103" s="841"/>
      <c r="BJ1103" s="841"/>
      <c r="BK1103" s="841"/>
      <c r="BL1103" s="841"/>
      <c r="BM1103" s="841"/>
      <c r="BN1103" s="841"/>
      <c r="BO1103" s="841"/>
      <c r="BP1103" s="841"/>
      <c r="BQ1103" s="841"/>
      <c r="BR1103" s="841"/>
      <c r="BS1103" s="841"/>
      <c r="BT1103" s="841"/>
      <c r="BU1103" s="841"/>
      <c r="BV1103" s="841"/>
      <c r="BW1103" s="841"/>
      <c r="BX1103" s="841"/>
      <c r="BY1103" s="841"/>
    </row>
    <row r="1104" s="235" customFormat="true" ht="15" customHeight="true" x14ac:dyDescent="0.2">
      <c r="BA1104" s="841"/>
      <c r="BB1104" s="268"/>
      <c r="BC1104" s="841"/>
      <c r="BD1104" s="841"/>
      <c r="BE1104" s="841"/>
      <c r="BF1104" s="841"/>
      <c r="BG1104" s="841"/>
      <c r="BH1104" s="841"/>
      <c r="BI1104" s="841"/>
      <c r="BJ1104" s="841"/>
      <c r="BK1104" s="841"/>
      <c r="BL1104" s="841"/>
      <c r="BM1104" s="841"/>
      <c r="BN1104" s="841"/>
      <c r="BO1104" s="841"/>
      <c r="BP1104" s="841"/>
      <c r="BQ1104" s="841"/>
      <c r="BR1104" s="841"/>
      <c r="BS1104" s="841"/>
      <c r="BT1104" s="841"/>
      <c r="BU1104" s="841"/>
      <c r="BV1104" s="841"/>
      <c r="BW1104" s="841"/>
      <c r="BX1104" s="841"/>
      <c r="BY1104" s="841"/>
    </row>
    <row r="1105" s="235" customFormat="true" ht="15" customHeight="true" x14ac:dyDescent="0.2">
      <c r="BA1105" s="841"/>
      <c r="BB1105" s="268"/>
      <c r="BC1105" s="841"/>
      <c r="BD1105" s="841"/>
      <c r="BE1105" s="841"/>
      <c r="BF1105" s="841"/>
      <c r="BG1105" s="841"/>
      <c r="BH1105" s="841"/>
      <c r="BI1105" s="841"/>
      <c r="BJ1105" s="841"/>
      <c r="BK1105" s="841"/>
      <c r="BL1105" s="841"/>
      <c r="BM1105" s="841"/>
      <c r="BN1105" s="841"/>
      <c r="BO1105" s="841"/>
      <c r="BP1105" s="841"/>
      <c r="BQ1105" s="841"/>
      <c r="BR1105" s="841"/>
      <c r="BS1105" s="841"/>
      <c r="BT1105" s="841"/>
      <c r="BU1105" s="841"/>
      <c r="BV1105" s="841"/>
      <c r="BW1105" s="841"/>
      <c r="BX1105" s="841"/>
      <c r="BY1105" s="841"/>
    </row>
    <row r="1106" s="235" customFormat="true" ht="15" customHeight="true" x14ac:dyDescent="0.2">
      <c r="BA1106" s="841"/>
      <c r="BB1106" s="268"/>
      <c r="BC1106" s="841"/>
      <c r="BD1106" s="841"/>
      <c r="BE1106" s="841"/>
      <c r="BF1106" s="841"/>
      <c r="BG1106" s="841"/>
      <c r="BH1106" s="841"/>
      <c r="BI1106" s="841"/>
      <c r="BJ1106" s="841"/>
      <c r="BK1106" s="841"/>
      <c r="BL1106" s="841"/>
      <c r="BM1106" s="841"/>
      <c r="BN1106" s="841"/>
      <c r="BO1106" s="841"/>
      <c r="BP1106" s="841"/>
      <c r="BQ1106" s="841"/>
      <c r="BR1106" s="841"/>
      <c r="BS1106" s="841"/>
      <c r="BT1106" s="841"/>
      <c r="BU1106" s="841"/>
      <c r="BV1106" s="841"/>
      <c r="BW1106" s="841"/>
      <c r="BX1106" s="841"/>
      <c r="BY1106" s="841"/>
    </row>
    <row r="1107" s="235" customFormat="true" ht="15" customHeight="true" x14ac:dyDescent="0.2">
      <c r="BA1107" s="841"/>
      <c r="BB1107" s="268"/>
      <c r="BC1107" s="841"/>
      <c r="BD1107" s="841"/>
      <c r="BE1107" s="841"/>
      <c r="BF1107" s="841"/>
      <c r="BG1107" s="841"/>
      <c r="BH1107" s="841"/>
      <c r="BI1107" s="841"/>
      <c r="BJ1107" s="841"/>
      <c r="BK1107" s="841"/>
      <c r="BL1107" s="841"/>
      <c r="BM1107" s="841"/>
      <c r="BN1107" s="841"/>
      <c r="BO1107" s="841"/>
      <c r="BP1107" s="841"/>
      <c r="BQ1107" s="841"/>
      <c r="BR1107" s="841"/>
      <c r="BS1107" s="841"/>
      <c r="BT1107" s="841"/>
      <c r="BU1107" s="841"/>
      <c r="BV1107" s="841"/>
      <c r="BW1107" s="841"/>
      <c r="BX1107" s="841"/>
      <c r="BY1107" s="841"/>
    </row>
    <row r="1108" s="235" customFormat="true" ht="15" customHeight="true" x14ac:dyDescent="0.2">
      <c r="BA1108" s="841"/>
      <c r="BB1108" s="268"/>
      <c r="BC1108" s="841"/>
      <c r="BD1108" s="841"/>
      <c r="BE1108" s="841"/>
      <c r="BF1108" s="841"/>
      <c r="BG1108" s="841"/>
      <c r="BH1108" s="841"/>
      <c r="BI1108" s="841"/>
      <c r="BJ1108" s="841"/>
      <c r="BK1108" s="841"/>
      <c r="BL1108" s="841"/>
      <c r="BM1108" s="841"/>
      <c r="BN1108" s="841"/>
      <c r="BO1108" s="841"/>
      <c r="BP1108" s="841"/>
      <c r="BQ1108" s="841"/>
      <c r="BR1108" s="841"/>
      <c r="BS1108" s="841"/>
      <c r="BT1108" s="841"/>
      <c r="BU1108" s="841"/>
      <c r="BV1108" s="841"/>
      <c r="BW1108" s="841"/>
      <c r="BX1108" s="841"/>
      <c r="BY1108" s="841"/>
    </row>
    <row r="1109" s="235" customFormat="true" ht="15" customHeight="true" x14ac:dyDescent="0.2">
      <c r="BA1109" s="841"/>
      <c r="BB1109" s="268"/>
      <c r="BC1109" s="841"/>
      <c r="BD1109" s="841"/>
      <c r="BE1109" s="841"/>
      <c r="BF1109" s="841"/>
      <c r="BG1109" s="841"/>
      <c r="BH1109" s="841"/>
      <c r="BI1109" s="841"/>
      <c r="BJ1109" s="841"/>
      <c r="BK1109" s="841"/>
      <c r="BL1109" s="841"/>
      <c r="BM1109" s="841"/>
      <c r="BN1109" s="841"/>
      <c r="BO1109" s="841"/>
      <c r="BP1109" s="841"/>
      <c r="BQ1109" s="841"/>
      <c r="BR1109" s="841"/>
      <c r="BS1109" s="841"/>
      <c r="BT1109" s="841"/>
      <c r="BU1109" s="841"/>
      <c r="BV1109" s="841"/>
      <c r="BW1109" s="841"/>
      <c r="BX1109" s="841"/>
      <c r="BY1109" s="841"/>
    </row>
    <row r="1110" s="235" customFormat="true" ht="15" customHeight="true" x14ac:dyDescent="0.2">
      <c r="BA1110" s="841"/>
      <c r="BB1110" s="268"/>
      <c r="BC1110" s="841"/>
      <c r="BD1110" s="841"/>
      <c r="BE1110" s="841"/>
      <c r="BF1110" s="841"/>
      <c r="BG1110" s="841"/>
      <c r="BH1110" s="841"/>
      <c r="BI1110" s="841"/>
      <c r="BJ1110" s="841"/>
      <c r="BK1110" s="841"/>
      <c r="BL1110" s="841"/>
      <c r="BM1110" s="841"/>
      <c r="BN1110" s="841"/>
      <c r="BO1110" s="841"/>
      <c r="BP1110" s="841"/>
      <c r="BQ1110" s="841"/>
      <c r="BR1110" s="841"/>
      <c r="BS1110" s="841"/>
      <c r="BT1110" s="841"/>
      <c r="BU1110" s="841"/>
      <c r="BV1110" s="841"/>
      <c r="BW1110" s="841"/>
      <c r="BX1110" s="841"/>
      <c r="BY1110" s="841"/>
    </row>
    <row r="1111" s="235" customFormat="true" ht="15" customHeight="true" x14ac:dyDescent="0.2">
      <c r="BA1111" s="841"/>
      <c r="BB1111" s="268"/>
      <c r="BC1111" s="841"/>
      <c r="BD1111" s="841"/>
      <c r="BE1111" s="841"/>
      <c r="BF1111" s="841"/>
      <c r="BG1111" s="841"/>
      <c r="BH1111" s="841"/>
      <c r="BI1111" s="841"/>
      <c r="BJ1111" s="841"/>
      <c r="BK1111" s="841"/>
      <c r="BL1111" s="841"/>
      <c r="BM1111" s="841"/>
      <c r="BN1111" s="841"/>
      <c r="BO1111" s="841"/>
      <c r="BP1111" s="841"/>
      <c r="BQ1111" s="841"/>
      <c r="BR1111" s="841"/>
      <c r="BS1111" s="841"/>
      <c r="BT1111" s="841"/>
      <c r="BU1111" s="841"/>
      <c r="BV1111" s="841"/>
      <c r="BW1111" s="841"/>
      <c r="BX1111" s="841"/>
      <c r="BY1111" s="841"/>
    </row>
    <row r="1112" s="235" customFormat="true" ht="15" customHeight="true" x14ac:dyDescent="0.2">
      <c r="BA1112" s="841"/>
      <c r="BB1112" s="268"/>
      <c r="BC1112" s="841"/>
      <c r="BD1112" s="841"/>
      <c r="BE1112" s="841"/>
      <c r="BF1112" s="841"/>
      <c r="BG1112" s="841"/>
      <c r="BH1112" s="841"/>
      <c r="BI1112" s="841"/>
      <c r="BJ1112" s="841"/>
      <c r="BK1112" s="841"/>
      <c r="BL1112" s="841"/>
      <c r="BM1112" s="841"/>
      <c r="BN1112" s="841"/>
      <c r="BO1112" s="841"/>
      <c r="BP1112" s="841"/>
      <c r="BQ1112" s="841"/>
      <c r="BR1112" s="841"/>
      <c r="BS1112" s="841"/>
      <c r="BT1112" s="841"/>
      <c r="BU1112" s="841"/>
      <c r="BV1112" s="841"/>
      <c r="BW1112" s="841"/>
      <c r="BX1112" s="841"/>
      <c r="BY1112" s="841"/>
    </row>
    <row r="1113" s="235" customFormat="true" ht="15" customHeight="true" x14ac:dyDescent="0.2">
      <c r="BA1113" s="841"/>
      <c r="BB1113" s="268"/>
      <c r="BC1113" s="841"/>
      <c r="BD1113" s="841"/>
      <c r="BE1113" s="841"/>
      <c r="BF1113" s="841"/>
      <c r="BG1113" s="841"/>
      <c r="BH1113" s="841"/>
      <c r="BI1113" s="841"/>
      <c r="BJ1113" s="841"/>
      <c r="BK1113" s="841"/>
      <c r="BL1113" s="841"/>
      <c r="BM1113" s="841"/>
      <c r="BN1113" s="841"/>
      <c r="BO1113" s="841"/>
      <c r="BP1113" s="841"/>
      <c r="BQ1113" s="841"/>
      <c r="BR1113" s="841"/>
      <c r="BS1113" s="841"/>
      <c r="BT1113" s="841"/>
      <c r="BU1113" s="841"/>
      <c r="BV1113" s="841"/>
      <c r="BW1113" s="841"/>
      <c r="BX1113" s="841"/>
      <c r="BY1113" s="841"/>
    </row>
    <row r="1114" s="235" customFormat="true" ht="17.1" customHeight="true" x14ac:dyDescent="0.2">
      <c r="A1114" s="1058"/>
      <c r="B1114" s="1055"/>
      <c r="C1114" s="1031"/>
      <c r="D1114" s="1031"/>
      <c r="E1114" s="1031"/>
      <c r="F1114" s="1031"/>
      <c r="G1114" s="1031"/>
      <c r="H1114" s="1031"/>
      <c r="I1114" s="1031"/>
      <c r="J1114" s="1031"/>
      <c r="K1114" s="1031"/>
      <c r="L1114" s="1031"/>
      <c r="M1114" s="1031"/>
      <c r="N1114" s="1031"/>
      <c r="O1114" s="1031"/>
      <c r="P1114" s="1031"/>
      <c r="Q1114" s="1031"/>
      <c r="R1114" s="1031"/>
      <c r="S1114" s="1031"/>
      <c r="T1114" s="1031"/>
      <c r="U1114" s="1031"/>
      <c r="V1114" s="1031"/>
      <c r="W1114" s="1031"/>
      <c r="X1114" s="1031"/>
      <c r="Y1114" s="1031"/>
      <c r="Z1114" s="1031"/>
      <c r="AA1114" s="1031"/>
      <c r="BA1114" s="841"/>
      <c r="BB1114" s="268"/>
      <c r="BC1114" s="841"/>
      <c r="BD1114" s="841"/>
      <c r="BE1114" s="841"/>
      <c r="BF1114" s="841"/>
      <c r="BG1114" s="841"/>
      <c r="BH1114" s="841"/>
      <c r="BI1114" s="841"/>
      <c r="BJ1114" s="841"/>
      <c r="BK1114" s="841"/>
      <c r="BL1114" s="841"/>
      <c r="BM1114" s="841"/>
      <c r="BN1114" s="841"/>
      <c r="BO1114" s="841"/>
      <c r="BP1114" s="841"/>
      <c r="BQ1114" s="841"/>
      <c r="BR1114" s="841"/>
      <c r="BS1114" s="841"/>
      <c r="BT1114" s="841"/>
      <c r="BU1114" s="841"/>
      <c r="BV1114" s="841"/>
      <c r="BW1114" s="841"/>
      <c r="BX1114" s="841"/>
      <c r="BY1114" s="841"/>
    </row>
    <row r="1115" s="235" customFormat="true" ht="17.1" customHeight="true" x14ac:dyDescent="0.2">
      <c r="A1115" s="1058"/>
      <c r="B1115" s="1055"/>
      <c r="C1115" s="1031"/>
      <c r="D1115" s="1031"/>
      <c r="E1115" s="1031"/>
      <c r="F1115" s="1031"/>
      <c r="G1115" s="1031"/>
      <c r="H1115" s="1031"/>
      <c r="I1115" s="1031"/>
      <c r="J1115" s="1031"/>
      <c r="K1115" s="1031"/>
      <c r="L1115" s="1031"/>
      <c r="M1115" s="1031"/>
      <c r="N1115" s="1031"/>
      <c r="O1115" s="1031"/>
      <c r="P1115" s="1031"/>
      <c r="Q1115" s="1031"/>
      <c r="R1115" s="1031"/>
      <c r="S1115" s="1031"/>
      <c r="T1115" s="1031"/>
      <c r="U1115" s="1031"/>
      <c r="V1115" s="1031"/>
      <c r="W1115" s="1031"/>
      <c r="X1115" s="1031"/>
      <c r="Y1115" s="1031"/>
      <c r="Z1115" s="1031"/>
      <c r="AA1115" s="1031"/>
      <c r="BA1115" s="841"/>
      <c r="BB1115" s="268"/>
      <c r="BC1115" s="841"/>
      <c r="BD1115" s="841"/>
      <c r="BE1115" s="841"/>
      <c r="BF1115" s="841"/>
      <c r="BG1115" s="841"/>
      <c r="BH1115" s="841"/>
      <c r="BI1115" s="841"/>
      <c r="BJ1115" s="841"/>
      <c r="BK1115" s="841"/>
      <c r="BL1115" s="841"/>
      <c r="BM1115" s="841"/>
      <c r="BN1115" s="841"/>
      <c r="BO1115" s="841"/>
      <c r="BP1115" s="841"/>
      <c r="BQ1115" s="841"/>
      <c r="BR1115" s="841"/>
      <c r="BS1115" s="841"/>
      <c r="BT1115" s="841"/>
      <c r="BU1115" s="841"/>
      <c r="BV1115" s="841"/>
      <c r="BW1115" s="841"/>
      <c r="BX1115" s="841"/>
      <c r="BY1115" s="841"/>
    </row>
    <row r="1116" s="235" customFormat="true" ht="17.1" customHeight="true" x14ac:dyDescent="0.2">
      <c r="A1116" s="1058"/>
      <c r="B1116" s="1055"/>
      <c r="C1116" s="1031"/>
      <c r="D1116" s="1031"/>
      <c r="E1116" s="1031"/>
      <c r="F1116" s="1031"/>
      <c r="G1116" s="1031"/>
      <c r="H1116" s="1031"/>
      <c r="I1116" s="1031"/>
      <c r="J1116" s="1031"/>
      <c r="K1116" s="1031"/>
      <c r="L1116" s="1031"/>
      <c r="M1116" s="1031"/>
      <c r="N1116" s="1031"/>
      <c r="O1116" s="1031"/>
      <c r="P1116" s="1031"/>
      <c r="Q1116" s="1031"/>
      <c r="R1116" s="1031"/>
      <c r="S1116" s="1031"/>
      <c r="T1116" s="1031"/>
      <c r="U1116" s="1031"/>
      <c r="V1116" s="1031"/>
      <c r="W1116" s="1031"/>
      <c r="X1116" s="1031"/>
      <c r="Y1116" s="1031"/>
      <c r="Z1116" s="1031"/>
      <c r="AA1116" s="1031"/>
      <c r="BA1116" s="841"/>
      <c r="BB1116" s="268"/>
      <c r="BC1116" s="841"/>
      <c r="BD1116" s="841"/>
      <c r="BE1116" s="841"/>
      <c r="BF1116" s="841"/>
      <c r="BG1116" s="841"/>
      <c r="BH1116" s="841"/>
      <c r="BI1116" s="841"/>
      <c r="BJ1116" s="841"/>
      <c r="BK1116" s="841"/>
      <c r="BL1116" s="841"/>
      <c r="BM1116" s="841"/>
      <c r="BN1116" s="841"/>
      <c r="BO1116" s="841"/>
      <c r="BP1116" s="841"/>
      <c r="BQ1116" s="841"/>
      <c r="BR1116" s="841"/>
      <c r="BS1116" s="841"/>
      <c r="BT1116" s="841"/>
      <c r="BU1116" s="841"/>
      <c r="BV1116" s="841"/>
      <c r="BW1116" s="841"/>
      <c r="BX1116" s="841"/>
      <c r="BY1116" s="841"/>
    </row>
    <row r="1117" s="235" customFormat="true" ht="17.1" customHeight="true" x14ac:dyDescent="0.2">
      <c r="A1117" s="1059"/>
      <c r="B1117" s="1056"/>
      <c r="C1117" s="1033"/>
      <c r="D1117" s="1033"/>
      <c r="E1117" s="1033"/>
      <c r="F1117" s="1033"/>
      <c r="G1117" s="1033"/>
      <c r="H1117" s="1033"/>
      <c r="I1117" s="1033"/>
      <c r="J1117" s="1033"/>
      <c r="K1117" s="1033"/>
      <c r="L1117" s="1033"/>
      <c r="M1117" s="1033"/>
      <c r="N1117" s="1033"/>
      <c r="O1117" s="1033"/>
      <c r="P1117" s="1033"/>
      <c r="Q1117" s="1033"/>
      <c r="R1117" s="1033"/>
      <c r="S1117" s="1033"/>
      <c r="T1117" s="1033"/>
      <c r="U1117" s="1033"/>
      <c r="V1117" s="1033"/>
      <c r="W1117" s="1033"/>
      <c r="X1117" s="1033"/>
      <c r="Y1117" s="1033"/>
      <c r="Z1117" s="1033"/>
      <c r="AA1117" s="1033"/>
      <c r="BA1117" s="841"/>
      <c r="BB1117" s="268"/>
      <c r="BC1117" s="841"/>
      <c r="BD1117" s="841"/>
      <c r="BE1117" s="841"/>
      <c r="BF1117" s="841"/>
      <c r="BG1117" s="841"/>
      <c r="BH1117" s="841"/>
      <c r="BI1117" s="841"/>
      <c r="BJ1117" s="841"/>
      <c r="BK1117" s="841"/>
      <c r="BL1117" s="841"/>
      <c r="BM1117" s="841"/>
      <c r="BN1117" s="841"/>
      <c r="BO1117" s="841"/>
      <c r="BP1117" s="841"/>
      <c r="BQ1117" s="841"/>
      <c r="BR1117" s="841"/>
      <c r="BS1117" s="841"/>
      <c r="BT1117" s="841"/>
      <c r="BU1117" s="841"/>
      <c r="BV1117" s="841"/>
      <c r="BW1117" s="841"/>
      <c r="BX1117" s="841"/>
      <c r="BY1117" s="841"/>
    </row>
    <row r="1118" s="235" customFormat="true" ht="15" customHeight="true" x14ac:dyDescent="0.2">
      <c r="BA1118" s="841"/>
      <c r="BB1118" s="268"/>
      <c r="BC1118" s="841"/>
      <c r="BD1118" s="841"/>
      <c r="BE1118" s="841"/>
      <c r="BF1118" s="841"/>
      <c r="BG1118" s="841"/>
      <c r="BH1118" s="841"/>
      <c r="BI1118" s="841"/>
      <c r="BJ1118" s="841"/>
      <c r="BK1118" s="841"/>
      <c r="BL1118" s="841"/>
      <c r="BM1118" s="841"/>
      <c r="BN1118" s="841"/>
      <c r="BO1118" s="841"/>
      <c r="BP1118" s="841"/>
      <c r="BQ1118" s="841"/>
      <c r="BR1118" s="841"/>
      <c r="BS1118" s="841"/>
      <c r="BT1118" s="841"/>
      <c r="BU1118" s="841"/>
      <c r="BV1118" s="841"/>
      <c r="BW1118" s="841"/>
      <c r="BX1118" s="841"/>
      <c r="BY1118" s="841"/>
    </row>
    <row r="1119" s="235" customFormat="true" ht="15" customHeight="true" x14ac:dyDescent="0.2">
      <c r="BA1119" s="841"/>
      <c r="BB1119" s="268"/>
      <c r="BC1119" s="841"/>
      <c r="BD1119" s="841"/>
      <c r="BE1119" s="841"/>
      <c r="BF1119" s="841"/>
      <c r="BG1119" s="841"/>
      <c r="BH1119" s="841"/>
      <c r="BI1119" s="841"/>
      <c r="BJ1119" s="841"/>
      <c r="BK1119" s="841"/>
      <c r="BL1119" s="841"/>
      <c r="BM1119" s="841"/>
      <c r="BN1119" s="841"/>
      <c r="BO1119" s="841"/>
      <c r="BP1119" s="841"/>
      <c r="BQ1119" s="841"/>
      <c r="BR1119" s="841"/>
      <c r="BS1119" s="841"/>
      <c r="BT1119" s="841"/>
      <c r="BU1119" s="841"/>
      <c r="BV1119" s="841"/>
      <c r="BW1119" s="841"/>
      <c r="BX1119" s="841"/>
      <c r="BY1119" s="841"/>
    </row>
    <row r="1120" s="235" customFormat="true" ht="15" customHeight="true" x14ac:dyDescent="0.2">
      <c r="BA1120" s="841"/>
      <c r="BB1120" s="268"/>
      <c r="BC1120" s="841"/>
      <c r="BD1120" s="841"/>
      <c r="BE1120" s="841"/>
      <c r="BF1120" s="841"/>
      <c r="BG1120" s="841"/>
      <c r="BH1120" s="841"/>
      <c r="BI1120" s="841"/>
      <c r="BJ1120" s="841"/>
      <c r="BK1120" s="841"/>
      <c r="BL1120" s="841"/>
      <c r="BM1120" s="841"/>
      <c r="BN1120" s="841"/>
      <c r="BO1120" s="841"/>
      <c r="BP1120" s="841"/>
      <c r="BQ1120" s="841"/>
      <c r="BR1120" s="841"/>
      <c r="BS1120" s="841"/>
      <c r="BT1120" s="841"/>
      <c r="BU1120" s="841"/>
      <c r="BV1120" s="841"/>
      <c r="BW1120" s="841"/>
      <c r="BX1120" s="841"/>
      <c r="BY1120" s="841"/>
    </row>
    <row r="1121" s="235" customFormat="true" ht="15" customHeight="true" x14ac:dyDescent="0.2">
      <c r="BA1121" s="841"/>
      <c r="BB1121" s="268"/>
      <c r="BC1121" s="841"/>
      <c r="BD1121" s="841"/>
      <c r="BE1121" s="841"/>
      <c r="BF1121" s="841"/>
      <c r="BG1121" s="841"/>
      <c r="BH1121" s="841"/>
      <c r="BI1121" s="841"/>
      <c r="BJ1121" s="841"/>
      <c r="BK1121" s="841"/>
      <c r="BL1121" s="841"/>
      <c r="BM1121" s="841"/>
      <c r="BN1121" s="841"/>
      <c r="BO1121" s="841"/>
      <c r="BP1121" s="841"/>
      <c r="BQ1121" s="841"/>
      <c r="BR1121" s="841"/>
      <c r="BS1121" s="841"/>
      <c r="BT1121" s="841"/>
      <c r="BU1121" s="841"/>
      <c r="BV1121" s="841"/>
      <c r="BW1121" s="841"/>
      <c r="BX1121" s="841"/>
      <c r="BY1121" s="841"/>
    </row>
    <row r="1122" s="235" customFormat="true" ht="15" customHeight="true" x14ac:dyDescent="0.2">
      <c r="BA1122" s="841"/>
      <c r="BB1122" s="268"/>
      <c r="BC1122" s="841"/>
      <c r="BD1122" s="841"/>
      <c r="BE1122" s="841"/>
      <c r="BF1122" s="841"/>
      <c r="BG1122" s="841"/>
      <c r="BH1122" s="841"/>
      <c r="BI1122" s="841"/>
      <c r="BJ1122" s="841"/>
      <c r="BK1122" s="841"/>
      <c r="BL1122" s="841"/>
      <c r="BM1122" s="841"/>
      <c r="BN1122" s="841"/>
      <c r="BO1122" s="841"/>
      <c r="BP1122" s="841"/>
      <c r="BQ1122" s="841"/>
      <c r="BR1122" s="841"/>
      <c r="BS1122" s="841"/>
      <c r="BT1122" s="841"/>
      <c r="BU1122" s="841"/>
      <c r="BV1122" s="841"/>
      <c r="BW1122" s="841"/>
      <c r="BX1122" s="841"/>
      <c r="BY1122" s="841"/>
    </row>
    <row r="1123" s="235" customFormat="true" ht="15" customHeight="true" x14ac:dyDescent="0.2">
      <c r="BA1123" s="841"/>
      <c r="BB1123" s="268"/>
      <c r="BC1123" s="841"/>
      <c r="BD1123" s="841"/>
      <c r="BE1123" s="841"/>
      <c r="BF1123" s="841"/>
      <c r="BG1123" s="841"/>
      <c r="BH1123" s="841"/>
      <c r="BI1123" s="841"/>
      <c r="BJ1123" s="841"/>
      <c r="BK1123" s="841"/>
      <c r="BL1123" s="841"/>
      <c r="BM1123" s="841"/>
      <c r="BN1123" s="841"/>
      <c r="BO1123" s="841"/>
      <c r="BP1123" s="841"/>
      <c r="BQ1123" s="841"/>
      <c r="BR1123" s="841"/>
      <c r="BS1123" s="841"/>
      <c r="BT1123" s="841"/>
      <c r="BU1123" s="841"/>
      <c r="BV1123" s="841"/>
      <c r="BW1123" s="841"/>
      <c r="BX1123" s="841"/>
      <c r="BY1123" s="841"/>
    </row>
    <row r="1124" s="235" customFormat="true" ht="15" customHeight="true" x14ac:dyDescent="0.2">
      <c r="BA1124" s="841"/>
      <c r="BB1124" s="268"/>
      <c r="BC1124" s="841"/>
      <c r="BD1124" s="841"/>
      <c r="BE1124" s="841"/>
      <c r="BF1124" s="841"/>
      <c r="BG1124" s="841"/>
      <c r="BH1124" s="841"/>
      <c r="BI1124" s="841"/>
      <c r="BJ1124" s="841"/>
      <c r="BK1124" s="841"/>
      <c r="BL1124" s="841"/>
      <c r="BM1124" s="841"/>
      <c r="BN1124" s="841"/>
      <c r="BO1124" s="841"/>
      <c r="BP1124" s="841"/>
      <c r="BQ1124" s="841"/>
      <c r="BR1124" s="841"/>
      <c r="BS1124" s="841"/>
      <c r="BT1124" s="841"/>
      <c r="BU1124" s="841"/>
      <c r="BV1124" s="841"/>
      <c r="BW1124" s="841"/>
      <c r="BX1124" s="841"/>
      <c r="BY1124" s="841"/>
    </row>
    <row r="1125" s="235" customFormat="true" ht="15" customHeight="true" x14ac:dyDescent="0.2">
      <c r="BA1125" s="841"/>
      <c r="BB1125" s="268"/>
      <c r="BC1125" s="841"/>
      <c r="BD1125" s="841"/>
      <c r="BE1125" s="841"/>
      <c r="BF1125" s="841"/>
      <c r="BG1125" s="841"/>
      <c r="BH1125" s="841"/>
      <c r="BI1125" s="841"/>
      <c r="BJ1125" s="841"/>
      <c r="BK1125" s="841"/>
      <c r="BL1125" s="841"/>
      <c r="BM1125" s="841"/>
      <c r="BN1125" s="841"/>
      <c r="BO1125" s="841"/>
      <c r="BP1125" s="841"/>
      <c r="BQ1125" s="841"/>
      <c r="BR1125" s="841"/>
      <c r="BS1125" s="841"/>
      <c r="BT1125" s="841"/>
      <c r="BU1125" s="841"/>
      <c r="BV1125" s="841"/>
      <c r="BW1125" s="841"/>
      <c r="BX1125" s="841"/>
      <c r="BY1125" s="841"/>
    </row>
    <row r="1126" s="235" customFormat="true" ht="15" customHeight="true" x14ac:dyDescent="0.2">
      <c r="BA1126" s="841"/>
      <c r="BB1126" s="268"/>
      <c r="BC1126" s="841"/>
      <c r="BD1126" s="841"/>
      <c r="BE1126" s="841"/>
      <c r="BF1126" s="841"/>
      <c r="BG1126" s="841"/>
      <c r="BH1126" s="841"/>
      <c r="BI1126" s="841"/>
      <c r="BJ1126" s="841"/>
      <c r="BK1126" s="841"/>
      <c r="BL1126" s="841"/>
      <c r="BM1126" s="841"/>
      <c r="BN1126" s="841"/>
      <c r="BO1126" s="841"/>
      <c r="BP1126" s="841"/>
      <c r="BQ1126" s="841"/>
      <c r="BR1126" s="841"/>
      <c r="BS1126" s="841"/>
      <c r="BT1126" s="841"/>
      <c r="BU1126" s="841"/>
      <c r="BV1126" s="841"/>
      <c r="BW1126" s="841"/>
      <c r="BX1126" s="841"/>
      <c r="BY1126" s="841"/>
    </row>
    <row r="1127" s="235" customFormat="true" ht="15" customHeight="true" x14ac:dyDescent="0.2">
      <c r="BA1127" s="841"/>
      <c r="BB1127" s="268"/>
      <c r="BC1127" s="841"/>
      <c r="BD1127" s="841"/>
      <c r="BE1127" s="841"/>
      <c r="BF1127" s="841"/>
      <c r="BG1127" s="841"/>
      <c r="BH1127" s="841"/>
      <c r="BI1127" s="841"/>
      <c r="BJ1127" s="841"/>
      <c r="BK1127" s="841"/>
      <c r="BL1127" s="841"/>
      <c r="BM1127" s="841"/>
      <c r="BN1127" s="841"/>
      <c r="BO1127" s="841"/>
      <c r="BP1127" s="841"/>
      <c r="BQ1127" s="841"/>
      <c r="BR1127" s="841"/>
      <c r="BS1127" s="841"/>
      <c r="BT1127" s="841"/>
      <c r="BU1127" s="841"/>
      <c r="BV1127" s="841"/>
      <c r="BW1127" s="841"/>
      <c r="BX1127" s="841"/>
      <c r="BY1127" s="841"/>
    </row>
    <row r="1128" s="235" customFormat="true" ht="15" customHeight="true" x14ac:dyDescent="0.2">
      <c r="BA1128" s="841"/>
      <c r="BB1128" s="268"/>
      <c r="BC1128" s="841"/>
      <c r="BD1128" s="841"/>
      <c r="BE1128" s="841"/>
      <c r="BF1128" s="841"/>
      <c r="BG1128" s="841"/>
      <c r="BH1128" s="841"/>
      <c r="BI1128" s="841"/>
      <c r="BJ1128" s="841"/>
      <c r="BK1128" s="841"/>
      <c r="BL1128" s="841"/>
      <c r="BM1128" s="841"/>
      <c r="BN1128" s="841"/>
      <c r="BO1128" s="841"/>
      <c r="BP1128" s="841"/>
      <c r="BQ1128" s="841"/>
      <c r="BR1128" s="841"/>
      <c r="BS1128" s="841"/>
      <c r="BT1128" s="841"/>
      <c r="BU1128" s="841"/>
      <c r="BV1128" s="841"/>
      <c r="BW1128" s="841"/>
      <c r="BX1128" s="841"/>
      <c r="BY1128" s="841"/>
    </row>
    <row r="1129" s="235" customFormat="true" ht="15" customHeight="true" x14ac:dyDescent="0.2">
      <c r="BA1129" s="841"/>
      <c r="BB1129" s="268"/>
      <c r="BC1129" s="841"/>
      <c r="BD1129" s="841"/>
      <c r="BE1129" s="841"/>
      <c r="BF1129" s="841"/>
      <c r="BG1129" s="841"/>
      <c r="BH1129" s="841"/>
      <c r="BI1129" s="841"/>
      <c r="BJ1129" s="841"/>
      <c r="BK1129" s="841"/>
      <c r="BL1129" s="841"/>
      <c r="BM1129" s="841"/>
      <c r="BN1129" s="841"/>
      <c r="BO1129" s="841"/>
      <c r="BP1129" s="841"/>
      <c r="BQ1129" s="841"/>
      <c r="BR1129" s="841"/>
      <c r="BS1129" s="841"/>
      <c r="BT1129" s="841"/>
      <c r="BU1129" s="841"/>
      <c r="BV1129" s="841"/>
      <c r="BW1129" s="841"/>
      <c r="BX1129" s="841"/>
      <c r="BY1129" s="841"/>
    </row>
    <row r="1130" s="235" customFormat="true" ht="15" customHeight="true" x14ac:dyDescent="0.2">
      <c r="BA1130" s="841"/>
      <c r="BB1130" s="268"/>
      <c r="BC1130" s="841"/>
      <c r="BD1130" s="841"/>
      <c r="BE1130" s="841"/>
      <c r="BF1130" s="841"/>
      <c r="BG1130" s="841"/>
      <c r="BH1130" s="841"/>
      <c r="BI1130" s="841"/>
      <c r="BJ1130" s="841"/>
      <c r="BK1130" s="841"/>
      <c r="BL1130" s="841"/>
      <c r="BM1130" s="841"/>
      <c r="BN1130" s="841"/>
      <c r="BO1130" s="841"/>
      <c r="BP1130" s="841"/>
      <c r="BQ1130" s="841"/>
      <c r="BR1130" s="841"/>
      <c r="BS1130" s="841"/>
      <c r="BT1130" s="841"/>
      <c r="BU1130" s="841"/>
      <c r="BV1130" s="841"/>
      <c r="BW1130" s="841"/>
      <c r="BX1130" s="841"/>
      <c r="BY1130" s="841"/>
    </row>
    <row r="1131" s="235" customFormat="true" ht="15" customHeight="true" x14ac:dyDescent="0.2">
      <c r="BA1131" s="841"/>
      <c r="BB1131" s="268"/>
      <c r="BC1131" s="841"/>
      <c r="BD1131" s="841"/>
      <c r="BE1131" s="841"/>
      <c r="BF1131" s="841"/>
      <c r="BG1131" s="841"/>
      <c r="BH1131" s="841"/>
      <c r="BI1131" s="841"/>
      <c r="BJ1131" s="841"/>
      <c r="BK1131" s="841"/>
      <c r="BL1131" s="841"/>
      <c r="BM1131" s="841"/>
      <c r="BN1131" s="841"/>
      <c r="BO1131" s="841"/>
      <c r="BP1131" s="841"/>
      <c r="BQ1131" s="841"/>
      <c r="BR1131" s="841"/>
      <c r="BS1131" s="841"/>
      <c r="BT1131" s="841"/>
      <c r="BU1131" s="841"/>
      <c r="BV1131" s="841"/>
      <c r="BW1131" s="841"/>
      <c r="BX1131" s="841"/>
      <c r="BY1131" s="841"/>
    </row>
    <row r="1132" s="235" customFormat="true" ht="15" customHeight="true" x14ac:dyDescent="0.2">
      <c r="BA1132" s="841"/>
      <c r="BB1132" s="268"/>
      <c r="BC1132" s="841"/>
      <c r="BD1132" s="841"/>
      <c r="BE1132" s="841"/>
      <c r="BF1132" s="841"/>
      <c r="BG1132" s="841"/>
      <c r="BH1132" s="841"/>
      <c r="BI1132" s="841"/>
      <c r="BJ1132" s="841"/>
      <c r="BK1132" s="841"/>
      <c r="BL1132" s="841"/>
      <c r="BM1132" s="841"/>
      <c r="BN1132" s="841"/>
      <c r="BO1132" s="841"/>
      <c r="BP1132" s="841"/>
      <c r="BQ1132" s="841"/>
      <c r="BR1132" s="841"/>
      <c r="BS1132" s="841"/>
      <c r="BT1132" s="841"/>
      <c r="BU1132" s="841"/>
      <c r="BV1132" s="841"/>
      <c r="BW1132" s="841"/>
      <c r="BX1132" s="841"/>
      <c r="BY1132" s="841"/>
    </row>
    <row r="1133" s="235" customFormat="true" ht="15" customHeight="true" x14ac:dyDescent="0.2">
      <c r="BA1133" s="841"/>
      <c r="BB1133" s="268"/>
      <c r="BC1133" s="841"/>
      <c r="BD1133" s="841"/>
      <c r="BE1133" s="841"/>
      <c r="BF1133" s="841"/>
      <c r="BG1133" s="841"/>
      <c r="BH1133" s="841"/>
      <c r="BI1133" s="841"/>
      <c r="BJ1133" s="841"/>
      <c r="BK1133" s="841"/>
      <c r="BL1133" s="841"/>
      <c r="BM1133" s="841"/>
      <c r="BN1133" s="841"/>
      <c r="BO1133" s="841"/>
      <c r="BP1133" s="841"/>
      <c r="BQ1133" s="841"/>
      <c r="BR1133" s="841"/>
      <c r="BS1133" s="841"/>
      <c r="BT1133" s="841"/>
      <c r="BU1133" s="841"/>
      <c r="BV1133" s="841"/>
      <c r="BW1133" s="841"/>
      <c r="BX1133" s="841"/>
      <c r="BY1133" s="841"/>
    </row>
    <row r="1134" s="235" customFormat="true" ht="15" customHeight="true" x14ac:dyDescent="0.2">
      <c r="BA1134" s="841"/>
      <c r="BB1134" s="268"/>
      <c r="BC1134" s="841"/>
      <c r="BD1134" s="841"/>
      <c r="BE1134" s="841"/>
      <c r="BF1134" s="841"/>
      <c r="BG1134" s="841"/>
      <c r="BH1134" s="841"/>
      <c r="BI1134" s="841"/>
      <c r="BJ1134" s="841"/>
      <c r="BK1134" s="841"/>
      <c r="BL1134" s="841"/>
      <c r="BM1134" s="841"/>
      <c r="BN1134" s="841"/>
      <c r="BO1134" s="841"/>
      <c r="BP1134" s="841"/>
      <c r="BQ1134" s="841"/>
      <c r="BR1134" s="841"/>
      <c r="BS1134" s="841"/>
      <c r="BT1134" s="841"/>
      <c r="BU1134" s="841"/>
      <c r="BV1134" s="841"/>
      <c r="BW1134" s="841"/>
      <c r="BX1134" s="841"/>
      <c r="BY1134" s="841"/>
    </row>
    <row r="1135" s="235" customFormat="true" ht="15" customHeight="true" x14ac:dyDescent="0.2">
      <c r="BA1135" s="841"/>
      <c r="BB1135" s="268"/>
      <c r="BC1135" s="841"/>
      <c r="BD1135" s="841"/>
      <c r="BE1135" s="841"/>
      <c r="BF1135" s="841"/>
      <c r="BG1135" s="841"/>
      <c r="BH1135" s="841"/>
      <c r="BI1135" s="841"/>
      <c r="BJ1135" s="841"/>
      <c r="BK1135" s="841"/>
      <c r="BL1135" s="841"/>
      <c r="BM1135" s="841"/>
      <c r="BN1135" s="841"/>
      <c r="BO1135" s="841"/>
      <c r="BP1135" s="841"/>
      <c r="BQ1135" s="841"/>
      <c r="BR1135" s="841"/>
      <c r="BS1135" s="841"/>
      <c r="BT1135" s="841"/>
      <c r="BU1135" s="841"/>
      <c r="BV1135" s="841"/>
      <c r="BW1135" s="841"/>
      <c r="BX1135" s="841"/>
      <c r="BY1135" s="841"/>
    </row>
    <row r="1136" s="235" customFormat="true" ht="15" customHeight="true" x14ac:dyDescent="0.2">
      <c r="BA1136" s="841"/>
      <c r="BB1136" s="268"/>
      <c r="BC1136" s="841"/>
      <c r="BD1136" s="841"/>
      <c r="BE1136" s="841"/>
      <c r="BF1136" s="841"/>
      <c r="BG1136" s="841"/>
      <c r="BH1136" s="841"/>
      <c r="BI1136" s="841"/>
      <c r="BJ1136" s="841"/>
      <c r="BK1136" s="841"/>
      <c r="BL1136" s="841"/>
      <c r="BM1136" s="841"/>
      <c r="BN1136" s="841"/>
      <c r="BO1136" s="841"/>
      <c r="BP1136" s="841"/>
      <c r="BQ1136" s="841"/>
      <c r="BR1136" s="841"/>
      <c r="BS1136" s="841"/>
      <c r="BT1136" s="841"/>
      <c r="BU1136" s="841"/>
      <c r="BV1136" s="841"/>
      <c r="BW1136" s="841"/>
      <c r="BX1136" s="841"/>
      <c r="BY1136" s="841"/>
    </row>
    <row r="1137" s="235" customFormat="true" ht="15" customHeight="true" x14ac:dyDescent="0.2">
      <c r="BA1137" s="841"/>
      <c r="BB1137" s="268"/>
      <c r="BC1137" s="841"/>
      <c r="BD1137" s="841"/>
      <c r="BE1137" s="841"/>
      <c r="BF1137" s="841"/>
      <c r="BG1137" s="841"/>
      <c r="BH1137" s="841"/>
      <c r="BI1137" s="841"/>
      <c r="BJ1137" s="841"/>
      <c r="BK1137" s="841"/>
      <c r="BL1137" s="841"/>
      <c r="BM1137" s="841"/>
      <c r="BN1137" s="841"/>
      <c r="BO1137" s="841"/>
      <c r="BP1137" s="841"/>
      <c r="BQ1137" s="841"/>
      <c r="BR1137" s="841"/>
      <c r="BS1137" s="841"/>
      <c r="BT1137" s="841"/>
      <c r="BU1137" s="841"/>
      <c r="BV1137" s="841"/>
      <c r="BW1137" s="841"/>
      <c r="BX1137" s="841"/>
      <c r="BY1137" s="841"/>
    </row>
    <row r="1138" s="235" customFormat="true" ht="15" customHeight="true" x14ac:dyDescent="0.2">
      <c r="BA1138" s="841"/>
      <c r="BB1138" s="268"/>
      <c r="BC1138" s="841"/>
      <c r="BD1138" s="841"/>
      <c r="BE1138" s="841"/>
      <c r="BF1138" s="841"/>
      <c r="BG1138" s="841"/>
      <c r="BH1138" s="841"/>
      <c r="BI1138" s="841"/>
      <c r="BJ1138" s="841"/>
      <c r="BK1138" s="841"/>
      <c r="BL1138" s="841"/>
      <c r="BM1138" s="841"/>
      <c r="BN1138" s="841"/>
      <c r="BO1138" s="841"/>
      <c r="BP1138" s="841"/>
      <c r="BQ1138" s="841"/>
      <c r="BR1138" s="841"/>
      <c r="BS1138" s="841"/>
      <c r="BT1138" s="841"/>
      <c r="BU1138" s="841"/>
      <c r="BV1138" s="841"/>
      <c r="BW1138" s="841"/>
      <c r="BX1138" s="841"/>
      <c r="BY1138" s="841"/>
    </row>
    <row r="1139" s="235" customFormat="true" ht="15" customHeight="true" x14ac:dyDescent="0.2">
      <c r="BA1139" s="841"/>
      <c r="BB1139" s="268"/>
      <c r="BC1139" s="841"/>
      <c r="BD1139" s="841"/>
      <c r="BE1139" s="841"/>
      <c r="BF1139" s="841"/>
      <c r="BG1139" s="841"/>
      <c r="BH1139" s="841"/>
      <c r="BI1139" s="841"/>
      <c r="BJ1139" s="841"/>
      <c r="BK1139" s="841"/>
      <c r="BL1139" s="841"/>
      <c r="BM1139" s="841"/>
      <c r="BN1139" s="841"/>
      <c r="BO1139" s="841"/>
      <c r="BP1139" s="841"/>
      <c r="BQ1139" s="841"/>
      <c r="BR1139" s="841"/>
      <c r="BS1139" s="841"/>
      <c r="BT1139" s="841"/>
      <c r="BU1139" s="841"/>
      <c r="BV1139" s="841"/>
      <c r="BW1139" s="841"/>
      <c r="BX1139" s="841"/>
      <c r="BY1139" s="841"/>
    </row>
    <row r="1140" s="235" customFormat="true" ht="15" customHeight="true" x14ac:dyDescent="0.2">
      <c r="BA1140" s="841"/>
      <c r="BB1140" s="268"/>
      <c r="BC1140" s="841"/>
      <c r="BD1140" s="841"/>
      <c r="BE1140" s="841"/>
      <c r="BF1140" s="841"/>
      <c r="BG1140" s="841"/>
      <c r="BH1140" s="841"/>
      <c r="BI1140" s="841"/>
      <c r="BJ1140" s="841"/>
      <c r="BK1140" s="841"/>
      <c r="BL1140" s="841"/>
      <c r="BM1140" s="841"/>
      <c r="BN1140" s="841"/>
      <c r="BO1140" s="841"/>
      <c r="BP1140" s="841"/>
      <c r="BQ1140" s="841"/>
      <c r="BR1140" s="841"/>
      <c r="BS1140" s="841"/>
      <c r="BT1140" s="841"/>
      <c r="BU1140" s="841"/>
      <c r="BV1140" s="841"/>
      <c r="BW1140" s="841"/>
      <c r="BX1140" s="841"/>
      <c r="BY1140" s="841"/>
    </row>
    <row r="1141" s="235" customFormat="true" ht="15" customHeight="true" x14ac:dyDescent="0.2">
      <c r="BA1141" s="841"/>
      <c r="BB1141" s="268"/>
      <c r="BC1141" s="841"/>
      <c r="BD1141" s="841"/>
      <c r="BE1141" s="841"/>
      <c r="BF1141" s="841"/>
      <c r="BG1141" s="841"/>
      <c r="BH1141" s="841"/>
      <c r="BI1141" s="841"/>
      <c r="BJ1141" s="841"/>
      <c r="BK1141" s="841"/>
      <c r="BL1141" s="841"/>
      <c r="BM1141" s="841"/>
      <c r="BN1141" s="841"/>
      <c r="BO1141" s="841"/>
      <c r="BP1141" s="841"/>
      <c r="BQ1141" s="841"/>
      <c r="BR1141" s="841"/>
      <c r="BS1141" s="841"/>
      <c r="BT1141" s="841"/>
      <c r="BU1141" s="841"/>
      <c r="BV1141" s="841"/>
      <c r="BW1141" s="841"/>
      <c r="BX1141" s="841"/>
      <c r="BY1141" s="841"/>
    </row>
    <row r="1142" s="235" customFormat="true" ht="15" customHeight="true" x14ac:dyDescent="0.2">
      <c r="BA1142" s="841"/>
      <c r="BB1142" s="268"/>
      <c r="BC1142" s="841"/>
      <c r="BD1142" s="841"/>
      <c r="BE1142" s="841"/>
      <c r="BF1142" s="841"/>
      <c r="BG1142" s="841"/>
      <c r="BH1142" s="841"/>
      <c r="BI1142" s="841"/>
      <c r="BJ1142" s="841"/>
      <c r="BK1142" s="841"/>
      <c r="BL1142" s="841"/>
      <c r="BM1142" s="841"/>
      <c r="BN1142" s="841"/>
      <c r="BO1142" s="841"/>
      <c r="BP1142" s="841"/>
      <c r="BQ1142" s="841"/>
      <c r="BR1142" s="841"/>
      <c r="BS1142" s="841"/>
      <c r="BT1142" s="841"/>
      <c r="BU1142" s="841"/>
      <c r="BV1142" s="841"/>
      <c r="BW1142" s="841"/>
      <c r="BX1142" s="841"/>
      <c r="BY1142" s="841"/>
    </row>
    <row r="1143" s="235" customFormat="true" ht="15" customHeight="true" x14ac:dyDescent="0.2">
      <c r="BA1143" s="841"/>
      <c r="BB1143" s="268"/>
      <c r="BC1143" s="841"/>
      <c r="BD1143" s="841"/>
      <c r="BE1143" s="841"/>
      <c r="BF1143" s="841"/>
      <c r="BG1143" s="841"/>
      <c r="BH1143" s="841"/>
      <c r="BI1143" s="841"/>
      <c r="BJ1143" s="841"/>
      <c r="BK1143" s="841"/>
      <c r="BL1143" s="841"/>
      <c r="BM1143" s="841"/>
      <c r="BN1143" s="841"/>
      <c r="BO1143" s="841"/>
      <c r="BP1143" s="841"/>
      <c r="BQ1143" s="841"/>
      <c r="BR1143" s="841"/>
      <c r="BS1143" s="841"/>
      <c r="BT1143" s="841"/>
      <c r="BU1143" s="841"/>
      <c r="BV1143" s="841"/>
      <c r="BW1143" s="841"/>
      <c r="BX1143" s="841"/>
      <c r="BY1143" s="841"/>
    </row>
    <row r="1144" s="235" customFormat="true" ht="15" customHeight="true" x14ac:dyDescent="0.2">
      <c r="BA1144" s="841"/>
      <c r="BB1144" s="268"/>
      <c r="BC1144" s="841"/>
      <c r="BD1144" s="841"/>
      <c r="BE1144" s="841"/>
      <c r="BF1144" s="841"/>
      <c r="BG1144" s="841"/>
      <c r="BH1144" s="841"/>
      <c r="BI1144" s="841"/>
      <c r="BJ1144" s="841"/>
      <c r="BK1144" s="841"/>
      <c r="BL1144" s="841"/>
      <c r="BM1144" s="841"/>
      <c r="BN1144" s="841"/>
      <c r="BO1144" s="841"/>
      <c r="BP1144" s="841"/>
      <c r="BQ1144" s="841"/>
      <c r="BR1144" s="841"/>
      <c r="BS1144" s="841"/>
      <c r="BT1144" s="841"/>
      <c r="BU1144" s="841"/>
      <c r="BV1144" s="841"/>
      <c r="BW1144" s="841"/>
      <c r="BX1144" s="841"/>
      <c r="BY1144" s="841"/>
    </row>
    <row r="1145" s="235" customFormat="true" ht="15" customHeight="true" x14ac:dyDescent="0.2">
      <c r="BA1145" s="841"/>
      <c r="BB1145" s="268"/>
      <c r="BC1145" s="841"/>
      <c r="BD1145" s="841"/>
      <c r="BE1145" s="841"/>
      <c r="BF1145" s="841"/>
      <c r="BG1145" s="841"/>
      <c r="BH1145" s="841"/>
      <c r="BI1145" s="841"/>
      <c r="BJ1145" s="841"/>
      <c r="BK1145" s="841"/>
      <c r="BL1145" s="841"/>
      <c r="BM1145" s="841"/>
      <c r="BN1145" s="841"/>
      <c r="BO1145" s="841"/>
      <c r="BP1145" s="841"/>
      <c r="BQ1145" s="841"/>
      <c r="BR1145" s="841"/>
      <c r="BS1145" s="841"/>
      <c r="BT1145" s="841"/>
      <c r="BU1145" s="841"/>
      <c r="BV1145" s="841"/>
      <c r="BW1145" s="841"/>
      <c r="BX1145" s="841"/>
      <c r="BY1145" s="841"/>
    </row>
    <row r="1146" s="235" customFormat="true" ht="15" customHeight="true" x14ac:dyDescent="0.2">
      <c r="BA1146" s="841"/>
      <c r="BB1146" s="268"/>
      <c r="BC1146" s="841"/>
      <c r="BD1146" s="841"/>
      <c r="BE1146" s="841"/>
      <c r="BF1146" s="841"/>
      <c r="BG1146" s="841"/>
      <c r="BH1146" s="841"/>
      <c r="BI1146" s="841"/>
      <c r="BJ1146" s="841"/>
      <c r="BK1146" s="841"/>
      <c r="BL1146" s="841"/>
      <c r="BM1146" s="841"/>
      <c r="BN1146" s="841"/>
      <c r="BO1146" s="841"/>
      <c r="BP1146" s="841"/>
      <c r="BQ1146" s="841"/>
      <c r="BR1146" s="841"/>
      <c r="BS1146" s="841"/>
      <c r="BT1146" s="841"/>
      <c r="BU1146" s="841"/>
      <c r="BV1146" s="841"/>
      <c r="BW1146" s="841"/>
      <c r="BX1146" s="841"/>
      <c r="BY1146" s="841"/>
    </row>
    <row r="1147" s="235" customFormat="true" ht="15" customHeight="true" x14ac:dyDescent="0.2">
      <c r="BA1147" s="841"/>
      <c r="BB1147" s="268"/>
      <c r="BC1147" s="841"/>
      <c r="BD1147" s="841"/>
      <c r="BE1147" s="841"/>
      <c r="BF1147" s="841"/>
      <c r="BG1147" s="841"/>
      <c r="BH1147" s="841"/>
      <c r="BI1147" s="841"/>
      <c r="BJ1147" s="841"/>
      <c r="BK1147" s="841"/>
      <c r="BL1147" s="841"/>
      <c r="BM1147" s="841"/>
      <c r="BN1147" s="841"/>
      <c r="BO1147" s="841"/>
      <c r="BP1147" s="841"/>
      <c r="BQ1147" s="841"/>
      <c r="BR1147" s="841"/>
      <c r="BS1147" s="841"/>
      <c r="BT1147" s="841"/>
      <c r="BU1147" s="841"/>
      <c r="BV1147" s="841"/>
      <c r="BW1147" s="841"/>
      <c r="BX1147" s="841"/>
      <c r="BY1147" s="841"/>
    </row>
    <row r="1148" s="235" customFormat="true" ht="15" customHeight="true" x14ac:dyDescent="0.2">
      <c r="BA1148" s="841"/>
      <c r="BB1148" s="268"/>
      <c r="BC1148" s="841"/>
      <c r="BD1148" s="841"/>
      <c r="BE1148" s="841"/>
      <c r="BF1148" s="841"/>
      <c r="BG1148" s="841"/>
      <c r="BH1148" s="841"/>
      <c r="BI1148" s="841"/>
      <c r="BJ1148" s="841"/>
      <c r="BK1148" s="841"/>
      <c r="BL1148" s="841"/>
      <c r="BM1148" s="841"/>
      <c r="BN1148" s="841"/>
      <c r="BO1148" s="841"/>
      <c r="BP1148" s="841"/>
      <c r="BQ1148" s="841"/>
      <c r="BR1148" s="841"/>
      <c r="BS1148" s="841"/>
      <c r="BT1148" s="841"/>
      <c r="BU1148" s="841"/>
      <c r="BV1148" s="841"/>
      <c r="BW1148" s="841"/>
      <c r="BX1148" s="841"/>
      <c r="BY1148" s="841"/>
    </row>
    <row r="1149" s="235" customFormat="true" ht="15" customHeight="true" x14ac:dyDescent="0.2">
      <c r="BA1149" s="841"/>
      <c r="BB1149" s="268"/>
      <c r="BC1149" s="841"/>
      <c r="BD1149" s="841"/>
      <c r="BE1149" s="841"/>
      <c r="BF1149" s="841"/>
      <c r="BG1149" s="841"/>
      <c r="BH1149" s="841"/>
      <c r="BI1149" s="841"/>
      <c r="BJ1149" s="841"/>
      <c r="BK1149" s="841"/>
      <c r="BL1149" s="841"/>
      <c r="BM1149" s="841"/>
      <c r="BN1149" s="841"/>
      <c r="BO1149" s="841"/>
      <c r="BP1149" s="841"/>
      <c r="BQ1149" s="841"/>
      <c r="BR1149" s="841"/>
      <c r="BS1149" s="841"/>
      <c r="BT1149" s="841"/>
      <c r="BU1149" s="841"/>
      <c r="BV1149" s="841"/>
      <c r="BW1149" s="841"/>
      <c r="BX1149" s="841"/>
      <c r="BY1149" s="841"/>
    </row>
    <row r="1150" s="235" customFormat="true" ht="15" customHeight="true" x14ac:dyDescent="0.2">
      <c r="BA1150" s="841"/>
      <c r="BB1150" s="268"/>
      <c r="BC1150" s="841"/>
      <c r="BD1150" s="841"/>
      <c r="BE1150" s="841"/>
      <c r="BF1150" s="841"/>
      <c r="BG1150" s="841"/>
      <c r="BH1150" s="841"/>
      <c r="BI1150" s="841"/>
      <c r="BJ1150" s="841"/>
      <c r="BK1150" s="841"/>
      <c r="BL1150" s="841"/>
      <c r="BM1150" s="841"/>
      <c r="BN1150" s="841"/>
      <c r="BO1150" s="841"/>
      <c r="BP1150" s="841"/>
      <c r="BQ1150" s="841"/>
      <c r="BR1150" s="841"/>
      <c r="BS1150" s="841"/>
      <c r="BT1150" s="841"/>
      <c r="BU1150" s="841"/>
      <c r="BV1150" s="841"/>
      <c r="BW1150" s="841"/>
      <c r="BX1150" s="841"/>
      <c r="BY1150" s="841"/>
    </row>
    <row r="1151" s="235" customFormat="true" ht="15" customHeight="true" x14ac:dyDescent="0.2">
      <c r="BA1151" s="841"/>
      <c r="BB1151" s="268"/>
      <c r="BC1151" s="841"/>
      <c r="BD1151" s="841"/>
      <c r="BE1151" s="841"/>
      <c r="BF1151" s="841"/>
      <c r="BG1151" s="841"/>
      <c r="BH1151" s="841"/>
      <c r="BI1151" s="841"/>
      <c r="BJ1151" s="841"/>
      <c r="BK1151" s="841"/>
      <c r="BL1151" s="841"/>
      <c r="BM1151" s="841"/>
      <c r="BN1151" s="841"/>
      <c r="BO1151" s="841"/>
      <c r="BP1151" s="841"/>
      <c r="BQ1151" s="841"/>
      <c r="BR1151" s="841"/>
      <c r="BS1151" s="841"/>
      <c r="BT1151" s="841"/>
      <c r="BU1151" s="841"/>
      <c r="BV1151" s="841"/>
      <c r="BW1151" s="841"/>
      <c r="BX1151" s="841"/>
      <c r="BY1151" s="841"/>
    </row>
    <row r="1152" s="235" customFormat="true" ht="15" customHeight="true" x14ac:dyDescent="0.2">
      <c r="BA1152" s="841"/>
      <c r="BB1152" s="268"/>
      <c r="BC1152" s="841"/>
      <c r="BD1152" s="841"/>
      <c r="BE1152" s="841"/>
      <c r="BF1152" s="841"/>
      <c r="BG1152" s="841"/>
      <c r="BH1152" s="841"/>
      <c r="BI1152" s="841"/>
      <c r="BJ1152" s="841"/>
      <c r="BK1152" s="841"/>
      <c r="BL1152" s="841"/>
      <c r="BM1152" s="841"/>
      <c r="BN1152" s="841"/>
      <c r="BO1152" s="841"/>
      <c r="BP1152" s="841"/>
      <c r="BQ1152" s="841"/>
      <c r="BR1152" s="841"/>
      <c r="BS1152" s="841"/>
      <c r="BT1152" s="841"/>
      <c r="BU1152" s="841"/>
      <c r="BV1152" s="841"/>
      <c r="BW1152" s="841"/>
      <c r="BX1152" s="841"/>
      <c r="BY1152" s="841"/>
    </row>
    <row r="1153" s="235" customFormat="true" ht="15" customHeight="true" x14ac:dyDescent="0.2">
      <c r="BA1153" s="841"/>
      <c r="BB1153" s="268"/>
      <c r="BC1153" s="841"/>
      <c r="BD1153" s="841"/>
      <c r="BE1153" s="841"/>
      <c r="BF1153" s="841"/>
      <c r="BG1153" s="841"/>
      <c r="BH1153" s="841"/>
      <c r="BI1153" s="841"/>
      <c r="BJ1153" s="841"/>
      <c r="BK1153" s="841"/>
      <c r="BL1153" s="841"/>
      <c r="BM1153" s="841"/>
      <c r="BN1153" s="841"/>
      <c r="BO1153" s="841"/>
      <c r="BP1153" s="841"/>
      <c r="BQ1153" s="841"/>
      <c r="BR1153" s="841"/>
      <c r="BS1153" s="841"/>
      <c r="BT1153" s="841"/>
      <c r="BU1153" s="841"/>
      <c r="BV1153" s="841"/>
      <c r="BW1153" s="841"/>
      <c r="BX1153" s="841"/>
      <c r="BY1153" s="841"/>
    </row>
    <row r="1154" s="235" customFormat="true" ht="15" customHeight="true" x14ac:dyDescent="0.2">
      <c r="BA1154" s="841"/>
      <c r="BB1154" s="268"/>
      <c r="BC1154" s="841"/>
      <c r="BD1154" s="841"/>
      <c r="BE1154" s="841"/>
      <c r="BF1154" s="841"/>
      <c r="BG1154" s="841"/>
      <c r="BH1154" s="841"/>
      <c r="BI1154" s="841"/>
      <c r="BJ1154" s="841"/>
      <c r="BK1154" s="841"/>
      <c r="BL1154" s="841"/>
      <c r="BM1154" s="841"/>
      <c r="BN1154" s="841"/>
      <c r="BO1154" s="841"/>
      <c r="BP1154" s="841"/>
      <c r="BQ1154" s="841"/>
      <c r="BR1154" s="841"/>
      <c r="BS1154" s="841"/>
      <c r="BT1154" s="841"/>
      <c r="BU1154" s="841"/>
      <c r="BV1154" s="841"/>
      <c r="BW1154" s="841"/>
      <c r="BX1154" s="841"/>
      <c r="BY1154" s="841"/>
    </row>
    <row r="1155" s="235" customFormat="true" ht="15" customHeight="true" x14ac:dyDescent="0.2">
      <c r="BA1155" s="841"/>
      <c r="BB1155" s="268"/>
      <c r="BC1155" s="841"/>
      <c r="BD1155" s="841"/>
      <c r="BE1155" s="841"/>
      <c r="BF1155" s="841"/>
      <c r="BG1155" s="841"/>
      <c r="BH1155" s="841"/>
      <c r="BI1155" s="841"/>
      <c r="BJ1155" s="841"/>
      <c r="BK1155" s="841"/>
      <c r="BL1155" s="841"/>
      <c r="BM1155" s="841"/>
      <c r="BN1155" s="841"/>
      <c r="BO1155" s="841"/>
      <c r="BP1155" s="841"/>
      <c r="BQ1155" s="841"/>
      <c r="BR1155" s="841"/>
      <c r="BS1155" s="841"/>
      <c r="BT1155" s="841"/>
      <c r="BU1155" s="841"/>
      <c r="BV1155" s="841"/>
      <c r="BW1155" s="841"/>
      <c r="BX1155" s="841"/>
      <c r="BY1155" s="841"/>
    </row>
    <row r="1156" s="235" customFormat="true" ht="15" customHeight="true" x14ac:dyDescent="0.2">
      <c r="BA1156" s="841"/>
      <c r="BB1156" s="268"/>
      <c r="BC1156" s="841"/>
      <c r="BD1156" s="841"/>
      <c r="BE1156" s="841"/>
      <c r="BF1156" s="841"/>
      <c r="BG1156" s="841"/>
      <c r="BH1156" s="841"/>
      <c r="BI1156" s="841"/>
      <c r="BJ1156" s="841"/>
      <c r="BK1156" s="841"/>
      <c r="BL1156" s="841"/>
      <c r="BM1156" s="841"/>
      <c r="BN1156" s="841"/>
      <c r="BO1156" s="841"/>
      <c r="BP1156" s="841"/>
      <c r="BQ1156" s="841"/>
      <c r="BR1156" s="841"/>
      <c r="BS1156" s="841"/>
      <c r="BT1156" s="841"/>
      <c r="BU1156" s="841"/>
      <c r="BV1156" s="841"/>
      <c r="BW1156" s="841"/>
      <c r="BX1156" s="841"/>
      <c r="BY1156" s="841"/>
    </row>
    <row r="1157" s="235" customFormat="true" ht="15" customHeight="true" x14ac:dyDescent="0.2">
      <c r="BA1157" s="841"/>
      <c r="BB1157" s="268"/>
      <c r="BC1157" s="841"/>
      <c r="BD1157" s="841"/>
      <c r="BE1157" s="841"/>
      <c r="BF1157" s="841"/>
      <c r="BG1157" s="841"/>
      <c r="BH1157" s="841"/>
      <c r="BI1157" s="841"/>
      <c r="BJ1157" s="841"/>
      <c r="BK1157" s="841"/>
      <c r="BL1157" s="841"/>
      <c r="BM1157" s="841"/>
      <c r="BN1157" s="841"/>
      <c r="BO1157" s="841"/>
      <c r="BP1157" s="841"/>
      <c r="BQ1157" s="841"/>
      <c r="BR1157" s="841"/>
      <c r="BS1157" s="841"/>
      <c r="BT1157" s="841"/>
      <c r="BU1157" s="841"/>
      <c r="BV1157" s="841"/>
      <c r="BW1157" s="841"/>
      <c r="BX1157" s="841"/>
      <c r="BY1157" s="841"/>
    </row>
    <row r="1158" s="235" customFormat="true" ht="15" customHeight="true" x14ac:dyDescent="0.2">
      <c r="BA1158" s="841"/>
      <c r="BB1158" s="268"/>
      <c r="BC1158" s="841"/>
      <c r="BD1158" s="841"/>
      <c r="BE1158" s="841"/>
      <c r="BF1158" s="841"/>
      <c r="BG1158" s="841"/>
      <c r="BH1158" s="841"/>
      <c r="BI1158" s="841"/>
      <c r="BJ1158" s="841"/>
      <c r="BK1158" s="841"/>
      <c r="BL1158" s="841"/>
      <c r="BM1158" s="841"/>
      <c r="BN1158" s="841"/>
      <c r="BO1158" s="841"/>
      <c r="BP1158" s="841"/>
      <c r="BQ1158" s="841"/>
      <c r="BR1158" s="841"/>
      <c r="BS1158" s="841"/>
      <c r="BT1158" s="841"/>
      <c r="BU1158" s="841"/>
      <c r="BV1158" s="841"/>
      <c r="BW1158" s="841"/>
      <c r="BX1158" s="841"/>
      <c r="BY1158" s="841"/>
    </row>
    <row r="1159" s="235" customFormat="true" ht="15" customHeight="true" x14ac:dyDescent="0.2">
      <c r="BA1159" s="841"/>
      <c r="BB1159" s="268"/>
      <c r="BC1159" s="841"/>
      <c r="BD1159" s="841"/>
      <c r="BE1159" s="841"/>
      <c r="BF1159" s="841"/>
      <c r="BG1159" s="841"/>
      <c r="BH1159" s="841"/>
      <c r="BI1159" s="841"/>
      <c r="BJ1159" s="841"/>
      <c r="BK1159" s="841"/>
      <c r="BL1159" s="841"/>
      <c r="BM1159" s="841"/>
      <c r="BN1159" s="841"/>
      <c r="BO1159" s="841"/>
      <c r="BP1159" s="841"/>
      <c r="BQ1159" s="841"/>
      <c r="BR1159" s="841"/>
      <c r="BS1159" s="841"/>
      <c r="BT1159" s="841"/>
      <c r="BU1159" s="841"/>
      <c r="BV1159" s="841"/>
      <c r="BW1159" s="841"/>
      <c r="BX1159" s="841"/>
      <c r="BY1159" s="841"/>
    </row>
    <row r="1160" s="235" customFormat="true" ht="15" customHeight="true" x14ac:dyDescent="0.2">
      <c r="BA1160" s="841"/>
      <c r="BB1160" s="268"/>
      <c r="BC1160" s="841"/>
      <c r="BD1160" s="841"/>
      <c r="BE1160" s="841"/>
      <c r="BF1160" s="841"/>
      <c r="BG1160" s="841"/>
      <c r="BH1160" s="841"/>
      <c r="BI1160" s="841"/>
      <c r="BJ1160" s="841"/>
      <c r="BK1160" s="841"/>
      <c r="BL1160" s="841"/>
      <c r="BM1160" s="841"/>
      <c r="BN1160" s="841"/>
      <c r="BO1160" s="841"/>
      <c r="BP1160" s="841"/>
      <c r="BQ1160" s="841"/>
      <c r="BR1160" s="841"/>
      <c r="BS1160" s="841"/>
      <c r="BT1160" s="841"/>
      <c r="BU1160" s="841"/>
      <c r="BV1160" s="841"/>
      <c r="BW1160" s="841"/>
      <c r="BX1160" s="841"/>
      <c r="BY1160" s="841"/>
    </row>
    <row r="1161" s="235" customFormat="true" ht="15" customHeight="true" x14ac:dyDescent="0.2">
      <c r="BA1161" s="841"/>
      <c r="BB1161" s="268"/>
      <c r="BC1161" s="841"/>
      <c r="BD1161" s="841"/>
      <c r="BE1161" s="841"/>
      <c r="BF1161" s="841"/>
      <c r="BG1161" s="841"/>
      <c r="BH1161" s="841"/>
      <c r="BI1161" s="841"/>
      <c r="BJ1161" s="841"/>
      <c r="BK1161" s="841"/>
      <c r="BL1161" s="841"/>
      <c r="BM1161" s="841"/>
      <c r="BN1161" s="841"/>
      <c r="BO1161" s="841"/>
      <c r="BP1161" s="841"/>
      <c r="BQ1161" s="841"/>
      <c r="BR1161" s="841"/>
      <c r="BS1161" s="841"/>
      <c r="BT1161" s="841"/>
      <c r="BU1161" s="841"/>
      <c r="BV1161" s="841"/>
      <c r="BW1161" s="841"/>
      <c r="BX1161" s="841"/>
      <c r="BY1161" s="841"/>
    </row>
    <row r="1162" s="235" customFormat="true" ht="15" customHeight="true" x14ac:dyDescent="0.2">
      <c r="BA1162" s="841"/>
      <c r="BB1162" s="268"/>
      <c r="BC1162" s="841"/>
      <c r="BD1162" s="841"/>
      <c r="BE1162" s="841"/>
      <c r="BF1162" s="841"/>
      <c r="BG1162" s="841"/>
      <c r="BH1162" s="841"/>
      <c r="BI1162" s="841"/>
      <c r="BJ1162" s="841"/>
      <c r="BK1162" s="841"/>
      <c r="BL1162" s="841"/>
      <c r="BM1162" s="841"/>
      <c r="BN1162" s="841"/>
      <c r="BO1162" s="841"/>
      <c r="BP1162" s="841"/>
      <c r="BQ1162" s="841"/>
      <c r="BR1162" s="841"/>
      <c r="BS1162" s="841"/>
      <c r="BT1162" s="841"/>
      <c r="BU1162" s="841"/>
      <c r="BV1162" s="841"/>
      <c r="BW1162" s="841"/>
      <c r="BX1162" s="841"/>
      <c r="BY1162" s="841"/>
    </row>
    <row r="1163" s="235" customFormat="true" ht="15" customHeight="true" x14ac:dyDescent="0.2">
      <c r="BA1163" s="841"/>
      <c r="BB1163" s="268"/>
      <c r="BC1163" s="841"/>
      <c r="BD1163" s="841"/>
      <c r="BE1163" s="841"/>
      <c r="BF1163" s="841"/>
      <c r="BG1163" s="841"/>
      <c r="BH1163" s="841"/>
      <c r="BI1163" s="841"/>
      <c r="BJ1163" s="841"/>
      <c r="BK1163" s="841"/>
      <c r="BL1163" s="841"/>
      <c r="BM1163" s="841"/>
      <c r="BN1163" s="841"/>
      <c r="BO1163" s="841"/>
      <c r="BP1163" s="841"/>
      <c r="BQ1163" s="841"/>
      <c r="BR1163" s="841"/>
      <c r="BS1163" s="841"/>
      <c r="BT1163" s="841"/>
      <c r="BU1163" s="841"/>
      <c r="BV1163" s="841"/>
      <c r="BW1163" s="841"/>
      <c r="BX1163" s="841"/>
      <c r="BY1163" s="841"/>
    </row>
    <row r="1164" s="235" customFormat="true" ht="15" customHeight="true" x14ac:dyDescent="0.2">
      <c r="BA1164" s="841"/>
      <c r="BB1164" s="268"/>
      <c r="BC1164" s="841"/>
      <c r="BD1164" s="841"/>
      <c r="BE1164" s="841"/>
      <c r="BF1164" s="841"/>
      <c r="BG1164" s="841"/>
      <c r="BH1164" s="841"/>
      <c r="BI1164" s="841"/>
      <c r="BJ1164" s="841"/>
      <c r="BK1164" s="841"/>
      <c r="BL1164" s="841"/>
      <c r="BM1164" s="841"/>
      <c r="BN1164" s="841"/>
      <c r="BO1164" s="841"/>
      <c r="BP1164" s="841"/>
      <c r="BQ1164" s="841"/>
      <c r="BR1164" s="841"/>
      <c r="BS1164" s="841"/>
      <c r="BT1164" s="841"/>
      <c r="BU1164" s="841"/>
      <c r="BV1164" s="841"/>
      <c r="BW1164" s="841"/>
      <c r="BX1164" s="841"/>
      <c r="BY1164" s="841"/>
    </row>
    <row r="1165" s="235" customFormat="true" ht="15" customHeight="true" x14ac:dyDescent="0.2">
      <c r="BA1165" s="841"/>
      <c r="BB1165" s="268"/>
      <c r="BC1165" s="841"/>
      <c r="BD1165" s="841"/>
      <c r="BE1165" s="841"/>
      <c r="BF1165" s="841"/>
      <c r="BG1165" s="841"/>
      <c r="BH1165" s="841"/>
      <c r="BI1165" s="841"/>
      <c r="BJ1165" s="841"/>
      <c r="BK1165" s="841"/>
      <c r="BL1165" s="841"/>
      <c r="BM1165" s="841"/>
      <c r="BN1165" s="841"/>
      <c r="BO1165" s="841"/>
      <c r="BP1165" s="841"/>
      <c r="BQ1165" s="841"/>
      <c r="BR1165" s="841"/>
      <c r="BS1165" s="841"/>
      <c r="BT1165" s="841"/>
      <c r="BU1165" s="841"/>
      <c r="BV1165" s="841"/>
      <c r="BW1165" s="841"/>
      <c r="BX1165" s="841"/>
      <c r="BY1165" s="841"/>
    </row>
    <row r="1166" s="235" customFormat="true" ht="15" customHeight="true" x14ac:dyDescent="0.2">
      <c r="BA1166" s="841"/>
      <c r="BB1166" s="268"/>
      <c r="BC1166" s="841"/>
      <c r="BD1166" s="841"/>
      <c r="BE1166" s="841"/>
      <c r="BF1166" s="841"/>
      <c r="BG1166" s="841"/>
      <c r="BH1166" s="841"/>
      <c r="BI1166" s="841"/>
      <c r="BJ1166" s="841"/>
      <c r="BK1166" s="841"/>
      <c r="BL1166" s="841"/>
      <c r="BM1166" s="841"/>
      <c r="BN1166" s="841"/>
      <c r="BO1166" s="841"/>
      <c r="BP1166" s="841"/>
      <c r="BQ1166" s="841"/>
      <c r="BR1166" s="841"/>
      <c r="BS1166" s="841"/>
      <c r="BT1166" s="841"/>
      <c r="BU1166" s="841"/>
      <c r="BV1166" s="841"/>
      <c r="BW1166" s="841"/>
      <c r="BX1166" s="841"/>
      <c r="BY1166" s="841"/>
    </row>
    <row r="1167" s="235" customFormat="true" ht="15" customHeight="true" x14ac:dyDescent="0.2">
      <c r="BA1167" s="841"/>
      <c r="BB1167" s="268"/>
      <c r="BC1167" s="841"/>
      <c r="BD1167" s="841"/>
      <c r="BE1167" s="841"/>
      <c r="BF1167" s="841"/>
      <c r="BG1167" s="841"/>
      <c r="BH1167" s="841"/>
      <c r="BI1167" s="841"/>
      <c r="BJ1167" s="841"/>
      <c r="BK1167" s="841"/>
      <c r="BL1167" s="841"/>
      <c r="BM1167" s="841"/>
      <c r="BN1167" s="841"/>
      <c r="BO1167" s="841"/>
      <c r="BP1167" s="841"/>
      <c r="BQ1167" s="841"/>
      <c r="BR1167" s="841"/>
      <c r="BS1167" s="841"/>
      <c r="BT1167" s="841"/>
      <c r="BU1167" s="841"/>
      <c r="BV1167" s="841"/>
      <c r="BW1167" s="841"/>
      <c r="BX1167" s="841"/>
      <c r="BY1167" s="841"/>
    </row>
    <row r="1168" s="235" customFormat="true" ht="15" customHeight="true" x14ac:dyDescent="0.2">
      <c r="BA1168" s="841"/>
      <c r="BB1168" s="268"/>
      <c r="BC1168" s="841"/>
      <c r="BD1168" s="841"/>
      <c r="BE1168" s="841"/>
      <c r="BF1168" s="841"/>
      <c r="BG1168" s="841"/>
      <c r="BH1168" s="841"/>
      <c r="BI1168" s="841"/>
      <c r="BJ1168" s="841"/>
      <c r="BK1168" s="841"/>
      <c r="BL1168" s="841"/>
      <c r="BM1168" s="841"/>
      <c r="BN1168" s="841"/>
      <c r="BO1168" s="841"/>
      <c r="BP1168" s="841"/>
      <c r="BQ1168" s="841"/>
      <c r="BR1168" s="841"/>
      <c r="BS1168" s="841"/>
      <c r="BT1168" s="841"/>
      <c r="BU1168" s="841"/>
      <c r="BV1168" s="841"/>
      <c r="BW1168" s="841"/>
      <c r="BX1168" s="841"/>
      <c r="BY1168" s="841"/>
    </row>
    <row r="1169" s="235" customFormat="true" ht="15" customHeight="true" x14ac:dyDescent="0.2">
      <c r="BA1169" s="841"/>
      <c r="BB1169" s="268"/>
      <c r="BC1169" s="841"/>
      <c r="BD1169" s="841"/>
      <c r="BE1169" s="841"/>
      <c r="BF1169" s="841"/>
      <c r="BG1169" s="841"/>
      <c r="BH1169" s="841"/>
      <c r="BI1169" s="841"/>
      <c r="BJ1169" s="841"/>
      <c r="BK1169" s="841"/>
      <c r="BL1169" s="841"/>
      <c r="BM1169" s="841"/>
      <c r="BN1169" s="841"/>
      <c r="BO1169" s="841"/>
      <c r="BP1169" s="841"/>
      <c r="BQ1169" s="841"/>
      <c r="BR1169" s="841"/>
      <c r="BS1169" s="841"/>
      <c r="BT1169" s="841"/>
      <c r="BU1169" s="841"/>
      <c r="BV1169" s="841"/>
      <c r="BW1169" s="841"/>
      <c r="BX1169" s="841"/>
      <c r="BY1169" s="841"/>
    </row>
    <row r="1170" s="235" customFormat="true" ht="15" customHeight="true" x14ac:dyDescent="0.2">
      <c r="A1170" s="450"/>
      <c r="B1170" s="1034"/>
      <c r="C1170" s="1035"/>
      <c r="D1170" s="1035"/>
      <c r="E1170" s="1035"/>
      <c r="F1170" s="1035"/>
      <c r="G1170" s="1035"/>
      <c r="H1170" s="1035"/>
      <c r="I1170" s="1035"/>
      <c r="J1170" s="1035"/>
      <c r="K1170" s="1035"/>
      <c r="L1170" s="1035"/>
      <c r="M1170" s="1035"/>
      <c r="N1170" s="1035"/>
      <c r="O1170" s="1035"/>
      <c r="P1170" s="1035"/>
      <c r="Q1170" s="1035"/>
      <c r="R1170" s="1035"/>
      <c r="S1170" s="1035"/>
      <c r="T1170" s="1035"/>
      <c r="U1170" s="1035"/>
      <c r="V1170" s="1035"/>
      <c r="W1170" s="1035"/>
      <c r="X1170" s="1035"/>
      <c r="Y1170" s="1035"/>
      <c r="Z1170" s="1035"/>
      <c r="AA1170" s="1035"/>
      <c r="BA1170" s="841"/>
      <c r="BB1170" s="268"/>
      <c r="BC1170" s="841"/>
      <c r="BD1170" s="841"/>
      <c r="BE1170" s="841"/>
      <c r="BF1170" s="841"/>
      <c r="BG1170" s="841"/>
      <c r="BH1170" s="841"/>
      <c r="BI1170" s="841"/>
      <c r="BJ1170" s="841"/>
      <c r="BK1170" s="841"/>
      <c r="BL1170" s="841"/>
      <c r="BM1170" s="841"/>
      <c r="BN1170" s="841"/>
      <c r="BO1170" s="841"/>
      <c r="BP1170" s="841"/>
      <c r="BQ1170" s="841"/>
      <c r="BR1170" s="841"/>
      <c r="BS1170" s="841"/>
      <c r="BT1170" s="841"/>
      <c r="BU1170" s="841"/>
      <c r="BV1170" s="841"/>
      <c r="BW1170" s="841"/>
      <c r="BX1170" s="841"/>
      <c r="BY1170" s="841"/>
    </row>
    <row r="1171" s="235" customFormat="true" ht="15" customHeight="true" x14ac:dyDescent="0.2">
      <c r="A1171" s="450"/>
      <c r="B1171" s="1034"/>
      <c r="C1171" s="1035"/>
      <c r="D1171" s="1035"/>
      <c r="E1171" s="1035"/>
      <c r="F1171" s="1035"/>
      <c r="G1171" s="1035"/>
      <c r="H1171" s="1035"/>
      <c r="I1171" s="1035"/>
      <c r="J1171" s="1035"/>
      <c r="K1171" s="1035"/>
      <c r="L1171" s="1035"/>
      <c r="M1171" s="1035"/>
      <c r="N1171" s="1035"/>
      <c r="O1171" s="1035"/>
      <c r="P1171" s="1035"/>
      <c r="Q1171" s="1035"/>
      <c r="R1171" s="1035"/>
      <c r="S1171" s="1035"/>
      <c r="T1171" s="1035"/>
      <c r="U1171" s="1035"/>
      <c r="V1171" s="1035"/>
      <c r="W1171" s="1035"/>
      <c r="X1171" s="1035"/>
      <c r="Y1171" s="1035"/>
      <c r="Z1171" s="1035"/>
      <c r="AA1171" s="1035"/>
      <c r="BA1171" s="841"/>
      <c r="BB1171" s="268"/>
      <c r="BC1171" s="841"/>
      <c r="BD1171" s="841"/>
      <c r="BE1171" s="841"/>
      <c r="BF1171" s="841"/>
      <c r="BG1171" s="841"/>
      <c r="BH1171" s="841"/>
      <c r="BI1171" s="841"/>
      <c r="BJ1171" s="841"/>
      <c r="BK1171" s="841"/>
      <c r="BL1171" s="841"/>
      <c r="BM1171" s="841"/>
      <c r="BN1171" s="841"/>
      <c r="BO1171" s="841"/>
      <c r="BP1171" s="841"/>
      <c r="BQ1171" s="841"/>
      <c r="BR1171" s="841"/>
      <c r="BS1171" s="841"/>
      <c r="BT1171" s="841"/>
      <c r="BU1171" s="841"/>
      <c r="BV1171" s="841"/>
      <c r="BW1171" s="841"/>
      <c r="BX1171" s="841"/>
      <c r="BY1171" s="841"/>
    </row>
    <row r="1172" s="235" customFormat="true" ht="15" customHeight="true" x14ac:dyDescent="0.2">
      <c r="A1172" s="450"/>
      <c r="B1172" s="1034"/>
      <c r="C1172" s="1035"/>
      <c r="D1172" s="1035"/>
      <c r="E1172" s="1035"/>
      <c r="F1172" s="1035"/>
      <c r="G1172" s="1035"/>
      <c r="H1172" s="1035"/>
      <c r="I1172" s="1035"/>
      <c r="J1172" s="1035"/>
      <c r="K1172" s="1035"/>
      <c r="L1172" s="1035"/>
      <c r="M1172" s="1035"/>
      <c r="N1172" s="1035"/>
      <c r="O1172" s="1035"/>
      <c r="P1172" s="1035"/>
      <c r="Q1172" s="1035"/>
      <c r="R1172" s="1035"/>
      <c r="S1172" s="1035"/>
      <c r="T1172" s="1035"/>
      <c r="U1172" s="1035"/>
      <c r="V1172" s="1035"/>
      <c r="W1172" s="1035"/>
      <c r="X1172" s="1035"/>
      <c r="Y1172" s="1035"/>
      <c r="Z1172" s="1035"/>
      <c r="AA1172" s="1035"/>
      <c r="BA1172" s="841"/>
      <c r="BB1172" s="268"/>
      <c r="BC1172" s="841"/>
      <c r="BD1172" s="841"/>
      <c r="BE1172" s="841"/>
      <c r="BF1172" s="841"/>
      <c r="BG1172" s="841"/>
      <c r="BH1172" s="841"/>
      <c r="BI1172" s="841"/>
      <c r="BJ1172" s="841"/>
      <c r="BK1172" s="841"/>
      <c r="BL1172" s="841"/>
      <c r="BM1172" s="841"/>
      <c r="BN1172" s="841"/>
      <c r="BO1172" s="841"/>
      <c r="BP1172" s="841"/>
      <c r="BQ1172" s="841"/>
      <c r="BR1172" s="841"/>
      <c r="BS1172" s="841"/>
      <c r="BT1172" s="841"/>
      <c r="BU1172" s="841"/>
      <c r="BV1172" s="841"/>
      <c r="BW1172" s="841"/>
      <c r="BX1172" s="841"/>
      <c r="BY1172" s="841"/>
    </row>
    <row r="1173" s="235" customFormat="true" ht="15" customHeight="true" x14ac:dyDescent="0.2">
      <c r="A1173" s="450"/>
      <c r="B1173" s="1034"/>
      <c r="C1173" s="1035"/>
      <c r="D1173" s="1035"/>
      <c r="E1173" s="1035"/>
      <c r="F1173" s="1035"/>
      <c r="G1173" s="1035"/>
      <c r="H1173" s="1035"/>
      <c r="I1173" s="1035"/>
      <c r="J1173" s="1035"/>
      <c r="K1173" s="1035"/>
      <c r="L1173" s="1035"/>
      <c r="M1173" s="1035"/>
      <c r="N1173" s="1035"/>
      <c r="O1173" s="1035"/>
      <c r="P1173" s="1035"/>
      <c r="Q1173" s="1035"/>
      <c r="R1173" s="1035"/>
      <c r="S1173" s="1035"/>
      <c r="T1173" s="1035"/>
      <c r="U1173" s="1035"/>
      <c r="V1173" s="1035"/>
      <c r="W1173" s="1035"/>
      <c r="X1173" s="1035"/>
      <c r="Y1173" s="1035"/>
      <c r="Z1173" s="1035"/>
      <c r="AA1173" s="1035"/>
      <c r="BA1173" s="841"/>
      <c r="BB1173" s="268"/>
      <c r="BC1173" s="841"/>
      <c r="BD1173" s="841"/>
      <c r="BE1173" s="841"/>
      <c r="BF1173" s="841"/>
      <c r="BG1173" s="841"/>
      <c r="BH1173" s="841"/>
      <c r="BI1173" s="841"/>
      <c r="BJ1173" s="841"/>
      <c r="BK1173" s="841"/>
      <c r="BL1173" s="841"/>
      <c r="BM1173" s="841"/>
      <c r="BN1173" s="841"/>
      <c r="BO1173" s="841"/>
      <c r="BP1173" s="841"/>
      <c r="BQ1173" s="841"/>
      <c r="BR1173" s="841"/>
      <c r="BS1173" s="841"/>
      <c r="BT1173" s="841"/>
      <c r="BU1173" s="841"/>
      <c r="BV1173" s="841"/>
      <c r="BW1173" s="841"/>
      <c r="BX1173" s="841"/>
      <c r="BY1173" s="841"/>
    </row>
    <row r="1174" s="235" customFormat="true" ht="15" customHeight="true" x14ac:dyDescent="0.2">
      <c r="A1174" s="450"/>
      <c r="B1174" s="1034"/>
      <c r="C1174" s="1035"/>
      <c r="D1174" s="1035"/>
      <c r="E1174" s="1035"/>
      <c r="F1174" s="1035"/>
      <c r="G1174" s="1035"/>
      <c r="H1174" s="1035"/>
      <c r="I1174" s="1035"/>
      <c r="J1174" s="1035"/>
      <c r="K1174" s="1035"/>
      <c r="L1174" s="1035"/>
      <c r="M1174" s="1035"/>
      <c r="N1174" s="1035"/>
      <c r="O1174" s="1035"/>
      <c r="P1174" s="1035"/>
      <c r="Q1174" s="1035"/>
      <c r="R1174" s="1035"/>
      <c r="S1174" s="1035"/>
      <c r="T1174" s="1035"/>
      <c r="U1174" s="1035"/>
      <c r="V1174" s="1035"/>
      <c r="W1174" s="1035"/>
      <c r="X1174" s="1035"/>
      <c r="Y1174" s="1035"/>
      <c r="Z1174" s="1035"/>
      <c r="AA1174" s="1035"/>
      <c r="BA1174" s="841"/>
      <c r="BB1174" s="268"/>
      <c r="BC1174" s="841"/>
      <c r="BD1174" s="841"/>
      <c r="BE1174" s="841"/>
      <c r="BF1174" s="841"/>
      <c r="BG1174" s="841"/>
      <c r="BH1174" s="841"/>
      <c r="BI1174" s="841"/>
      <c r="BJ1174" s="841"/>
      <c r="BK1174" s="841"/>
      <c r="BL1174" s="841"/>
      <c r="BM1174" s="841"/>
      <c r="BN1174" s="841"/>
      <c r="BO1174" s="841"/>
      <c r="BP1174" s="841"/>
      <c r="BQ1174" s="841"/>
      <c r="BR1174" s="841"/>
      <c r="BS1174" s="841"/>
      <c r="BT1174" s="841"/>
      <c r="BU1174" s="841"/>
      <c r="BV1174" s="841"/>
      <c r="BW1174" s="841"/>
      <c r="BX1174" s="841"/>
      <c r="BY1174" s="841"/>
    </row>
    <row r="1175" s="235" customFormat="true" ht="15" customHeight="true" x14ac:dyDescent="0.2">
      <c r="A1175" s="450"/>
      <c r="B1175" s="1034"/>
      <c r="C1175" s="1035"/>
      <c r="D1175" s="1035"/>
      <c r="E1175" s="1035"/>
      <c r="F1175" s="1035"/>
      <c r="G1175" s="1035"/>
      <c r="H1175" s="1035"/>
      <c r="I1175" s="1035"/>
      <c r="J1175" s="1035"/>
      <c r="K1175" s="1035"/>
      <c r="L1175" s="1035"/>
      <c r="M1175" s="1035"/>
      <c r="N1175" s="1035"/>
      <c r="O1175" s="1035"/>
      <c r="P1175" s="1035"/>
      <c r="Q1175" s="1035"/>
      <c r="R1175" s="1035"/>
      <c r="S1175" s="1035"/>
      <c r="T1175" s="1035"/>
      <c r="U1175" s="1035"/>
      <c r="V1175" s="1035"/>
      <c r="W1175" s="1035"/>
      <c r="X1175" s="1035"/>
      <c r="Y1175" s="1035"/>
      <c r="Z1175" s="1035"/>
      <c r="AA1175" s="1035"/>
      <c r="BA1175" s="841"/>
      <c r="BB1175" s="268"/>
      <c r="BC1175" s="841"/>
      <c r="BD1175" s="841"/>
      <c r="BE1175" s="841"/>
      <c r="BF1175" s="841"/>
      <c r="BG1175" s="841"/>
      <c r="BH1175" s="841"/>
      <c r="BI1175" s="841"/>
      <c r="BJ1175" s="841"/>
      <c r="BK1175" s="841"/>
      <c r="BL1175" s="841"/>
      <c r="BM1175" s="841"/>
      <c r="BN1175" s="841"/>
      <c r="BO1175" s="841"/>
      <c r="BP1175" s="841"/>
      <c r="BQ1175" s="841"/>
      <c r="BR1175" s="841"/>
      <c r="BS1175" s="841"/>
      <c r="BT1175" s="841"/>
      <c r="BU1175" s="841"/>
      <c r="BV1175" s="841"/>
      <c r="BW1175" s="841"/>
      <c r="BX1175" s="841"/>
      <c r="BY1175" s="841"/>
    </row>
    <row r="1176" s="235" customFormat="true" ht="15" customHeight="true" x14ac:dyDescent="0.2">
      <c r="A1176" s="1036"/>
      <c r="B1176" s="450"/>
      <c r="C1176" s="1037"/>
      <c r="D1176" s="1038"/>
      <c r="E1176" s="1038"/>
      <c r="F1176" s="1038"/>
      <c r="G1176" s="1038"/>
      <c r="H1176" s="1037"/>
      <c r="I1176" s="1038"/>
      <c r="J1176" s="1038"/>
      <c r="K1176" s="1038"/>
      <c r="L1176" s="1038"/>
      <c r="M1176" s="1037"/>
      <c r="N1176" s="1038"/>
      <c r="O1176" s="1038"/>
      <c r="P1176" s="1038"/>
      <c r="Q1176" s="1038"/>
      <c r="R1176" s="1037"/>
      <c r="S1176" s="1038"/>
      <c r="T1176" s="1038"/>
      <c r="U1176" s="1038"/>
      <c r="BA1176" s="841"/>
      <c r="BB1176" s="268"/>
      <c r="BC1176" s="841"/>
      <c r="BD1176" s="841"/>
      <c r="BE1176" s="841"/>
      <c r="BF1176" s="841"/>
      <c r="BG1176" s="841"/>
      <c r="BH1176" s="841"/>
      <c r="BI1176" s="841"/>
      <c r="BJ1176" s="841"/>
      <c r="BK1176" s="841"/>
      <c r="BL1176" s="841"/>
      <c r="BM1176" s="841"/>
      <c r="BN1176" s="841"/>
      <c r="BO1176" s="841"/>
      <c r="BP1176" s="841"/>
      <c r="BQ1176" s="841"/>
      <c r="BR1176" s="841"/>
      <c r="BS1176" s="841"/>
      <c r="BT1176" s="841"/>
      <c r="BU1176" s="841"/>
      <c r="BV1176" s="841"/>
      <c r="BW1176" s="841"/>
      <c r="BX1176" s="841"/>
      <c r="BY1176" s="841"/>
    </row>
    <row r="1177" s="235" customFormat="true" ht="15" customHeight="true" x14ac:dyDescent="0.2">
      <c r="A1177" s="1038"/>
      <c r="B1177" s="1038"/>
      <c r="C1177" s="1037"/>
      <c r="D1177" s="1037"/>
      <c r="E1177" s="1037"/>
      <c r="F1177" s="1037"/>
      <c r="G1177" s="1037"/>
      <c r="H1177" s="1037"/>
      <c r="I1177" s="1037"/>
      <c r="J1177" s="1037"/>
      <c r="K1177" s="1037"/>
      <c r="L1177" s="1037"/>
      <c r="M1177" s="1037"/>
      <c r="N1177" s="1037"/>
      <c r="O1177" s="1037"/>
      <c r="P1177" s="1037"/>
      <c r="Q1177" s="1037"/>
      <c r="R1177" s="1037"/>
      <c r="S1177" s="1037"/>
      <c r="T1177" s="1037"/>
      <c r="U1177" s="1037"/>
      <c r="BA1177" s="841"/>
      <c r="BB1177" s="268"/>
      <c r="BC1177" s="841"/>
      <c r="BD1177" s="841"/>
      <c r="BE1177" s="841"/>
      <c r="BF1177" s="841"/>
      <c r="BG1177" s="841"/>
      <c r="BH1177" s="841"/>
      <c r="BI1177" s="841"/>
      <c r="BJ1177" s="841"/>
      <c r="BK1177" s="841"/>
      <c r="BL1177" s="841"/>
      <c r="BM1177" s="841"/>
      <c r="BN1177" s="841"/>
      <c r="BO1177" s="841"/>
      <c r="BP1177" s="841"/>
      <c r="BQ1177" s="841"/>
      <c r="BR1177" s="841"/>
      <c r="BS1177" s="841"/>
      <c r="BT1177" s="841"/>
      <c r="BU1177" s="841"/>
      <c r="BV1177" s="841"/>
      <c r="BW1177" s="841"/>
      <c r="BX1177" s="841"/>
      <c r="BY1177" s="841"/>
    </row>
    <row r="1178" s="235" customFormat="true" ht="15" customHeight="true" x14ac:dyDescent="0.2">
      <c r="BA1178" s="841"/>
      <c r="BB1178" s="268"/>
      <c r="BC1178" s="841"/>
      <c r="BD1178" s="841"/>
      <c r="BE1178" s="841"/>
      <c r="BF1178" s="841"/>
      <c r="BG1178" s="841"/>
      <c r="BH1178" s="841"/>
      <c r="BI1178" s="841"/>
      <c r="BJ1178" s="841"/>
      <c r="BK1178" s="841"/>
      <c r="BL1178" s="841"/>
      <c r="BM1178" s="841"/>
      <c r="BN1178" s="841"/>
      <c r="BO1178" s="841"/>
      <c r="BP1178" s="841"/>
      <c r="BQ1178" s="841"/>
      <c r="BR1178" s="841"/>
      <c r="BS1178" s="841"/>
      <c r="BT1178" s="841"/>
      <c r="BU1178" s="841"/>
      <c r="BV1178" s="841"/>
      <c r="BW1178" s="841"/>
      <c r="BX1178" s="841"/>
      <c r="BY1178" s="841"/>
    </row>
    <row r="1179" s="235" customFormat="true" ht="15" customHeight="true" x14ac:dyDescent="0.2">
      <c r="BA1179" s="841"/>
      <c r="BB1179" s="268"/>
      <c r="BC1179" s="841"/>
      <c r="BD1179" s="841"/>
      <c r="BE1179" s="841"/>
      <c r="BF1179" s="841"/>
      <c r="BG1179" s="841"/>
      <c r="BH1179" s="841"/>
      <c r="BI1179" s="841"/>
      <c r="BJ1179" s="841"/>
      <c r="BK1179" s="841"/>
      <c r="BL1179" s="841"/>
      <c r="BM1179" s="841"/>
      <c r="BN1179" s="841"/>
      <c r="BO1179" s="841"/>
      <c r="BP1179" s="841"/>
      <c r="BQ1179" s="841"/>
      <c r="BR1179" s="841"/>
      <c r="BS1179" s="841"/>
      <c r="BT1179" s="841"/>
      <c r="BU1179" s="841"/>
      <c r="BV1179" s="841"/>
      <c r="BW1179" s="841"/>
      <c r="BX1179" s="841"/>
      <c r="BY1179" s="841"/>
    </row>
    <row r="1180" s="235" customFormat="true" ht="15" customHeight="true" x14ac:dyDescent="0.2">
      <c r="BA1180" s="841"/>
      <c r="BB1180" s="268"/>
      <c r="BC1180" s="841"/>
      <c r="BD1180" s="841"/>
      <c r="BE1180" s="841"/>
      <c r="BF1180" s="841"/>
      <c r="BG1180" s="841"/>
      <c r="BH1180" s="841"/>
      <c r="BI1180" s="841"/>
      <c r="BJ1180" s="841"/>
      <c r="BK1180" s="841"/>
      <c r="BL1180" s="841"/>
      <c r="BM1180" s="841"/>
      <c r="BN1180" s="841"/>
      <c r="BO1180" s="841"/>
      <c r="BP1180" s="841"/>
      <c r="BQ1180" s="841"/>
      <c r="BR1180" s="841"/>
      <c r="BS1180" s="841"/>
      <c r="BT1180" s="841"/>
      <c r="BU1180" s="841"/>
      <c r="BV1180" s="841"/>
      <c r="BW1180" s="841"/>
      <c r="BX1180" s="841"/>
      <c r="BY1180" s="841"/>
    </row>
    <row r="1181" s="235" customFormat="true" ht="15" customHeight="true" x14ac:dyDescent="0.2">
      <c r="BA1181" s="841"/>
      <c r="BB1181" s="268"/>
      <c r="BC1181" s="841"/>
      <c r="BD1181" s="841"/>
      <c r="BE1181" s="841"/>
      <c r="BF1181" s="841"/>
      <c r="BG1181" s="841"/>
      <c r="BH1181" s="841"/>
      <c r="BI1181" s="841"/>
      <c r="BJ1181" s="841"/>
      <c r="BK1181" s="841"/>
      <c r="BL1181" s="841"/>
      <c r="BM1181" s="841"/>
      <c r="BN1181" s="841"/>
      <c r="BO1181" s="841"/>
      <c r="BP1181" s="841"/>
      <c r="BQ1181" s="841"/>
      <c r="BR1181" s="841"/>
      <c r="BS1181" s="841"/>
      <c r="BT1181" s="841"/>
      <c r="BU1181" s="841"/>
      <c r="BV1181" s="841"/>
      <c r="BW1181" s="841"/>
      <c r="BX1181" s="841"/>
      <c r="BY1181" s="841"/>
    </row>
    <row r="1182" s="235" customFormat="true" ht="15" customHeight="true" x14ac:dyDescent="0.2">
      <c r="BA1182" s="841"/>
      <c r="BB1182" s="268"/>
      <c r="BC1182" s="841"/>
      <c r="BD1182" s="841"/>
      <c r="BE1182" s="841"/>
      <c r="BF1182" s="841"/>
      <c r="BG1182" s="841"/>
      <c r="BH1182" s="841"/>
      <c r="BI1182" s="841"/>
      <c r="BJ1182" s="841"/>
      <c r="BK1182" s="841"/>
      <c r="BL1182" s="841"/>
      <c r="BM1182" s="841"/>
      <c r="BN1182" s="841"/>
      <c r="BO1182" s="841"/>
      <c r="BP1182" s="841"/>
      <c r="BQ1182" s="841"/>
      <c r="BR1182" s="841"/>
      <c r="BS1182" s="841"/>
      <c r="BT1182" s="841"/>
      <c r="BU1182" s="841"/>
      <c r="BV1182" s="841"/>
      <c r="BW1182" s="841"/>
      <c r="BX1182" s="841"/>
      <c r="BY1182" s="841"/>
    </row>
    <row r="1183" s="235" customFormat="true" ht="15" customHeight="true" x14ac:dyDescent="0.2">
      <c r="BA1183" s="841"/>
      <c r="BB1183" s="268"/>
      <c r="BC1183" s="841"/>
      <c r="BD1183" s="841"/>
      <c r="BE1183" s="841"/>
      <c r="BF1183" s="841"/>
      <c r="BG1183" s="841"/>
      <c r="BH1183" s="841"/>
      <c r="BI1183" s="841"/>
      <c r="BJ1183" s="841"/>
      <c r="BK1183" s="841"/>
      <c r="BL1183" s="841"/>
      <c r="BM1183" s="841"/>
      <c r="BN1183" s="841"/>
      <c r="BO1183" s="841"/>
      <c r="BP1183" s="841"/>
      <c r="BQ1183" s="841"/>
      <c r="BR1183" s="841"/>
      <c r="BS1183" s="841"/>
      <c r="BT1183" s="841"/>
      <c r="BU1183" s="841"/>
      <c r="BV1183" s="841"/>
      <c r="BW1183" s="841"/>
      <c r="BX1183" s="841"/>
      <c r="BY1183" s="841"/>
    </row>
    <row r="1184" s="235" customFormat="true" ht="15" customHeight="true" x14ac:dyDescent="0.2">
      <c r="BA1184" s="841"/>
      <c r="BB1184" s="268"/>
      <c r="BC1184" s="841"/>
      <c r="BD1184" s="841"/>
      <c r="BE1184" s="841"/>
      <c r="BF1184" s="841"/>
      <c r="BG1184" s="841"/>
      <c r="BH1184" s="841"/>
      <c r="BI1184" s="841"/>
      <c r="BJ1184" s="841"/>
      <c r="BK1184" s="841"/>
      <c r="BL1184" s="841"/>
      <c r="BM1184" s="841"/>
      <c r="BN1184" s="841"/>
      <c r="BO1184" s="841"/>
      <c r="BP1184" s="841"/>
      <c r="BQ1184" s="841"/>
      <c r="BR1184" s="841"/>
      <c r="BS1184" s="841"/>
      <c r="BT1184" s="841"/>
      <c r="BU1184" s="841"/>
      <c r="BV1184" s="841"/>
      <c r="BW1184" s="841"/>
      <c r="BX1184" s="841"/>
      <c r="BY1184" s="841"/>
    </row>
    <row r="1185" s="235" customFormat="true" ht="15" customHeight="true" x14ac:dyDescent="0.2">
      <c r="BA1185" s="841"/>
      <c r="BB1185" s="268"/>
      <c r="BC1185" s="841"/>
      <c r="BD1185" s="841"/>
      <c r="BE1185" s="841"/>
      <c r="BF1185" s="841"/>
      <c r="BG1185" s="841"/>
      <c r="BH1185" s="841"/>
      <c r="BI1185" s="841"/>
      <c r="BJ1185" s="841"/>
      <c r="BK1185" s="841"/>
      <c r="BL1185" s="841"/>
      <c r="BM1185" s="841"/>
      <c r="BN1185" s="841"/>
      <c r="BO1185" s="841"/>
      <c r="BP1185" s="841"/>
      <c r="BQ1185" s="841"/>
      <c r="BR1185" s="841"/>
      <c r="BS1185" s="841"/>
      <c r="BT1185" s="841"/>
      <c r="BU1185" s="841"/>
      <c r="BV1185" s="841"/>
      <c r="BW1185" s="841"/>
      <c r="BX1185" s="841"/>
      <c r="BY1185" s="841"/>
    </row>
    <row r="1186" s="235" customFormat="true" ht="15" customHeight="true" x14ac:dyDescent="0.2">
      <c r="BA1186" s="841"/>
      <c r="BB1186" s="268"/>
      <c r="BC1186" s="841"/>
      <c r="BD1186" s="841"/>
      <c r="BE1186" s="841"/>
      <c r="BF1186" s="841"/>
      <c r="BG1186" s="841"/>
      <c r="BH1186" s="841"/>
      <c r="BI1186" s="841"/>
      <c r="BJ1186" s="841"/>
      <c r="BK1186" s="841"/>
      <c r="BL1186" s="841"/>
      <c r="BM1186" s="841"/>
      <c r="BN1186" s="841"/>
      <c r="BO1186" s="841"/>
      <c r="BP1186" s="841"/>
      <c r="BQ1186" s="841"/>
      <c r="BR1186" s="841"/>
      <c r="BS1186" s="841"/>
      <c r="BT1186" s="841"/>
      <c r="BU1186" s="841"/>
      <c r="BV1186" s="841"/>
      <c r="BW1186" s="841"/>
      <c r="BX1186" s="841"/>
      <c r="BY1186" s="841"/>
    </row>
    <row r="1187" s="235" customFormat="true" ht="15" customHeight="true" x14ac:dyDescent="0.2">
      <c r="BA1187" s="841"/>
      <c r="BB1187" s="268"/>
      <c r="BC1187" s="841"/>
      <c r="BD1187" s="841"/>
      <c r="BE1187" s="841"/>
      <c r="BF1187" s="841"/>
      <c r="BG1187" s="841"/>
      <c r="BH1187" s="841"/>
      <c r="BI1187" s="841"/>
      <c r="BJ1187" s="841"/>
      <c r="BK1187" s="841"/>
      <c r="BL1187" s="841"/>
      <c r="BM1187" s="841"/>
      <c r="BN1187" s="841"/>
      <c r="BO1187" s="841"/>
      <c r="BP1187" s="841"/>
      <c r="BQ1187" s="841"/>
      <c r="BR1187" s="841"/>
      <c r="BS1187" s="841"/>
      <c r="BT1187" s="841"/>
      <c r="BU1187" s="841"/>
      <c r="BV1187" s="841"/>
      <c r="BW1187" s="841"/>
      <c r="BX1187" s="841"/>
      <c r="BY1187" s="841"/>
    </row>
    <row r="1188" s="235" customFormat="true" ht="15" customHeight="true" x14ac:dyDescent="0.2">
      <c r="BA1188" s="841"/>
      <c r="BB1188" s="268"/>
      <c r="BC1188" s="841"/>
      <c r="BD1188" s="841"/>
      <c r="BE1188" s="841"/>
      <c r="BF1188" s="841"/>
      <c r="BG1188" s="841"/>
      <c r="BH1188" s="841"/>
      <c r="BI1188" s="841"/>
      <c r="BJ1188" s="841"/>
      <c r="BK1188" s="841"/>
      <c r="BL1188" s="841"/>
      <c r="BM1188" s="841"/>
      <c r="BN1188" s="841"/>
      <c r="BO1188" s="841"/>
      <c r="BP1188" s="841"/>
      <c r="BQ1188" s="841"/>
      <c r="BR1188" s="841"/>
      <c r="BS1188" s="841"/>
      <c r="BT1188" s="841"/>
      <c r="BU1188" s="841"/>
      <c r="BV1188" s="841"/>
      <c r="BW1188" s="841"/>
      <c r="BX1188" s="841"/>
      <c r="BY1188" s="841"/>
    </row>
    <row r="1189" s="235" customFormat="true" ht="15" customHeight="true" x14ac:dyDescent="0.2">
      <c r="BA1189" s="841"/>
      <c r="BB1189" s="268"/>
      <c r="BC1189" s="841"/>
      <c r="BD1189" s="841"/>
      <c r="BE1189" s="841"/>
      <c r="BF1189" s="841"/>
      <c r="BG1189" s="841"/>
      <c r="BH1189" s="841"/>
      <c r="BI1189" s="841"/>
      <c r="BJ1189" s="841"/>
      <c r="BK1189" s="841"/>
      <c r="BL1189" s="841"/>
      <c r="BM1189" s="841"/>
      <c r="BN1189" s="841"/>
      <c r="BO1189" s="841"/>
      <c r="BP1189" s="841"/>
      <c r="BQ1189" s="841"/>
      <c r="BR1189" s="841"/>
      <c r="BS1189" s="841"/>
      <c r="BT1189" s="841"/>
      <c r="BU1189" s="841"/>
      <c r="BV1189" s="841"/>
      <c r="BW1189" s="841"/>
      <c r="BX1189" s="841"/>
      <c r="BY1189" s="841"/>
    </row>
    <row r="1190" s="235" customFormat="true" ht="15" customHeight="true" x14ac:dyDescent="0.2">
      <c r="BA1190" s="841"/>
      <c r="BB1190" s="268"/>
      <c r="BC1190" s="841"/>
      <c r="BD1190" s="841"/>
      <c r="BE1190" s="841"/>
      <c r="BF1190" s="841"/>
      <c r="BG1190" s="841"/>
      <c r="BH1190" s="841"/>
      <c r="BI1190" s="841"/>
      <c r="BJ1190" s="841"/>
      <c r="BK1190" s="841"/>
      <c r="BL1190" s="841"/>
      <c r="BM1190" s="841"/>
      <c r="BN1190" s="841"/>
      <c r="BO1190" s="841"/>
      <c r="BP1190" s="841"/>
      <c r="BQ1190" s="841"/>
      <c r="BR1190" s="841"/>
      <c r="BS1190" s="841"/>
      <c r="BT1190" s="841"/>
      <c r="BU1190" s="841"/>
      <c r="BV1190" s="841"/>
      <c r="BW1190" s="841"/>
      <c r="BX1190" s="841"/>
      <c r="BY1190" s="841"/>
    </row>
    <row r="1191" s="235" customFormat="true" ht="15" customHeight="true" x14ac:dyDescent="0.2">
      <c r="BA1191" s="841"/>
      <c r="BB1191" s="268"/>
      <c r="BC1191" s="841"/>
      <c r="BD1191" s="841"/>
      <c r="BE1191" s="841"/>
      <c r="BF1191" s="841"/>
      <c r="BG1191" s="841"/>
      <c r="BH1191" s="841"/>
      <c r="BI1191" s="841"/>
      <c r="BJ1191" s="841"/>
      <c r="BK1191" s="841"/>
      <c r="BL1191" s="841"/>
      <c r="BM1191" s="841"/>
      <c r="BN1191" s="841"/>
      <c r="BO1191" s="841"/>
      <c r="BP1191" s="841"/>
      <c r="BQ1191" s="841"/>
      <c r="BR1191" s="841"/>
      <c r="BS1191" s="841"/>
      <c r="BT1191" s="841"/>
      <c r="BU1191" s="841"/>
      <c r="BV1191" s="841"/>
      <c r="BW1191" s="841"/>
      <c r="BX1191" s="841"/>
      <c r="BY1191" s="841"/>
    </row>
    <row r="1192" s="235" customFormat="true" ht="15" customHeight="true" x14ac:dyDescent="0.2">
      <c r="BA1192" s="841"/>
      <c r="BB1192" s="268"/>
      <c r="BC1192" s="841"/>
      <c r="BD1192" s="841"/>
      <c r="BE1192" s="841"/>
      <c r="BF1192" s="841"/>
      <c r="BG1192" s="841"/>
      <c r="BH1192" s="841"/>
      <c r="BI1192" s="841"/>
      <c r="BJ1192" s="841"/>
      <c r="BK1192" s="841"/>
      <c r="BL1192" s="841"/>
      <c r="BM1192" s="841"/>
      <c r="BN1192" s="841"/>
      <c r="BO1192" s="841"/>
      <c r="BP1192" s="841"/>
      <c r="BQ1192" s="841"/>
      <c r="BR1192" s="841"/>
      <c r="BS1192" s="841"/>
      <c r="BT1192" s="841"/>
      <c r="BU1192" s="841"/>
      <c r="BV1192" s="841"/>
      <c r="BW1192" s="841"/>
      <c r="BX1192" s="841"/>
      <c r="BY1192" s="841"/>
    </row>
    <row r="1193" s="235" customFormat="true" ht="15" customHeight="true" x14ac:dyDescent="0.2">
      <c r="BA1193" s="841"/>
      <c r="BB1193" s="268"/>
      <c r="BC1193" s="841"/>
      <c r="BD1193" s="841"/>
      <c r="BE1193" s="841"/>
      <c r="BF1193" s="841"/>
      <c r="BG1193" s="841"/>
      <c r="BH1193" s="841"/>
      <c r="BI1193" s="841"/>
      <c r="BJ1193" s="841"/>
      <c r="BK1193" s="841"/>
      <c r="BL1193" s="841"/>
      <c r="BM1193" s="841"/>
      <c r="BN1193" s="841"/>
      <c r="BO1193" s="841"/>
      <c r="BP1193" s="841"/>
      <c r="BQ1193" s="841"/>
      <c r="BR1193" s="841"/>
      <c r="BS1193" s="841"/>
      <c r="BT1193" s="841"/>
      <c r="BU1193" s="841"/>
      <c r="BV1193" s="841"/>
      <c r="BW1193" s="841"/>
      <c r="BX1193" s="841"/>
      <c r="BY1193" s="841"/>
    </row>
    <row r="1194" s="235" customFormat="true" ht="15" customHeight="true" x14ac:dyDescent="0.2">
      <c r="BA1194" s="841"/>
      <c r="BB1194" s="268"/>
      <c r="BC1194" s="841"/>
      <c r="BD1194" s="841"/>
      <c r="BE1194" s="841"/>
      <c r="BF1194" s="841"/>
      <c r="BG1194" s="841"/>
      <c r="BH1194" s="841"/>
      <c r="BI1194" s="841"/>
      <c r="BJ1194" s="841"/>
      <c r="BK1194" s="841"/>
      <c r="BL1194" s="841"/>
      <c r="BM1194" s="841"/>
      <c r="BN1194" s="841"/>
      <c r="BO1194" s="841"/>
      <c r="BP1194" s="841"/>
      <c r="BQ1194" s="841"/>
      <c r="BR1194" s="841"/>
      <c r="BS1194" s="841"/>
      <c r="BT1194" s="841"/>
      <c r="BU1194" s="841"/>
      <c r="BV1194" s="841"/>
      <c r="BW1194" s="841"/>
      <c r="BX1194" s="841"/>
      <c r="BY1194" s="841"/>
    </row>
    <row r="1195" s="235" customFormat="true" ht="15" customHeight="true" x14ac:dyDescent="0.2">
      <c r="BA1195" s="841"/>
      <c r="BB1195" s="268"/>
      <c r="BC1195" s="841"/>
      <c r="BD1195" s="841"/>
      <c r="BE1195" s="841"/>
      <c r="BF1195" s="841"/>
      <c r="BG1195" s="841"/>
      <c r="BH1195" s="841"/>
      <c r="BI1195" s="841"/>
      <c r="BJ1195" s="841"/>
      <c r="BK1195" s="841"/>
      <c r="BL1195" s="841"/>
      <c r="BM1195" s="841"/>
      <c r="BN1195" s="841"/>
      <c r="BO1195" s="841"/>
      <c r="BP1195" s="841"/>
      <c r="BQ1195" s="841"/>
      <c r="BR1195" s="841"/>
      <c r="BS1195" s="841"/>
      <c r="BT1195" s="841"/>
      <c r="BU1195" s="841"/>
      <c r="BV1195" s="841"/>
      <c r="BW1195" s="841"/>
      <c r="BX1195" s="841"/>
      <c r="BY1195" s="841"/>
    </row>
    <row r="1196" s="235" customFormat="true" ht="15" customHeight="true" x14ac:dyDescent="0.2">
      <c r="BA1196" s="841"/>
      <c r="BB1196" s="268"/>
      <c r="BC1196" s="841"/>
      <c r="BD1196" s="841"/>
      <c r="BE1196" s="841"/>
      <c r="BF1196" s="841"/>
      <c r="BG1196" s="841"/>
      <c r="BH1196" s="841"/>
      <c r="BI1196" s="841"/>
      <c r="BJ1196" s="841"/>
      <c r="BK1196" s="841"/>
      <c r="BL1196" s="841"/>
      <c r="BM1196" s="841"/>
      <c r="BN1196" s="841"/>
      <c r="BO1196" s="841"/>
      <c r="BP1196" s="841"/>
      <c r="BQ1196" s="841"/>
      <c r="BR1196" s="841"/>
      <c r="BS1196" s="841"/>
      <c r="BT1196" s="841"/>
      <c r="BU1196" s="841"/>
      <c r="BV1196" s="841"/>
      <c r="BW1196" s="841"/>
      <c r="BX1196" s="841"/>
      <c r="BY1196" s="841"/>
    </row>
    <row r="1197" s="235" customFormat="true" ht="15" customHeight="true" x14ac:dyDescent="0.2">
      <c r="BA1197" s="841"/>
      <c r="BB1197" s="268"/>
      <c r="BC1197" s="841"/>
      <c r="BD1197" s="841"/>
      <c r="BE1197" s="841"/>
      <c r="BF1197" s="841"/>
      <c r="BG1197" s="841"/>
      <c r="BH1197" s="841"/>
      <c r="BI1197" s="841"/>
      <c r="BJ1197" s="841"/>
      <c r="BK1197" s="841"/>
      <c r="BL1197" s="841"/>
      <c r="BM1197" s="841"/>
      <c r="BN1197" s="841"/>
      <c r="BO1197" s="841"/>
      <c r="BP1197" s="841"/>
      <c r="BQ1197" s="841"/>
      <c r="BR1197" s="841"/>
      <c r="BS1197" s="841"/>
      <c r="BT1197" s="841"/>
      <c r="BU1197" s="841"/>
      <c r="BV1197" s="841"/>
      <c r="BW1197" s="841"/>
      <c r="BX1197" s="841"/>
      <c r="BY1197" s="841"/>
    </row>
    <row r="1198" s="235" customFormat="true" ht="15" customHeight="true" x14ac:dyDescent="0.2">
      <c r="BA1198" s="841"/>
      <c r="BB1198" s="268"/>
      <c r="BC1198" s="841"/>
      <c r="BD1198" s="841"/>
      <c r="BE1198" s="841"/>
      <c r="BF1198" s="841"/>
      <c r="BG1198" s="841"/>
      <c r="BH1198" s="841"/>
      <c r="BI1198" s="841"/>
      <c r="BJ1198" s="841"/>
      <c r="BK1198" s="841"/>
      <c r="BL1198" s="841"/>
      <c r="BM1198" s="841"/>
      <c r="BN1198" s="841"/>
      <c r="BO1198" s="841"/>
      <c r="BP1198" s="841"/>
      <c r="BQ1198" s="841"/>
      <c r="BR1198" s="841"/>
      <c r="BS1198" s="841"/>
      <c r="BT1198" s="841"/>
      <c r="BU1198" s="841"/>
      <c r="BV1198" s="841"/>
      <c r="BW1198" s="841"/>
      <c r="BX1198" s="841"/>
      <c r="BY1198" s="841"/>
    </row>
    <row r="1199" s="235" customFormat="true" ht="15" customHeight="true" x14ac:dyDescent="0.2">
      <c r="BA1199" s="841"/>
      <c r="BB1199" s="268"/>
      <c r="BC1199" s="841"/>
      <c r="BD1199" s="841"/>
      <c r="BE1199" s="841"/>
      <c r="BF1199" s="841"/>
      <c r="BG1199" s="841"/>
      <c r="BH1199" s="841"/>
      <c r="BI1199" s="841"/>
      <c r="BJ1199" s="841"/>
      <c r="BK1199" s="841"/>
      <c r="BL1199" s="841"/>
      <c r="BM1199" s="841"/>
      <c r="BN1199" s="841"/>
      <c r="BO1199" s="841"/>
      <c r="BP1199" s="841"/>
      <c r="BQ1199" s="841"/>
      <c r="BR1199" s="841"/>
      <c r="BS1199" s="841"/>
      <c r="BT1199" s="841"/>
      <c r="BU1199" s="841"/>
      <c r="BV1199" s="841"/>
      <c r="BW1199" s="841"/>
      <c r="BX1199" s="841"/>
      <c r="BY1199" s="841"/>
    </row>
    <row r="1200" s="235" customFormat="true" ht="15" customHeight="true" x14ac:dyDescent="0.2">
      <c r="BA1200" s="841"/>
      <c r="BB1200" s="268"/>
      <c r="BC1200" s="841"/>
      <c r="BD1200" s="841"/>
      <c r="BE1200" s="841"/>
      <c r="BF1200" s="841"/>
      <c r="BG1200" s="841"/>
      <c r="BH1200" s="841"/>
      <c r="BI1200" s="841"/>
      <c r="BJ1200" s="841"/>
      <c r="BK1200" s="841"/>
      <c r="BL1200" s="841"/>
      <c r="BM1200" s="841"/>
      <c r="BN1200" s="841"/>
      <c r="BO1200" s="841"/>
      <c r="BP1200" s="841"/>
      <c r="BQ1200" s="841"/>
      <c r="BR1200" s="841"/>
      <c r="BS1200" s="841"/>
      <c r="BT1200" s="841"/>
      <c r="BU1200" s="841"/>
      <c r="BV1200" s="841"/>
      <c r="BW1200" s="841"/>
      <c r="BX1200" s="841"/>
      <c r="BY1200" s="841"/>
    </row>
  </sheetData>
  <mergeCells count="1316">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5"/>
    <mergeCell ref="BA231:BA236"/>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M14:Q14"/>
    <mergeCell ref="A16:A17"/>
    <mergeCell ref="A18:A21"/>
    <mergeCell ref="A22:A23"/>
    <mergeCell ref="A24:A26"/>
    <mergeCell ref="C14:G14"/>
    <mergeCell ref="H14:L14"/>
    <mergeCell ref="C56:G56"/>
    <mergeCell ref="H56:L56"/>
    <mergeCell ref="M56:Q56"/>
    <mergeCell ref="A29:A30"/>
    <mergeCell ref="A35:A36"/>
    <mergeCell ref="A37:A38"/>
    <mergeCell ref="A41:A42"/>
    <mergeCell ref="A43:A44"/>
    <mergeCell ref="A45:A46"/>
    <mergeCell ref="C27:G27"/>
    <mergeCell ref="H27:L27"/>
    <mergeCell ref="M27:Q27"/>
    <mergeCell ref="A47:A49"/>
    <mergeCell ref="M120:Q120"/>
    <mergeCell ref="A122:A123"/>
    <mergeCell ref="A124:A127"/>
    <mergeCell ref="A128:A129"/>
    <mergeCell ref="A130:A132"/>
    <mergeCell ref="A108:B108"/>
    <mergeCell ref="C120:G120"/>
    <mergeCell ref="H120:L120"/>
    <mergeCell ref="A58:A71"/>
    <mergeCell ref="A208:B208"/>
    <mergeCell ref="A153:A164"/>
    <mergeCell ref="C133:G133"/>
    <mergeCell ref="H133:L133"/>
    <mergeCell ref="M133:Q133"/>
    <mergeCell ref="A135:A139"/>
    <mergeCell ref="A1025:C1025"/>
    <mergeCell ref="A1026:B1026"/>
    <mergeCell ref="A1031:A1033"/>
    <mergeCell ref="A1034:C1034"/>
    <mergeCell ref="A222:A224"/>
    <mergeCell ref="A225:A229"/>
    <mergeCell ref="C220:G220"/>
    <mergeCell ref="H220:L220"/>
    <mergeCell ref="M220:Q220"/>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E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J505"/>
    <mergeCell ref="M505:N505"/>
    <mergeCell ref="C506:D506"/>
    <mergeCell ref="H506:I506"/>
    <mergeCell ref="M506:N506"/>
    <mergeCell ref="C503:D503"/>
    <mergeCell ref="H503:I503"/>
    <mergeCell ref="M503:N503"/>
    <mergeCell ref="C504:D504"/>
    <mergeCell ref="H504:I504"/>
    <mergeCell ref="M504:O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7:D578"/>
    <mergeCell ref="E577:G577"/>
    <mergeCell ref="H577:I577"/>
    <mergeCell ref="M577:N577"/>
    <mergeCell ref="H578:I578"/>
    <mergeCell ref="M578:N578"/>
    <mergeCell ref="C575:D575"/>
    <mergeCell ref="H575:I575"/>
    <mergeCell ref="M575:N575"/>
    <mergeCell ref="C576:G576"/>
    <mergeCell ref="H576:I576"/>
    <mergeCell ref="M576:N576"/>
    <mergeCell ref="C573:D573"/>
    <mergeCell ref="H573:I573"/>
    <mergeCell ref="M573:N573"/>
    <mergeCell ref="C574:D574"/>
    <mergeCell ref="H574:I574"/>
    <mergeCell ref="M574:N574"/>
    <mergeCell ref="C583:D584"/>
    <mergeCell ref="H583:I583"/>
    <mergeCell ref="M583:N583"/>
    <mergeCell ref="H584:I584"/>
    <mergeCell ref="M584:N584"/>
    <mergeCell ref="C585:D585"/>
    <mergeCell ref="H585:I585"/>
    <mergeCell ref="M585:N585"/>
    <mergeCell ref="C581:D581"/>
    <mergeCell ref="H581:I581"/>
    <mergeCell ref="M581:N581"/>
    <mergeCell ref="C582:E582"/>
    <mergeCell ref="H582:I582"/>
    <mergeCell ref="M582:N582"/>
    <mergeCell ref="C579:D579"/>
    <mergeCell ref="H579:I579"/>
    <mergeCell ref="M579:N579"/>
    <mergeCell ref="C580:D580"/>
    <mergeCell ref="H580:I580"/>
    <mergeCell ref="M580:N580"/>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9:D609"/>
    <mergeCell ref="H609:I610"/>
    <mergeCell ref="J609:L609"/>
    <mergeCell ref="M609:N609"/>
    <mergeCell ref="C610:D610"/>
    <mergeCell ref="M610:N610"/>
    <mergeCell ref="C606:D606"/>
    <mergeCell ref="H606:I606"/>
    <mergeCell ref="M606:Q606"/>
    <mergeCell ref="C607:D607"/>
    <mergeCell ref="H607:I607"/>
    <mergeCell ref="M607:N608"/>
    <mergeCell ref="O607:Q607"/>
    <mergeCell ref="C608:D608"/>
    <mergeCell ref="H608:L608"/>
    <mergeCell ref="C604:D604"/>
    <mergeCell ref="H604:I604"/>
    <mergeCell ref="M604:N604"/>
    <mergeCell ref="C605:D605"/>
    <mergeCell ref="H605:I605"/>
    <mergeCell ref="M605:N605"/>
    <mergeCell ref="C617:D617"/>
    <mergeCell ref="H617:I617"/>
    <mergeCell ref="M617:N617"/>
    <mergeCell ref="C618:D618"/>
    <mergeCell ref="H618:I618"/>
    <mergeCell ref="M618:N618"/>
    <mergeCell ref="C613:D613"/>
    <mergeCell ref="H613:I613"/>
    <mergeCell ref="M613:N614"/>
    <mergeCell ref="C614:D614"/>
    <mergeCell ref="H614:J614"/>
    <mergeCell ref="C615:D615"/>
    <mergeCell ref="H615:I616"/>
    <mergeCell ref="M615:N615"/>
    <mergeCell ref="C616:D616"/>
    <mergeCell ref="M616:N616"/>
    <mergeCell ref="C611:D611"/>
    <mergeCell ref="H611:I611"/>
    <mergeCell ref="M611:N611"/>
    <mergeCell ref="C612:D612"/>
    <mergeCell ref="H612:I612"/>
    <mergeCell ref="M612:O612"/>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E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J718"/>
    <mergeCell ref="M718:N718"/>
    <mergeCell ref="C715:D715"/>
    <mergeCell ref="H715:I715"/>
    <mergeCell ref="M715:O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95250</xdr:rowOff>
                  </from>
                  <to>
                    <xdr:col>1</xdr:col>
                    <xdr:colOff>1704975</xdr:colOff>
                    <xdr:row>399</xdr:row>
                    <xdr:rowOff>285750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A1F16-3F29-4F2C-8090-AA06602C1A3F}">
  <sheetPr codeName="Feuil8"/>
  <dimension ref="A1:CZ1072"/>
  <sheetViews>
    <sheetView showGridLines="false" zoomScaleNormal="100" workbookViewId="0"/>
  </sheetViews>
  <sheetFormatPr defaultColWidth="9.140625" defaultRowHeight="15" customHeight="true" x14ac:dyDescent="0.2"/>
  <cols>
    <col min="1" max="1" width="31.5703125" style="268" customWidth="true"/>
    <col min="2" max="2" width="41.5703125" style="268" customWidth="true"/>
    <col min="3" max="7" width="10.7109375" style="268" customWidth="true"/>
    <col min="8" max="17" width="10.7109375" style="2718" customWidth="true"/>
    <col min="18" max="25" width="12.5703125" style="2718" customWidth="true"/>
    <col min="26" max="52" width="12.5703125" style="235" customWidth="true"/>
    <col min="53" max="53" width="31.5703125" style="2718" customWidth="true"/>
    <col min="54" max="54" width="41.5703125" style="268" customWidth="true"/>
    <col min="55" max="69" width="9.140625" style="2718" customWidth="true"/>
    <col min="70" max="77" width="12.5703125" style="2718" customWidth="true"/>
    <col min="78" max="104" width="12.5703125" style="235" customWidth="true"/>
    <col min="105" max="115" width="10.5703125" style="2718" customWidth="true"/>
    <col min="116" max="16384" width="9.140625" style="2718"/>
  </cols>
  <sheetData>
    <row r="1" s="111" customFormat="true" ht="18" customHeight="true" x14ac:dyDescent="0.2">
      <c r="A1" s="134"/>
      <c r="B1" s="134"/>
      <c r="C1" s="134"/>
      <c r="D1" s="134"/>
      <c r="E1" s="134"/>
      <c r="F1" s="134"/>
      <c r="G1" s="134"/>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Zambia</v>
      </c>
      <c r="B2" s="256"/>
      <c r="C2" s="134"/>
      <c r="D2" s="134"/>
      <c r="E2" s="134"/>
      <c r="F2" s="134"/>
      <c r="G2" s="134"/>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2018</v>
      </c>
      <c r="B3" s="258"/>
      <c r="C3" s="134"/>
      <c r="D3" s="134"/>
      <c r="E3" s="134"/>
      <c r="F3" s="134"/>
      <c r="G3" s="134"/>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C4" s="134"/>
      <c r="D4" s="134"/>
      <c r="E4" s="134"/>
      <c r="F4" s="134"/>
      <c r="G4" s="134"/>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C5" s="134"/>
      <c r="D5" s="134"/>
      <c r="E5" s="134"/>
      <c r="F5" s="134"/>
      <c r="G5" s="134"/>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C6" s="134"/>
      <c r="D6" s="134"/>
      <c r="E6" s="134"/>
      <c r="F6" s="134"/>
      <c r="G6" s="134"/>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C7" s="134"/>
      <c r="D7" s="134"/>
      <c r="E7" s="134"/>
      <c r="F7" s="134"/>
      <c r="G7" s="134"/>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C8" s="134"/>
      <c r="D8" s="134"/>
      <c r="E8" s="134"/>
      <c r="F8" s="134"/>
      <c r="G8" s="134"/>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DHS18</v>
      </c>
      <c r="C9" s="134"/>
      <c r="D9" s="134"/>
      <c r="E9" s="134"/>
      <c r="F9" s="134"/>
      <c r="G9" s="134"/>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399" t="str">
        <f>B1028</f>
        <v/>
      </c>
      <c r="B10" s="248"/>
      <c r="C10" s="134"/>
      <c r="D10" s="134"/>
      <c r="E10" s="134"/>
      <c r="F10" s="134"/>
      <c r="G10" s="134"/>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399" t="str">
        <f>B1027</f>
        <v/>
      </c>
      <c r="B11" s="2723"/>
      <c r="C11" s="134"/>
      <c r="D11" s="134"/>
      <c r="E11" s="134"/>
      <c r="F11" s="134"/>
      <c r="G11" s="134"/>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2722"/>
      <c r="B12" s="248"/>
      <c r="C12" s="134"/>
      <c r="D12" s="134"/>
      <c r="E12" s="134"/>
      <c r="F12" s="134"/>
      <c r="G12" s="134"/>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400"/>
      <c r="B13" s="249"/>
      <c r="C13" s="134"/>
      <c r="D13" s="134"/>
      <c r="E13" s="134"/>
      <c r="F13" s="134"/>
      <c r="G13" s="134"/>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0" customFormat="true" ht="15" customHeight="true" x14ac:dyDescent="0.2">
      <c r="A14" s="115" t="s">
        <v>96</v>
      </c>
      <c r="B14" s="232"/>
      <c r="C14" s="3058" t="s">
        <v>115</v>
      </c>
      <c r="D14" s="3059"/>
      <c r="E14" s="3059"/>
      <c r="F14" s="3059"/>
      <c r="G14" s="3060"/>
      <c r="H14" s="3432" t="s">
        <v>38</v>
      </c>
      <c r="I14" s="3433"/>
      <c r="J14" s="3433"/>
      <c r="K14" s="3433"/>
      <c r="L14" s="3434"/>
      <c r="M14" s="3435" t="s">
        <v>37</v>
      </c>
      <c r="N14" s="3436"/>
      <c r="O14" s="3436"/>
      <c r="P14" s="3436"/>
      <c r="Q14" s="3437"/>
      <c r="R14" s="740" t="s">
        <v>142</v>
      </c>
      <c r="S14" s="477"/>
      <c r="T14" s="477"/>
      <c r="U14" s="477"/>
      <c r="V14" s="477"/>
      <c r="W14" s="477"/>
      <c r="X14" s="477"/>
      <c r="Y14" s="478"/>
      <c r="Z14" s="464"/>
      <c r="AA14" s="464"/>
      <c r="AB14" s="2766"/>
      <c r="AC14" s="2766"/>
      <c r="AD14" s="2766"/>
      <c r="AE14" s="2766"/>
      <c r="AF14" s="2766"/>
      <c r="AG14" s="2766"/>
      <c r="AH14" s="2766"/>
      <c r="AI14" s="2766"/>
      <c r="AJ14" s="2766"/>
      <c r="AK14" s="2766"/>
      <c r="AL14" s="2766"/>
      <c r="AM14" s="2766"/>
      <c r="AN14" s="2766"/>
      <c r="AO14" s="2766"/>
      <c r="AP14" s="2766"/>
      <c r="AQ14" s="2766"/>
      <c r="AR14" s="2766"/>
      <c r="AS14" s="2766"/>
      <c r="AT14" s="2766"/>
      <c r="AU14" s="2766"/>
      <c r="AV14" s="2766"/>
      <c r="AW14" s="2766"/>
      <c r="AX14" s="2766"/>
      <c r="AY14" s="2766"/>
      <c r="AZ14" s="239"/>
      <c r="BA14" s="241" t="s">
        <v>131</v>
      </c>
      <c r="BB14" s="115" t="s">
        <v>96</v>
      </c>
      <c r="BC14" s="3090" t="s">
        <v>115</v>
      </c>
      <c r="BD14" s="3091"/>
      <c r="BE14" s="3091"/>
      <c r="BF14" s="3091"/>
      <c r="BG14" s="3092"/>
      <c r="BH14" s="3093" t="s">
        <v>38</v>
      </c>
      <c r="BI14" s="3091"/>
      <c r="BJ14" s="3091"/>
      <c r="BK14" s="3091"/>
      <c r="BL14" s="3092"/>
      <c r="BM14" s="3093" t="s">
        <v>37</v>
      </c>
      <c r="BN14" s="3091"/>
      <c r="BO14" s="3091"/>
      <c r="BP14" s="3091"/>
      <c r="BQ14" s="3092"/>
      <c r="BR14" s="754" t="s">
        <v>142</v>
      </c>
      <c r="BS14" s="483"/>
      <c r="BT14" s="483"/>
      <c r="BU14" s="483"/>
      <c r="BV14" s="483"/>
      <c r="BW14" s="483"/>
      <c r="BX14" s="483"/>
      <c r="BY14" s="484"/>
      <c r="BZ14" s="461"/>
      <c r="CA14" s="461"/>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0" customFormat="true" ht="12.75" x14ac:dyDescent="0.2">
      <c r="A15" s="201" t="s">
        <v>87</v>
      </c>
      <c r="B15" s="276"/>
      <c r="C15" s="401" t="s">
        <v>0</v>
      </c>
      <c r="D15" s="402" t="s">
        <v>1</v>
      </c>
      <c r="E15" s="402" t="s">
        <v>2</v>
      </c>
      <c r="F15" s="402" t="s">
        <v>3</v>
      </c>
      <c r="G15" s="403" t="s">
        <v>4</v>
      </c>
      <c r="H15" s="307" t="s">
        <v>0</v>
      </c>
      <c r="I15" s="306" t="s">
        <v>1</v>
      </c>
      <c r="J15" s="306" t="s">
        <v>2</v>
      </c>
      <c r="K15" s="306" t="s">
        <v>3</v>
      </c>
      <c r="L15" s="308" t="s">
        <v>4</v>
      </c>
      <c r="M15" s="309" t="s">
        <v>0</v>
      </c>
      <c r="N15" s="306" t="s">
        <v>1</v>
      </c>
      <c r="O15" s="306" t="s">
        <v>2</v>
      </c>
      <c r="P15" s="306" t="s">
        <v>3</v>
      </c>
      <c r="Q15" s="308" t="s">
        <v>4</v>
      </c>
      <c r="R15" s="309" t="s">
        <v>478</v>
      </c>
      <c r="S15" s="306" t="s">
        <v>479</v>
      </c>
      <c r="T15" s="306" t="s">
        <v>480</v>
      </c>
      <c r="U15" s="306" t="s">
        <v>481</v>
      </c>
      <c r="V15" s="306" t="s">
        <v>482</v>
      </c>
      <c r="W15" s="306" t="s">
        <v>483</v>
      </c>
      <c r="X15" s="306" t="s">
        <v>484</v>
      </c>
      <c r="Y15" s="306" t="s">
        <v>485</v>
      </c>
      <c r="Z15" s="306" t="s">
        <v>486</v>
      </c>
      <c r="AA15" s="2759" t="s">
        <v>487</v>
      </c>
      <c r="AB15" s="2767"/>
      <c r="AC15" s="2767"/>
      <c r="AD15" s="2767"/>
      <c r="AE15" s="2767"/>
      <c r="AF15" s="2767"/>
      <c r="AG15" s="2767"/>
      <c r="AH15" s="2767"/>
      <c r="AI15" s="2767"/>
      <c r="AJ15" s="2767"/>
      <c r="AK15" s="2767"/>
      <c r="AL15" s="2767"/>
      <c r="AM15" s="2767"/>
      <c r="AN15" s="2767"/>
      <c r="AO15" s="2767"/>
      <c r="AP15" s="2767"/>
      <c r="AQ15" s="2767"/>
      <c r="AR15" s="2767"/>
      <c r="AS15" s="2767"/>
      <c r="AT15" s="2767"/>
      <c r="AU15" s="2767"/>
      <c r="AV15" s="2767"/>
      <c r="AW15" s="2767"/>
      <c r="AX15" s="2767"/>
      <c r="AY15" s="2767"/>
      <c r="AZ15" s="239"/>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478</v>
      </c>
      <c r="BS15" s="180" t="s">
        <v>479</v>
      </c>
      <c r="BT15" s="180" t="s">
        <v>480</v>
      </c>
      <c r="BU15" s="180" t="s">
        <v>481</v>
      </c>
      <c r="BV15" s="180" t="s">
        <v>482</v>
      </c>
      <c r="BW15" s="180" t="s">
        <v>483</v>
      </c>
      <c r="BX15" s="180" t="s">
        <v>484</v>
      </c>
      <c r="BY15" s="181" t="s">
        <v>485</v>
      </c>
      <c r="BZ15" s="181" t="s">
        <v>486</v>
      </c>
      <c r="CA15" s="181" t="s">
        <v>487</v>
      </c>
      <c r="CB15" s="2471"/>
      <c r="CC15" s="2471"/>
      <c r="CD15" s="2471"/>
      <c r="CE15" s="2471"/>
      <c r="CF15" s="2471"/>
      <c r="CG15" s="2471"/>
      <c r="CH15" s="2471"/>
      <c r="CI15" s="2471"/>
      <c r="CJ15" s="2471"/>
      <c r="CK15" s="2471"/>
      <c r="CL15" s="2471"/>
      <c r="CM15" s="2471"/>
      <c r="CN15" s="2471"/>
      <c r="CO15" s="2471"/>
      <c r="CP15" s="2471"/>
      <c r="CQ15" s="2471"/>
      <c r="CR15" s="2471"/>
      <c r="CS15" s="2471"/>
      <c r="CT15" s="2471"/>
      <c r="CU15" s="2471"/>
      <c r="CV15" s="2471"/>
      <c r="CW15" s="2471"/>
      <c r="CX15" s="2471"/>
      <c r="CY15" s="2471"/>
      <c r="CZ15" s="2471"/>
    </row>
    <row r="16" s="130" customFormat="true" ht="15" customHeight="true" x14ac:dyDescent="0.2">
      <c r="A16" s="3448" t="s">
        <v>13</v>
      </c>
      <c r="B16" s="286" t="s">
        <v>14</v>
      </c>
      <c r="C16" s="546">
        <v>48.38852618873058</v>
      </c>
      <c r="D16" s="562">
        <v>55.067228989675307</v>
      </c>
      <c r="E16" s="562">
        <v>67.564562768058067</v>
      </c>
      <c r="F16" s="562">
        <v>86.536223215230549</v>
      </c>
      <c r="G16" s="578">
        <v>96.49341910543302</v>
      </c>
      <c r="H16" s="594">
        <v>77.280027672852384</v>
      </c>
      <c r="I16" s="562">
        <v>91.025670248393354</v>
      </c>
      <c r="J16" s="562">
        <v>92.778517867637362</v>
      </c>
      <c r="K16" s="562">
        <v>95.676924551922468</v>
      </c>
      <c r="L16" s="610">
        <v>98.802192249376688</v>
      </c>
      <c r="M16" s="623">
        <v>46.914991533926894</v>
      </c>
      <c r="N16" s="562">
        <v>50.069146661234662</v>
      </c>
      <c r="O16" s="562">
        <v>55.23104979983556</v>
      </c>
      <c r="P16" s="562">
        <v>62.315848076369271</v>
      </c>
      <c r="Q16" s="610">
        <v>72.304022525088001</v>
      </c>
      <c r="R16" s="623">
        <v>73.700268826785177</v>
      </c>
      <c r="S16" s="562">
        <v>80.765951050310235</v>
      </c>
      <c r="T16" s="562">
        <v>79.292898792349845</v>
      </c>
      <c r="U16" s="562">
        <v>58.286542098268313</v>
      </c>
      <c r="V16" s="562">
        <v>98.026938935891906</v>
      </c>
      <c r="W16" s="562">
        <v>52.28525587734125</v>
      </c>
      <c r="X16" s="562">
        <v>65.448531023816543</v>
      </c>
      <c r="Y16" s="636">
        <v>39.810516321018163</v>
      </c>
      <c r="Z16" s="636">
        <v>66.257061422664535</v>
      </c>
      <c r="AA16" s="636">
        <v>44.661611055647924</v>
      </c>
      <c r="AB16" s="2768"/>
      <c r="AC16" s="2768"/>
      <c r="AD16" s="2768"/>
      <c r="AE16" s="2768"/>
      <c r="AF16" s="2768"/>
      <c r="AG16" s="2768"/>
      <c r="AH16" s="2768"/>
      <c r="AI16" s="2768"/>
      <c r="AJ16" s="2768"/>
      <c r="AK16" s="2768"/>
      <c r="AL16" s="2768"/>
      <c r="AM16" s="2768"/>
      <c r="AN16" s="2768"/>
      <c r="AO16" s="2768"/>
      <c r="AP16" s="2768"/>
      <c r="AQ16" s="2768"/>
      <c r="AR16" s="2768"/>
      <c r="AS16" s="2768"/>
      <c r="AT16" s="2768"/>
      <c r="AU16" s="2768"/>
      <c r="AV16" s="2768"/>
      <c r="AW16" s="2768"/>
      <c r="AX16" s="2768"/>
      <c r="AY16" s="2768"/>
      <c r="AZ16" s="253"/>
      <c r="BA16" s="3095" t="s">
        <v>13</v>
      </c>
      <c r="BB16" s="161" t="s">
        <v>14</v>
      </c>
      <c r="BC16" s="652">
        <v>6311.8836600000004</v>
      </c>
      <c r="BD16" s="668">
        <v>7187.9724389999938</v>
      </c>
      <c r="BE16" s="668">
        <v>8816.0186919999869</v>
      </c>
      <c r="BF16" s="668">
        <v>11291.906923999997</v>
      </c>
      <c r="BG16" s="684">
        <v>12589.837822999987</v>
      </c>
      <c r="BH16" s="700">
        <v>4016.2437699999978</v>
      </c>
      <c r="BI16" s="668">
        <v>4735.5119430000013</v>
      </c>
      <c r="BJ16" s="668">
        <v>4812.7581200000004</v>
      </c>
      <c r="BK16" s="668">
        <v>4975.840914999997</v>
      </c>
      <c r="BL16" s="684">
        <v>5138.7738550000058</v>
      </c>
      <c r="BM16" s="700">
        <v>3684.5203770000026</v>
      </c>
      <c r="BN16" s="668">
        <v>3926.910037000001</v>
      </c>
      <c r="BO16" s="668">
        <v>4338.3507759999957</v>
      </c>
      <c r="BP16" s="668">
        <v>4892.7799400000031</v>
      </c>
      <c r="BQ16" s="684">
        <v>5675.9298049999925</v>
      </c>
      <c r="BR16" s="700">
        <v>4281.7994070000004</v>
      </c>
      <c r="BS16" s="668">
        <v>7499.9033190000091</v>
      </c>
      <c r="BT16" s="668">
        <v>6753.7254040000007</v>
      </c>
      <c r="BU16" s="668">
        <v>3271.1573849999959</v>
      </c>
      <c r="BV16" s="668">
        <v>10745.524508000011</v>
      </c>
      <c r="BW16" s="668">
        <v>1971.6222800000005</v>
      </c>
      <c r="BX16" s="668">
        <v>2304.4016579999966</v>
      </c>
      <c r="BY16" s="716">
        <v>2220.179764999998</v>
      </c>
      <c r="BZ16" s="716">
        <v>5237.043895999991</v>
      </c>
      <c r="CA16" s="716">
        <v>1912.261915999999</v>
      </c>
      <c r="CB16" s="2796"/>
      <c r="CC16" s="2796"/>
      <c r="CD16" s="2796"/>
      <c r="CE16" s="2796"/>
      <c r="CF16" s="2796"/>
      <c r="CG16" s="2796"/>
      <c r="CH16" s="2796"/>
      <c r="CI16" s="2796"/>
      <c r="CJ16" s="2796"/>
      <c r="CK16" s="2796"/>
      <c r="CL16" s="2796"/>
      <c r="CM16" s="2796"/>
      <c r="CN16" s="2796"/>
      <c r="CO16" s="2796"/>
      <c r="CP16" s="2796"/>
      <c r="CQ16" s="2796"/>
      <c r="CR16" s="2796"/>
      <c r="CS16" s="2796"/>
      <c r="CT16" s="2796"/>
      <c r="CU16" s="2796"/>
      <c r="CV16" s="2796"/>
      <c r="CW16" s="2796"/>
      <c r="CX16" s="2796"/>
      <c r="CY16" s="2796"/>
      <c r="CZ16" s="2472"/>
    </row>
    <row r="17" s="130" customFormat="true" ht="15" customHeight="true" x14ac:dyDescent="0.2">
      <c r="A17" s="3449"/>
      <c r="B17" s="287" t="s">
        <v>51</v>
      </c>
      <c r="C17" s="547">
        <v>51.611473811269306</v>
      </c>
      <c r="D17" s="563">
        <v>44.932771010324629</v>
      </c>
      <c r="E17" s="563">
        <v>32.435437231942217</v>
      </c>
      <c r="F17" s="563">
        <v>13.463776784769566</v>
      </c>
      <c r="G17" s="579">
        <v>3.5065808945670538</v>
      </c>
      <c r="H17" s="595">
        <v>22.719972327147637</v>
      </c>
      <c r="I17" s="563">
        <v>8.9743297516066391</v>
      </c>
      <c r="J17" s="563">
        <v>7.2214821323627376</v>
      </c>
      <c r="K17" s="563">
        <v>4.323075448077569</v>
      </c>
      <c r="L17" s="611">
        <v>1.1978077506233162</v>
      </c>
      <c r="M17" s="624">
        <v>53.085008466073134</v>
      </c>
      <c r="N17" s="563">
        <v>49.93085333876553</v>
      </c>
      <c r="O17" s="563">
        <v>44.768950200164412</v>
      </c>
      <c r="P17" s="563">
        <v>37.684151923630758</v>
      </c>
      <c r="Q17" s="611">
        <v>27.695977474912009</v>
      </c>
      <c r="R17" s="624">
        <v>26.299731173214809</v>
      </c>
      <c r="S17" s="563">
        <v>19.234048949689825</v>
      </c>
      <c r="T17" s="563">
        <v>20.707101207650265</v>
      </c>
      <c r="U17" s="563">
        <v>41.713457901731744</v>
      </c>
      <c r="V17" s="563">
        <v>1.9730610641081583</v>
      </c>
      <c r="W17" s="563">
        <v>47.714744122658736</v>
      </c>
      <c r="X17" s="563">
        <v>34.551468976183266</v>
      </c>
      <c r="Y17" s="637">
        <v>60.18948367898188</v>
      </c>
      <c r="Z17" s="637">
        <v>33.74293857733548</v>
      </c>
      <c r="AA17" s="637">
        <v>55.338388944351969</v>
      </c>
      <c r="AB17" s="2769"/>
      <c r="AC17" s="2769"/>
      <c r="AD17" s="2769"/>
      <c r="AE17" s="2769"/>
      <c r="AF17" s="2769"/>
      <c r="AG17" s="2769"/>
      <c r="AH17" s="2769"/>
      <c r="AI17" s="2769"/>
      <c r="AJ17" s="2769"/>
      <c r="AK17" s="2769"/>
      <c r="AL17" s="2769"/>
      <c r="AM17" s="2769"/>
      <c r="AN17" s="2769"/>
      <c r="AO17" s="2769"/>
      <c r="AP17" s="2769"/>
      <c r="AQ17" s="2769"/>
      <c r="AR17" s="2769"/>
      <c r="AS17" s="2769"/>
      <c r="AT17" s="2769"/>
      <c r="AU17" s="2769"/>
      <c r="AV17" s="2769"/>
      <c r="AW17" s="2769"/>
      <c r="AX17" s="2769"/>
      <c r="AY17" s="2769"/>
      <c r="AZ17" s="250"/>
      <c r="BA17" s="3096"/>
      <c r="BB17" s="162" t="s">
        <v>51</v>
      </c>
      <c r="BC17" s="653">
        <v>6732.2905629999887</v>
      </c>
      <c r="BD17" s="669">
        <v>5865.1129819999996</v>
      </c>
      <c r="BE17" s="669">
        <v>4232.269242999997</v>
      </c>
      <c r="BF17" s="669">
        <v>1756.856362</v>
      </c>
      <c r="BG17" s="685">
        <v>457.51601700000009</v>
      </c>
      <c r="BH17" s="701">
        <v>1180.757177</v>
      </c>
      <c r="BI17" s="669">
        <v>466.87978900000013</v>
      </c>
      <c r="BJ17" s="669">
        <v>374.60446200000001</v>
      </c>
      <c r="BK17" s="669">
        <v>224.82887900000003</v>
      </c>
      <c r="BL17" s="685">
        <v>62.298851999999997</v>
      </c>
      <c r="BM17" s="701">
        <v>4169.0894320000007</v>
      </c>
      <c r="BN17" s="669">
        <v>3916.0637280000001</v>
      </c>
      <c r="BO17" s="669">
        <v>3516.5619800000018</v>
      </c>
      <c r="BP17" s="669">
        <v>2958.8021069999968</v>
      </c>
      <c r="BQ17" s="685">
        <v>2174.158761000001</v>
      </c>
      <c r="BR17" s="701">
        <v>1527.9479320000016</v>
      </c>
      <c r="BS17" s="669">
        <v>1786.068333000002</v>
      </c>
      <c r="BT17" s="669">
        <v>1763.7150059999999</v>
      </c>
      <c r="BU17" s="669">
        <v>2341.042734000001</v>
      </c>
      <c r="BV17" s="669">
        <v>216.28315899999998</v>
      </c>
      <c r="BW17" s="669">
        <v>1799.2730649999996</v>
      </c>
      <c r="BX17" s="669">
        <v>1216.5355150000003</v>
      </c>
      <c r="BY17" s="717">
        <v>3356.6877819999991</v>
      </c>
      <c r="BZ17" s="717">
        <v>2667.085540999999</v>
      </c>
      <c r="CA17" s="717">
        <v>2369.4061000000006</v>
      </c>
      <c r="CB17" s="2797"/>
      <c r="CC17" s="2797"/>
      <c r="CD17" s="2797"/>
      <c r="CE17" s="2797"/>
      <c r="CF17" s="2797"/>
      <c r="CG17" s="2797"/>
      <c r="CH17" s="2797"/>
      <c r="CI17" s="2797"/>
      <c r="CJ17" s="2797"/>
      <c r="CK17" s="2797"/>
      <c r="CL17" s="2797"/>
      <c r="CM17" s="2797"/>
      <c r="CN17" s="2797"/>
      <c r="CO17" s="2797"/>
      <c r="CP17" s="2797"/>
      <c r="CQ17" s="2797"/>
      <c r="CR17" s="2797"/>
      <c r="CS17" s="2797"/>
      <c r="CT17" s="2797"/>
      <c r="CU17" s="2797"/>
      <c r="CV17" s="2797"/>
      <c r="CW17" s="2797"/>
      <c r="CX17" s="2797"/>
      <c r="CY17" s="2797"/>
      <c r="CZ17" s="2473"/>
    </row>
    <row r="18" s="130" customFormat="true" ht="15" customHeight="true" x14ac:dyDescent="0.2">
      <c r="A18" s="3449" t="s">
        <v>60</v>
      </c>
      <c r="B18" s="287" t="s">
        <v>15</v>
      </c>
      <c r="C18" s="547">
        <v>41.280310706439167</v>
      </c>
      <c r="D18" s="563">
        <v>47.110193867884732</v>
      </c>
      <c r="E18" s="563">
        <v>57.177384384586759</v>
      </c>
      <c r="F18" s="563">
        <v>81.610905155653555</v>
      </c>
      <c r="G18" s="579">
        <v>93.903141608410039</v>
      </c>
      <c r="H18" s="595">
        <v>72.645706073439015</v>
      </c>
      <c r="I18" s="563">
        <v>86.95783030304284</v>
      </c>
      <c r="J18" s="563">
        <v>88.243770807571664</v>
      </c>
      <c r="K18" s="563">
        <v>92.851586108602717</v>
      </c>
      <c r="L18" s="611">
        <v>97.202578305903771</v>
      </c>
      <c r="M18" s="624">
        <v>40.185083139460851</v>
      </c>
      <c r="N18" s="563">
        <v>42.181164275120736</v>
      </c>
      <c r="O18" s="563">
        <v>47.232230987589034</v>
      </c>
      <c r="P18" s="563">
        <v>50.121092966400369</v>
      </c>
      <c r="Q18" s="611">
        <v>64.073858804727621</v>
      </c>
      <c r="R18" s="624">
        <v>66.008907108335052</v>
      </c>
      <c r="S18" s="563">
        <v>78.041397661765373</v>
      </c>
      <c r="T18" s="563">
        <v>70.303322410060815</v>
      </c>
      <c r="U18" s="563">
        <v>50.25842369563459</v>
      </c>
      <c r="V18" s="563">
        <v>91.626658817645463</v>
      </c>
      <c r="W18" s="563">
        <v>46.19454216118001</v>
      </c>
      <c r="X18" s="563">
        <v>60.910734098559395</v>
      </c>
      <c r="Y18" s="637">
        <v>36.207977119229504</v>
      </c>
      <c r="Z18" s="637">
        <v>56.453901983336209</v>
      </c>
      <c r="AA18" s="637">
        <v>38.563243713250927</v>
      </c>
      <c r="AB18" s="2769"/>
      <c r="AC18" s="2769"/>
      <c r="AD18" s="2769"/>
      <c r="AE18" s="2769"/>
      <c r="AF18" s="2769"/>
      <c r="AG18" s="2769"/>
      <c r="AH18" s="2769"/>
      <c r="AI18" s="2769"/>
      <c r="AJ18" s="2769"/>
      <c r="AK18" s="2769"/>
      <c r="AL18" s="2769"/>
      <c r="AM18" s="2769"/>
      <c r="AN18" s="2769"/>
      <c r="AO18" s="2769"/>
      <c r="AP18" s="2769"/>
      <c r="AQ18" s="2769"/>
      <c r="AR18" s="2769"/>
      <c r="AS18" s="2769"/>
      <c r="AT18" s="2769"/>
      <c r="AU18" s="2769"/>
      <c r="AV18" s="2769"/>
      <c r="AW18" s="2769"/>
      <c r="AX18" s="2769"/>
      <c r="AY18" s="2769"/>
      <c r="AZ18" s="250"/>
      <c r="BA18" s="3096" t="s">
        <v>60</v>
      </c>
      <c r="BB18" s="162" t="s">
        <v>15</v>
      </c>
      <c r="BC18" s="653">
        <v>5323.4878239999998</v>
      </c>
      <c r="BD18" s="669">
        <v>6108.0282749999933</v>
      </c>
      <c r="BE18" s="669">
        <v>7418.2185969999928</v>
      </c>
      <c r="BF18" s="669">
        <v>10604.136670999995</v>
      </c>
      <c r="BG18" s="685">
        <v>12250.782950999985</v>
      </c>
      <c r="BH18" s="701">
        <v>3747.7467659999988</v>
      </c>
      <c r="BI18" s="669">
        <v>4483.6128410000056</v>
      </c>
      <c r="BJ18" s="669">
        <v>4574.6683469999971</v>
      </c>
      <c r="BK18" s="669">
        <v>4828.9043919999967</v>
      </c>
      <c r="BL18" s="685">
        <v>5054.446193000007</v>
      </c>
      <c r="BM18" s="701">
        <v>3112.3884149999976</v>
      </c>
      <c r="BN18" s="669">
        <v>3288.2118860000041</v>
      </c>
      <c r="BO18" s="669">
        <v>3675.5884429999992</v>
      </c>
      <c r="BP18" s="669">
        <v>3916.598837000005</v>
      </c>
      <c r="BQ18" s="685">
        <v>5022.4881979999909</v>
      </c>
      <c r="BR18" s="701">
        <v>3833.4797560000029</v>
      </c>
      <c r="BS18" s="669">
        <v>7238.8468390000116</v>
      </c>
      <c r="BT18" s="669">
        <v>5838.487204</v>
      </c>
      <c r="BU18" s="669">
        <v>2800.514632999998</v>
      </c>
      <c r="BV18" s="669">
        <v>10003.513769000007</v>
      </c>
      <c r="BW18" s="669">
        <v>1741.9478399999996</v>
      </c>
      <c r="BX18" s="669">
        <v>2124.2592909999989</v>
      </c>
      <c r="BY18" s="717">
        <v>2017.0047969999996</v>
      </c>
      <c r="BZ18" s="717">
        <v>4462.1894849999981</v>
      </c>
      <c r="CA18" s="717">
        <v>1644.4107039999985</v>
      </c>
      <c r="CB18" s="2797"/>
      <c r="CC18" s="2797"/>
      <c r="CD18" s="2797"/>
      <c r="CE18" s="2797"/>
      <c r="CF18" s="2797"/>
      <c r="CG18" s="2797"/>
      <c r="CH18" s="2797"/>
      <c r="CI18" s="2797"/>
      <c r="CJ18" s="2797"/>
      <c r="CK18" s="2797"/>
      <c r="CL18" s="2797"/>
      <c r="CM18" s="2797"/>
      <c r="CN18" s="2797"/>
      <c r="CO18" s="2797"/>
      <c r="CP18" s="2797"/>
      <c r="CQ18" s="2797"/>
      <c r="CR18" s="2797"/>
      <c r="CS18" s="2797"/>
      <c r="CT18" s="2797"/>
      <c r="CU18" s="2797"/>
      <c r="CV18" s="2797"/>
      <c r="CW18" s="2797"/>
      <c r="CX18" s="2797"/>
      <c r="CY18" s="2797"/>
      <c r="CZ18" s="2473"/>
    </row>
    <row r="19" s="130" customFormat="true" ht="15" customHeight="true" x14ac:dyDescent="0.2">
      <c r="A19" s="3449"/>
      <c r="B19" s="287" t="s">
        <v>16</v>
      </c>
      <c r="C19" s="547">
        <v>6.5149965442403674</v>
      </c>
      <c r="D19" s="563">
        <v>7.6531770271086748</v>
      </c>
      <c r="E19" s="563">
        <v>10.201564865582823</v>
      </c>
      <c r="F19" s="563">
        <v>4.8680848479931589</v>
      </c>
      <c r="G19" s="579">
        <v>2.5899648726774274</v>
      </c>
      <c r="H19" s="595">
        <v>4.4666912735151634</v>
      </c>
      <c r="I19" s="563">
        <v>3.9872278668933538</v>
      </c>
      <c r="J19" s="563">
        <v>4.5302386329379472</v>
      </c>
      <c r="K19" s="563">
        <v>2.8253384433197528</v>
      </c>
      <c r="L19" s="611">
        <v>1.5993460180143824</v>
      </c>
      <c r="M19" s="624">
        <v>5.9864150471599551</v>
      </c>
      <c r="N19" s="563">
        <v>7.5835914190295224</v>
      </c>
      <c r="O19" s="563">
        <v>7.5790678568574039</v>
      </c>
      <c r="P19" s="563">
        <v>12.014831174423815</v>
      </c>
      <c r="Q19" s="611">
        <v>8.1895421273344642</v>
      </c>
      <c r="R19" s="624">
        <v>7.6812700859225744</v>
      </c>
      <c r="S19" s="563">
        <v>2.7031501748077114</v>
      </c>
      <c r="T19" s="563">
        <v>8.4591514339633935</v>
      </c>
      <c r="U19" s="563">
        <v>7.7288989812261457</v>
      </c>
      <c r="V19" s="563">
        <v>6.3923069502522329</v>
      </c>
      <c r="W19" s="563">
        <v>6.0907137161612193</v>
      </c>
      <c r="X19" s="563">
        <v>4.2064850706991335</v>
      </c>
      <c r="Y19" s="637">
        <v>3.5349156156691022</v>
      </c>
      <c r="Z19" s="637">
        <v>9.8031594393284163</v>
      </c>
      <c r="AA19" s="637">
        <v>5.871571343776524</v>
      </c>
      <c r="AB19" s="2769"/>
      <c r="AC19" s="2769"/>
      <c r="AD19" s="2769"/>
      <c r="AE19" s="2769"/>
      <c r="AF19" s="2769"/>
      <c r="AG19" s="2769"/>
      <c r="AH19" s="2769"/>
      <c r="AI19" s="2769"/>
      <c r="AJ19" s="2769"/>
      <c r="AK19" s="2769"/>
      <c r="AL19" s="2769"/>
      <c r="AM19" s="2769"/>
      <c r="AN19" s="2769"/>
      <c r="AO19" s="2769"/>
      <c r="AP19" s="2769"/>
      <c r="AQ19" s="2769"/>
      <c r="AR19" s="2769"/>
      <c r="AS19" s="2769"/>
      <c r="AT19" s="2769"/>
      <c r="AU19" s="2769"/>
      <c r="AV19" s="2769"/>
      <c r="AW19" s="2769"/>
      <c r="AX19" s="2769"/>
      <c r="AY19" s="2769"/>
      <c r="AZ19" s="250"/>
      <c r="BA19" s="3096"/>
      <c r="BB19" s="162" t="s">
        <v>16</v>
      </c>
      <c r="BC19" s="653">
        <v>840.17063299999995</v>
      </c>
      <c r="BD19" s="669">
        <v>992.26553400000012</v>
      </c>
      <c r="BE19" s="669">
        <v>1323.5554409999997</v>
      </c>
      <c r="BF19" s="669">
        <v>632.53601900000012</v>
      </c>
      <c r="BG19" s="685">
        <v>337.89175699999998</v>
      </c>
      <c r="BH19" s="701">
        <v>230.43382299999993</v>
      </c>
      <c r="BI19" s="669">
        <v>205.58454599999996</v>
      </c>
      <c r="BJ19" s="669">
        <v>234.853283</v>
      </c>
      <c r="BK19" s="669">
        <v>146.93652300000005</v>
      </c>
      <c r="BL19" s="685">
        <v>83.164546999999999</v>
      </c>
      <c r="BM19" s="701">
        <v>463.65584900000005</v>
      </c>
      <c r="BN19" s="669">
        <v>591.17513399999996</v>
      </c>
      <c r="BO19" s="669">
        <v>589.79924599999993</v>
      </c>
      <c r="BP19" s="669">
        <v>938.87166099999979</v>
      </c>
      <c r="BQ19" s="685">
        <v>641.94477200000028</v>
      </c>
      <c r="BR19" s="701">
        <v>446.09121199999993</v>
      </c>
      <c r="BS19" s="669">
        <v>250.73474699999997</v>
      </c>
      <c r="BT19" s="669">
        <v>702.50801400000012</v>
      </c>
      <c r="BU19" s="669">
        <v>430.67197700000003</v>
      </c>
      <c r="BV19" s="669">
        <v>697.892201</v>
      </c>
      <c r="BW19" s="669">
        <v>229.67443999999998</v>
      </c>
      <c r="BX19" s="669">
        <v>146.70099000000002</v>
      </c>
      <c r="BY19" s="717">
        <v>196.91632400000003</v>
      </c>
      <c r="BZ19" s="717">
        <v>774.85441100000048</v>
      </c>
      <c r="CA19" s="717">
        <v>250.37506799999994</v>
      </c>
      <c r="CB19" s="2797"/>
      <c r="CC19" s="2797"/>
      <c r="CD19" s="2797"/>
      <c r="CE19" s="2797"/>
      <c r="CF19" s="2797"/>
      <c r="CG19" s="2797"/>
      <c r="CH19" s="2797"/>
      <c r="CI19" s="2797"/>
      <c r="CJ19" s="2797"/>
      <c r="CK19" s="2797"/>
      <c r="CL19" s="2797"/>
      <c r="CM19" s="2797"/>
      <c r="CN19" s="2797"/>
      <c r="CO19" s="2797"/>
      <c r="CP19" s="2797"/>
      <c r="CQ19" s="2797"/>
      <c r="CR19" s="2797"/>
      <c r="CS19" s="2797"/>
      <c r="CT19" s="2797"/>
      <c r="CU19" s="2797"/>
      <c r="CV19" s="2797"/>
      <c r="CW19" s="2797"/>
      <c r="CX19" s="2797"/>
      <c r="CY19" s="2797"/>
      <c r="CZ19" s="2473"/>
    </row>
    <row r="20" s="130" customFormat="true" ht="15" customHeight="true" x14ac:dyDescent="0.2">
      <c r="A20" s="3449"/>
      <c r="B20" s="287" t="s">
        <v>22</v>
      </c>
      <c r="C20" s="547">
        <v>36.856872856961708</v>
      </c>
      <c r="D20" s="563">
        <v>30.95825416589506</v>
      </c>
      <c r="E20" s="563">
        <v>24.041375563837306</v>
      </c>
      <c r="F20" s="563">
        <v>12.115909601615773</v>
      </c>
      <c r="G20" s="579">
        <v>3.3188039415237118</v>
      </c>
      <c r="H20" s="595">
        <v>19.998840900923572</v>
      </c>
      <c r="I20" s="563">
        <v>8.9113649838044982</v>
      </c>
      <c r="J20" s="563">
        <v>7.1553898461773828</v>
      </c>
      <c r="K20" s="563">
        <v>4.323075448077569</v>
      </c>
      <c r="L20" s="611">
        <v>1.1980756760818685</v>
      </c>
      <c r="M20" s="624">
        <v>37.950829841943658</v>
      </c>
      <c r="N20" s="563">
        <v>34.463455749358388</v>
      </c>
      <c r="O20" s="563">
        <v>31.128097765136058</v>
      </c>
      <c r="P20" s="563">
        <v>26.1411560391807</v>
      </c>
      <c r="Q20" s="611">
        <v>21.087872359300999</v>
      </c>
      <c r="R20" s="624">
        <v>21.114070726485298</v>
      </c>
      <c r="S20" s="563">
        <v>17.322606372936793</v>
      </c>
      <c r="T20" s="563">
        <v>13.181601879815345</v>
      </c>
      <c r="U20" s="563">
        <v>28.768745021705307</v>
      </c>
      <c r="V20" s="563">
        <v>0.99223735645898836</v>
      </c>
      <c r="W20" s="563">
        <v>22.561780085678841</v>
      </c>
      <c r="X20" s="563">
        <v>27.257655481342947</v>
      </c>
      <c r="Y20" s="637">
        <v>37.783590064391234</v>
      </c>
      <c r="Z20" s="637">
        <v>28.642582703697215</v>
      </c>
      <c r="AA20" s="637">
        <v>48.87496110775372</v>
      </c>
      <c r="AB20" s="2769"/>
      <c r="AC20" s="2769"/>
      <c r="AD20" s="2769"/>
      <c r="AE20" s="2769"/>
      <c r="AF20" s="2769"/>
      <c r="AG20" s="2769"/>
      <c r="AH20" s="2769"/>
      <c r="AI20" s="2769"/>
      <c r="AJ20" s="2769"/>
      <c r="AK20" s="2769"/>
      <c r="AL20" s="2769"/>
      <c r="AM20" s="2769"/>
      <c r="AN20" s="2769"/>
      <c r="AO20" s="2769"/>
      <c r="AP20" s="2769"/>
      <c r="AQ20" s="2769"/>
      <c r="AR20" s="2769"/>
      <c r="AS20" s="2769"/>
      <c r="AT20" s="2769"/>
      <c r="AU20" s="2769"/>
      <c r="AV20" s="2769"/>
      <c r="AW20" s="2769"/>
      <c r="AX20" s="2769"/>
      <c r="AY20" s="2769"/>
      <c r="AZ20" s="250"/>
      <c r="BA20" s="3096"/>
      <c r="BB20" s="162" t="s">
        <v>22</v>
      </c>
      <c r="BC20" s="653">
        <v>4753.0435340000022</v>
      </c>
      <c r="BD20" s="669">
        <v>4013.8635879999993</v>
      </c>
      <c r="BE20" s="669">
        <v>3119.1384709999975</v>
      </c>
      <c r="BF20" s="669">
        <v>1574.2842340000004</v>
      </c>
      <c r="BG20" s="685">
        <v>432.9774920000001</v>
      </c>
      <c r="BH20" s="701">
        <v>1031.727756</v>
      </c>
      <c r="BI20" s="669">
        <v>459.47685600000005</v>
      </c>
      <c r="BJ20" s="669">
        <v>370.94443200000001</v>
      </c>
      <c r="BK20" s="669">
        <v>224.82887900000003</v>
      </c>
      <c r="BL20" s="685">
        <v>62.298851999999997</v>
      </c>
      <c r="BM20" s="701">
        <v>2939.3425100000027</v>
      </c>
      <c r="BN20" s="669">
        <v>2686.5817190000039</v>
      </c>
      <c r="BO20" s="669">
        <v>2422.3729010000011</v>
      </c>
      <c r="BP20" s="669">
        <v>2042.7411950000003</v>
      </c>
      <c r="BQ20" s="685">
        <v>1652.9922190000013</v>
      </c>
      <c r="BR20" s="701">
        <v>1226.2036480000015</v>
      </c>
      <c r="BS20" s="669">
        <v>1606.7843240000013</v>
      </c>
      <c r="BT20" s="669">
        <v>1094.6938390000005</v>
      </c>
      <c r="BU20" s="669">
        <v>1603.0604520000009</v>
      </c>
      <c r="BV20" s="669">
        <v>108.32939000000002</v>
      </c>
      <c r="BW20" s="669">
        <v>850.78111500000045</v>
      </c>
      <c r="BX20" s="669">
        <v>950.60958899999957</v>
      </c>
      <c r="BY20" s="717">
        <v>2104.7760319999993</v>
      </c>
      <c r="BZ20" s="717">
        <v>2263.9468109999993</v>
      </c>
      <c r="CA20" s="717">
        <v>2084.1221189999974</v>
      </c>
      <c r="CB20" s="2797"/>
      <c r="CC20" s="2797"/>
      <c r="CD20" s="2797"/>
      <c r="CE20" s="2797"/>
      <c r="CF20" s="2797"/>
      <c r="CG20" s="2797"/>
      <c r="CH20" s="2797"/>
      <c r="CI20" s="2797"/>
      <c r="CJ20" s="2797"/>
      <c r="CK20" s="2797"/>
      <c r="CL20" s="2797"/>
      <c r="CM20" s="2797"/>
      <c r="CN20" s="2797"/>
      <c r="CO20" s="2797"/>
      <c r="CP20" s="2797"/>
      <c r="CQ20" s="2797"/>
      <c r="CR20" s="2797"/>
      <c r="CS20" s="2797"/>
      <c r="CT20" s="2797"/>
      <c r="CU20" s="2797"/>
      <c r="CV20" s="2797"/>
      <c r="CW20" s="2797"/>
      <c r="CX20" s="2797"/>
      <c r="CY20" s="2797"/>
      <c r="CZ20" s="2473"/>
    </row>
    <row r="21" s="130" customFormat="true" ht="15" customHeight="true" x14ac:dyDescent="0.2">
      <c r="A21" s="3449"/>
      <c r="B21" s="287" t="s">
        <v>17</v>
      </c>
      <c r="C21" s="547">
        <v>15.347819892358711</v>
      </c>
      <c r="D21" s="563">
        <v>14.27837493911146</v>
      </c>
      <c r="E21" s="563">
        <v>8.5796751859934233</v>
      </c>
      <c r="F21" s="563">
        <v>1.405100394737627</v>
      </c>
      <c r="G21" s="579">
        <v>0.18808957738888218</v>
      </c>
      <c r="H21" s="595">
        <v>2.888761752122289</v>
      </c>
      <c r="I21" s="563">
        <v>0.1435768462593702</v>
      </c>
      <c r="J21" s="563">
        <v>7.0600713313051178E-2</v>
      </c>
      <c r="K21" s="563">
        <v>0</v>
      </c>
      <c r="L21" s="611">
        <v>0</v>
      </c>
      <c r="M21" s="624">
        <v>15.877671971435511</v>
      </c>
      <c r="N21" s="563">
        <v>15.771788556491579</v>
      </c>
      <c r="O21" s="563">
        <v>14.060603390417532</v>
      </c>
      <c r="P21" s="563">
        <v>11.7229198199952</v>
      </c>
      <c r="Q21" s="611">
        <v>6.6487267086369011</v>
      </c>
      <c r="R21" s="624">
        <v>5.1957520792571126</v>
      </c>
      <c r="S21" s="563">
        <v>1.9328457904902088</v>
      </c>
      <c r="T21" s="563">
        <v>8.0559242761605176</v>
      </c>
      <c r="U21" s="563">
        <v>13.243932301434008</v>
      </c>
      <c r="V21" s="563">
        <v>0.98879687564329721</v>
      </c>
      <c r="W21" s="563">
        <v>25.15296403697992</v>
      </c>
      <c r="X21" s="563">
        <v>7.6251253493984077</v>
      </c>
      <c r="Y21" s="637">
        <v>22.473517200710237</v>
      </c>
      <c r="Z21" s="637">
        <v>5.1003558736382644</v>
      </c>
      <c r="AA21" s="637">
        <v>6.6902238352186307</v>
      </c>
      <c r="AB21" s="2769"/>
      <c r="AC21" s="2769"/>
      <c r="AD21" s="2769"/>
      <c r="AE21" s="2769"/>
      <c r="AF21" s="2769"/>
      <c r="AG21" s="2769"/>
      <c r="AH21" s="2769"/>
      <c r="AI21" s="2769"/>
      <c r="AJ21" s="2769"/>
      <c r="AK21" s="2769"/>
      <c r="AL21" s="2769"/>
      <c r="AM21" s="2769"/>
      <c r="AN21" s="2769"/>
      <c r="AO21" s="2769"/>
      <c r="AP21" s="2769"/>
      <c r="AQ21" s="2769"/>
      <c r="AR21" s="2769"/>
      <c r="AS21" s="2769"/>
      <c r="AT21" s="2769"/>
      <c r="AU21" s="2769"/>
      <c r="AV21" s="2769"/>
      <c r="AW21" s="2769"/>
      <c r="AX21" s="2769"/>
      <c r="AY21" s="2769"/>
      <c r="AZ21" s="250"/>
      <c r="BA21" s="3096"/>
      <c r="BB21" s="162" t="s">
        <v>17</v>
      </c>
      <c r="BC21" s="653">
        <v>1979.2470289999992</v>
      </c>
      <c r="BD21" s="669">
        <v>1851.2493939999997</v>
      </c>
      <c r="BE21" s="669">
        <v>1113.1307719999995</v>
      </c>
      <c r="BF21" s="669">
        <v>182.57212799999996</v>
      </c>
      <c r="BG21" s="685">
        <v>24.538525</v>
      </c>
      <c r="BH21" s="701">
        <v>149.02942099999996</v>
      </c>
      <c r="BI21" s="669">
        <v>7.402933</v>
      </c>
      <c r="BJ21" s="669">
        <v>3.6600299999999999</v>
      </c>
      <c r="BK21" s="669">
        <v>0</v>
      </c>
      <c r="BL21" s="685">
        <v>0</v>
      </c>
      <c r="BM21" s="701">
        <v>1229.7469219999996</v>
      </c>
      <c r="BN21" s="669">
        <v>1229.4820089999996</v>
      </c>
      <c r="BO21" s="669">
        <v>1094.1890789999995</v>
      </c>
      <c r="BP21" s="669">
        <v>916.06091199999992</v>
      </c>
      <c r="BQ21" s="685">
        <v>521.16654200000016</v>
      </c>
      <c r="BR21" s="701">
        <v>301.74428399999994</v>
      </c>
      <c r="BS21" s="669">
        <v>179.28400900000005</v>
      </c>
      <c r="BT21" s="669">
        <v>669.0211670000001</v>
      </c>
      <c r="BU21" s="669">
        <v>737.98228199999971</v>
      </c>
      <c r="BV21" s="669">
        <v>107.95376899999999</v>
      </c>
      <c r="BW21" s="669">
        <v>948.49194999999986</v>
      </c>
      <c r="BX21" s="669">
        <v>265.925926</v>
      </c>
      <c r="BY21" s="717">
        <v>1251.9117499999995</v>
      </c>
      <c r="BZ21" s="717">
        <v>403.13873000000007</v>
      </c>
      <c r="CA21" s="717">
        <v>285.28398099999981</v>
      </c>
      <c r="CB21" s="2797"/>
      <c r="CC21" s="2797"/>
      <c r="CD21" s="2797"/>
      <c r="CE21" s="2797"/>
      <c r="CF21" s="2797"/>
      <c r="CG21" s="2797"/>
      <c r="CH21" s="2797"/>
      <c r="CI21" s="2797"/>
      <c r="CJ21" s="2797"/>
      <c r="CK21" s="2797"/>
      <c r="CL21" s="2797"/>
      <c r="CM21" s="2797"/>
      <c r="CN21" s="2797"/>
      <c r="CO21" s="2797"/>
      <c r="CP21" s="2797"/>
      <c r="CQ21" s="2797"/>
      <c r="CR21" s="2797"/>
      <c r="CS21" s="2797"/>
      <c r="CT21" s="2797"/>
      <c r="CU21" s="2797"/>
      <c r="CV21" s="2797"/>
      <c r="CW21" s="2797"/>
      <c r="CX21" s="2797"/>
      <c r="CY21" s="2797"/>
      <c r="CZ21" s="2473"/>
    </row>
    <row r="22" s="130" customFormat="true" ht="15" customHeight="true" x14ac:dyDescent="0.2">
      <c r="A22" s="3449" t="s">
        <v>54</v>
      </c>
      <c r="B22" s="287" t="s">
        <v>49</v>
      </c>
      <c r="C22" s="547">
        <v>13.631038106042809</v>
      </c>
      <c r="D22" s="563">
        <v>13.974992594563505</v>
      </c>
      <c r="E22" s="563">
        <v>15.140581708547721</v>
      </c>
      <c r="F22" s="563">
        <v>5.6292110347124513</v>
      </c>
      <c r="G22" s="579">
        <v>2.684093161810535</v>
      </c>
      <c r="H22" s="595">
        <v>5.7924424958778564</v>
      </c>
      <c r="I22" s="563">
        <v>4.3842160829046772</v>
      </c>
      <c r="J22" s="563">
        <v>4.8830902752380378</v>
      </c>
      <c r="K22" s="563">
        <v>2.9529988098504178</v>
      </c>
      <c r="L22" s="611">
        <v>1.6187397451602161</v>
      </c>
      <c r="M22" s="624">
        <v>12.965607100214577</v>
      </c>
      <c r="N22" s="563">
        <v>15.238880033165646</v>
      </c>
      <c r="O22" s="563">
        <v>13.827564784346153</v>
      </c>
      <c r="P22" s="563">
        <v>19.336368357849707</v>
      </c>
      <c r="Q22" s="611">
        <v>11.332904377187843</v>
      </c>
      <c r="R22" s="624">
        <v>10.423736756221492</v>
      </c>
      <c r="S22" s="563">
        <v>3.3477804350070626</v>
      </c>
      <c r="T22" s="563">
        <v>10.74007839153874</v>
      </c>
      <c r="U22" s="563">
        <v>13.328601191498517</v>
      </c>
      <c r="V22" s="563">
        <v>6.5215000996733439</v>
      </c>
      <c r="W22" s="563">
        <v>11.649008145718454</v>
      </c>
      <c r="X22" s="563">
        <v>6.4598659530672853</v>
      </c>
      <c r="Y22" s="637">
        <v>8.8944597949838275</v>
      </c>
      <c r="Z22" s="637">
        <v>14.795644764250069</v>
      </c>
      <c r="AA22" s="637">
        <v>13.213898462817889</v>
      </c>
      <c r="AB22" s="2769"/>
      <c r="AC22" s="2769"/>
      <c r="AD22" s="2769"/>
      <c r="AE22" s="2769"/>
      <c r="AF22" s="2769"/>
      <c r="AG22" s="2769"/>
      <c r="AH22" s="2769"/>
      <c r="AI22" s="2769"/>
      <c r="AJ22" s="2769"/>
      <c r="AK22" s="2769"/>
      <c r="AL22" s="2769"/>
      <c r="AM22" s="2769"/>
      <c r="AN22" s="2769"/>
      <c r="AO22" s="2769"/>
      <c r="AP22" s="2769"/>
      <c r="AQ22" s="2769"/>
      <c r="AR22" s="2769"/>
      <c r="AS22" s="2769"/>
      <c r="AT22" s="2769"/>
      <c r="AU22" s="2769"/>
      <c r="AV22" s="2769"/>
      <c r="AW22" s="2769"/>
      <c r="AX22" s="2769"/>
      <c r="AY22" s="2769"/>
      <c r="AZ22" s="250"/>
      <c r="BA22" s="3096" t="s">
        <v>54</v>
      </c>
      <c r="BB22" s="162" t="s">
        <v>49</v>
      </c>
      <c r="BC22" s="653">
        <v>840.17063299999995</v>
      </c>
      <c r="BD22" s="669">
        <v>992.26553400000012</v>
      </c>
      <c r="BE22" s="669">
        <v>1323.5554409999997</v>
      </c>
      <c r="BF22" s="669">
        <v>632.53601900000012</v>
      </c>
      <c r="BG22" s="685">
        <v>337.89175699999998</v>
      </c>
      <c r="BH22" s="701">
        <v>230.43382299999993</v>
      </c>
      <c r="BI22" s="669">
        <v>205.58454599999996</v>
      </c>
      <c r="BJ22" s="669">
        <v>234.853283</v>
      </c>
      <c r="BK22" s="669">
        <v>146.93652300000005</v>
      </c>
      <c r="BL22" s="685">
        <v>83.164546999999999</v>
      </c>
      <c r="BM22" s="701">
        <v>463.65584900000005</v>
      </c>
      <c r="BN22" s="669">
        <v>591.17513399999996</v>
      </c>
      <c r="BO22" s="669">
        <v>589.79924599999993</v>
      </c>
      <c r="BP22" s="669">
        <v>938.87166099999979</v>
      </c>
      <c r="BQ22" s="685">
        <v>641.94477200000028</v>
      </c>
      <c r="BR22" s="701">
        <v>446.09121199999993</v>
      </c>
      <c r="BS22" s="669">
        <v>250.73474699999997</v>
      </c>
      <c r="BT22" s="669">
        <v>702.50801400000012</v>
      </c>
      <c r="BU22" s="669">
        <v>430.67197700000003</v>
      </c>
      <c r="BV22" s="669">
        <v>697.892201</v>
      </c>
      <c r="BW22" s="669">
        <v>229.67443999999998</v>
      </c>
      <c r="BX22" s="669">
        <v>146.70099000000002</v>
      </c>
      <c r="BY22" s="717">
        <v>196.91632400000003</v>
      </c>
      <c r="BZ22" s="717">
        <v>774.85441100000048</v>
      </c>
      <c r="CA22" s="717">
        <v>250.37506799999994</v>
      </c>
      <c r="CB22" s="2797"/>
      <c r="CC22" s="2797"/>
      <c r="CD22" s="2797"/>
      <c r="CE22" s="2797"/>
      <c r="CF22" s="2797"/>
      <c r="CG22" s="2797"/>
      <c r="CH22" s="2797"/>
      <c r="CI22" s="2797"/>
      <c r="CJ22" s="2797"/>
      <c r="CK22" s="2797"/>
      <c r="CL22" s="2797"/>
      <c r="CM22" s="2797"/>
      <c r="CN22" s="2797"/>
      <c r="CO22" s="2797"/>
      <c r="CP22" s="2797"/>
      <c r="CQ22" s="2797"/>
      <c r="CR22" s="2797"/>
      <c r="CS22" s="2797"/>
      <c r="CT22" s="2797"/>
      <c r="CU22" s="2797"/>
      <c r="CV22" s="2797"/>
      <c r="CW22" s="2797"/>
      <c r="CX22" s="2797"/>
      <c r="CY22" s="2797"/>
      <c r="CZ22" s="2473"/>
    </row>
    <row r="23" s="130" customFormat="true" ht="15" customHeight="true" x14ac:dyDescent="0.2">
      <c r="A23" s="3450"/>
      <c r="B23" s="288" t="s">
        <v>48</v>
      </c>
      <c r="C23" s="548">
        <v>86.368961893957206</v>
      </c>
      <c r="D23" s="564">
        <v>86.025007405436497</v>
      </c>
      <c r="E23" s="564">
        <v>84.859418291452329</v>
      </c>
      <c r="F23" s="564">
        <v>94.370788965287545</v>
      </c>
      <c r="G23" s="580">
        <v>97.315906838189434</v>
      </c>
      <c r="H23" s="596">
        <v>94.207557504122136</v>
      </c>
      <c r="I23" s="564">
        <v>95.615783917095399</v>
      </c>
      <c r="J23" s="564">
        <v>95.116909724761896</v>
      </c>
      <c r="K23" s="564">
        <v>97.047001190149572</v>
      </c>
      <c r="L23" s="612">
        <v>98.381260254839802</v>
      </c>
      <c r="M23" s="625">
        <v>87.034392899785374</v>
      </c>
      <c r="N23" s="564">
        <v>84.761119966834428</v>
      </c>
      <c r="O23" s="564">
        <v>86.172435215653863</v>
      </c>
      <c r="P23" s="564">
        <v>80.663631642150364</v>
      </c>
      <c r="Q23" s="612">
        <v>88.66709562281217</v>
      </c>
      <c r="R23" s="625">
        <v>89.57626324377857</v>
      </c>
      <c r="S23" s="564">
        <v>96.652219564992976</v>
      </c>
      <c r="T23" s="564">
        <v>89.259921608461283</v>
      </c>
      <c r="U23" s="564">
        <v>86.67139880850155</v>
      </c>
      <c r="V23" s="564">
        <v>93.478499900326597</v>
      </c>
      <c r="W23" s="564">
        <v>88.350991854281503</v>
      </c>
      <c r="X23" s="564">
        <v>93.540134046932764</v>
      </c>
      <c r="Y23" s="638">
        <v>91.105540205016268</v>
      </c>
      <c r="Z23" s="638">
        <v>85.204355235750072</v>
      </c>
      <c r="AA23" s="638">
        <v>86.786101537182077</v>
      </c>
      <c r="AB23" s="2770"/>
      <c r="AC23" s="2770"/>
      <c r="AD23" s="2770"/>
      <c r="AE23" s="2770"/>
      <c r="AF23" s="2770"/>
      <c r="AG23" s="2770"/>
      <c r="AH23" s="2770"/>
      <c r="AI23" s="2770"/>
      <c r="AJ23" s="2770"/>
      <c r="AK23" s="2770"/>
      <c r="AL23" s="2770"/>
      <c r="AM23" s="2770"/>
      <c r="AN23" s="2770"/>
      <c r="AO23" s="2770"/>
      <c r="AP23" s="2770"/>
      <c r="AQ23" s="2770"/>
      <c r="AR23" s="2770"/>
      <c r="AS23" s="2770"/>
      <c r="AT23" s="2770"/>
      <c r="AU23" s="2770"/>
      <c r="AV23" s="2770"/>
      <c r="AW23" s="2770"/>
      <c r="AX23" s="2770"/>
      <c r="AY23" s="2770"/>
      <c r="AZ23" s="251"/>
      <c r="BA23" s="3097"/>
      <c r="BB23" s="163" t="s">
        <v>48</v>
      </c>
      <c r="BC23" s="654">
        <v>5323.4878239999998</v>
      </c>
      <c r="BD23" s="670">
        <v>6108.0282749999933</v>
      </c>
      <c r="BE23" s="670">
        <v>7418.2185969999928</v>
      </c>
      <c r="BF23" s="670">
        <v>10604.136670999995</v>
      </c>
      <c r="BG23" s="686">
        <v>12250.782950999985</v>
      </c>
      <c r="BH23" s="702">
        <v>3747.7467659999988</v>
      </c>
      <c r="BI23" s="670">
        <v>4483.6128410000056</v>
      </c>
      <c r="BJ23" s="670">
        <v>4574.6683469999971</v>
      </c>
      <c r="BK23" s="670">
        <v>4828.9043919999967</v>
      </c>
      <c r="BL23" s="686">
        <v>5054.446193000007</v>
      </c>
      <c r="BM23" s="702">
        <v>3112.3884149999976</v>
      </c>
      <c r="BN23" s="670">
        <v>3288.2118860000041</v>
      </c>
      <c r="BO23" s="670">
        <v>3675.5884429999992</v>
      </c>
      <c r="BP23" s="670">
        <v>3916.598837000005</v>
      </c>
      <c r="BQ23" s="686">
        <v>5022.4881979999909</v>
      </c>
      <c r="BR23" s="702">
        <v>3833.4797560000029</v>
      </c>
      <c r="BS23" s="670">
        <v>7238.8468390000116</v>
      </c>
      <c r="BT23" s="670">
        <v>5838.487204</v>
      </c>
      <c r="BU23" s="670">
        <v>2800.514632999998</v>
      </c>
      <c r="BV23" s="670">
        <v>10003.513769000007</v>
      </c>
      <c r="BW23" s="670">
        <v>1741.9478399999996</v>
      </c>
      <c r="BX23" s="670">
        <v>2124.2592909999989</v>
      </c>
      <c r="BY23" s="718">
        <v>2017.0047969999996</v>
      </c>
      <c r="BZ23" s="718">
        <v>4462.1894849999981</v>
      </c>
      <c r="CA23" s="718">
        <v>1644.4107039999985</v>
      </c>
      <c r="CB23" s="2798"/>
      <c r="CC23" s="2798"/>
      <c r="CD23" s="2798"/>
      <c r="CE23" s="2798"/>
      <c r="CF23" s="2798"/>
      <c r="CG23" s="2798"/>
      <c r="CH23" s="2798"/>
      <c r="CI23" s="2798"/>
      <c r="CJ23" s="2798"/>
      <c r="CK23" s="2798"/>
      <c r="CL23" s="2798"/>
      <c r="CM23" s="2798"/>
      <c r="CN23" s="2798"/>
      <c r="CO23" s="2798"/>
      <c r="CP23" s="2798"/>
      <c r="CQ23" s="2798"/>
      <c r="CR23" s="2798"/>
      <c r="CS23" s="2798"/>
      <c r="CT23" s="2798"/>
      <c r="CU23" s="2798"/>
      <c r="CV23" s="2798"/>
      <c r="CW23" s="2798"/>
      <c r="CX23" s="2798"/>
      <c r="CY23" s="2798"/>
      <c r="CZ23" s="2474"/>
    </row>
    <row r="24" s="131" customFormat="true" ht="15" hidden="true" customHeight="true" x14ac:dyDescent="0.2">
      <c r="A24" s="3439"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9"/>
      <c r="AB24" s="2771"/>
      <c r="AC24" s="2771"/>
      <c r="AD24" s="2771"/>
      <c r="AE24" s="2771"/>
      <c r="AF24" s="2771"/>
      <c r="AG24" s="2771"/>
      <c r="AH24" s="2771"/>
      <c r="AI24" s="2771"/>
      <c r="AJ24" s="2771"/>
      <c r="AK24" s="2771"/>
      <c r="AL24" s="2771"/>
      <c r="AM24" s="2771"/>
      <c r="AN24" s="2771"/>
      <c r="AO24" s="2771"/>
      <c r="AP24" s="2771"/>
      <c r="AQ24" s="2771"/>
      <c r="AR24" s="2771"/>
      <c r="AS24" s="2771"/>
      <c r="AT24" s="2771"/>
      <c r="AU24" s="2771"/>
      <c r="AV24" s="2771"/>
      <c r="AW24" s="2771"/>
      <c r="AX24" s="2771"/>
      <c r="AY24" s="2771"/>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440"/>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4"/>
      <c r="AB25" s="2771"/>
      <c r="AC25" s="2771"/>
      <c r="AD25" s="2771"/>
      <c r="AE25" s="2771"/>
      <c r="AF25" s="2771"/>
      <c r="AG25" s="2771"/>
      <c r="AH25" s="2771"/>
      <c r="AI25" s="2771"/>
      <c r="AJ25" s="2771"/>
      <c r="AK25" s="2771"/>
      <c r="AL25" s="2771"/>
      <c r="AM25" s="2771"/>
      <c r="AN25" s="2771"/>
      <c r="AO25" s="2771"/>
      <c r="AP25" s="2771"/>
      <c r="AQ25" s="2771"/>
      <c r="AR25" s="2771"/>
      <c r="AS25" s="2771"/>
      <c r="AT25" s="2771"/>
      <c r="AU25" s="2771"/>
      <c r="AV25" s="2771"/>
      <c r="AW25" s="2771"/>
      <c r="AX25" s="2771"/>
      <c r="AY25" s="2771"/>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441"/>
      <c r="B26" s="274" t="s">
        <v>46</v>
      </c>
      <c r="C26" s="345"/>
      <c r="D26" s="346"/>
      <c r="E26" s="346"/>
      <c r="F26" s="346"/>
      <c r="G26" s="347"/>
      <c r="H26" s="348"/>
      <c r="I26" s="346"/>
      <c r="J26" s="346"/>
      <c r="K26" s="346"/>
      <c r="L26" s="349"/>
      <c r="M26" s="345"/>
      <c r="N26" s="346"/>
      <c r="O26" s="346"/>
      <c r="P26" s="346"/>
      <c r="Q26" s="349"/>
      <c r="R26" s="479"/>
      <c r="S26" s="438"/>
      <c r="T26" s="438"/>
      <c r="U26" s="438"/>
      <c r="V26" s="438"/>
      <c r="W26" s="438"/>
      <c r="X26" s="438"/>
      <c r="Y26" s="438"/>
      <c r="Z26" s="438"/>
      <c r="AA26" s="2760"/>
      <c r="AB26" s="2771"/>
      <c r="AC26" s="2771"/>
      <c r="AD26" s="2771"/>
      <c r="AE26" s="2771"/>
      <c r="AF26" s="2771"/>
      <c r="AG26" s="2771"/>
      <c r="AH26" s="2771"/>
      <c r="AI26" s="2771"/>
      <c r="AJ26" s="2771"/>
      <c r="AK26" s="2771"/>
      <c r="AL26" s="2771"/>
      <c r="AM26" s="2771"/>
      <c r="AN26" s="2771"/>
      <c r="AO26" s="2771"/>
      <c r="AP26" s="2771"/>
      <c r="AQ26" s="2771"/>
      <c r="AR26" s="2771"/>
      <c r="AS26" s="2771"/>
      <c r="AT26" s="2771"/>
      <c r="AU26" s="2771"/>
      <c r="AV26" s="2771"/>
      <c r="AW26" s="2771"/>
      <c r="AX26" s="2771"/>
      <c r="AY26" s="2771"/>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0" customFormat="true" ht="15" customHeight="true" x14ac:dyDescent="0.2">
      <c r="B27" s="202"/>
      <c r="C27" s="3064" t="s">
        <v>115</v>
      </c>
      <c r="D27" s="3065"/>
      <c r="E27" s="3065"/>
      <c r="F27" s="3065"/>
      <c r="G27" s="3066"/>
      <c r="H27" s="3442" t="s">
        <v>38</v>
      </c>
      <c r="I27" s="3443"/>
      <c r="J27" s="3443"/>
      <c r="K27" s="3443"/>
      <c r="L27" s="3444"/>
      <c r="M27" s="3445" t="s">
        <v>37</v>
      </c>
      <c r="N27" s="3446"/>
      <c r="O27" s="3446"/>
      <c r="P27" s="3446"/>
      <c r="Q27" s="3447"/>
      <c r="R27" s="741" t="s">
        <v>142</v>
      </c>
      <c r="S27" s="475"/>
      <c r="T27" s="475"/>
      <c r="U27" s="475"/>
      <c r="V27" s="475"/>
      <c r="W27" s="475"/>
      <c r="X27" s="475"/>
      <c r="Y27" s="476"/>
      <c r="Z27" s="464"/>
      <c r="AA27" s="464"/>
      <c r="AB27" s="2766"/>
      <c r="AC27" s="2766"/>
      <c r="AD27" s="2766"/>
      <c r="AE27" s="2766"/>
      <c r="AF27" s="2766"/>
      <c r="AG27" s="2766"/>
      <c r="AH27" s="2766"/>
      <c r="AI27" s="2766"/>
      <c r="AJ27" s="2766"/>
      <c r="AK27" s="2766"/>
      <c r="AL27" s="2766"/>
      <c r="AM27" s="2766"/>
      <c r="AN27" s="2766"/>
      <c r="AO27" s="2766"/>
      <c r="AP27" s="2766"/>
      <c r="AQ27" s="2766"/>
      <c r="AR27" s="2766"/>
      <c r="AS27" s="2766"/>
      <c r="AT27" s="2766"/>
      <c r="AU27" s="2766"/>
      <c r="AV27" s="2766"/>
      <c r="AW27" s="2766"/>
      <c r="AX27" s="2766"/>
      <c r="AY27" s="2766"/>
      <c r="AZ27" s="239"/>
      <c r="BA27" s="241" t="s">
        <v>131</v>
      </c>
      <c r="BB27" s="115" t="s">
        <v>96</v>
      </c>
      <c r="BC27" s="3098" t="s">
        <v>115</v>
      </c>
      <c r="BD27" s="3099"/>
      <c r="BE27" s="3099"/>
      <c r="BF27" s="3099"/>
      <c r="BG27" s="3100"/>
      <c r="BH27" s="3101" t="s">
        <v>38</v>
      </c>
      <c r="BI27" s="3099"/>
      <c r="BJ27" s="3099"/>
      <c r="BK27" s="3099"/>
      <c r="BL27" s="3100"/>
      <c r="BM27" s="3101" t="s">
        <v>37</v>
      </c>
      <c r="BN27" s="3099"/>
      <c r="BO27" s="3099"/>
      <c r="BP27" s="3099"/>
      <c r="BQ27" s="3100"/>
      <c r="BR27" s="753" t="s">
        <v>142</v>
      </c>
      <c r="BS27" s="501"/>
      <c r="BT27" s="501"/>
      <c r="BU27" s="501"/>
      <c r="BV27" s="501"/>
      <c r="BW27" s="501"/>
      <c r="BX27" s="501"/>
      <c r="BY27" s="502"/>
      <c r="BZ27" s="461"/>
      <c r="CA27" s="461"/>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0" customFormat="true" ht="12.75" x14ac:dyDescent="0.2">
      <c r="A28" s="203" t="s">
        <v>69</v>
      </c>
      <c r="B28" s="277"/>
      <c r="C28" s="404" t="s">
        <v>0</v>
      </c>
      <c r="D28" s="405" t="s">
        <v>1</v>
      </c>
      <c r="E28" s="405" t="s">
        <v>2</v>
      </c>
      <c r="F28" s="405" t="s">
        <v>3</v>
      </c>
      <c r="G28" s="406" t="s">
        <v>4</v>
      </c>
      <c r="H28" s="312" t="s">
        <v>0</v>
      </c>
      <c r="I28" s="310" t="s">
        <v>1</v>
      </c>
      <c r="J28" s="310" t="s">
        <v>2</v>
      </c>
      <c r="K28" s="310" t="s">
        <v>3</v>
      </c>
      <c r="L28" s="313" t="s">
        <v>4</v>
      </c>
      <c r="M28" s="314" t="s">
        <v>0</v>
      </c>
      <c r="N28" s="310" t="s">
        <v>1</v>
      </c>
      <c r="O28" s="310" t="s">
        <v>2</v>
      </c>
      <c r="P28" s="310" t="s">
        <v>3</v>
      </c>
      <c r="Q28" s="311" t="s">
        <v>4</v>
      </c>
      <c r="R28" s="314" t="s">
        <v>478</v>
      </c>
      <c r="S28" s="310" t="s">
        <v>479</v>
      </c>
      <c r="T28" s="310" t="s">
        <v>480</v>
      </c>
      <c r="U28" s="310" t="s">
        <v>481</v>
      </c>
      <c r="V28" s="310" t="s">
        <v>482</v>
      </c>
      <c r="W28" s="310" t="s">
        <v>483</v>
      </c>
      <c r="X28" s="310" t="s">
        <v>484</v>
      </c>
      <c r="Y28" s="310" t="s">
        <v>485</v>
      </c>
      <c r="Z28" s="310" t="s">
        <v>486</v>
      </c>
      <c r="AA28" s="2761" t="s">
        <v>487</v>
      </c>
      <c r="AB28" s="2772"/>
      <c r="AC28" s="2772"/>
      <c r="AD28" s="2772"/>
      <c r="AE28" s="2772"/>
      <c r="AF28" s="2772"/>
      <c r="AG28" s="2772"/>
      <c r="AH28" s="2772"/>
      <c r="AI28" s="2772"/>
      <c r="AJ28" s="2772"/>
      <c r="AK28" s="2772"/>
      <c r="AL28" s="2772"/>
      <c r="AM28" s="2772"/>
      <c r="AN28" s="2772"/>
      <c r="AO28" s="2772"/>
      <c r="AP28" s="2772"/>
      <c r="AQ28" s="2772"/>
      <c r="AR28" s="2772"/>
      <c r="AS28" s="2772"/>
      <c r="AT28" s="2772"/>
      <c r="AU28" s="2772"/>
      <c r="AV28" s="2772"/>
      <c r="AW28" s="2772"/>
      <c r="AX28" s="2772"/>
      <c r="AY28" s="2772"/>
      <c r="AZ28" s="239"/>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478</v>
      </c>
      <c r="BS28" s="182" t="s">
        <v>479</v>
      </c>
      <c r="BT28" s="182" t="s">
        <v>480</v>
      </c>
      <c r="BU28" s="182" t="s">
        <v>481</v>
      </c>
      <c r="BV28" s="182" t="s">
        <v>482</v>
      </c>
      <c r="BW28" s="182" t="s">
        <v>483</v>
      </c>
      <c r="BX28" s="182" t="s">
        <v>484</v>
      </c>
      <c r="BY28" s="183" t="s">
        <v>485</v>
      </c>
      <c r="BZ28" s="183" t="s">
        <v>486</v>
      </c>
      <c r="CA28" s="183" t="s">
        <v>487</v>
      </c>
      <c r="CB28" s="2475"/>
      <c r="CC28" s="2475"/>
      <c r="CD28" s="2475"/>
      <c r="CE28" s="2475"/>
      <c r="CF28" s="2475"/>
      <c r="CG28" s="2475"/>
      <c r="CH28" s="2475"/>
      <c r="CI28" s="2475"/>
      <c r="CJ28" s="2475"/>
      <c r="CK28" s="2475"/>
      <c r="CL28" s="2475"/>
      <c r="CM28" s="2475"/>
      <c r="CN28" s="2475"/>
      <c r="CO28" s="2475"/>
      <c r="CP28" s="2475"/>
      <c r="CQ28" s="2475"/>
      <c r="CR28" s="2475"/>
      <c r="CS28" s="2475"/>
      <c r="CT28" s="2475"/>
      <c r="CU28" s="2475"/>
      <c r="CV28" s="2475"/>
      <c r="CW28" s="2475"/>
      <c r="CX28" s="2475"/>
      <c r="CY28" s="2475"/>
      <c r="CZ28" s="2475"/>
    </row>
    <row r="29" s="130" customFormat="true" ht="15" customHeight="true" x14ac:dyDescent="0.2">
      <c r="A29" s="3438" t="s">
        <v>57</v>
      </c>
      <c r="B29" s="289" t="s">
        <v>49</v>
      </c>
      <c r="C29" s="549">
        <v>2.5888695231052647</v>
      </c>
      <c r="D29" s="565">
        <v>4.6234501310247706</v>
      </c>
      <c r="E29" s="565">
        <v>15.841243481879117</v>
      </c>
      <c r="F29" s="565">
        <v>55.312811703342021</v>
      </c>
      <c r="G29" s="581">
        <v>82.205662186594111</v>
      </c>
      <c r="H29" s="597">
        <v>42.227140852587567</v>
      </c>
      <c r="I29" s="565">
        <v>66.303405773596538</v>
      </c>
      <c r="J29" s="565">
        <v>78.487775678681231</v>
      </c>
      <c r="K29" s="565">
        <v>83.461742831811918</v>
      </c>
      <c r="L29" s="613">
        <v>89.818432949662622</v>
      </c>
      <c r="M29" s="626">
        <v>2.2638552885101695</v>
      </c>
      <c r="N29" s="565">
        <v>2.6096090352024826</v>
      </c>
      <c r="O29" s="565">
        <v>2.6023977012839024</v>
      </c>
      <c r="P29" s="565">
        <v>4.1502139320381488</v>
      </c>
      <c r="Q29" s="581">
        <v>16.704630565310758</v>
      </c>
      <c r="R29" s="626">
        <v>24.202485546333982</v>
      </c>
      <c r="S29" s="565">
        <v>50.352966380130383</v>
      </c>
      <c r="T29" s="565">
        <v>9.6424016660657905</v>
      </c>
      <c r="U29" s="565">
        <v>9.7941356035953735</v>
      </c>
      <c r="V29" s="565">
        <v>80.817774806155953</v>
      </c>
      <c r="W29" s="565">
        <v>11.853000126154377</v>
      </c>
      <c r="X29" s="565">
        <v>18.014951469853994</v>
      </c>
      <c r="Y29" s="639">
        <v>8.3904973545895931</v>
      </c>
      <c r="Z29" s="639">
        <v>30.859416782599958</v>
      </c>
      <c r="AA29" s="639">
        <v>15.210212131495615</v>
      </c>
      <c r="AB29" s="2773"/>
      <c r="AC29" s="2773"/>
      <c r="AD29" s="2773"/>
      <c r="AE29" s="2773"/>
      <c r="AF29" s="2773"/>
      <c r="AG29" s="2773"/>
      <c r="AH29" s="2773"/>
      <c r="AI29" s="2773"/>
      <c r="AJ29" s="2773"/>
      <c r="AK29" s="2773"/>
      <c r="AL29" s="2773"/>
      <c r="AM29" s="2773"/>
      <c r="AN29" s="2773"/>
      <c r="AO29" s="2773"/>
      <c r="AP29" s="2773"/>
      <c r="AQ29" s="2773"/>
      <c r="AR29" s="2773"/>
      <c r="AS29" s="2773"/>
      <c r="AT29" s="2773"/>
      <c r="AU29" s="2773"/>
      <c r="AV29" s="2773"/>
      <c r="AW29" s="2773"/>
      <c r="AX29" s="2773"/>
      <c r="AY29" s="2773"/>
      <c r="AZ29" s="239"/>
      <c r="BA29" s="3055" t="s">
        <v>57</v>
      </c>
      <c r="BB29" s="164" t="s">
        <v>49</v>
      </c>
      <c r="BC29" s="655">
        <v>337.69665100000003</v>
      </c>
      <c r="BD29" s="671">
        <v>603.50289499999985</v>
      </c>
      <c r="BE29" s="671">
        <v>2067.0110619999982</v>
      </c>
      <c r="BF29" s="671">
        <v>7217.6378659999955</v>
      </c>
      <c r="BG29" s="687">
        <v>10725.663621999996</v>
      </c>
      <c r="BH29" s="703">
        <v>2194.5449099999983</v>
      </c>
      <c r="BI29" s="671">
        <v>3449.3628999999983</v>
      </c>
      <c r="BJ29" s="671">
        <v>4071.4455070000026</v>
      </c>
      <c r="BK29" s="671">
        <v>4340.5696489999982</v>
      </c>
      <c r="BL29" s="687">
        <v>4671.5220020000024</v>
      </c>
      <c r="BM29" s="703">
        <v>177.79436099999995</v>
      </c>
      <c r="BN29" s="671">
        <v>204.67095199999994</v>
      </c>
      <c r="BO29" s="671">
        <v>204.41606900000002</v>
      </c>
      <c r="BP29" s="671">
        <v>325.85745199999997</v>
      </c>
      <c r="BQ29" s="687">
        <v>1311.3282939999997</v>
      </c>
      <c r="BR29" s="703">
        <v>1406.103259999999</v>
      </c>
      <c r="BS29" s="671">
        <v>4675.7621840000002</v>
      </c>
      <c r="BT29" s="671">
        <v>821.28581600000007</v>
      </c>
      <c r="BU29" s="671">
        <v>549.66649000000029</v>
      </c>
      <c r="BV29" s="671">
        <v>8859.0890350000009</v>
      </c>
      <c r="BW29" s="671">
        <v>446.96422999999965</v>
      </c>
      <c r="BX29" s="671">
        <v>634.29512299999976</v>
      </c>
      <c r="BY29" s="719">
        <v>467.92692400000004</v>
      </c>
      <c r="BZ29" s="719">
        <v>2439.1682459999984</v>
      </c>
      <c r="CA29" s="719">
        <v>651.25078800000028</v>
      </c>
      <c r="CB29" s="2799"/>
      <c r="CC29" s="2799"/>
      <c r="CD29" s="2799"/>
      <c r="CE29" s="2799"/>
      <c r="CF29" s="2799"/>
      <c r="CG29" s="2799"/>
      <c r="CH29" s="2799"/>
      <c r="CI29" s="2799"/>
      <c r="CJ29" s="2799"/>
      <c r="CK29" s="2799"/>
      <c r="CL29" s="2799"/>
      <c r="CM29" s="2799"/>
      <c r="CN29" s="2799"/>
      <c r="CO29" s="2799"/>
      <c r="CP29" s="2799"/>
      <c r="CQ29" s="2799"/>
      <c r="CR29" s="2799"/>
      <c r="CS29" s="2799"/>
      <c r="CT29" s="2799"/>
      <c r="CU29" s="2799"/>
      <c r="CV29" s="2799"/>
      <c r="CW29" s="2799"/>
      <c r="CX29" s="2799"/>
      <c r="CY29" s="2799"/>
      <c r="CZ29" s="2476"/>
    </row>
    <row r="30" s="130" customFormat="true" ht="15" customHeight="true" x14ac:dyDescent="0.2">
      <c r="A30" s="3057"/>
      <c r="B30" s="290" t="s">
        <v>48</v>
      </c>
      <c r="C30" s="550">
        <v>97.411130476894783</v>
      </c>
      <c r="D30" s="566">
        <v>95.376549868975232</v>
      </c>
      <c r="E30" s="566">
        <v>84.158756518121081</v>
      </c>
      <c r="F30" s="566">
        <v>44.68718829665805</v>
      </c>
      <c r="G30" s="582">
        <v>17.794337813406031</v>
      </c>
      <c r="H30" s="598">
        <v>57.772859147412447</v>
      </c>
      <c r="I30" s="566">
        <v>33.696594226403377</v>
      </c>
      <c r="J30" s="566">
        <v>21.5122243213189</v>
      </c>
      <c r="K30" s="566">
        <v>16.53825716818816</v>
      </c>
      <c r="L30" s="614">
        <v>10.181567050337327</v>
      </c>
      <c r="M30" s="627">
        <v>97.736144711489843</v>
      </c>
      <c r="N30" s="566">
        <v>97.390390964797518</v>
      </c>
      <c r="O30" s="566">
        <v>97.397602298716095</v>
      </c>
      <c r="P30" s="566">
        <v>95.849786067961873</v>
      </c>
      <c r="Q30" s="582">
        <v>83.295369434689206</v>
      </c>
      <c r="R30" s="627">
        <v>75.797514453665954</v>
      </c>
      <c r="S30" s="566">
        <v>49.647033619869475</v>
      </c>
      <c r="T30" s="566">
        <v>90.357598333934206</v>
      </c>
      <c r="U30" s="566">
        <v>90.205864396404664</v>
      </c>
      <c r="V30" s="566">
        <v>19.182225193844005</v>
      </c>
      <c r="W30" s="566">
        <v>88.146999873845616</v>
      </c>
      <c r="X30" s="566">
        <v>81.985048530145804</v>
      </c>
      <c r="Y30" s="640">
        <v>91.60950264541043</v>
      </c>
      <c r="Z30" s="640">
        <v>69.140583217400192</v>
      </c>
      <c r="AA30" s="640">
        <v>84.789787868504362</v>
      </c>
      <c r="AB30" s="2774"/>
      <c r="AC30" s="2774"/>
      <c r="AD30" s="2774"/>
      <c r="AE30" s="2774"/>
      <c r="AF30" s="2774"/>
      <c r="AG30" s="2774"/>
      <c r="AH30" s="2774"/>
      <c r="AI30" s="2774"/>
      <c r="AJ30" s="2774"/>
      <c r="AK30" s="2774"/>
      <c r="AL30" s="2774"/>
      <c r="AM30" s="2774"/>
      <c r="AN30" s="2774"/>
      <c r="AO30" s="2774"/>
      <c r="AP30" s="2774"/>
      <c r="AQ30" s="2774"/>
      <c r="AR30" s="2774"/>
      <c r="AS30" s="2774"/>
      <c r="AT30" s="2774"/>
      <c r="AU30" s="2774"/>
      <c r="AV30" s="2774"/>
      <c r="AW30" s="2774"/>
      <c r="AX30" s="2774"/>
      <c r="AY30" s="2774"/>
      <c r="AZ30" s="239"/>
      <c r="BA30" s="3056"/>
      <c r="BB30" s="165" t="s">
        <v>48</v>
      </c>
      <c r="BC30" s="656">
        <v>12706.477572000009</v>
      </c>
      <c r="BD30" s="672">
        <v>12449.582526000002</v>
      </c>
      <c r="BE30" s="672">
        <v>10981.276872999975</v>
      </c>
      <c r="BF30" s="672">
        <v>5831.1254199999976</v>
      </c>
      <c r="BG30" s="688">
        <v>2321.6902179999997</v>
      </c>
      <c r="BH30" s="704">
        <v>3002.4560369999995</v>
      </c>
      <c r="BI30" s="672">
        <v>1753.0288319999993</v>
      </c>
      <c r="BJ30" s="672">
        <v>1115.9170749999992</v>
      </c>
      <c r="BK30" s="672">
        <v>860.10014500000045</v>
      </c>
      <c r="BL30" s="688">
        <v>529.55070500000022</v>
      </c>
      <c r="BM30" s="704">
        <v>7675.8154480000021</v>
      </c>
      <c r="BN30" s="672">
        <v>7638.3028129999857</v>
      </c>
      <c r="BO30" s="672">
        <v>7650.4966869999998</v>
      </c>
      <c r="BP30" s="672">
        <v>7525.7245949999997</v>
      </c>
      <c r="BQ30" s="688">
        <v>6538.7602719999904</v>
      </c>
      <c r="BR30" s="704">
        <v>4403.6440790000006</v>
      </c>
      <c r="BS30" s="672">
        <v>4610.2094679999918</v>
      </c>
      <c r="BT30" s="672">
        <v>7696.1545939999914</v>
      </c>
      <c r="BU30" s="672">
        <v>5062.5336289999959</v>
      </c>
      <c r="BV30" s="672">
        <v>2102.7186319999987</v>
      </c>
      <c r="BW30" s="672">
        <v>3323.9311150000003</v>
      </c>
      <c r="BX30" s="672">
        <v>2886.6420499999967</v>
      </c>
      <c r="BY30" s="720">
        <v>5108.940622999995</v>
      </c>
      <c r="BZ30" s="720">
        <v>5464.9611910000031</v>
      </c>
      <c r="CA30" s="720">
        <v>3630.417228000003</v>
      </c>
      <c r="CB30" s="2800"/>
      <c r="CC30" s="2800"/>
      <c r="CD30" s="2800"/>
      <c r="CE30" s="2800"/>
      <c r="CF30" s="2800"/>
      <c r="CG30" s="2800"/>
      <c r="CH30" s="2800"/>
      <c r="CI30" s="2800"/>
      <c r="CJ30" s="2800"/>
      <c r="CK30" s="2800"/>
      <c r="CL30" s="2800"/>
      <c r="CM30" s="2800"/>
      <c r="CN30" s="2800"/>
      <c r="CO30" s="2800"/>
      <c r="CP30" s="2800"/>
      <c r="CQ30" s="2800"/>
      <c r="CR30" s="2800"/>
      <c r="CS30" s="2800"/>
      <c r="CT30" s="2800"/>
      <c r="CU30" s="2800"/>
      <c r="CV30" s="2800"/>
      <c r="CW30" s="2800"/>
      <c r="CX30" s="2800"/>
      <c r="CY30" s="2800"/>
      <c r="CZ30" s="2477"/>
    </row>
    <row r="31" s="130" customFormat="true" ht="15" customHeight="true" x14ac:dyDescent="0.2">
      <c r="A31" s="3057" t="s">
        <v>104</v>
      </c>
      <c r="B31" s="290" t="s">
        <v>49</v>
      </c>
      <c r="C31" s="550">
        <v>0.36923903481045972</v>
      </c>
      <c r="D31" s="566">
        <v>0.43914309261915924</v>
      </c>
      <c r="E31" s="566">
        <v>3.5871784737711798</v>
      </c>
      <c r="F31" s="566">
        <v>24.438160185044872</v>
      </c>
      <c r="G31" s="582">
        <v>62.522680438013047</v>
      </c>
      <c r="H31" s="598">
        <v>8.4130381629503344</v>
      </c>
      <c r="I31" s="566">
        <v>26.505459546966698</v>
      </c>
      <c r="J31" s="566">
        <v>42.383625055033811</v>
      </c>
      <c r="K31" s="566">
        <v>56.457692322390152</v>
      </c>
      <c r="L31" s="614">
        <v>78.072342433031707</v>
      </c>
      <c r="M31" s="627">
        <v>0.17735855662243022</v>
      </c>
      <c r="N31" s="566">
        <v>0.13567203357845248</v>
      </c>
      <c r="O31" s="566">
        <v>0.2270464428312996</v>
      </c>
      <c r="P31" s="566">
        <v>0.60654253773220501</v>
      </c>
      <c r="Q31" s="582">
        <v>10.425917862185823</v>
      </c>
      <c r="R31" s="627">
        <v>12.285622288745785</v>
      </c>
      <c r="S31" s="566">
        <v>39.263800996147936</v>
      </c>
      <c r="T31" s="566">
        <v>5.5942240633768119</v>
      </c>
      <c r="U31" s="566">
        <v>4.8627511709013653</v>
      </c>
      <c r="V31" s="566">
        <v>40.225773758779795</v>
      </c>
      <c r="W31" s="566">
        <v>2.2166786227794391</v>
      </c>
      <c r="X31" s="566">
        <v>13.833889702297149</v>
      </c>
      <c r="Y31" s="640">
        <v>2.7367606225846792</v>
      </c>
      <c r="Z31" s="640">
        <v>17.239801775275552</v>
      </c>
      <c r="AA31" s="640">
        <v>7.3657817425702889</v>
      </c>
      <c r="AB31" s="2774"/>
      <c r="AC31" s="2774"/>
      <c r="AD31" s="2774"/>
      <c r="AE31" s="2774"/>
      <c r="AF31" s="2774"/>
      <c r="AG31" s="2774"/>
      <c r="AH31" s="2774"/>
      <c r="AI31" s="2774"/>
      <c r="AJ31" s="2774"/>
      <c r="AK31" s="2774"/>
      <c r="AL31" s="2774"/>
      <c r="AM31" s="2774"/>
      <c r="AN31" s="2774"/>
      <c r="AO31" s="2774"/>
      <c r="AP31" s="2774"/>
      <c r="AQ31" s="2774"/>
      <c r="AR31" s="2774"/>
      <c r="AS31" s="2774"/>
      <c r="AT31" s="2774"/>
      <c r="AU31" s="2774"/>
      <c r="AV31" s="2774"/>
      <c r="AW31" s="2774"/>
      <c r="AX31" s="2774"/>
      <c r="AY31" s="2774"/>
      <c r="AZ31" s="239"/>
      <c r="BA31" s="3056" t="s">
        <v>104</v>
      </c>
      <c r="BB31" s="165" t="s">
        <v>49</v>
      </c>
      <c r="BC31" s="656">
        <v>48.164183000000001</v>
      </c>
      <c r="BD31" s="672">
        <v>57.321723000000006</v>
      </c>
      <c r="BE31" s="672">
        <v>468.06537600000013</v>
      </c>
      <c r="BF31" s="672">
        <v>3188.8776740000008</v>
      </c>
      <c r="BG31" s="688">
        <v>8157.5553470000104</v>
      </c>
      <c r="BH31" s="704">
        <v>437.22567300000003</v>
      </c>
      <c r="BI31" s="672">
        <v>1378.9178360000005</v>
      </c>
      <c r="BJ31" s="672">
        <v>2198.5923069999985</v>
      </c>
      <c r="BK31" s="672">
        <v>2936.1781509999987</v>
      </c>
      <c r="BL31" s="688">
        <v>4060.5992939999965</v>
      </c>
      <c r="BM31" s="704">
        <v>13.929049000000001</v>
      </c>
      <c r="BN31" s="672">
        <v>10.640722</v>
      </c>
      <c r="BO31" s="672">
        <v>17.834299999999999</v>
      </c>
      <c r="BP31" s="672">
        <v>47.623184999999999</v>
      </c>
      <c r="BQ31" s="688">
        <v>818.44378600000027</v>
      </c>
      <c r="BR31" s="704">
        <v>713.76361399999951</v>
      </c>
      <c r="BS31" s="672">
        <v>3646.0254299999929</v>
      </c>
      <c r="BT31" s="672">
        <v>476.48470100000014</v>
      </c>
      <c r="BU31" s="672">
        <v>272.90732700000001</v>
      </c>
      <c r="BV31" s="672">
        <v>4409.4719519999999</v>
      </c>
      <c r="BW31" s="672">
        <v>83.588630999999992</v>
      </c>
      <c r="BX31" s="672">
        <v>487.08256499999987</v>
      </c>
      <c r="BY31" s="720">
        <v>152.62551499999998</v>
      </c>
      <c r="BZ31" s="720">
        <v>1362.6562470000019</v>
      </c>
      <c r="CA31" s="720">
        <v>315.3783209999998</v>
      </c>
      <c r="CB31" s="2800"/>
      <c r="CC31" s="2800"/>
      <c r="CD31" s="2800"/>
      <c r="CE31" s="2800"/>
      <c r="CF31" s="2800"/>
      <c r="CG31" s="2800"/>
      <c r="CH31" s="2800"/>
      <c r="CI31" s="2800"/>
      <c r="CJ31" s="2800"/>
      <c r="CK31" s="2800"/>
      <c r="CL31" s="2800"/>
      <c r="CM31" s="2800"/>
      <c r="CN31" s="2800"/>
      <c r="CO31" s="2800"/>
      <c r="CP31" s="2800"/>
      <c r="CQ31" s="2800"/>
      <c r="CR31" s="2800"/>
      <c r="CS31" s="2800"/>
      <c r="CT31" s="2800"/>
      <c r="CU31" s="2800"/>
      <c r="CV31" s="2800"/>
      <c r="CW31" s="2800"/>
      <c r="CX31" s="2800"/>
      <c r="CY31" s="2800"/>
      <c r="CZ31" s="2477"/>
    </row>
    <row r="32" s="130" customFormat="true" ht="15" customHeight="true" x14ac:dyDescent="0.2">
      <c r="A32" s="3057"/>
      <c r="B32" s="290" t="s">
        <v>48</v>
      </c>
      <c r="C32" s="550">
        <v>99.630760965189552</v>
      </c>
      <c r="D32" s="566">
        <v>99.560856907380852</v>
      </c>
      <c r="E32" s="566">
        <v>96.412821526228782</v>
      </c>
      <c r="F32" s="566">
        <v>75.561839814955249</v>
      </c>
      <c r="G32" s="582">
        <v>37.477319561987152</v>
      </c>
      <c r="H32" s="598">
        <v>91.586961837049714</v>
      </c>
      <c r="I32" s="566">
        <v>73.494540453033295</v>
      </c>
      <c r="J32" s="566">
        <v>57.616374944966253</v>
      </c>
      <c r="K32" s="566">
        <v>43.54230767760987</v>
      </c>
      <c r="L32" s="614">
        <v>21.927657566968115</v>
      </c>
      <c r="M32" s="627">
        <v>99.822641443377577</v>
      </c>
      <c r="N32" s="566">
        <v>99.864327966421556</v>
      </c>
      <c r="O32" s="566">
        <v>99.772953557168691</v>
      </c>
      <c r="P32" s="566">
        <v>99.39345746226779</v>
      </c>
      <c r="Q32" s="582">
        <v>89.574082137814131</v>
      </c>
      <c r="R32" s="627">
        <v>87.714377711254116</v>
      </c>
      <c r="S32" s="566">
        <v>60.736199003851823</v>
      </c>
      <c r="T32" s="566">
        <v>94.405775936623201</v>
      </c>
      <c r="U32" s="566">
        <v>95.137248829098638</v>
      </c>
      <c r="V32" s="566">
        <v>59.774226241219978</v>
      </c>
      <c r="W32" s="566">
        <v>97.783321377220574</v>
      </c>
      <c r="X32" s="566">
        <v>86.166110297702716</v>
      </c>
      <c r="Y32" s="640">
        <v>97.263239377415317</v>
      </c>
      <c r="Z32" s="640">
        <v>82.760198224724633</v>
      </c>
      <c r="AA32" s="640">
        <v>92.634218257429723</v>
      </c>
      <c r="AB32" s="2774"/>
      <c r="AC32" s="2774"/>
      <c r="AD32" s="2774"/>
      <c r="AE32" s="2774"/>
      <c r="AF32" s="2774"/>
      <c r="AG32" s="2774"/>
      <c r="AH32" s="2774"/>
      <c r="AI32" s="2774"/>
      <c r="AJ32" s="2774"/>
      <c r="AK32" s="2774"/>
      <c r="AL32" s="2774"/>
      <c r="AM32" s="2774"/>
      <c r="AN32" s="2774"/>
      <c r="AO32" s="2774"/>
      <c r="AP32" s="2774"/>
      <c r="AQ32" s="2774"/>
      <c r="AR32" s="2774"/>
      <c r="AS32" s="2774"/>
      <c r="AT32" s="2774"/>
      <c r="AU32" s="2774"/>
      <c r="AV32" s="2774"/>
      <c r="AW32" s="2774"/>
      <c r="AX32" s="2774"/>
      <c r="AY32" s="2774"/>
      <c r="AZ32" s="239"/>
      <c r="BA32" s="3056"/>
      <c r="BB32" s="165" t="s">
        <v>48</v>
      </c>
      <c r="BC32" s="656">
        <v>12996.010040000006</v>
      </c>
      <c r="BD32" s="672">
        <v>12995.763698000002</v>
      </c>
      <c r="BE32" s="672">
        <v>12580.222558999942</v>
      </c>
      <c r="BF32" s="672">
        <v>9859.8856119999982</v>
      </c>
      <c r="BG32" s="688">
        <v>4889.7984929999939</v>
      </c>
      <c r="BH32" s="704">
        <v>4759.7752739999996</v>
      </c>
      <c r="BI32" s="672">
        <v>3823.4738960000009</v>
      </c>
      <c r="BJ32" s="672">
        <v>2988.7702749999999</v>
      </c>
      <c r="BK32" s="672">
        <v>2264.4916429999971</v>
      </c>
      <c r="BL32" s="688">
        <v>1140.4734130000002</v>
      </c>
      <c r="BM32" s="704">
        <v>7839.680760000002</v>
      </c>
      <c r="BN32" s="672">
        <v>7832.3330429999869</v>
      </c>
      <c r="BO32" s="672">
        <v>7837.0784559999984</v>
      </c>
      <c r="BP32" s="672">
        <v>7803.9588619999977</v>
      </c>
      <c r="BQ32" s="688">
        <v>7031.6447799999887</v>
      </c>
      <c r="BR32" s="704">
        <v>5095.9837249999982</v>
      </c>
      <c r="BS32" s="672">
        <v>5639.9462219999896</v>
      </c>
      <c r="BT32" s="672">
        <v>8040.9557089999935</v>
      </c>
      <c r="BU32" s="672">
        <v>5339.2927919999938</v>
      </c>
      <c r="BV32" s="672">
        <v>6552.3357149999802</v>
      </c>
      <c r="BW32" s="672">
        <v>3687.3067140000012</v>
      </c>
      <c r="BX32" s="672">
        <v>3033.8546079999987</v>
      </c>
      <c r="BY32" s="720">
        <v>5424.2420319999937</v>
      </c>
      <c r="BZ32" s="720">
        <v>6541.4731900000024</v>
      </c>
      <c r="CA32" s="720">
        <v>3966.2896950000049</v>
      </c>
      <c r="CB32" s="2800"/>
      <c r="CC32" s="2800"/>
      <c r="CD32" s="2800"/>
      <c r="CE32" s="2800"/>
      <c r="CF32" s="2800"/>
      <c r="CG32" s="2800"/>
      <c r="CH32" s="2800"/>
      <c r="CI32" s="2800"/>
      <c r="CJ32" s="2800"/>
      <c r="CK32" s="2800"/>
      <c r="CL32" s="2800"/>
      <c r="CM32" s="2800"/>
      <c r="CN32" s="2800"/>
      <c r="CO32" s="2800"/>
      <c r="CP32" s="2800"/>
      <c r="CQ32" s="2800"/>
      <c r="CR32" s="2800"/>
      <c r="CS32" s="2800"/>
      <c r="CT32" s="2800"/>
      <c r="CU32" s="2800"/>
      <c r="CV32" s="2800"/>
      <c r="CW32" s="2800"/>
      <c r="CX32" s="2800"/>
      <c r="CY32" s="2800"/>
      <c r="CZ32" s="2477"/>
    </row>
    <row r="33" s="130" customFormat="true" ht="15" customHeight="true" x14ac:dyDescent="0.2">
      <c r="A33" s="3057" t="s">
        <v>105</v>
      </c>
      <c r="B33" s="290" t="s">
        <v>49</v>
      </c>
      <c r="C33" s="550">
        <v>8.8625487534627789E-2</v>
      </c>
      <c r="D33" s="566">
        <v>0.10897467948164435</v>
      </c>
      <c r="E33" s="566">
        <v>0.45310327526888866</v>
      </c>
      <c r="F33" s="566">
        <v>4.6335885458869743</v>
      </c>
      <c r="G33" s="582">
        <v>31.191028394766089</v>
      </c>
      <c r="H33" s="598">
        <v>0.81569263566270489</v>
      </c>
      <c r="I33" s="566">
        <v>4.2367635763419269</v>
      </c>
      <c r="J33" s="566">
        <v>9.4352183650770769</v>
      </c>
      <c r="K33" s="566">
        <v>17.05139366900557</v>
      </c>
      <c r="L33" s="614">
        <v>53.160756458542444</v>
      </c>
      <c r="M33" s="627">
        <v>0.10487227148159939</v>
      </c>
      <c r="N33" s="566">
        <v>4.2384484502990122E-2</v>
      </c>
      <c r="O33" s="566">
        <v>0.12681678726973758</v>
      </c>
      <c r="P33" s="566">
        <v>0.14217538495016127</v>
      </c>
      <c r="Q33" s="582">
        <v>4.1081371030228482</v>
      </c>
      <c r="R33" s="627">
        <v>6.244222766190755</v>
      </c>
      <c r="S33" s="566">
        <v>15.35912451006477</v>
      </c>
      <c r="T33" s="566">
        <v>2.4169342089943684</v>
      </c>
      <c r="U33" s="566">
        <v>1.8527841808058685</v>
      </c>
      <c r="V33" s="566">
        <v>16.764560881069865</v>
      </c>
      <c r="W33" s="566">
        <v>0.36186032100023713</v>
      </c>
      <c r="X33" s="566">
        <v>5.3531025899961415</v>
      </c>
      <c r="Y33" s="640">
        <v>0.55572499685189369</v>
      </c>
      <c r="Z33" s="640">
        <v>5.9717361635104105</v>
      </c>
      <c r="AA33" s="640">
        <v>2.7430245773636801</v>
      </c>
      <c r="AB33" s="2774"/>
      <c r="AC33" s="2774"/>
      <c r="AD33" s="2774"/>
      <c r="AE33" s="2774"/>
      <c r="AF33" s="2774"/>
      <c r="AG33" s="2774"/>
      <c r="AH33" s="2774"/>
      <c r="AI33" s="2774"/>
      <c r="AJ33" s="2774"/>
      <c r="AK33" s="2774"/>
      <c r="AL33" s="2774"/>
      <c r="AM33" s="2774"/>
      <c r="AN33" s="2774"/>
      <c r="AO33" s="2774"/>
      <c r="AP33" s="2774"/>
      <c r="AQ33" s="2774"/>
      <c r="AR33" s="2774"/>
      <c r="AS33" s="2774"/>
      <c r="AT33" s="2774"/>
      <c r="AU33" s="2774"/>
      <c r="AV33" s="2774"/>
      <c r="AW33" s="2774"/>
      <c r="AX33" s="2774"/>
      <c r="AY33" s="2774"/>
      <c r="AZ33" s="239"/>
      <c r="BA33" s="3056" t="s">
        <v>105</v>
      </c>
      <c r="BB33" s="165" t="s">
        <v>49</v>
      </c>
      <c r="BC33" s="656">
        <v>11.560463</v>
      </c>
      <c r="BD33" s="672">
        <v>14.224557999999998</v>
      </c>
      <c r="BE33" s="672">
        <v>59.122219999999999</v>
      </c>
      <c r="BF33" s="672">
        <v>604.62600099999997</v>
      </c>
      <c r="BG33" s="688">
        <v>4069.6038409999969</v>
      </c>
      <c r="BH33" s="704">
        <v>42.391554000000006</v>
      </c>
      <c r="BI33" s="672">
        <v>220.41303799999997</v>
      </c>
      <c r="BJ33" s="672">
        <v>489.43898700000005</v>
      </c>
      <c r="BK33" s="672">
        <v>886.78668000000016</v>
      </c>
      <c r="BL33" s="688">
        <v>2764.9295949999942</v>
      </c>
      <c r="BM33" s="704">
        <v>8.2362590000000004</v>
      </c>
      <c r="BN33" s="672">
        <v>3.3242039999999999</v>
      </c>
      <c r="BO33" s="672">
        <v>9.9613479999999992</v>
      </c>
      <c r="BP33" s="672">
        <v>11.163017</v>
      </c>
      <c r="BQ33" s="688">
        <v>322.49240099999997</v>
      </c>
      <c r="BR33" s="704">
        <v>362.77356599999979</v>
      </c>
      <c r="BS33" s="672">
        <v>1426.2439479999994</v>
      </c>
      <c r="BT33" s="672">
        <v>205.86093099999999</v>
      </c>
      <c r="BU33" s="672">
        <v>103.98195600000001</v>
      </c>
      <c r="BV33" s="672">
        <v>1837.6989199999998</v>
      </c>
      <c r="BW33" s="672">
        <v>13.645374</v>
      </c>
      <c r="BX33" s="672">
        <v>188.47937900000011</v>
      </c>
      <c r="BY33" s="720">
        <v>30.992046999999999</v>
      </c>
      <c r="BZ33" s="720">
        <v>472.01375600000017</v>
      </c>
      <c r="CA33" s="720">
        <v>117.44720599999998</v>
      </c>
      <c r="CB33" s="2800"/>
      <c r="CC33" s="2800"/>
      <c r="CD33" s="2800"/>
      <c r="CE33" s="2800"/>
      <c r="CF33" s="2800"/>
      <c r="CG33" s="2800"/>
      <c r="CH33" s="2800"/>
      <c r="CI33" s="2800"/>
      <c r="CJ33" s="2800"/>
      <c r="CK33" s="2800"/>
      <c r="CL33" s="2800"/>
      <c r="CM33" s="2800"/>
      <c r="CN33" s="2800"/>
      <c r="CO33" s="2800"/>
      <c r="CP33" s="2800"/>
      <c r="CQ33" s="2800"/>
      <c r="CR33" s="2800"/>
      <c r="CS33" s="2800"/>
      <c r="CT33" s="2800"/>
      <c r="CU33" s="2800"/>
      <c r="CV33" s="2800"/>
      <c r="CW33" s="2800"/>
      <c r="CX33" s="2800"/>
      <c r="CY33" s="2800"/>
      <c r="CZ33" s="2477"/>
    </row>
    <row r="34" s="130" customFormat="true" ht="15" customHeight="true" x14ac:dyDescent="0.2">
      <c r="A34" s="3057"/>
      <c r="B34" s="290" t="s">
        <v>48</v>
      </c>
      <c r="C34" s="550">
        <v>99.911374512465372</v>
      </c>
      <c r="D34" s="566">
        <v>99.891025320518352</v>
      </c>
      <c r="E34" s="566">
        <v>99.546896724731099</v>
      </c>
      <c r="F34" s="566">
        <v>95.366411454113063</v>
      </c>
      <c r="G34" s="582">
        <v>68.808971605233992</v>
      </c>
      <c r="H34" s="598">
        <v>99.1843073643373</v>
      </c>
      <c r="I34" s="566">
        <v>95.763236423658029</v>
      </c>
      <c r="J34" s="566">
        <v>90.56478163492298</v>
      </c>
      <c r="K34" s="566">
        <v>82.948606330994494</v>
      </c>
      <c r="L34" s="614">
        <v>46.839243541457343</v>
      </c>
      <c r="M34" s="627">
        <v>99.895127728518403</v>
      </c>
      <c r="N34" s="566">
        <v>99.957615515497011</v>
      </c>
      <c r="O34" s="566">
        <v>99.873183212730268</v>
      </c>
      <c r="P34" s="566">
        <v>99.857824615049836</v>
      </c>
      <c r="Q34" s="582">
        <v>95.891862896977116</v>
      </c>
      <c r="R34" s="627">
        <v>93.755777233809141</v>
      </c>
      <c r="S34" s="566">
        <v>84.640875489935183</v>
      </c>
      <c r="T34" s="566">
        <v>97.583065791005637</v>
      </c>
      <c r="U34" s="566">
        <v>98.147215819194187</v>
      </c>
      <c r="V34" s="566">
        <v>83.235439118930003</v>
      </c>
      <c r="W34" s="566">
        <v>99.638139678999778</v>
      </c>
      <c r="X34" s="566">
        <v>94.646897410003803</v>
      </c>
      <c r="Y34" s="640">
        <v>99.444275003148107</v>
      </c>
      <c r="Z34" s="640">
        <v>94.0282638364896</v>
      </c>
      <c r="AA34" s="640">
        <v>97.256975422636344</v>
      </c>
      <c r="AB34" s="2774"/>
      <c r="AC34" s="2774"/>
      <c r="AD34" s="2774"/>
      <c r="AE34" s="2774"/>
      <c r="AF34" s="2774"/>
      <c r="AG34" s="2774"/>
      <c r="AH34" s="2774"/>
      <c r="AI34" s="2774"/>
      <c r="AJ34" s="2774"/>
      <c r="AK34" s="2774"/>
      <c r="AL34" s="2774"/>
      <c r="AM34" s="2774"/>
      <c r="AN34" s="2774"/>
      <c r="AO34" s="2774"/>
      <c r="AP34" s="2774"/>
      <c r="AQ34" s="2774"/>
      <c r="AR34" s="2774"/>
      <c r="AS34" s="2774"/>
      <c r="AT34" s="2774"/>
      <c r="AU34" s="2774"/>
      <c r="AV34" s="2774"/>
      <c r="AW34" s="2774"/>
      <c r="AX34" s="2774"/>
      <c r="AY34" s="2774"/>
      <c r="AZ34" s="239"/>
      <c r="BA34" s="3056"/>
      <c r="BB34" s="165" t="s">
        <v>48</v>
      </c>
      <c r="BC34" s="656">
        <v>13032.613760000004</v>
      </c>
      <c r="BD34" s="672">
        <v>13038.860863000002</v>
      </c>
      <c r="BE34" s="672">
        <v>12989.165714999946</v>
      </c>
      <c r="BF34" s="672">
        <v>12444.137284999988</v>
      </c>
      <c r="BG34" s="688">
        <v>8977.7499989999924</v>
      </c>
      <c r="BH34" s="704">
        <v>5154.609392999997</v>
      </c>
      <c r="BI34" s="672">
        <v>4981.9786939999995</v>
      </c>
      <c r="BJ34" s="672">
        <v>4697.9235949999984</v>
      </c>
      <c r="BK34" s="672">
        <v>4313.8831139999984</v>
      </c>
      <c r="BL34" s="688">
        <v>2436.1431120000007</v>
      </c>
      <c r="BM34" s="704">
        <v>7845.3735500000021</v>
      </c>
      <c r="BN34" s="672">
        <v>7839.6495609999865</v>
      </c>
      <c r="BO34" s="672">
        <v>7844.9514079999999</v>
      </c>
      <c r="BP34" s="672">
        <v>7840.4190299999982</v>
      </c>
      <c r="BQ34" s="688">
        <v>7527.5961649999908</v>
      </c>
      <c r="BR34" s="704">
        <v>5446.9737729999979</v>
      </c>
      <c r="BS34" s="672">
        <v>7859.7277040000017</v>
      </c>
      <c r="BT34" s="672">
        <v>8311.5794789999927</v>
      </c>
      <c r="BU34" s="672">
        <v>5508.2181629999968</v>
      </c>
      <c r="BV34" s="672">
        <v>9124.1087469999893</v>
      </c>
      <c r="BW34" s="672">
        <v>3757.2499710000006</v>
      </c>
      <c r="BX34" s="672">
        <v>3332.4577940000013</v>
      </c>
      <c r="BY34" s="720">
        <v>5545.8754999999946</v>
      </c>
      <c r="BZ34" s="720">
        <v>7432.1156809999902</v>
      </c>
      <c r="CA34" s="720">
        <v>4164.2208100000053</v>
      </c>
      <c r="CB34" s="2800"/>
      <c r="CC34" s="2800"/>
      <c r="CD34" s="2800"/>
      <c r="CE34" s="2800"/>
      <c r="CF34" s="2800"/>
      <c r="CG34" s="2800"/>
      <c r="CH34" s="2800"/>
      <c r="CI34" s="2800"/>
      <c r="CJ34" s="2800"/>
      <c r="CK34" s="2800"/>
      <c r="CL34" s="2800"/>
      <c r="CM34" s="2800"/>
      <c r="CN34" s="2800"/>
      <c r="CO34" s="2800"/>
      <c r="CP34" s="2800"/>
      <c r="CQ34" s="2800"/>
      <c r="CR34" s="2800"/>
      <c r="CS34" s="2800"/>
      <c r="CT34" s="2800"/>
      <c r="CU34" s="2800"/>
      <c r="CV34" s="2800"/>
      <c r="CW34" s="2800"/>
      <c r="CX34" s="2800"/>
      <c r="CY34" s="2800"/>
      <c r="CZ34" s="2477"/>
    </row>
    <row r="35" s="130" customFormat="true" ht="15" customHeight="true" x14ac:dyDescent="0.2">
      <c r="A35" s="3057" t="s">
        <v>55</v>
      </c>
      <c r="B35" s="290" t="s">
        <v>49</v>
      </c>
      <c r="C35" s="550">
        <v>8.7475370191550113</v>
      </c>
      <c r="D35" s="566">
        <v>10.112685188410216</v>
      </c>
      <c r="E35" s="566">
        <v>24.468899367524681</v>
      </c>
      <c r="F35" s="566">
        <v>52.095812476676748</v>
      </c>
      <c r="G35" s="582">
        <v>80.004371031911987</v>
      </c>
      <c r="H35" s="598">
        <v>38.963317471952742</v>
      </c>
      <c r="I35" s="566">
        <v>58.506405837875398</v>
      </c>
      <c r="J35" s="566">
        <v>64.802817517798232</v>
      </c>
      <c r="K35" s="566">
        <v>77.887723109689915</v>
      </c>
      <c r="L35" s="614">
        <v>90.493655062069053</v>
      </c>
      <c r="M35" s="627">
        <v>8.1683231482273371</v>
      </c>
      <c r="N35" s="566">
        <v>8.5809852635660455</v>
      </c>
      <c r="O35" s="566">
        <v>9.0162685060890588</v>
      </c>
      <c r="P35" s="566">
        <v>15.191729002637771</v>
      </c>
      <c r="Q35" s="582">
        <v>31.682255850869907</v>
      </c>
      <c r="R35" s="627">
        <v>35.334450867072363</v>
      </c>
      <c r="S35" s="566">
        <v>62.761657911638949</v>
      </c>
      <c r="T35" s="566">
        <v>9.6084653441091827</v>
      </c>
      <c r="U35" s="566">
        <v>29.72355881167757</v>
      </c>
      <c r="V35" s="566">
        <v>58.054274069758549</v>
      </c>
      <c r="W35" s="566">
        <v>19.409407688030118</v>
      </c>
      <c r="X35" s="566">
        <v>24.215484375528693</v>
      </c>
      <c r="Y35" s="640">
        <v>18.087083107121892</v>
      </c>
      <c r="Z35" s="640">
        <v>36.276652170922716</v>
      </c>
      <c r="AA35" s="640">
        <v>16.310675217935898</v>
      </c>
      <c r="AB35" s="2774"/>
      <c r="AC35" s="2774"/>
      <c r="AD35" s="2774"/>
      <c r="AE35" s="2774"/>
      <c r="AF35" s="2774"/>
      <c r="AG35" s="2774"/>
      <c r="AH35" s="2774"/>
      <c r="AI35" s="2774"/>
      <c r="AJ35" s="2774"/>
      <c r="AK35" s="2774"/>
      <c r="AL35" s="2774"/>
      <c r="AM35" s="2774"/>
      <c r="AN35" s="2774"/>
      <c r="AO35" s="2774"/>
      <c r="AP35" s="2774"/>
      <c r="AQ35" s="2774"/>
      <c r="AR35" s="2774"/>
      <c r="AS35" s="2774"/>
      <c r="AT35" s="2774"/>
      <c r="AU35" s="2774"/>
      <c r="AV35" s="2774"/>
      <c r="AW35" s="2774"/>
      <c r="AX35" s="2774"/>
      <c r="AY35" s="2774"/>
      <c r="AZ35" s="239"/>
      <c r="BA35" s="3056" t="s">
        <v>55</v>
      </c>
      <c r="BB35" s="165" t="s">
        <v>49</v>
      </c>
      <c r="BC35" s="656">
        <v>1141.043969000001</v>
      </c>
      <c r="BD35" s="672">
        <v>1320.0174360000003</v>
      </c>
      <c r="BE35" s="672">
        <v>3192.7724440000015</v>
      </c>
      <c r="BF35" s="672">
        <v>6797.8592519999938</v>
      </c>
      <c r="BG35" s="688">
        <v>10438.453375999998</v>
      </c>
      <c r="BH35" s="704">
        <v>2024.9239779999991</v>
      </c>
      <c r="BI35" s="672">
        <v>3043.7324199999962</v>
      </c>
      <c r="BJ35" s="672">
        <v>3361.5571080000032</v>
      </c>
      <c r="BK35" s="672">
        <v>4050.6832889999964</v>
      </c>
      <c r="BL35" s="688">
        <v>4706.640795000003</v>
      </c>
      <c r="BM35" s="704">
        <v>641.5082279999998</v>
      </c>
      <c r="BN35" s="672">
        <v>673.00442299999986</v>
      </c>
      <c r="BO35" s="672">
        <v>708.22002500000008</v>
      </c>
      <c r="BP35" s="672">
        <v>1192.7910669999992</v>
      </c>
      <c r="BQ35" s="688">
        <v>2487.0851440000024</v>
      </c>
      <c r="BR35" s="704">
        <v>2052.8423190000003</v>
      </c>
      <c r="BS35" s="672">
        <v>5828.029762000011</v>
      </c>
      <c r="BT35" s="672">
        <v>818.39531000000034</v>
      </c>
      <c r="BU35" s="672">
        <v>1668.1456030000015</v>
      </c>
      <c r="BV35" s="672">
        <v>6363.7978659999881</v>
      </c>
      <c r="BW35" s="672">
        <v>731.90845100000001</v>
      </c>
      <c r="BX35" s="672">
        <v>852.61199099999749</v>
      </c>
      <c r="BY35" s="720">
        <v>1008.692667999999</v>
      </c>
      <c r="BZ35" s="720">
        <v>2867.3535429999984</v>
      </c>
      <c r="CA35" s="720">
        <v>698.36896400000035</v>
      </c>
      <c r="CB35" s="2800"/>
      <c r="CC35" s="2800"/>
      <c r="CD35" s="2800"/>
      <c r="CE35" s="2800"/>
      <c r="CF35" s="2800"/>
      <c r="CG35" s="2800"/>
      <c r="CH35" s="2800"/>
      <c r="CI35" s="2800"/>
      <c r="CJ35" s="2800"/>
      <c r="CK35" s="2800"/>
      <c r="CL35" s="2800"/>
      <c r="CM35" s="2800"/>
      <c r="CN35" s="2800"/>
      <c r="CO35" s="2800"/>
      <c r="CP35" s="2800"/>
      <c r="CQ35" s="2800"/>
      <c r="CR35" s="2800"/>
      <c r="CS35" s="2800"/>
      <c r="CT35" s="2800"/>
      <c r="CU35" s="2800"/>
      <c r="CV35" s="2800"/>
      <c r="CW35" s="2800"/>
      <c r="CX35" s="2800"/>
      <c r="CY35" s="2800"/>
      <c r="CZ35" s="2477"/>
    </row>
    <row r="36" s="130" customFormat="true" ht="15" customHeight="true" x14ac:dyDescent="0.2">
      <c r="A36" s="3057"/>
      <c r="B36" s="290" t="s">
        <v>48</v>
      </c>
      <c r="C36" s="550">
        <v>91.252462980844996</v>
      </c>
      <c r="D36" s="566">
        <v>89.887314811589818</v>
      </c>
      <c r="E36" s="566">
        <v>75.531100632475628</v>
      </c>
      <c r="F36" s="566">
        <v>47.90418752332333</v>
      </c>
      <c r="G36" s="582">
        <v>19.995628968088162</v>
      </c>
      <c r="H36" s="598">
        <v>61.036682528047322</v>
      </c>
      <c r="I36" s="566">
        <v>41.493594162124488</v>
      </c>
      <c r="J36" s="566">
        <v>35.197182482201917</v>
      </c>
      <c r="K36" s="566">
        <v>22.11227689031012</v>
      </c>
      <c r="L36" s="614">
        <v>9.5063449379308853</v>
      </c>
      <c r="M36" s="627">
        <v>91.831676851772613</v>
      </c>
      <c r="N36" s="566">
        <v>91.41901473643405</v>
      </c>
      <c r="O36" s="566">
        <v>90.983731493910952</v>
      </c>
      <c r="P36" s="566">
        <v>84.8082709973622</v>
      </c>
      <c r="Q36" s="582">
        <v>68.317744149130164</v>
      </c>
      <c r="R36" s="627">
        <v>64.665549132927538</v>
      </c>
      <c r="S36" s="566">
        <v>37.238342088361094</v>
      </c>
      <c r="T36" s="566">
        <v>90.391534655890823</v>
      </c>
      <c r="U36" s="566">
        <v>70.276441188322565</v>
      </c>
      <c r="V36" s="566">
        <v>41.945725930241309</v>
      </c>
      <c r="W36" s="566">
        <v>80.590592311969843</v>
      </c>
      <c r="X36" s="566">
        <v>75.784515624471055</v>
      </c>
      <c r="Y36" s="640">
        <v>81.912916892878172</v>
      </c>
      <c r="Z36" s="640">
        <v>63.723347829077383</v>
      </c>
      <c r="AA36" s="640">
        <v>83.689324782064062</v>
      </c>
      <c r="AB36" s="2774"/>
      <c r="AC36" s="2774"/>
      <c r="AD36" s="2774"/>
      <c r="AE36" s="2774"/>
      <c r="AF36" s="2774"/>
      <c r="AG36" s="2774"/>
      <c r="AH36" s="2774"/>
      <c r="AI36" s="2774"/>
      <c r="AJ36" s="2774"/>
      <c r="AK36" s="2774"/>
      <c r="AL36" s="2774"/>
      <c r="AM36" s="2774"/>
      <c r="AN36" s="2774"/>
      <c r="AO36" s="2774"/>
      <c r="AP36" s="2774"/>
      <c r="AQ36" s="2774"/>
      <c r="AR36" s="2774"/>
      <c r="AS36" s="2774"/>
      <c r="AT36" s="2774"/>
      <c r="AU36" s="2774"/>
      <c r="AV36" s="2774"/>
      <c r="AW36" s="2774"/>
      <c r="AX36" s="2774"/>
      <c r="AY36" s="2774"/>
      <c r="AZ36" s="239"/>
      <c r="BA36" s="3056"/>
      <c r="BB36" s="165" t="s">
        <v>48</v>
      </c>
      <c r="BC36" s="656">
        <v>11903.130254000003</v>
      </c>
      <c r="BD36" s="672">
        <v>11733.067985000007</v>
      </c>
      <c r="BE36" s="672">
        <v>9855.5154909999874</v>
      </c>
      <c r="BF36" s="672">
        <v>6250.9040339999992</v>
      </c>
      <c r="BG36" s="688">
        <v>2608.9004639999985</v>
      </c>
      <c r="BH36" s="704">
        <v>3172.0769690000011</v>
      </c>
      <c r="BI36" s="672">
        <v>2158.6593119999998</v>
      </c>
      <c r="BJ36" s="672">
        <v>1825.8054739999993</v>
      </c>
      <c r="BK36" s="672">
        <v>1149.9865049999999</v>
      </c>
      <c r="BL36" s="688">
        <v>494.43191199999995</v>
      </c>
      <c r="BM36" s="704">
        <v>7212.1015809999981</v>
      </c>
      <c r="BN36" s="672">
        <v>7169.969341999993</v>
      </c>
      <c r="BO36" s="672">
        <v>7146.6927310000001</v>
      </c>
      <c r="BP36" s="672">
        <v>6658.790979999997</v>
      </c>
      <c r="BQ36" s="688">
        <v>5363.0034219999961</v>
      </c>
      <c r="BR36" s="704">
        <v>3756.905019999997</v>
      </c>
      <c r="BS36" s="672">
        <v>3457.9418899999978</v>
      </c>
      <c r="BT36" s="672">
        <v>7699.0450999999921</v>
      </c>
      <c r="BU36" s="672">
        <v>3944.0545159999997</v>
      </c>
      <c r="BV36" s="672">
        <v>4598.0098010000011</v>
      </c>
      <c r="BW36" s="672">
        <v>3038.9868939999992</v>
      </c>
      <c r="BX36" s="672">
        <v>2668.3251819999973</v>
      </c>
      <c r="BY36" s="720">
        <v>4568.1748789999992</v>
      </c>
      <c r="BZ36" s="720">
        <v>5036.7758939999994</v>
      </c>
      <c r="CA36" s="720">
        <v>3583.2990520000026</v>
      </c>
      <c r="CB36" s="2800"/>
      <c r="CC36" s="2800"/>
      <c r="CD36" s="2800"/>
      <c r="CE36" s="2800"/>
      <c r="CF36" s="2800"/>
      <c r="CG36" s="2800"/>
      <c r="CH36" s="2800"/>
      <c r="CI36" s="2800"/>
      <c r="CJ36" s="2800"/>
      <c r="CK36" s="2800"/>
      <c r="CL36" s="2800"/>
      <c r="CM36" s="2800"/>
      <c r="CN36" s="2800"/>
      <c r="CO36" s="2800"/>
      <c r="CP36" s="2800"/>
      <c r="CQ36" s="2800"/>
      <c r="CR36" s="2800"/>
      <c r="CS36" s="2800"/>
      <c r="CT36" s="2800"/>
      <c r="CU36" s="2800"/>
      <c r="CV36" s="2800"/>
      <c r="CW36" s="2800"/>
      <c r="CX36" s="2800"/>
      <c r="CY36" s="2800"/>
      <c r="CZ36" s="2477"/>
    </row>
    <row r="37" s="130" customFormat="true" ht="15" customHeight="true" x14ac:dyDescent="0.2">
      <c r="A37" s="3057" t="s">
        <v>126</v>
      </c>
      <c r="B37" s="290" t="s">
        <v>49</v>
      </c>
      <c r="C37" s="550">
        <v>8.0083019781134546</v>
      </c>
      <c r="D37" s="566">
        <v>10.415574911471923</v>
      </c>
      <c r="E37" s="566">
        <v>26.137726739293559</v>
      </c>
      <c r="F37" s="566">
        <v>54.57159320807736</v>
      </c>
      <c r="G37" s="582">
        <v>81.509785116157431</v>
      </c>
      <c r="H37" s="598">
        <v>44.961403948844485</v>
      </c>
      <c r="I37" s="566">
        <v>60.659220620193835</v>
      </c>
      <c r="J37" s="566">
        <v>64.623152492857912</v>
      </c>
      <c r="K37" s="566">
        <v>79.715634176379197</v>
      </c>
      <c r="L37" s="614">
        <v>90.959599213575387</v>
      </c>
      <c r="M37" s="627">
        <v>6.9789834141009504</v>
      </c>
      <c r="N37" s="566">
        <v>7.6293818849204218</v>
      </c>
      <c r="O37" s="566">
        <v>8.2928432156819269</v>
      </c>
      <c r="P37" s="566">
        <v>14.248301345022259</v>
      </c>
      <c r="Q37" s="582">
        <v>34.175023223353634</v>
      </c>
      <c r="R37" s="627">
        <v>40.65045333871705</v>
      </c>
      <c r="S37" s="566">
        <v>70.008083126864648</v>
      </c>
      <c r="T37" s="566">
        <v>11.4393587506893</v>
      </c>
      <c r="U37" s="566">
        <v>29.303491369615102</v>
      </c>
      <c r="V37" s="566">
        <v>59.142148522099681</v>
      </c>
      <c r="W37" s="566">
        <v>28.320930061715465</v>
      </c>
      <c r="X37" s="566">
        <v>33.893705825479813</v>
      </c>
      <c r="Y37" s="640">
        <v>25.133003768278233</v>
      </c>
      <c r="Z37" s="640">
        <v>46.977265836536027</v>
      </c>
      <c r="AA37" s="640">
        <v>28.632951868084998</v>
      </c>
      <c r="AB37" s="2774"/>
      <c r="AC37" s="2774"/>
      <c r="AD37" s="2774"/>
      <c r="AE37" s="2774"/>
      <c r="AF37" s="2774"/>
      <c r="AG37" s="2774"/>
      <c r="AH37" s="2774"/>
      <c r="AI37" s="2774"/>
      <c r="AJ37" s="2774"/>
      <c r="AK37" s="2774"/>
      <c r="AL37" s="2774"/>
      <c r="AM37" s="2774"/>
      <c r="AN37" s="2774"/>
      <c r="AO37" s="2774"/>
      <c r="AP37" s="2774"/>
      <c r="AQ37" s="2774"/>
      <c r="AR37" s="2774"/>
      <c r="AS37" s="2774"/>
      <c r="AT37" s="2774"/>
      <c r="AU37" s="2774"/>
      <c r="AV37" s="2774"/>
      <c r="AW37" s="2774"/>
      <c r="AX37" s="2774"/>
      <c r="AY37" s="2774"/>
      <c r="AZ37" s="239"/>
      <c r="BA37" s="3056" t="s">
        <v>126</v>
      </c>
      <c r="BB37" s="165" t="s">
        <v>49</v>
      </c>
      <c r="BC37" s="656">
        <v>505.47470399999986</v>
      </c>
      <c r="BD37" s="672">
        <v>748.66865399999983</v>
      </c>
      <c r="BE37" s="672">
        <v>2304.3068749999989</v>
      </c>
      <c r="BF37" s="672">
        <v>6162.1735119999994</v>
      </c>
      <c r="BG37" s="688">
        <v>10261.949756000002</v>
      </c>
      <c r="BH37" s="704">
        <v>1805.7595849999996</v>
      </c>
      <c r="BI37" s="672">
        <v>2872.5246369999982</v>
      </c>
      <c r="BJ37" s="672">
        <v>3110.1560190000023</v>
      </c>
      <c r="BK37" s="672">
        <v>3966.5231409999965</v>
      </c>
      <c r="BL37" s="688">
        <v>4674.2081030000027</v>
      </c>
      <c r="BM37" s="704">
        <v>257.142066</v>
      </c>
      <c r="BN37" s="672">
        <v>299.59896299999991</v>
      </c>
      <c r="BO37" s="672">
        <v>359.77262799999988</v>
      </c>
      <c r="BP37" s="672">
        <v>697.13802999999973</v>
      </c>
      <c r="BQ37" s="688">
        <v>1939.7503289999981</v>
      </c>
      <c r="BR37" s="704">
        <v>1740.5708699999984</v>
      </c>
      <c r="BS37" s="672">
        <v>5250.5385500000075</v>
      </c>
      <c r="BT37" s="672">
        <v>772.58287800000028</v>
      </c>
      <c r="BU37" s="672">
        <v>958.56332200000088</v>
      </c>
      <c r="BV37" s="672">
        <v>6355.134063999988</v>
      </c>
      <c r="BW37" s="672">
        <v>558.38176699999997</v>
      </c>
      <c r="BX37" s="672">
        <v>781.04711899999825</v>
      </c>
      <c r="BY37" s="720">
        <v>557.99786400000039</v>
      </c>
      <c r="BZ37" s="720">
        <v>2460.2200329999991</v>
      </c>
      <c r="CA37" s="720">
        <v>547.53703399999972</v>
      </c>
      <c r="CB37" s="2800"/>
      <c r="CC37" s="2800"/>
      <c r="CD37" s="2800"/>
      <c r="CE37" s="2800"/>
      <c r="CF37" s="2800"/>
      <c r="CG37" s="2800"/>
      <c r="CH37" s="2800"/>
      <c r="CI37" s="2800"/>
      <c r="CJ37" s="2800"/>
      <c r="CK37" s="2800"/>
      <c r="CL37" s="2800"/>
      <c r="CM37" s="2800"/>
      <c r="CN37" s="2800"/>
      <c r="CO37" s="2800"/>
      <c r="CP37" s="2800"/>
      <c r="CQ37" s="2800"/>
      <c r="CR37" s="2800"/>
      <c r="CS37" s="2800"/>
      <c r="CT37" s="2800"/>
      <c r="CU37" s="2800"/>
      <c r="CV37" s="2800"/>
      <c r="CW37" s="2800"/>
      <c r="CX37" s="2800"/>
      <c r="CY37" s="2800"/>
      <c r="CZ37" s="2477"/>
    </row>
    <row r="38" s="130" customFormat="true" ht="15" customHeight="true" x14ac:dyDescent="0.2">
      <c r="A38" s="3057"/>
      <c r="B38" s="290" t="s">
        <v>48</v>
      </c>
      <c r="C38" s="550">
        <v>91.991698021886464</v>
      </c>
      <c r="D38" s="566">
        <v>89.584425088528064</v>
      </c>
      <c r="E38" s="566">
        <v>73.862273260706473</v>
      </c>
      <c r="F38" s="566">
        <v>45.428406791922647</v>
      </c>
      <c r="G38" s="582">
        <v>18.490214883842675</v>
      </c>
      <c r="H38" s="598">
        <v>55.038596051155544</v>
      </c>
      <c r="I38" s="566">
        <v>39.340779379806094</v>
      </c>
      <c r="J38" s="566">
        <v>35.376847507142116</v>
      </c>
      <c r="K38" s="566">
        <v>20.284365823620799</v>
      </c>
      <c r="L38" s="614">
        <v>9.0404007864245539</v>
      </c>
      <c r="M38" s="627">
        <v>93.021016585898948</v>
      </c>
      <c r="N38" s="566">
        <v>92.37061811507958</v>
      </c>
      <c r="O38" s="566">
        <v>91.707156784318116</v>
      </c>
      <c r="P38" s="566">
        <v>85.751698654977744</v>
      </c>
      <c r="Q38" s="582">
        <v>65.824976776646494</v>
      </c>
      <c r="R38" s="627">
        <v>59.349546661282915</v>
      </c>
      <c r="S38" s="566">
        <v>29.991916873135299</v>
      </c>
      <c r="T38" s="566">
        <v>88.560641249310635</v>
      </c>
      <c r="U38" s="566">
        <v>70.696508630385068</v>
      </c>
      <c r="V38" s="566">
        <v>40.85785147790012</v>
      </c>
      <c r="W38" s="566">
        <v>71.679069938284456</v>
      </c>
      <c r="X38" s="566">
        <v>66.106294174520329</v>
      </c>
      <c r="Y38" s="640">
        <v>74.866996231721885</v>
      </c>
      <c r="Z38" s="640">
        <v>53.022734163464122</v>
      </c>
      <c r="AA38" s="640">
        <v>71.367048131915027</v>
      </c>
      <c r="AB38" s="2774"/>
      <c r="AC38" s="2774"/>
      <c r="AD38" s="2774"/>
      <c r="AE38" s="2774"/>
      <c r="AF38" s="2774"/>
      <c r="AG38" s="2774"/>
      <c r="AH38" s="2774"/>
      <c r="AI38" s="2774"/>
      <c r="AJ38" s="2774"/>
      <c r="AK38" s="2774"/>
      <c r="AL38" s="2774"/>
      <c r="AM38" s="2774"/>
      <c r="AN38" s="2774"/>
      <c r="AO38" s="2774"/>
      <c r="AP38" s="2774"/>
      <c r="AQ38" s="2774"/>
      <c r="AR38" s="2774"/>
      <c r="AS38" s="2774"/>
      <c r="AT38" s="2774"/>
      <c r="AU38" s="2774"/>
      <c r="AV38" s="2774"/>
      <c r="AW38" s="2774"/>
      <c r="AX38" s="2774"/>
      <c r="AY38" s="2774"/>
      <c r="AZ38" s="239"/>
      <c r="BA38" s="3056"/>
      <c r="BB38" s="165" t="s">
        <v>48</v>
      </c>
      <c r="BC38" s="656">
        <v>5806.4089559999957</v>
      </c>
      <c r="BD38" s="672">
        <v>6439.3037849999928</v>
      </c>
      <c r="BE38" s="672">
        <v>6511.7118169999912</v>
      </c>
      <c r="BF38" s="672">
        <v>5129.7334119999987</v>
      </c>
      <c r="BG38" s="688">
        <v>2327.8880669999985</v>
      </c>
      <c r="BH38" s="704">
        <v>2210.4841849999993</v>
      </c>
      <c r="BI38" s="672">
        <v>1862.9873059999995</v>
      </c>
      <c r="BJ38" s="672">
        <v>1702.6021009999999</v>
      </c>
      <c r="BK38" s="672">
        <v>1009.3177739999999</v>
      </c>
      <c r="BL38" s="688">
        <v>464.56575199999992</v>
      </c>
      <c r="BM38" s="704">
        <v>3427.378310999999</v>
      </c>
      <c r="BN38" s="672">
        <v>3627.3110740000011</v>
      </c>
      <c r="BO38" s="672">
        <v>3978.5781479999973</v>
      </c>
      <c r="BP38" s="672">
        <v>4195.6419100000039</v>
      </c>
      <c r="BQ38" s="688">
        <v>3736.1794760000016</v>
      </c>
      <c r="BR38" s="704">
        <v>2541.2285370000004</v>
      </c>
      <c r="BS38" s="672">
        <v>2249.364768999998</v>
      </c>
      <c r="BT38" s="672">
        <v>5981.142525999996</v>
      </c>
      <c r="BU38" s="672">
        <v>2312.5940630000005</v>
      </c>
      <c r="BV38" s="672">
        <v>4390.3904440000024</v>
      </c>
      <c r="BW38" s="672">
        <v>1413.2405129999991</v>
      </c>
      <c r="BX38" s="672">
        <v>1523.3545390000018</v>
      </c>
      <c r="BY38" s="720">
        <v>1662.1819010000004</v>
      </c>
      <c r="BZ38" s="720">
        <v>2776.8238630000001</v>
      </c>
      <c r="CA38" s="720">
        <v>1364.7248819999998</v>
      </c>
      <c r="CB38" s="2800"/>
      <c r="CC38" s="2800"/>
      <c r="CD38" s="2800"/>
      <c r="CE38" s="2800"/>
      <c r="CF38" s="2800"/>
      <c r="CG38" s="2800"/>
      <c r="CH38" s="2800"/>
      <c r="CI38" s="2800"/>
      <c r="CJ38" s="2800"/>
      <c r="CK38" s="2800"/>
      <c r="CL38" s="2800"/>
      <c r="CM38" s="2800"/>
      <c r="CN38" s="2800"/>
      <c r="CO38" s="2800"/>
      <c r="CP38" s="2800"/>
      <c r="CQ38" s="2800"/>
      <c r="CR38" s="2800"/>
      <c r="CS38" s="2800"/>
      <c r="CT38" s="2800"/>
      <c r="CU38" s="2800"/>
      <c r="CV38" s="2800"/>
      <c r="CW38" s="2800"/>
      <c r="CX38" s="2800"/>
      <c r="CY38" s="2800"/>
      <c r="CZ38" s="2477"/>
    </row>
    <row r="39" s="130" customFormat="true" ht="15" customHeight="true" x14ac:dyDescent="0.2">
      <c r="A39" s="3057" t="s">
        <v>123</v>
      </c>
      <c r="B39" s="290" t="s">
        <v>49</v>
      </c>
      <c r="C39" s="2725" t="s">
        <v>35</v>
      </c>
      <c r="D39" s="2729" t="s">
        <v>35</v>
      </c>
      <c r="E39" s="2729" t="s">
        <v>35</v>
      </c>
      <c r="F39" s="2729" t="s">
        <v>35</v>
      </c>
      <c r="G39" s="2734" t="s">
        <v>35</v>
      </c>
      <c r="H39" s="2739" t="s">
        <v>35</v>
      </c>
      <c r="I39" s="2729" t="s">
        <v>35</v>
      </c>
      <c r="J39" s="2729" t="s">
        <v>35</v>
      </c>
      <c r="K39" s="2729" t="s">
        <v>35</v>
      </c>
      <c r="L39" s="2744" t="s">
        <v>35</v>
      </c>
      <c r="M39" s="2747" t="s">
        <v>35</v>
      </c>
      <c r="N39" s="2729" t="s">
        <v>35</v>
      </c>
      <c r="O39" s="2729" t="s">
        <v>35</v>
      </c>
      <c r="P39" s="2729" t="s">
        <v>35</v>
      </c>
      <c r="Q39" s="2734" t="s">
        <v>35</v>
      </c>
      <c r="R39" s="2747" t="s">
        <v>35</v>
      </c>
      <c r="S39" s="2729" t="s">
        <v>35</v>
      </c>
      <c r="T39" s="2729" t="s">
        <v>35</v>
      </c>
      <c r="U39" s="2729" t="s">
        <v>35</v>
      </c>
      <c r="V39" s="2729" t="s">
        <v>35</v>
      </c>
      <c r="W39" s="2729" t="s">
        <v>35</v>
      </c>
      <c r="X39" s="2729" t="s">
        <v>35</v>
      </c>
      <c r="Y39" s="2754" t="s">
        <v>35</v>
      </c>
      <c r="Z39" s="2754" t="s">
        <v>35</v>
      </c>
      <c r="AA39" s="2754" t="s">
        <v>35</v>
      </c>
      <c r="AB39" s="2466"/>
      <c r="AC39" s="2466"/>
      <c r="AD39" s="2466"/>
      <c r="AE39" s="2466"/>
      <c r="AF39" s="2466"/>
      <c r="AG39" s="2466"/>
      <c r="AH39" s="2466"/>
      <c r="AI39" s="2466"/>
      <c r="AJ39" s="2466"/>
      <c r="AK39" s="2466"/>
      <c r="AL39" s="2466"/>
      <c r="AM39" s="2466"/>
      <c r="AN39" s="2466"/>
      <c r="AO39" s="2466"/>
      <c r="AP39" s="2466"/>
      <c r="AQ39" s="2466"/>
      <c r="AR39" s="2466"/>
      <c r="AS39" s="2466"/>
      <c r="AT39" s="2466"/>
      <c r="AU39" s="2466"/>
      <c r="AV39" s="2466"/>
      <c r="AW39" s="2466"/>
      <c r="AX39" s="2466"/>
      <c r="AY39" s="2466"/>
      <c r="AZ39" s="239"/>
      <c r="BA39" s="3056" t="s">
        <v>123</v>
      </c>
      <c r="BB39" s="165" t="s">
        <v>49</v>
      </c>
      <c r="BC39" s="1589" t="s">
        <v>35</v>
      </c>
      <c r="BD39" s="1609" t="s">
        <v>35</v>
      </c>
      <c r="BE39" s="1609" t="s">
        <v>35</v>
      </c>
      <c r="BF39" s="1609" t="s">
        <v>35</v>
      </c>
      <c r="BG39" s="1630" t="s">
        <v>35</v>
      </c>
      <c r="BH39" s="1651" t="s">
        <v>35</v>
      </c>
      <c r="BI39" s="1609" t="s">
        <v>35</v>
      </c>
      <c r="BJ39" s="1609" t="s">
        <v>35</v>
      </c>
      <c r="BK39" s="1609" t="s">
        <v>35</v>
      </c>
      <c r="BL39" s="1630" t="s">
        <v>35</v>
      </c>
      <c r="BM39" s="1651" t="s">
        <v>35</v>
      </c>
      <c r="BN39" s="1609" t="s">
        <v>35</v>
      </c>
      <c r="BO39" s="1609" t="s">
        <v>35</v>
      </c>
      <c r="BP39" s="1609" t="s">
        <v>35</v>
      </c>
      <c r="BQ39" s="1630" t="s">
        <v>35</v>
      </c>
      <c r="BR39" s="1651" t="s">
        <v>35</v>
      </c>
      <c r="BS39" s="1609" t="s">
        <v>35</v>
      </c>
      <c r="BT39" s="1609" t="s">
        <v>35</v>
      </c>
      <c r="BU39" s="1609" t="s">
        <v>35</v>
      </c>
      <c r="BV39" s="1609" t="s">
        <v>35</v>
      </c>
      <c r="BW39" s="1609" t="s">
        <v>35</v>
      </c>
      <c r="BX39" s="1609" t="s">
        <v>35</v>
      </c>
      <c r="BY39" s="1672" t="s">
        <v>35</v>
      </c>
      <c r="BZ39" s="1672" t="s">
        <v>35</v>
      </c>
      <c r="CA39" s="1672" t="s">
        <v>35</v>
      </c>
      <c r="CB39" s="2477"/>
      <c r="CC39" s="2477"/>
      <c r="CD39" s="2477"/>
      <c r="CE39" s="2477"/>
      <c r="CF39" s="2477"/>
      <c r="CG39" s="2477"/>
      <c r="CH39" s="2477"/>
      <c r="CI39" s="2477"/>
      <c r="CJ39" s="2477"/>
      <c r="CK39" s="2477"/>
      <c r="CL39" s="2477"/>
      <c r="CM39" s="2477"/>
      <c r="CN39" s="2477"/>
      <c r="CO39" s="2477"/>
      <c r="CP39" s="2477"/>
      <c r="CQ39" s="2477"/>
      <c r="CR39" s="2477"/>
      <c r="CS39" s="2477"/>
      <c r="CT39" s="2477"/>
      <c r="CU39" s="2477"/>
      <c r="CV39" s="2477"/>
      <c r="CW39" s="2477"/>
      <c r="CX39" s="2477"/>
      <c r="CY39" s="2477"/>
      <c r="CZ39" s="2477"/>
    </row>
    <row r="40" s="130" customFormat="true" ht="15" customHeight="true" x14ac:dyDescent="0.2">
      <c r="A40" s="3057"/>
      <c r="B40" s="290" t="s">
        <v>48</v>
      </c>
      <c r="C40" s="2725" t="s">
        <v>35</v>
      </c>
      <c r="D40" s="2729" t="s">
        <v>35</v>
      </c>
      <c r="E40" s="2729" t="s">
        <v>35</v>
      </c>
      <c r="F40" s="2729" t="s">
        <v>35</v>
      </c>
      <c r="G40" s="2734" t="s">
        <v>35</v>
      </c>
      <c r="H40" s="2739" t="s">
        <v>35</v>
      </c>
      <c r="I40" s="2729" t="s">
        <v>35</v>
      </c>
      <c r="J40" s="2729" t="s">
        <v>35</v>
      </c>
      <c r="K40" s="2729" t="s">
        <v>35</v>
      </c>
      <c r="L40" s="2744" t="s">
        <v>35</v>
      </c>
      <c r="M40" s="2747" t="s">
        <v>35</v>
      </c>
      <c r="N40" s="2729" t="s">
        <v>35</v>
      </c>
      <c r="O40" s="2729" t="s">
        <v>35</v>
      </c>
      <c r="P40" s="2729" t="s">
        <v>35</v>
      </c>
      <c r="Q40" s="2734" t="s">
        <v>35</v>
      </c>
      <c r="R40" s="2747" t="s">
        <v>35</v>
      </c>
      <c r="S40" s="2729" t="s">
        <v>35</v>
      </c>
      <c r="T40" s="2729" t="s">
        <v>35</v>
      </c>
      <c r="U40" s="2729" t="s">
        <v>35</v>
      </c>
      <c r="V40" s="2729" t="s">
        <v>35</v>
      </c>
      <c r="W40" s="2729" t="s">
        <v>35</v>
      </c>
      <c r="X40" s="2729" t="s">
        <v>35</v>
      </c>
      <c r="Y40" s="2754" t="s">
        <v>35</v>
      </c>
      <c r="Z40" s="2754" t="s">
        <v>35</v>
      </c>
      <c r="AA40" s="2754" t="s">
        <v>35</v>
      </c>
      <c r="AB40" s="2466"/>
      <c r="AC40" s="2466"/>
      <c r="AD40" s="2466"/>
      <c r="AE40" s="2466"/>
      <c r="AF40" s="2466"/>
      <c r="AG40" s="2466"/>
      <c r="AH40" s="2466"/>
      <c r="AI40" s="2466"/>
      <c r="AJ40" s="2466"/>
      <c r="AK40" s="2466"/>
      <c r="AL40" s="2466"/>
      <c r="AM40" s="2466"/>
      <c r="AN40" s="2466"/>
      <c r="AO40" s="2466"/>
      <c r="AP40" s="2466"/>
      <c r="AQ40" s="2466"/>
      <c r="AR40" s="2466"/>
      <c r="AS40" s="2466"/>
      <c r="AT40" s="2466"/>
      <c r="AU40" s="2466"/>
      <c r="AV40" s="2466"/>
      <c r="AW40" s="2466"/>
      <c r="AX40" s="2466"/>
      <c r="AY40" s="2466"/>
      <c r="AZ40" s="239"/>
      <c r="BA40" s="3056"/>
      <c r="BB40" s="165" t="s">
        <v>48</v>
      </c>
      <c r="BC40" s="1589" t="s">
        <v>35</v>
      </c>
      <c r="BD40" s="1609" t="s">
        <v>35</v>
      </c>
      <c r="BE40" s="1609" t="s">
        <v>35</v>
      </c>
      <c r="BF40" s="1609" t="s">
        <v>35</v>
      </c>
      <c r="BG40" s="1630" t="s">
        <v>35</v>
      </c>
      <c r="BH40" s="1651" t="s">
        <v>35</v>
      </c>
      <c r="BI40" s="1609" t="s">
        <v>35</v>
      </c>
      <c r="BJ40" s="1609" t="s">
        <v>35</v>
      </c>
      <c r="BK40" s="1609" t="s">
        <v>35</v>
      </c>
      <c r="BL40" s="1630" t="s">
        <v>35</v>
      </c>
      <c r="BM40" s="1651" t="s">
        <v>35</v>
      </c>
      <c r="BN40" s="1609" t="s">
        <v>35</v>
      </c>
      <c r="BO40" s="1609" t="s">
        <v>35</v>
      </c>
      <c r="BP40" s="1609" t="s">
        <v>35</v>
      </c>
      <c r="BQ40" s="1630" t="s">
        <v>35</v>
      </c>
      <c r="BR40" s="1651" t="s">
        <v>35</v>
      </c>
      <c r="BS40" s="1609" t="s">
        <v>35</v>
      </c>
      <c r="BT40" s="1609" t="s">
        <v>35</v>
      </c>
      <c r="BU40" s="1609" t="s">
        <v>35</v>
      </c>
      <c r="BV40" s="1609" t="s">
        <v>35</v>
      </c>
      <c r="BW40" s="1609" t="s">
        <v>35</v>
      </c>
      <c r="BX40" s="1609" t="s">
        <v>35</v>
      </c>
      <c r="BY40" s="1672" t="s">
        <v>35</v>
      </c>
      <c r="BZ40" s="1672" t="s">
        <v>35</v>
      </c>
      <c r="CA40" s="1672" t="s">
        <v>35</v>
      </c>
      <c r="CB40" s="2477"/>
      <c r="CC40" s="2477"/>
      <c r="CD40" s="2477"/>
      <c r="CE40" s="2477"/>
      <c r="CF40" s="2477"/>
      <c r="CG40" s="2477"/>
      <c r="CH40" s="2477"/>
      <c r="CI40" s="2477"/>
      <c r="CJ40" s="2477"/>
      <c r="CK40" s="2477"/>
      <c r="CL40" s="2477"/>
      <c r="CM40" s="2477"/>
      <c r="CN40" s="2477"/>
      <c r="CO40" s="2477"/>
      <c r="CP40" s="2477"/>
      <c r="CQ40" s="2477"/>
      <c r="CR40" s="2477"/>
      <c r="CS40" s="2477"/>
      <c r="CT40" s="2477"/>
      <c r="CU40" s="2477"/>
      <c r="CV40" s="2477"/>
      <c r="CW40" s="2477"/>
      <c r="CX40" s="2477"/>
      <c r="CY40" s="2477"/>
      <c r="CZ40" s="2477"/>
    </row>
    <row r="41" s="130" customFormat="true" ht="15" customHeight="true" x14ac:dyDescent="0.2">
      <c r="A41" s="3057" t="s">
        <v>56</v>
      </c>
      <c r="B41" s="290" t="s">
        <v>49</v>
      </c>
      <c r="C41" s="550">
        <v>15.217293267458027</v>
      </c>
      <c r="D41" s="566">
        <v>16.496347029977549</v>
      </c>
      <c r="E41" s="566">
        <v>15.355943904322514</v>
      </c>
      <c r="F41" s="566">
        <v>5.8597744920022796</v>
      </c>
      <c r="G41" s="582">
        <v>2.8665512246679246</v>
      </c>
      <c r="H41" s="598">
        <v>6.9337901392787282</v>
      </c>
      <c r="I41" s="566">
        <v>4.5502245213096062</v>
      </c>
      <c r="J41" s="566">
        <v>4.6672097998036159</v>
      </c>
      <c r="K41" s="566">
        <v>3.1026192277417297</v>
      </c>
      <c r="L41" s="614">
        <v>1.5993460180143824</v>
      </c>
      <c r="M41" s="627">
        <v>15.796643958473311</v>
      </c>
      <c r="N41" s="566">
        <v>16.232672655855616</v>
      </c>
      <c r="O41" s="566">
        <v>16.226634105246855</v>
      </c>
      <c r="P41" s="566">
        <v>18.260219806239554</v>
      </c>
      <c r="Q41" s="582">
        <v>12.379570247709152</v>
      </c>
      <c r="R41" s="627">
        <v>12.011745101681887</v>
      </c>
      <c r="S41" s="566">
        <v>4.753332789078927</v>
      </c>
      <c r="T41" s="566">
        <v>15.834302432831898</v>
      </c>
      <c r="U41" s="566">
        <v>12.216146873317154</v>
      </c>
      <c r="V41" s="566">
        <v>6.913169376255385</v>
      </c>
      <c r="W41" s="566">
        <v>14.211808230387261</v>
      </c>
      <c r="X41" s="566">
        <v>10.409482232224818</v>
      </c>
      <c r="Y41" s="640">
        <v>10.711600177562769</v>
      </c>
      <c r="Z41" s="640">
        <v>16.31222644825657</v>
      </c>
      <c r="AA41" s="640">
        <v>12.974292839158268</v>
      </c>
      <c r="AB41" s="2774"/>
      <c r="AC41" s="2774"/>
      <c r="AD41" s="2774"/>
      <c r="AE41" s="2774"/>
      <c r="AF41" s="2774"/>
      <c r="AG41" s="2774"/>
      <c r="AH41" s="2774"/>
      <c r="AI41" s="2774"/>
      <c r="AJ41" s="2774"/>
      <c r="AK41" s="2774"/>
      <c r="AL41" s="2774"/>
      <c r="AM41" s="2774"/>
      <c r="AN41" s="2774"/>
      <c r="AO41" s="2774"/>
      <c r="AP41" s="2774"/>
      <c r="AQ41" s="2774"/>
      <c r="AR41" s="2774"/>
      <c r="AS41" s="2774"/>
      <c r="AT41" s="2774"/>
      <c r="AU41" s="2774"/>
      <c r="AV41" s="2774"/>
      <c r="AW41" s="2774"/>
      <c r="AX41" s="2774"/>
      <c r="AY41" s="2774"/>
      <c r="AZ41" s="239"/>
      <c r="BA41" s="3056" t="s">
        <v>56</v>
      </c>
      <c r="BB41" s="165" t="s">
        <v>49</v>
      </c>
      <c r="BC41" s="656">
        <v>1958.4892809999999</v>
      </c>
      <c r="BD41" s="672">
        <v>2127.4508350000001</v>
      </c>
      <c r="BE41" s="672">
        <v>1988.3554920000006</v>
      </c>
      <c r="BF41" s="672">
        <v>761.3915010000004</v>
      </c>
      <c r="BG41" s="688">
        <v>373.97573999999997</v>
      </c>
      <c r="BH41" s="704">
        <v>357.12784300000004</v>
      </c>
      <c r="BI41" s="672">
        <v>234.61308799999995</v>
      </c>
      <c r="BJ41" s="672">
        <v>241.95404100000002</v>
      </c>
      <c r="BK41" s="672">
        <v>161.35698100000005</v>
      </c>
      <c r="BL41" s="688">
        <v>83.164546999999999</v>
      </c>
      <c r="BM41" s="704">
        <v>1220.3242500000001</v>
      </c>
      <c r="BN41" s="672">
        <v>1262.5686580000006</v>
      </c>
      <c r="BO41" s="672">
        <v>1255.3382100000003</v>
      </c>
      <c r="BP41" s="672">
        <v>1425.3364619999988</v>
      </c>
      <c r="BQ41" s="688">
        <v>967.87876900000094</v>
      </c>
      <c r="BR41" s="704">
        <v>697.58436700000016</v>
      </c>
      <c r="BS41" s="672">
        <v>440.90250900000018</v>
      </c>
      <c r="BT41" s="672">
        <v>1301.7079969999995</v>
      </c>
      <c r="BU41" s="672">
        <v>679.98371599999939</v>
      </c>
      <c r="BV41" s="672">
        <v>754.57976599999995</v>
      </c>
      <c r="BW41" s="672">
        <v>535.91241500000012</v>
      </c>
      <c r="BX41" s="672">
        <v>362.06590299999982</v>
      </c>
      <c r="BY41" s="720">
        <v>596.17030499999976</v>
      </c>
      <c r="BZ41" s="720">
        <v>1289.0339120000006</v>
      </c>
      <c r="CA41" s="720">
        <v>551.72195900000008</v>
      </c>
      <c r="CB41" s="2800"/>
      <c r="CC41" s="2800"/>
      <c r="CD41" s="2800"/>
      <c r="CE41" s="2800"/>
      <c r="CF41" s="2800"/>
      <c r="CG41" s="2800"/>
      <c r="CH41" s="2800"/>
      <c r="CI41" s="2800"/>
      <c r="CJ41" s="2800"/>
      <c r="CK41" s="2800"/>
      <c r="CL41" s="2800"/>
      <c r="CM41" s="2800"/>
      <c r="CN41" s="2800"/>
      <c r="CO41" s="2800"/>
      <c r="CP41" s="2800"/>
      <c r="CQ41" s="2800"/>
      <c r="CR41" s="2800"/>
      <c r="CS41" s="2800"/>
      <c r="CT41" s="2800"/>
      <c r="CU41" s="2800"/>
      <c r="CV41" s="2800"/>
      <c r="CW41" s="2800"/>
      <c r="CX41" s="2800"/>
      <c r="CY41" s="2800"/>
      <c r="CZ41" s="2477"/>
    </row>
    <row r="42" s="130" customFormat="true" ht="15" customHeight="true" x14ac:dyDescent="0.2">
      <c r="A42" s="3057"/>
      <c r="B42" s="290" t="s">
        <v>48</v>
      </c>
      <c r="C42" s="550">
        <v>84.782706732542124</v>
      </c>
      <c r="D42" s="566">
        <v>83.503652970022628</v>
      </c>
      <c r="E42" s="566">
        <v>84.64405609567774</v>
      </c>
      <c r="F42" s="566">
        <v>94.140225507997769</v>
      </c>
      <c r="G42" s="582">
        <v>97.133448775332127</v>
      </c>
      <c r="H42" s="598">
        <v>93.066209860721244</v>
      </c>
      <c r="I42" s="566">
        <v>95.449775478690384</v>
      </c>
      <c r="J42" s="566">
        <v>95.332790200196413</v>
      </c>
      <c r="K42" s="566">
        <v>96.897380772258288</v>
      </c>
      <c r="L42" s="614">
        <v>98.400653981985641</v>
      </c>
      <c r="M42" s="627">
        <v>84.203356041526746</v>
      </c>
      <c r="N42" s="566">
        <v>83.767327344144419</v>
      </c>
      <c r="O42" s="566">
        <v>83.773365894753141</v>
      </c>
      <c r="P42" s="566">
        <v>81.739780193760481</v>
      </c>
      <c r="Q42" s="582">
        <v>87.620429752290889</v>
      </c>
      <c r="R42" s="627">
        <v>87.988254898318061</v>
      </c>
      <c r="S42" s="566">
        <v>95.246667210921203</v>
      </c>
      <c r="T42" s="566">
        <v>84.165697567168181</v>
      </c>
      <c r="U42" s="566">
        <v>87.783853126682757</v>
      </c>
      <c r="V42" s="566">
        <v>93.086830623744603</v>
      </c>
      <c r="W42" s="566">
        <v>85.788191769612723</v>
      </c>
      <c r="X42" s="566">
        <v>89.590517767775125</v>
      </c>
      <c r="Y42" s="640">
        <v>89.288399822437299</v>
      </c>
      <c r="Z42" s="640">
        <v>83.687773551743533</v>
      </c>
      <c r="AA42" s="640">
        <v>87.025707160841762</v>
      </c>
      <c r="AB42" s="2774"/>
      <c r="AC42" s="2774"/>
      <c r="AD42" s="2774"/>
      <c r="AE42" s="2774"/>
      <c r="AF42" s="2774"/>
      <c r="AG42" s="2774"/>
      <c r="AH42" s="2774"/>
      <c r="AI42" s="2774"/>
      <c r="AJ42" s="2774"/>
      <c r="AK42" s="2774"/>
      <c r="AL42" s="2774"/>
      <c r="AM42" s="2774"/>
      <c r="AN42" s="2774"/>
      <c r="AO42" s="2774"/>
      <c r="AP42" s="2774"/>
      <c r="AQ42" s="2774"/>
      <c r="AR42" s="2774"/>
      <c r="AS42" s="2774"/>
      <c r="AT42" s="2774"/>
      <c r="AU42" s="2774"/>
      <c r="AV42" s="2774"/>
      <c r="AW42" s="2774"/>
      <c r="AX42" s="2774"/>
      <c r="AY42" s="2774"/>
      <c r="AZ42" s="239"/>
      <c r="BA42" s="3056"/>
      <c r="BB42" s="165" t="s">
        <v>48</v>
      </c>
      <c r="BC42" s="656">
        <v>10911.666052000026</v>
      </c>
      <c r="BD42" s="672">
        <v>10769.045772000023</v>
      </c>
      <c r="BE42" s="672">
        <v>10960.086520999979</v>
      </c>
      <c r="BF42" s="672">
        <v>12232.137550999985</v>
      </c>
      <c r="BG42" s="688">
        <v>12672.214984999984</v>
      </c>
      <c r="BH42" s="704">
        <v>4793.4151619999957</v>
      </c>
      <c r="BI42" s="672">
        <v>4921.4640880000015</v>
      </c>
      <c r="BJ42" s="672">
        <v>4942.1720509999968</v>
      </c>
      <c r="BK42" s="672">
        <v>5039.3128129999959</v>
      </c>
      <c r="BL42" s="688">
        <v>5116.7450450000069</v>
      </c>
      <c r="BM42" s="704">
        <v>6504.8878470000054</v>
      </c>
      <c r="BN42" s="672">
        <v>6515.3782319999918</v>
      </c>
      <c r="BO42" s="672">
        <v>6480.9440149999991</v>
      </c>
      <c r="BP42" s="672">
        <v>6380.3552390000023</v>
      </c>
      <c r="BQ42" s="688">
        <v>6850.4763889999949</v>
      </c>
      <c r="BR42" s="704">
        <v>5109.9345329999996</v>
      </c>
      <c r="BS42" s="672">
        <v>8834.7474100000163</v>
      </c>
      <c r="BT42" s="672">
        <v>6919.1025030000037</v>
      </c>
      <c r="BU42" s="672">
        <v>4886.2862629999918</v>
      </c>
      <c r="BV42" s="672">
        <v>10160.526243000008</v>
      </c>
      <c r="BW42" s="672">
        <v>3234.9829299999997</v>
      </c>
      <c r="BX42" s="672">
        <v>3116.1657220000006</v>
      </c>
      <c r="BY42" s="720">
        <v>4969.480905999998</v>
      </c>
      <c r="BZ42" s="720">
        <v>6613.2222029999975</v>
      </c>
      <c r="CA42" s="720">
        <v>3700.7021680000048</v>
      </c>
      <c r="CB42" s="2800"/>
      <c r="CC42" s="2800"/>
      <c r="CD42" s="2800"/>
      <c r="CE42" s="2800"/>
      <c r="CF42" s="2800"/>
      <c r="CG42" s="2800"/>
      <c r="CH42" s="2800"/>
      <c r="CI42" s="2800"/>
      <c r="CJ42" s="2800"/>
      <c r="CK42" s="2800"/>
      <c r="CL42" s="2800"/>
      <c r="CM42" s="2800"/>
      <c r="CN42" s="2800"/>
      <c r="CO42" s="2800"/>
      <c r="CP42" s="2800"/>
      <c r="CQ42" s="2800"/>
      <c r="CR42" s="2800"/>
      <c r="CS42" s="2800"/>
      <c r="CT42" s="2800"/>
      <c r="CU42" s="2800"/>
      <c r="CV42" s="2800"/>
      <c r="CW42" s="2800"/>
      <c r="CX42" s="2800"/>
      <c r="CY42" s="2800"/>
      <c r="CZ42" s="2477"/>
    </row>
    <row r="43" s="130" customFormat="true" ht="15" customHeight="true" x14ac:dyDescent="0.2">
      <c r="A43" s="3057" t="s">
        <v>53</v>
      </c>
      <c r="B43" s="290" t="s">
        <v>49</v>
      </c>
      <c r="C43" s="550">
        <v>91.994578825992775</v>
      </c>
      <c r="D43" s="566">
        <v>89.340830523237713</v>
      </c>
      <c r="E43" s="566">
        <v>80.817444300852614</v>
      </c>
      <c r="F43" s="566">
        <v>64.859773352028867</v>
      </c>
      <c r="G43" s="582">
        <v>57.331231934991798</v>
      </c>
      <c r="H43" s="598">
        <v>63.323781886905905</v>
      </c>
      <c r="I43" s="566">
        <v>58.411216664111443</v>
      </c>
      <c r="J43" s="566">
        <v>53.499833217567037</v>
      </c>
      <c r="K43" s="566">
        <v>53.90869296857619</v>
      </c>
      <c r="L43" s="614">
        <v>56.04673811472771</v>
      </c>
      <c r="M43" s="627">
        <v>93.90998723558657</v>
      </c>
      <c r="N43" s="566">
        <v>88.32434242810163</v>
      </c>
      <c r="O43" s="566">
        <v>92.731106878879814</v>
      </c>
      <c r="P43" s="566">
        <v>91.606314549706809</v>
      </c>
      <c r="Q43" s="582">
        <v>88.92090064957209</v>
      </c>
      <c r="R43" s="627">
        <v>91.124889979492835</v>
      </c>
      <c r="S43" s="566">
        <v>43.114434705264344</v>
      </c>
      <c r="T43" s="566">
        <v>89.403096210750121</v>
      </c>
      <c r="U43" s="566">
        <v>80.742868774894887</v>
      </c>
      <c r="V43" s="566">
        <v>62.270568387726165</v>
      </c>
      <c r="W43" s="566">
        <v>72.141920339432914</v>
      </c>
      <c r="X43" s="566">
        <v>77.118128566579571</v>
      </c>
      <c r="Y43" s="640">
        <v>83.035207968900508</v>
      </c>
      <c r="Z43" s="640">
        <v>79.212242367034264</v>
      </c>
      <c r="AA43" s="640">
        <v>77.719650239190656</v>
      </c>
      <c r="AB43" s="2774"/>
      <c r="AC43" s="2774"/>
      <c r="AD43" s="2774"/>
      <c r="AE43" s="2774"/>
      <c r="AF43" s="2774"/>
      <c r="AG43" s="2774"/>
      <c r="AH43" s="2774"/>
      <c r="AI43" s="2774"/>
      <c r="AJ43" s="2774"/>
      <c r="AK43" s="2774"/>
      <c r="AL43" s="2774"/>
      <c r="AM43" s="2774"/>
      <c r="AN43" s="2774"/>
      <c r="AO43" s="2774"/>
      <c r="AP43" s="2774"/>
      <c r="AQ43" s="2774"/>
      <c r="AR43" s="2774"/>
      <c r="AS43" s="2774"/>
      <c r="AT43" s="2774"/>
      <c r="AU43" s="2774"/>
      <c r="AV43" s="2774"/>
      <c r="AW43" s="2774"/>
      <c r="AX43" s="2774"/>
      <c r="AY43" s="2774"/>
      <c r="AZ43" s="239"/>
      <c r="BA43" s="3056" t="s">
        <v>53</v>
      </c>
      <c r="BB43" s="165" t="s">
        <v>49</v>
      </c>
      <c r="BC43" s="656">
        <v>4121.114883000002</v>
      </c>
      <c r="BD43" s="672">
        <v>4448.8515659999994</v>
      </c>
      <c r="BE43" s="672">
        <v>5057.3248570000023</v>
      </c>
      <c r="BF43" s="672">
        <v>6022.851480999997</v>
      </c>
      <c r="BG43" s="688">
        <v>6719.7669689999911</v>
      </c>
      <c r="BH43" s="704">
        <v>1831.8935069999964</v>
      </c>
      <c r="BI43" s="672">
        <v>2211.5607329999984</v>
      </c>
      <c r="BJ43" s="672">
        <v>2268.1282379999989</v>
      </c>
      <c r="BK43" s="672">
        <v>2461.1288869999967</v>
      </c>
      <c r="BL43" s="688">
        <v>2745.7190989999981</v>
      </c>
      <c r="BM43" s="704">
        <v>2477.6336579999979</v>
      </c>
      <c r="BN43" s="672">
        <v>2443.9363780000017</v>
      </c>
      <c r="BO43" s="672">
        <v>2770.4806169999961</v>
      </c>
      <c r="BP43" s="672">
        <v>3135.1521910000024</v>
      </c>
      <c r="BQ43" s="688">
        <v>4024.2764480000083</v>
      </c>
      <c r="BR43" s="704">
        <v>2790.6765370000026</v>
      </c>
      <c r="BS43" s="672">
        <v>2218.1819819999969</v>
      </c>
      <c r="BT43" s="672">
        <v>5179.9000430000069</v>
      </c>
      <c r="BU43" s="672">
        <v>1626.1369079999997</v>
      </c>
      <c r="BV43" s="672">
        <v>6546.1978469999822</v>
      </c>
      <c r="BW43" s="672">
        <v>767.84120099999996</v>
      </c>
      <c r="BX43" s="672">
        <v>912.7502099999989</v>
      </c>
      <c r="BY43" s="720">
        <v>1247.093065</v>
      </c>
      <c r="BZ43" s="720">
        <v>3764.4172109999995</v>
      </c>
      <c r="CA43" s="720">
        <v>1316.7147520000008</v>
      </c>
      <c r="CB43" s="2800"/>
      <c r="CC43" s="2800"/>
      <c r="CD43" s="2800"/>
      <c r="CE43" s="2800"/>
      <c r="CF43" s="2800"/>
      <c r="CG43" s="2800"/>
      <c r="CH43" s="2800"/>
      <c r="CI43" s="2800"/>
      <c r="CJ43" s="2800"/>
      <c r="CK43" s="2800"/>
      <c r="CL43" s="2800"/>
      <c r="CM43" s="2800"/>
      <c r="CN43" s="2800"/>
      <c r="CO43" s="2800"/>
      <c r="CP43" s="2800"/>
      <c r="CQ43" s="2800"/>
      <c r="CR43" s="2800"/>
      <c r="CS43" s="2800"/>
      <c r="CT43" s="2800"/>
      <c r="CU43" s="2800"/>
      <c r="CV43" s="2800"/>
      <c r="CW43" s="2800"/>
      <c r="CX43" s="2800"/>
      <c r="CY43" s="2800"/>
      <c r="CZ43" s="2477"/>
    </row>
    <row r="44" s="130" customFormat="true" ht="15" customHeight="true" x14ac:dyDescent="0.2">
      <c r="A44" s="3057"/>
      <c r="B44" s="290" t="s">
        <v>48</v>
      </c>
      <c r="C44" s="550">
        <v>8.0054211740072088</v>
      </c>
      <c r="D44" s="566">
        <v>10.659169476762315</v>
      </c>
      <c r="E44" s="566">
        <v>19.182555699147436</v>
      </c>
      <c r="F44" s="566">
        <v>35.140226647971204</v>
      </c>
      <c r="G44" s="582">
        <v>42.668768065008209</v>
      </c>
      <c r="H44" s="598">
        <v>36.676218113094059</v>
      </c>
      <c r="I44" s="566">
        <v>41.588783335888543</v>
      </c>
      <c r="J44" s="566">
        <v>46.500166782432899</v>
      </c>
      <c r="K44" s="566">
        <v>46.091307031423803</v>
      </c>
      <c r="L44" s="614">
        <v>43.953261885272184</v>
      </c>
      <c r="M44" s="627">
        <v>6.0900127644135065</v>
      </c>
      <c r="N44" s="566">
        <v>11.675657571898356</v>
      </c>
      <c r="O44" s="566">
        <v>7.2688931211201862</v>
      </c>
      <c r="P44" s="566">
        <v>8.3936854502931908</v>
      </c>
      <c r="Q44" s="582">
        <v>11.079099350427928</v>
      </c>
      <c r="R44" s="627">
        <v>8.8751100205072042</v>
      </c>
      <c r="S44" s="566">
        <v>56.885565294735471</v>
      </c>
      <c r="T44" s="566">
        <v>10.59690378925</v>
      </c>
      <c r="U44" s="566">
        <v>19.257131225105155</v>
      </c>
      <c r="V44" s="566">
        <v>37.729431612273551</v>
      </c>
      <c r="W44" s="566">
        <v>27.858079660567185</v>
      </c>
      <c r="X44" s="566">
        <v>22.881871433420482</v>
      </c>
      <c r="Y44" s="640">
        <v>16.964792031099471</v>
      </c>
      <c r="Z44" s="640">
        <v>20.787757632965889</v>
      </c>
      <c r="AA44" s="640">
        <v>22.280349760809472</v>
      </c>
      <c r="AB44" s="2774"/>
      <c r="AC44" s="2774"/>
      <c r="AD44" s="2774"/>
      <c r="AE44" s="2774"/>
      <c r="AF44" s="2774"/>
      <c r="AG44" s="2774"/>
      <c r="AH44" s="2774"/>
      <c r="AI44" s="2774"/>
      <c r="AJ44" s="2774"/>
      <c r="AK44" s="2774"/>
      <c r="AL44" s="2774"/>
      <c r="AM44" s="2774"/>
      <c r="AN44" s="2774"/>
      <c r="AO44" s="2774"/>
      <c r="AP44" s="2774"/>
      <c r="AQ44" s="2774"/>
      <c r="AR44" s="2774"/>
      <c r="AS44" s="2774"/>
      <c r="AT44" s="2774"/>
      <c r="AU44" s="2774"/>
      <c r="AV44" s="2774"/>
      <c r="AW44" s="2774"/>
      <c r="AX44" s="2774"/>
      <c r="AY44" s="2774"/>
      <c r="AZ44" s="239"/>
      <c r="BA44" s="3056"/>
      <c r="BB44" s="165" t="s">
        <v>48</v>
      </c>
      <c r="BC44" s="656">
        <v>358.62178799999987</v>
      </c>
      <c r="BD44" s="672">
        <v>530.78824699999984</v>
      </c>
      <c r="BE44" s="672">
        <v>1200.3895519999994</v>
      </c>
      <c r="BF44" s="672">
        <v>3263.1067790000002</v>
      </c>
      <c r="BG44" s="688">
        <v>5001.1864139999989</v>
      </c>
      <c r="BH44" s="704">
        <v>1061.0062099999996</v>
      </c>
      <c r="BI44" s="672">
        <v>1574.631130999999</v>
      </c>
      <c r="BJ44" s="672">
        <v>1971.3770119999995</v>
      </c>
      <c r="BK44" s="672">
        <v>2104.2366440000005</v>
      </c>
      <c r="BL44" s="688">
        <v>2153.261986</v>
      </c>
      <c r="BM44" s="704">
        <v>160.673226</v>
      </c>
      <c r="BN44" s="672">
        <v>323.06568600000003</v>
      </c>
      <c r="BO44" s="672">
        <v>217.16906200000003</v>
      </c>
      <c r="BP44" s="672">
        <v>287.267111</v>
      </c>
      <c r="BQ44" s="688">
        <v>501.4047119999999</v>
      </c>
      <c r="BR44" s="704">
        <v>271.79798300000004</v>
      </c>
      <c r="BS44" s="672">
        <v>2926.6888649999969</v>
      </c>
      <c r="BT44" s="672">
        <v>613.97093299999995</v>
      </c>
      <c r="BU44" s="672">
        <v>387.83278699999988</v>
      </c>
      <c r="BV44" s="672">
        <v>3966.3091309999991</v>
      </c>
      <c r="BW44" s="672">
        <v>296.506958</v>
      </c>
      <c r="BX44" s="672">
        <v>270.82390800000007</v>
      </c>
      <c r="BY44" s="720">
        <v>254.79161200000013</v>
      </c>
      <c r="BZ44" s="720">
        <v>987.9002320000003</v>
      </c>
      <c r="CA44" s="720">
        <v>377.47037099999989</v>
      </c>
      <c r="CB44" s="2800"/>
      <c r="CC44" s="2800"/>
      <c r="CD44" s="2800"/>
      <c r="CE44" s="2800"/>
      <c r="CF44" s="2800"/>
      <c r="CG44" s="2800"/>
      <c r="CH44" s="2800"/>
      <c r="CI44" s="2800"/>
      <c r="CJ44" s="2800"/>
      <c r="CK44" s="2800"/>
      <c r="CL44" s="2800"/>
      <c r="CM44" s="2800"/>
      <c r="CN44" s="2800"/>
      <c r="CO44" s="2800"/>
      <c r="CP44" s="2800"/>
      <c r="CQ44" s="2800"/>
      <c r="CR44" s="2800"/>
      <c r="CS44" s="2800"/>
      <c r="CT44" s="2800"/>
      <c r="CU44" s="2800"/>
      <c r="CV44" s="2800"/>
      <c r="CW44" s="2800"/>
      <c r="CX44" s="2800"/>
      <c r="CY44" s="2800"/>
      <c r="CZ44" s="2477"/>
    </row>
    <row r="45" s="130" customFormat="true" ht="15" customHeight="true" x14ac:dyDescent="0.2">
      <c r="A45" s="3057" t="s">
        <v>52</v>
      </c>
      <c r="B45" s="290" t="s">
        <v>49</v>
      </c>
      <c r="C45" s="550">
        <v>91.994578825992775</v>
      </c>
      <c r="D45" s="566">
        <v>89.340830523237713</v>
      </c>
      <c r="E45" s="566">
        <v>80.817444300852614</v>
      </c>
      <c r="F45" s="566">
        <v>64.859773352028867</v>
      </c>
      <c r="G45" s="582">
        <v>57.320213995720934</v>
      </c>
      <c r="H45" s="598">
        <v>63.323781886905905</v>
      </c>
      <c r="I45" s="566">
        <v>58.411216664111443</v>
      </c>
      <c r="J45" s="566">
        <v>53.499833217567037</v>
      </c>
      <c r="K45" s="566">
        <v>53.90869296857619</v>
      </c>
      <c r="L45" s="614">
        <v>56.04673811472771</v>
      </c>
      <c r="M45" s="627">
        <v>93.90998723558657</v>
      </c>
      <c r="N45" s="566">
        <v>88.32434242810163</v>
      </c>
      <c r="O45" s="566">
        <v>92.731106878879814</v>
      </c>
      <c r="P45" s="566">
        <v>91.606314549706809</v>
      </c>
      <c r="Q45" s="582">
        <v>88.913488365711132</v>
      </c>
      <c r="R45" s="627">
        <v>91.124889979492835</v>
      </c>
      <c r="S45" s="566">
        <v>43.08095942870316</v>
      </c>
      <c r="T45" s="566">
        <v>89.403096210750121</v>
      </c>
      <c r="U45" s="566">
        <v>80.742868774894887</v>
      </c>
      <c r="V45" s="566">
        <v>62.270568387726165</v>
      </c>
      <c r="W45" s="566">
        <v>72.141920339432914</v>
      </c>
      <c r="X45" s="566">
        <v>77.118128566579571</v>
      </c>
      <c r="Y45" s="640">
        <v>83.035207968900508</v>
      </c>
      <c r="Z45" s="640">
        <v>79.212242367034264</v>
      </c>
      <c r="AA45" s="640">
        <v>77.719650239190656</v>
      </c>
      <c r="AB45" s="2774"/>
      <c r="AC45" s="2774"/>
      <c r="AD45" s="2774"/>
      <c r="AE45" s="2774"/>
      <c r="AF45" s="2774"/>
      <c r="AG45" s="2774"/>
      <c r="AH45" s="2774"/>
      <c r="AI45" s="2774"/>
      <c r="AJ45" s="2774"/>
      <c r="AK45" s="2774"/>
      <c r="AL45" s="2774"/>
      <c r="AM45" s="2774"/>
      <c r="AN45" s="2774"/>
      <c r="AO45" s="2774"/>
      <c r="AP45" s="2774"/>
      <c r="AQ45" s="2774"/>
      <c r="AR45" s="2774"/>
      <c r="AS45" s="2774"/>
      <c r="AT45" s="2774"/>
      <c r="AU45" s="2774"/>
      <c r="AV45" s="2774"/>
      <c r="AW45" s="2774"/>
      <c r="AX45" s="2774"/>
      <c r="AY45" s="2774"/>
      <c r="AZ45" s="239"/>
      <c r="BA45" s="3056" t="s">
        <v>52</v>
      </c>
      <c r="BB45" s="165" t="s">
        <v>49</v>
      </c>
      <c r="BC45" s="656">
        <v>4121.114883000002</v>
      </c>
      <c r="BD45" s="672">
        <v>4448.8515659999994</v>
      </c>
      <c r="BE45" s="672">
        <v>5057.3248570000023</v>
      </c>
      <c r="BF45" s="672">
        <v>6022.851480999997</v>
      </c>
      <c r="BG45" s="688">
        <v>6716.7411629999915</v>
      </c>
      <c r="BH45" s="704">
        <v>1831.8935069999964</v>
      </c>
      <c r="BI45" s="672">
        <v>2211.5607329999984</v>
      </c>
      <c r="BJ45" s="672">
        <v>2268.1282379999989</v>
      </c>
      <c r="BK45" s="672">
        <v>2461.1288869999967</v>
      </c>
      <c r="BL45" s="688">
        <v>2745.7190989999981</v>
      </c>
      <c r="BM45" s="704">
        <v>2477.6336579999979</v>
      </c>
      <c r="BN45" s="672">
        <v>2443.9363780000017</v>
      </c>
      <c r="BO45" s="672">
        <v>2770.4806169999961</v>
      </c>
      <c r="BP45" s="672">
        <v>3135.1521910000024</v>
      </c>
      <c r="BQ45" s="688">
        <v>4021.2506420000086</v>
      </c>
      <c r="BR45" s="704">
        <v>2790.6765370000026</v>
      </c>
      <c r="BS45" s="672">
        <v>2215.1561759999968</v>
      </c>
      <c r="BT45" s="672">
        <v>5179.9000430000069</v>
      </c>
      <c r="BU45" s="672">
        <v>1626.1369079999997</v>
      </c>
      <c r="BV45" s="672">
        <v>6546.1978469999822</v>
      </c>
      <c r="BW45" s="672">
        <v>767.84120099999996</v>
      </c>
      <c r="BX45" s="672">
        <v>912.7502099999989</v>
      </c>
      <c r="BY45" s="720">
        <v>1247.093065</v>
      </c>
      <c r="BZ45" s="720">
        <v>3764.4172109999995</v>
      </c>
      <c r="CA45" s="720">
        <v>1316.7147520000008</v>
      </c>
      <c r="CB45" s="2800"/>
      <c r="CC45" s="2800"/>
      <c r="CD45" s="2800"/>
      <c r="CE45" s="2800"/>
      <c r="CF45" s="2800"/>
      <c r="CG45" s="2800"/>
      <c r="CH45" s="2800"/>
      <c r="CI45" s="2800"/>
      <c r="CJ45" s="2800"/>
      <c r="CK45" s="2800"/>
      <c r="CL45" s="2800"/>
      <c r="CM45" s="2800"/>
      <c r="CN45" s="2800"/>
      <c r="CO45" s="2800"/>
      <c r="CP45" s="2800"/>
      <c r="CQ45" s="2800"/>
      <c r="CR45" s="2800"/>
      <c r="CS45" s="2800"/>
      <c r="CT45" s="2800"/>
      <c r="CU45" s="2800"/>
      <c r="CV45" s="2800"/>
      <c r="CW45" s="2800"/>
      <c r="CX45" s="2800"/>
      <c r="CY45" s="2800"/>
      <c r="CZ45" s="2477"/>
    </row>
    <row r="46" s="130" customFormat="true" ht="15" customHeight="true" x14ac:dyDescent="0.2">
      <c r="A46" s="3057"/>
      <c r="B46" s="290" t="s">
        <v>48</v>
      </c>
      <c r="C46" s="550">
        <v>8.0054211740072088</v>
      </c>
      <c r="D46" s="566">
        <v>10.659169476762315</v>
      </c>
      <c r="E46" s="566">
        <v>19.182555699147436</v>
      </c>
      <c r="F46" s="566">
        <v>35.140226647971204</v>
      </c>
      <c r="G46" s="582">
        <v>42.679786004279066</v>
      </c>
      <c r="H46" s="598">
        <v>36.676218113094059</v>
      </c>
      <c r="I46" s="566">
        <v>41.588783335888543</v>
      </c>
      <c r="J46" s="566">
        <v>46.500166782432899</v>
      </c>
      <c r="K46" s="566">
        <v>46.091307031423803</v>
      </c>
      <c r="L46" s="614">
        <v>43.953261885272184</v>
      </c>
      <c r="M46" s="627">
        <v>6.0900127644135065</v>
      </c>
      <c r="N46" s="566">
        <v>11.675657571898356</v>
      </c>
      <c r="O46" s="566">
        <v>7.2688931211201862</v>
      </c>
      <c r="P46" s="566">
        <v>8.3936854502931908</v>
      </c>
      <c r="Q46" s="582">
        <v>11.086511634288883</v>
      </c>
      <c r="R46" s="627">
        <v>8.8751100205072042</v>
      </c>
      <c r="S46" s="566">
        <v>56.919040571296655</v>
      </c>
      <c r="T46" s="566">
        <v>10.59690378925</v>
      </c>
      <c r="U46" s="566">
        <v>19.257131225105155</v>
      </c>
      <c r="V46" s="566">
        <v>37.729431612273551</v>
      </c>
      <c r="W46" s="566">
        <v>27.858079660567185</v>
      </c>
      <c r="X46" s="566">
        <v>22.881871433420482</v>
      </c>
      <c r="Y46" s="640">
        <v>16.964792031099471</v>
      </c>
      <c r="Z46" s="640">
        <v>20.787757632965889</v>
      </c>
      <c r="AA46" s="640">
        <v>22.280349760809472</v>
      </c>
      <c r="AB46" s="2774"/>
      <c r="AC46" s="2774"/>
      <c r="AD46" s="2774"/>
      <c r="AE46" s="2774"/>
      <c r="AF46" s="2774"/>
      <c r="AG46" s="2774"/>
      <c r="AH46" s="2774"/>
      <c r="AI46" s="2774"/>
      <c r="AJ46" s="2774"/>
      <c r="AK46" s="2774"/>
      <c r="AL46" s="2774"/>
      <c r="AM46" s="2774"/>
      <c r="AN46" s="2774"/>
      <c r="AO46" s="2774"/>
      <c r="AP46" s="2774"/>
      <c r="AQ46" s="2774"/>
      <c r="AR46" s="2774"/>
      <c r="AS46" s="2774"/>
      <c r="AT46" s="2774"/>
      <c r="AU46" s="2774"/>
      <c r="AV46" s="2774"/>
      <c r="AW46" s="2774"/>
      <c r="AX46" s="2774"/>
      <c r="AY46" s="2774"/>
      <c r="AZ46" s="239"/>
      <c r="BA46" s="3056"/>
      <c r="BB46" s="165" t="s">
        <v>48</v>
      </c>
      <c r="BC46" s="656">
        <v>358.62178799999987</v>
      </c>
      <c r="BD46" s="672">
        <v>530.78824699999984</v>
      </c>
      <c r="BE46" s="672">
        <v>1200.3895519999994</v>
      </c>
      <c r="BF46" s="672">
        <v>3263.1067790000002</v>
      </c>
      <c r="BG46" s="688">
        <v>5001.1864139999989</v>
      </c>
      <c r="BH46" s="704">
        <v>1061.0062099999996</v>
      </c>
      <c r="BI46" s="672">
        <v>1574.631130999999</v>
      </c>
      <c r="BJ46" s="672">
        <v>1971.3770119999995</v>
      </c>
      <c r="BK46" s="672">
        <v>2104.2366440000005</v>
      </c>
      <c r="BL46" s="688">
        <v>2153.261986</v>
      </c>
      <c r="BM46" s="704">
        <v>160.673226</v>
      </c>
      <c r="BN46" s="672">
        <v>323.06568600000003</v>
      </c>
      <c r="BO46" s="672">
        <v>217.16906200000003</v>
      </c>
      <c r="BP46" s="672">
        <v>287.267111</v>
      </c>
      <c r="BQ46" s="688">
        <v>501.4047119999999</v>
      </c>
      <c r="BR46" s="704">
        <v>271.79798300000004</v>
      </c>
      <c r="BS46" s="672">
        <v>2926.6888649999969</v>
      </c>
      <c r="BT46" s="672">
        <v>613.97093299999995</v>
      </c>
      <c r="BU46" s="672">
        <v>387.83278699999988</v>
      </c>
      <c r="BV46" s="672">
        <v>3966.3091309999991</v>
      </c>
      <c r="BW46" s="672">
        <v>296.506958</v>
      </c>
      <c r="BX46" s="672">
        <v>270.82390800000007</v>
      </c>
      <c r="BY46" s="720">
        <v>254.79161200000013</v>
      </c>
      <c r="BZ46" s="720">
        <v>987.9002320000003</v>
      </c>
      <c r="CA46" s="720">
        <v>377.47037099999989</v>
      </c>
      <c r="CB46" s="2800"/>
      <c r="CC46" s="2800"/>
      <c r="CD46" s="2800"/>
      <c r="CE46" s="2800"/>
      <c r="CF46" s="2800"/>
      <c r="CG46" s="2800"/>
      <c r="CH46" s="2800"/>
      <c r="CI46" s="2800"/>
      <c r="CJ46" s="2800"/>
      <c r="CK46" s="2800"/>
      <c r="CL46" s="2800"/>
      <c r="CM46" s="2800"/>
      <c r="CN46" s="2800"/>
      <c r="CO46" s="2800"/>
      <c r="CP46" s="2800"/>
      <c r="CQ46" s="2800"/>
      <c r="CR46" s="2800"/>
      <c r="CS46" s="2800"/>
      <c r="CT46" s="2800"/>
      <c r="CU46" s="2800"/>
      <c r="CV46" s="2800"/>
      <c r="CW46" s="2800"/>
      <c r="CX46" s="2800"/>
      <c r="CY46" s="2800"/>
      <c r="CZ46" s="2477"/>
    </row>
    <row r="47" s="130" customFormat="true" ht="15" customHeight="true" x14ac:dyDescent="0.2">
      <c r="A47" s="3057" t="s">
        <v>102</v>
      </c>
      <c r="B47" s="291" t="s">
        <v>101</v>
      </c>
      <c r="C47" s="2725" t="s">
        <v>35</v>
      </c>
      <c r="D47" s="2729" t="s">
        <v>35</v>
      </c>
      <c r="E47" s="2729" t="s">
        <v>35</v>
      </c>
      <c r="F47" s="2729" t="s">
        <v>35</v>
      </c>
      <c r="G47" s="2734" t="s">
        <v>35</v>
      </c>
      <c r="H47" s="2739" t="s">
        <v>35</v>
      </c>
      <c r="I47" s="2729" t="s">
        <v>35</v>
      </c>
      <c r="J47" s="2729" t="s">
        <v>35</v>
      </c>
      <c r="K47" s="2729" t="s">
        <v>35</v>
      </c>
      <c r="L47" s="2744" t="s">
        <v>35</v>
      </c>
      <c r="M47" s="2747" t="s">
        <v>35</v>
      </c>
      <c r="N47" s="2729" t="s">
        <v>35</v>
      </c>
      <c r="O47" s="2729" t="s">
        <v>35</v>
      </c>
      <c r="P47" s="2729" t="s">
        <v>35</v>
      </c>
      <c r="Q47" s="2734" t="s">
        <v>35</v>
      </c>
      <c r="R47" s="2747" t="s">
        <v>35</v>
      </c>
      <c r="S47" s="2729" t="s">
        <v>35</v>
      </c>
      <c r="T47" s="2729" t="s">
        <v>35</v>
      </c>
      <c r="U47" s="2729" t="s">
        <v>35</v>
      </c>
      <c r="V47" s="2729" t="s">
        <v>35</v>
      </c>
      <c r="W47" s="2729" t="s">
        <v>35</v>
      </c>
      <c r="X47" s="2729" t="s">
        <v>35</v>
      </c>
      <c r="Y47" s="2754" t="s">
        <v>35</v>
      </c>
      <c r="Z47" s="2754" t="s">
        <v>35</v>
      </c>
      <c r="AA47" s="2754" t="s">
        <v>35</v>
      </c>
      <c r="AB47" s="2466"/>
      <c r="AC47" s="2466"/>
      <c r="AD47" s="2466"/>
      <c r="AE47" s="2466"/>
      <c r="AF47" s="2466"/>
      <c r="AG47" s="2466"/>
      <c r="AH47" s="2466"/>
      <c r="AI47" s="2466"/>
      <c r="AJ47" s="2466"/>
      <c r="AK47" s="2466"/>
      <c r="AL47" s="2466"/>
      <c r="AM47" s="2466"/>
      <c r="AN47" s="2466"/>
      <c r="AO47" s="2466"/>
      <c r="AP47" s="2466"/>
      <c r="AQ47" s="2466"/>
      <c r="AR47" s="2466"/>
      <c r="AS47" s="2466"/>
      <c r="AT47" s="2466"/>
      <c r="AU47" s="2466"/>
      <c r="AV47" s="2466"/>
      <c r="AW47" s="2466"/>
      <c r="AX47" s="2466"/>
      <c r="AY47" s="2466"/>
      <c r="AZ47" s="239"/>
      <c r="BA47" s="3056" t="s">
        <v>102</v>
      </c>
      <c r="BB47" s="165" t="s">
        <v>101</v>
      </c>
      <c r="BC47" s="1589" t="s">
        <v>35</v>
      </c>
      <c r="BD47" s="1609" t="s">
        <v>35</v>
      </c>
      <c r="BE47" s="1609" t="s">
        <v>35</v>
      </c>
      <c r="BF47" s="1609" t="s">
        <v>35</v>
      </c>
      <c r="BG47" s="1630" t="s">
        <v>35</v>
      </c>
      <c r="BH47" s="1651" t="s">
        <v>35</v>
      </c>
      <c r="BI47" s="1609" t="s">
        <v>35</v>
      </c>
      <c r="BJ47" s="1609" t="s">
        <v>35</v>
      </c>
      <c r="BK47" s="1609" t="s">
        <v>35</v>
      </c>
      <c r="BL47" s="1630" t="s">
        <v>35</v>
      </c>
      <c r="BM47" s="1651" t="s">
        <v>35</v>
      </c>
      <c r="BN47" s="1609" t="s">
        <v>35</v>
      </c>
      <c r="BO47" s="1609" t="s">
        <v>35</v>
      </c>
      <c r="BP47" s="1609" t="s">
        <v>35</v>
      </c>
      <c r="BQ47" s="1630" t="s">
        <v>35</v>
      </c>
      <c r="BR47" s="1651" t="s">
        <v>35</v>
      </c>
      <c r="BS47" s="1609" t="s">
        <v>35</v>
      </c>
      <c r="BT47" s="1609" t="s">
        <v>35</v>
      </c>
      <c r="BU47" s="1609" t="s">
        <v>35</v>
      </c>
      <c r="BV47" s="1609" t="s">
        <v>35</v>
      </c>
      <c r="BW47" s="1609" t="s">
        <v>35</v>
      </c>
      <c r="BX47" s="1609" t="s">
        <v>35</v>
      </c>
      <c r="BY47" s="1672" t="s">
        <v>35</v>
      </c>
      <c r="BZ47" s="1672" t="s">
        <v>35</v>
      </c>
      <c r="CA47" s="1672" t="s">
        <v>35</v>
      </c>
      <c r="CB47" s="2477"/>
      <c r="CC47" s="2477"/>
      <c r="CD47" s="2477"/>
      <c r="CE47" s="2477"/>
      <c r="CF47" s="2477"/>
      <c r="CG47" s="2477"/>
      <c r="CH47" s="2477"/>
      <c r="CI47" s="2477"/>
      <c r="CJ47" s="2477"/>
      <c r="CK47" s="2477"/>
      <c r="CL47" s="2477"/>
      <c r="CM47" s="2477"/>
      <c r="CN47" s="2477"/>
      <c r="CO47" s="2477"/>
      <c r="CP47" s="2477"/>
      <c r="CQ47" s="2477"/>
      <c r="CR47" s="2477"/>
      <c r="CS47" s="2477"/>
      <c r="CT47" s="2477"/>
      <c r="CU47" s="2477"/>
      <c r="CV47" s="2477"/>
      <c r="CW47" s="2477"/>
      <c r="CX47" s="2477"/>
      <c r="CY47" s="2477"/>
      <c r="CZ47" s="2477"/>
    </row>
    <row r="48" s="130" customFormat="true" ht="15" customHeight="true" x14ac:dyDescent="0.2">
      <c r="A48" s="3057"/>
      <c r="B48" s="291" t="s">
        <v>100</v>
      </c>
      <c r="C48" s="2725" t="s">
        <v>35</v>
      </c>
      <c r="D48" s="2729" t="s">
        <v>35</v>
      </c>
      <c r="E48" s="2729" t="s">
        <v>35</v>
      </c>
      <c r="F48" s="2729" t="s">
        <v>35</v>
      </c>
      <c r="G48" s="2734" t="s">
        <v>35</v>
      </c>
      <c r="H48" s="2739" t="s">
        <v>35</v>
      </c>
      <c r="I48" s="2729" t="s">
        <v>35</v>
      </c>
      <c r="J48" s="2729" t="s">
        <v>35</v>
      </c>
      <c r="K48" s="2729" t="s">
        <v>35</v>
      </c>
      <c r="L48" s="2744" t="s">
        <v>35</v>
      </c>
      <c r="M48" s="2747" t="s">
        <v>35</v>
      </c>
      <c r="N48" s="2729" t="s">
        <v>35</v>
      </c>
      <c r="O48" s="2729" t="s">
        <v>35</v>
      </c>
      <c r="P48" s="2729" t="s">
        <v>35</v>
      </c>
      <c r="Q48" s="2734" t="s">
        <v>35</v>
      </c>
      <c r="R48" s="2747" t="s">
        <v>35</v>
      </c>
      <c r="S48" s="2729" t="s">
        <v>35</v>
      </c>
      <c r="T48" s="2729" t="s">
        <v>35</v>
      </c>
      <c r="U48" s="2729" t="s">
        <v>35</v>
      </c>
      <c r="V48" s="2729" t="s">
        <v>35</v>
      </c>
      <c r="W48" s="2729" t="s">
        <v>35</v>
      </c>
      <c r="X48" s="2729" t="s">
        <v>35</v>
      </c>
      <c r="Y48" s="2754" t="s">
        <v>35</v>
      </c>
      <c r="Z48" s="2754" t="s">
        <v>35</v>
      </c>
      <c r="AA48" s="2754" t="s">
        <v>35</v>
      </c>
      <c r="AB48" s="2466"/>
      <c r="AC48" s="2466"/>
      <c r="AD48" s="2466"/>
      <c r="AE48" s="2466"/>
      <c r="AF48" s="2466"/>
      <c r="AG48" s="2466"/>
      <c r="AH48" s="2466"/>
      <c r="AI48" s="2466"/>
      <c r="AJ48" s="2466"/>
      <c r="AK48" s="2466"/>
      <c r="AL48" s="2466"/>
      <c r="AM48" s="2466"/>
      <c r="AN48" s="2466"/>
      <c r="AO48" s="2466"/>
      <c r="AP48" s="2466"/>
      <c r="AQ48" s="2466"/>
      <c r="AR48" s="2466"/>
      <c r="AS48" s="2466"/>
      <c r="AT48" s="2466"/>
      <c r="AU48" s="2466"/>
      <c r="AV48" s="2466"/>
      <c r="AW48" s="2466"/>
      <c r="AX48" s="2466"/>
      <c r="AY48" s="2466"/>
      <c r="AZ48" s="239"/>
      <c r="BA48" s="3056"/>
      <c r="BB48" s="165" t="s">
        <v>100</v>
      </c>
      <c r="BC48" s="1589" t="s">
        <v>35</v>
      </c>
      <c r="BD48" s="1609" t="s">
        <v>35</v>
      </c>
      <c r="BE48" s="1609" t="s">
        <v>35</v>
      </c>
      <c r="BF48" s="1609" t="s">
        <v>35</v>
      </c>
      <c r="BG48" s="1630" t="s">
        <v>35</v>
      </c>
      <c r="BH48" s="1651" t="s">
        <v>35</v>
      </c>
      <c r="BI48" s="1609" t="s">
        <v>35</v>
      </c>
      <c r="BJ48" s="1609" t="s">
        <v>35</v>
      </c>
      <c r="BK48" s="1609" t="s">
        <v>35</v>
      </c>
      <c r="BL48" s="1630" t="s">
        <v>35</v>
      </c>
      <c r="BM48" s="1651" t="s">
        <v>35</v>
      </c>
      <c r="BN48" s="1609" t="s">
        <v>35</v>
      </c>
      <c r="BO48" s="1609" t="s">
        <v>35</v>
      </c>
      <c r="BP48" s="1609" t="s">
        <v>35</v>
      </c>
      <c r="BQ48" s="1630" t="s">
        <v>35</v>
      </c>
      <c r="BR48" s="1651" t="s">
        <v>35</v>
      </c>
      <c r="BS48" s="1609" t="s">
        <v>35</v>
      </c>
      <c r="BT48" s="1609" t="s">
        <v>35</v>
      </c>
      <c r="BU48" s="1609" t="s">
        <v>35</v>
      </c>
      <c r="BV48" s="1609" t="s">
        <v>35</v>
      </c>
      <c r="BW48" s="1609" t="s">
        <v>35</v>
      </c>
      <c r="BX48" s="1609" t="s">
        <v>35</v>
      </c>
      <c r="BY48" s="1672" t="s">
        <v>35</v>
      </c>
      <c r="BZ48" s="1672" t="s">
        <v>35</v>
      </c>
      <c r="CA48" s="1672" t="s">
        <v>35</v>
      </c>
      <c r="CB48" s="2477"/>
      <c r="CC48" s="2477"/>
      <c r="CD48" s="2477"/>
      <c r="CE48" s="2477"/>
      <c r="CF48" s="2477"/>
      <c r="CG48" s="2477"/>
      <c r="CH48" s="2477"/>
      <c r="CI48" s="2477"/>
      <c r="CJ48" s="2477"/>
      <c r="CK48" s="2477"/>
      <c r="CL48" s="2477"/>
      <c r="CM48" s="2477"/>
      <c r="CN48" s="2477"/>
      <c r="CO48" s="2477"/>
      <c r="CP48" s="2477"/>
      <c r="CQ48" s="2477"/>
      <c r="CR48" s="2477"/>
      <c r="CS48" s="2477"/>
      <c r="CT48" s="2477"/>
      <c r="CU48" s="2477"/>
      <c r="CV48" s="2477"/>
      <c r="CW48" s="2477"/>
      <c r="CX48" s="2477"/>
      <c r="CY48" s="2477"/>
      <c r="CZ48" s="2477"/>
    </row>
    <row r="49" s="130" customFormat="true" ht="15" customHeight="true" x14ac:dyDescent="0.2">
      <c r="A49" s="3057"/>
      <c r="B49" s="291" t="s">
        <v>68</v>
      </c>
      <c r="C49" s="2725" t="s">
        <v>35</v>
      </c>
      <c r="D49" s="2729" t="s">
        <v>35</v>
      </c>
      <c r="E49" s="2729" t="s">
        <v>35</v>
      </c>
      <c r="F49" s="2729" t="s">
        <v>35</v>
      </c>
      <c r="G49" s="2734" t="s">
        <v>35</v>
      </c>
      <c r="H49" s="2739" t="s">
        <v>35</v>
      </c>
      <c r="I49" s="2729" t="s">
        <v>35</v>
      </c>
      <c r="J49" s="2729" t="s">
        <v>35</v>
      </c>
      <c r="K49" s="2729" t="s">
        <v>35</v>
      </c>
      <c r="L49" s="2744" t="s">
        <v>35</v>
      </c>
      <c r="M49" s="2747" t="s">
        <v>35</v>
      </c>
      <c r="N49" s="2729" t="s">
        <v>35</v>
      </c>
      <c r="O49" s="2729" t="s">
        <v>35</v>
      </c>
      <c r="P49" s="2729" t="s">
        <v>35</v>
      </c>
      <c r="Q49" s="2734" t="s">
        <v>35</v>
      </c>
      <c r="R49" s="2747" t="s">
        <v>35</v>
      </c>
      <c r="S49" s="2729" t="s">
        <v>35</v>
      </c>
      <c r="T49" s="2729" t="s">
        <v>35</v>
      </c>
      <c r="U49" s="2729" t="s">
        <v>35</v>
      </c>
      <c r="V49" s="2729" t="s">
        <v>35</v>
      </c>
      <c r="W49" s="2729" t="s">
        <v>35</v>
      </c>
      <c r="X49" s="2729" t="s">
        <v>35</v>
      </c>
      <c r="Y49" s="2754" t="s">
        <v>35</v>
      </c>
      <c r="Z49" s="2754" t="s">
        <v>35</v>
      </c>
      <c r="AA49" s="2754" t="s">
        <v>35</v>
      </c>
      <c r="AB49" s="2466"/>
      <c r="AC49" s="2466"/>
      <c r="AD49" s="2466"/>
      <c r="AE49" s="2466"/>
      <c r="AF49" s="2466"/>
      <c r="AG49" s="2466"/>
      <c r="AH49" s="2466"/>
      <c r="AI49" s="2466"/>
      <c r="AJ49" s="2466"/>
      <c r="AK49" s="2466"/>
      <c r="AL49" s="2466"/>
      <c r="AM49" s="2466"/>
      <c r="AN49" s="2466"/>
      <c r="AO49" s="2466"/>
      <c r="AP49" s="2466"/>
      <c r="AQ49" s="2466"/>
      <c r="AR49" s="2466"/>
      <c r="AS49" s="2466"/>
      <c r="AT49" s="2466"/>
      <c r="AU49" s="2466"/>
      <c r="AV49" s="2466"/>
      <c r="AW49" s="2466"/>
      <c r="AX49" s="2466"/>
      <c r="AY49" s="2466"/>
      <c r="AZ49" s="239"/>
      <c r="BA49" s="3056"/>
      <c r="BB49" s="165" t="s">
        <v>68</v>
      </c>
      <c r="BC49" s="1589" t="s">
        <v>35</v>
      </c>
      <c r="BD49" s="1609" t="s">
        <v>35</v>
      </c>
      <c r="BE49" s="1609" t="s">
        <v>35</v>
      </c>
      <c r="BF49" s="1609" t="s">
        <v>35</v>
      </c>
      <c r="BG49" s="1630" t="s">
        <v>35</v>
      </c>
      <c r="BH49" s="1651" t="s">
        <v>35</v>
      </c>
      <c r="BI49" s="1609" t="s">
        <v>35</v>
      </c>
      <c r="BJ49" s="1609" t="s">
        <v>35</v>
      </c>
      <c r="BK49" s="1609" t="s">
        <v>35</v>
      </c>
      <c r="BL49" s="1630" t="s">
        <v>35</v>
      </c>
      <c r="BM49" s="1651" t="s">
        <v>35</v>
      </c>
      <c r="BN49" s="1609" t="s">
        <v>35</v>
      </c>
      <c r="BO49" s="1609" t="s">
        <v>35</v>
      </c>
      <c r="BP49" s="1609" t="s">
        <v>35</v>
      </c>
      <c r="BQ49" s="1630" t="s">
        <v>35</v>
      </c>
      <c r="BR49" s="1651" t="s">
        <v>35</v>
      </c>
      <c r="BS49" s="1609" t="s">
        <v>35</v>
      </c>
      <c r="BT49" s="1609" t="s">
        <v>35</v>
      </c>
      <c r="BU49" s="1609" t="s">
        <v>35</v>
      </c>
      <c r="BV49" s="1609" t="s">
        <v>35</v>
      </c>
      <c r="BW49" s="1609" t="s">
        <v>35</v>
      </c>
      <c r="BX49" s="1609" t="s">
        <v>35</v>
      </c>
      <c r="BY49" s="1672" t="s">
        <v>35</v>
      </c>
      <c r="BZ49" s="1672" t="s">
        <v>35</v>
      </c>
      <c r="CA49" s="1672" t="s">
        <v>35</v>
      </c>
      <c r="CB49" s="2477"/>
      <c r="CC49" s="2477"/>
      <c r="CD49" s="2477"/>
      <c r="CE49" s="2477"/>
      <c r="CF49" s="2477"/>
      <c r="CG49" s="2477"/>
      <c r="CH49" s="2477"/>
      <c r="CI49" s="2477"/>
      <c r="CJ49" s="2477"/>
      <c r="CK49" s="2477"/>
      <c r="CL49" s="2477"/>
      <c r="CM49" s="2477"/>
      <c r="CN49" s="2477"/>
      <c r="CO49" s="2477"/>
      <c r="CP49" s="2477"/>
      <c r="CQ49" s="2477"/>
      <c r="CR49" s="2477"/>
      <c r="CS49" s="2477"/>
      <c r="CT49" s="2477"/>
      <c r="CU49" s="2477"/>
      <c r="CV49" s="2477"/>
      <c r="CW49" s="2477"/>
      <c r="CX49" s="2477"/>
      <c r="CY49" s="2477"/>
      <c r="CZ49" s="2477"/>
    </row>
    <row r="50" s="130" customFormat="true" ht="15" customHeight="true" x14ac:dyDescent="0.2">
      <c r="A50" s="3057" t="s">
        <v>103</v>
      </c>
      <c r="B50" s="291" t="s">
        <v>101</v>
      </c>
      <c r="C50" s="2725" t="s">
        <v>35</v>
      </c>
      <c r="D50" s="2729" t="s">
        <v>35</v>
      </c>
      <c r="E50" s="2729" t="s">
        <v>35</v>
      </c>
      <c r="F50" s="2729" t="s">
        <v>35</v>
      </c>
      <c r="G50" s="2734" t="s">
        <v>35</v>
      </c>
      <c r="H50" s="2739" t="s">
        <v>35</v>
      </c>
      <c r="I50" s="2729" t="s">
        <v>35</v>
      </c>
      <c r="J50" s="2729" t="s">
        <v>35</v>
      </c>
      <c r="K50" s="2729" t="s">
        <v>35</v>
      </c>
      <c r="L50" s="2744" t="s">
        <v>35</v>
      </c>
      <c r="M50" s="2747" t="s">
        <v>35</v>
      </c>
      <c r="N50" s="2729" t="s">
        <v>35</v>
      </c>
      <c r="O50" s="2729" t="s">
        <v>35</v>
      </c>
      <c r="P50" s="2729" t="s">
        <v>35</v>
      </c>
      <c r="Q50" s="2734" t="s">
        <v>35</v>
      </c>
      <c r="R50" s="2747" t="s">
        <v>35</v>
      </c>
      <c r="S50" s="2729" t="s">
        <v>35</v>
      </c>
      <c r="T50" s="2729" t="s">
        <v>35</v>
      </c>
      <c r="U50" s="2729" t="s">
        <v>35</v>
      </c>
      <c r="V50" s="2729" t="s">
        <v>35</v>
      </c>
      <c r="W50" s="2729" t="s">
        <v>35</v>
      </c>
      <c r="X50" s="2729" t="s">
        <v>35</v>
      </c>
      <c r="Y50" s="2754" t="s">
        <v>35</v>
      </c>
      <c r="Z50" s="2754" t="s">
        <v>35</v>
      </c>
      <c r="AA50" s="2754" t="s">
        <v>35</v>
      </c>
      <c r="AB50" s="2466"/>
      <c r="AC50" s="2466"/>
      <c r="AD50" s="2466"/>
      <c r="AE50" s="2466"/>
      <c r="AF50" s="2466"/>
      <c r="AG50" s="2466"/>
      <c r="AH50" s="2466"/>
      <c r="AI50" s="2466"/>
      <c r="AJ50" s="2466"/>
      <c r="AK50" s="2466"/>
      <c r="AL50" s="2466"/>
      <c r="AM50" s="2466"/>
      <c r="AN50" s="2466"/>
      <c r="AO50" s="2466"/>
      <c r="AP50" s="2466"/>
      <c r="AQ50" s="2466"/>
      <c r="AR50" s="2466"/>
      <c r="AS50" s="2466"/>
      <c r="AT50" s="2466"/>
      <c r="AU50" s="2466"/>
      <c r="AV50" s="2466"/>
      <c r="AW50" s="2466"/>
      <c r="AX50" s="2466"/>
      <c r="AY50" s="2466"/>
      <c r="AZ50" s="239"/>
      <c r="BA50" s="3056" t="s">
        <v>103</v>
      </c>
      <c r="BB50" s="165" t="s">
        <v>101</v>
      </c>
      <c r="BC50" s="1589" t="s">
        <v>35</v>
      </c>
      <c r="BD50" s="1609" t="s">
        <v>35</v>
      </c>
      <c r="BE50" s="1609" t="s">
        <v>35</v>
      </c>
      <c r="BF50" s="1609" t="s">
        <v>35</v>
      </c>
      <c r="BG50" s="1630" t="s">
        <v>35</v>
      </c>
      <c r="BH50" s="1651" t="s">
        <v>35</v>
      </c>
      <c r="BI50" s="1609" t="s">
        <v>35</v>
      </c>
      <c r="BJ50" s="1609" t="s">
        <v>35</v>
      </c>
      <c r="BK50" s="1609" t="s">
        <v>35</v>
      </c>
      <c r="BL50" s="1630" t="s">
        <v>35</v>
      </c>
      <c r="BM50" s="1651" t="s">
        <v>35</v>
      </c>
      <c r="BN50" s="1609" t="s">
        <v>35</v>
      </c>
      <c r="BO50" s="1609" t="s">
        <v>35</v>
      </c>
      <c r="BP50" s="1609" t="s">
        <v>35</v>
      </c>
      <c r="BQ50" s="1630" t="s">
        <v>35</v>
      </c>
      <c r="BR50" s="1651" t="s">
        <v>35</v>
      </c>
      <c r="BS50" s="1609" t="s">
        <v>35</v>
      </c>
      <c r="BT50" s="1609" t="s">
        <v>35</v>
      </c>
      <c r="BU50" s="1609" t="s">
        <v>35</v>
      </c>
      <c r="BV50" s="1609" t="s">
        <v>35</v>
      </c>
      <c r="BW50" s="1609" t="s">
        <v>35</v>
      </c>
      <c r="BX50" s="1609" t="s">
        <v>35</v>
      </c>
      <c r="BY50" s="1672" t="s">
        <v>35</v>
      </c>
      <c r="BZ50" s="1672" t="s">
        <v>35</v>
      </c>
      <c r="CA50" s="1672" t="s">
        <v>35</v>
      </c>
      <c r="CB50" s="2477"/>
      <c r="CC50" s="2477"/>
      <c r="CD50" s="2477"/>
      <c r="CE50" s="2477"/>
      <c r="CF50" s="2477"/>
      <c r="CG50" s="2477"/>
      <c r="CH50" s="2477"/>
      <c r="CI50" s="2477"/>
      <c r="CJ50" s="2477"/>
      <c r="CK50" s="2477"/>
      <c r="CL50" s="2477"/>
      <c r="CM50" s="2477"/>
      <c r="CN50" s="2477"/>
      <c r="CO50" s="2477"/>
      <c r="CP50" s="2477"/>
      <c r="CQ50" s="2477"/>
      <c r="CR50" s="2477"/>
      <c r="CS50" s="2477"/>
      <c r="CT50" s="2477"/>
      <c r="CU50" s="2477"/>
      <c r="CV50" s="2477"/>
      <c r="CW50" s="2477"/>
      <c r="CX50" s="2477"/>
      <c r="CY50" s="2477"/>
      <c r="CZ50" s="2477"/>
    </row>
    <row r="51" s="130" customFormat="true" ht="15" customHeight="true" x14ac:dyDescent="0.2">
      <c r="A51" s="3057"/>
      <c r="B51" s="291" t="s">
        <v>100</v>
      </c>
      <c r="C51" s="2725" t="s">
        <v>35</v>
      </c>
      <c r="D51" s="2729" t="s">
        <v>35</v>
      </c>
      <c r="E51" s="2729" t="s">
        <v>35</v>
      </c>
      <c r="F51" s="2729" t="s">
        <v>35</v>
      </c>
      <c r="G51" s="2734" t="s">
        <v>35</v>
      </c>
      <c r="H51" s="2739" t="s">
        <v>35</v>
      </c>
      <c r="I51" s="2729" t="s">
        <v>35</v>
      </c>
      <c r="J51" s="2729" t="s">
        <v>35</v>
      </c>
      <c r="K51" s="2729" t="s">
        <v>35</v>
      </c>
      <c r="L51" s="2744" t="s">
        <v>35</v>
      </c>
      <c r="M51" s="2747" t="s">
        <v>35</v>
      </c>
      <c r="N51" s="2729" t="s">
        <v>35</v>
      </c>
      <c r="O51" s="2729" t="s">
        <v>35</v>
      </c>
      <c r="P51" s="2729" t="s">
        <v>35</v>
      </c>
      <c r="Q51" s="2734" t="s">
        <v>35</v>
      </c>
      <c r="R51" s="2747" t="s">
        <v>35</v>
      </c>
      <c r="S51" s="2729" t="s">
        <v>35</v>
      </c>
      <c r="T51" s="2729" t="s">
        <v>35</v>
      </c>
      <c r="U51" s="2729" t="s">
        <v>35</v>
      </c>
      <c r="V51" s="2729" t="s">
        <v>35</v>
      </c>
      <c r="W51" s="2729" t="s">
        <v>35</v>
      </c>
      <c r="X51" s="2729" t="s">
        <v>35</v>
      </c>
      <c r="Y51" s="2754" t="s">
        <v>35</v>
      </c>
      <c r="Z51" s="2754" t="s">
        <v>35</v>
      </c>
      <c r="AA51" s="2754" t="s">
        <v>35</v>
      </c>
      <c r="AB51" s="2466"/>
      <c r="AC51" s="2466"/>
      <c r="AD51" s="2466"/>
      <c r="AE51" s="2466"/>
      <c r="AF51" s="2466"/>
      <c r="AG51" s="2466"/>
      <c r="AH51" s="2466"/>
      <c r="AI51" s="2466"/>
      <c r="AJ51" s="2466"/>
      <c r="AK51" s="2466"/>
      <c r="AL51" s="2466"/>
      <c r="AM51" s="2466"/>
      <c r="AN51" s="2466"/>
      <c r="AO51" s="2466"/>
      <c r="AP51" s="2466"/>
      <c r="AQ51" s="2466"/>
      <c r="AR51" s="2466"/>
      <c r="AS51" s="2466"/>
      <c r="AT51" s="2466"/>
      <c r="AU51" s="2466"/>
      <c r="AV51" s="2466"/>
      <c r="AW51" s="2466"/>
      <c r="AX51" s="2466"/>
      <c r="AY51" s="2466"/>
      <c r="AZ51" s="239"/>
      <c r="BA51" s="3056"/>
      <c r="BB51" s="165" t="s">
        <v>100</v>
      </c>
      <c r="BC51" s="1589" t="s">
        <v>35</v>
      </c>
      <c r="BD51" s="1609" t="s">
        <v>35</v>
      </c>
      <c r="BE51" s="1609" t="s">
        <v>35</v>
      </c>
      <c r="BF51" s="1609" t="s">
        <v>35</v>
      </c>
      <c r="BG51" s="1630" t="s">
        <v>35</v>
      </c>
      <c r="BH51" s="1651" t="s">
        <v>35</v>
      </c>
      <c r="BI51" s="1609" t="s">
        <v>35</v>
      </c>
      <c r="BJ51" s="1609" t="s">
        <v>35</v>
      </c>
      <c r="BK51" s="1609" t="s">
        <v>35</v>
      </c>
      <c r="BL51" s="1630" t="s">
        <v>35</v>
      </c>
      <c r="BM51" s="1651" t="s">
        <v>35</v>
      </c>
      <c r="BN51" s="1609" t="s">
        <v>35</v>
      </c>
      <c r="BO51" s="1609" t="s">
        <v>35</v>
      </c>
      <c r="BP51" s="1609" t="s">
        <v>35</v>
      </c>
      <c r="BQ51" s="1630" t="s">
        <v>35</v>
      </c>
      <c r="BR51" s="1651" t="s">
        <v>35</v>
      </c>
      <c r="BS51" s="1609" t="s">
        <v>35</v>
      </c>
      <c r="BT51" s="1609" t="s">
        <v>35</v>
      </c>
      <c r="BU51" s="1609" t="s">
        <v>35</v>
      </c>
      <c r="BV51" s="1609" t="s">
        <v>35</v>
      </c>
      <c r="BW51" s="1609" t="s">
        <v>35</v>
      </c>
      <c r="BX51" s="1609" t="s">
        <v>35</v>
      </c>
      <c r="BY51" s="1672" t="s">
        <v>35</v>
      </c>
      <c r="BZ51" s="1672" t="s">
        <v>35</v>
      </c>
      <c r="CA51" s="1672" t="s">
        <v>35</v>
      </c>
      <c r="CB51" s="2477"/>
      <c r="CC51" s="2477"/>
      <c r="CD51" s="2477"/>
      <c r="CE51" s="2477"/>
      <c r="CF51" s="2477"/>
      <c r="CG51" s="2477"/>
      <c r="CH51" s="2477"/>
      <c r="CI51" s="2477"/>
      <c r="CJ51" s="2477"/>
      <c r="CK51" s="2477"/>
      <c r="CL51" s="2477"/>
      <c r="CM51" s="2477"/>
      <c r="CN51" s="2477"/>
      <c r="CO51" s="2477"/>
      <c r="CP51" s="2477"/>
      <c r="CQ51" s="2477"/>
      <c r="CR51" s="2477"/>
      <c r="CS51" s="2477"/>
      <c r="CT51" s="2477"/>
      <c r="CU51" s="2477"/>
      <c r="CV51" s="2477"/>
      <c r="CW51" s="2477"/>
      <c r="CX51" s="2477"/>
      <c r="CY51" s="2477"/>
      <c r="CZ51" s="2477"/>
    </row>
    <row r="52" s="130" customFormat="true" ht="15" customHeight="true" x14ac:dyDescent="0.2">
      <c r="A52" s="3057"/>
      <c r="B52" s="291" t="s">
        <v>68</v>
      </c>
      <c r="C52" s="2725" t="s">
        <v>35</v>
      </c>
      <c r="D52" s="2729" t="s">
        <v>35</v>
      </c>
      <c r="E52" s="2729" t="s">
        <v>35</v>
      </c>
      <c r="F52" s="2729" t="s">
        <v>35</v>
      </c>
      <c r="G52" s="2734" t="s">
        <v>35</v>
      </c>
      <c r="H52" s="2739" t="s">
        <v>35</v>
      </c>
      <c r="I52" s="2729" t="s">
        <v>35</v>
      </c>
      <c r="J52" s="2729" t="s">
        <v>35</v>
      </c>
      <c r="K52" s="2729" t="s">
        <v>35</v>
      </c>
      <c r="L52" s="2744" t="s">
        <v>35</v>
      </c>
      <c r="M52" s="2747" t="s">
        <v>35</v>
      </c>
      <c r="N52" s="2729" t="s">
        <v>35</v>
      </c>
      <c r="O52" s="2729" t="s">
        <v>35</v>
      </c>
      <c r="P52" s="2729" t="s">
        <v>35</v>
      </c>
      <c r="Q52" s="2734" t="s">
        <v>35</v>
      </c>
      <c r="R52" s="2747" t="s">
        <v>35</v>
      </c>
      <c r="S52" s="2729" t="s">
        <v>35</v>
      </c>
      <c r="T52" s="2729" t="s">
        <v>35</v>
      </c>
      <c r="U52" s="2729" t="s">
        <v>35</v>
      </c>
      <c r="V52" s="2729" t="s">
        <v>35</v>
      </c>
      <c r="W52" s="2729" t="s">
        <v>35</v>
      </c>
      <c r="X52" s="2729" t="s">
        <v>35</v>
      </c>
      <c r="Y52" s="2754" t="s">
        <v>35</v>
      </c>
      <c r="Z52" s="2754" t="s">
        <v>35</v>
      </c>
      <c r="AA52" s="2754" t="s">
        <v>35</v>
      </c>
      <c r="AB52" s="2466"/>
      <c r="AC52" s="2466"/>
      <c r="AD52" s="2466"/>
      <c r="AE52" s="2466"/>
      <c r="AF52" s="2466"/>
      <c r="AG52" s="2466"/>
      <c r="AH52" s="2466"/>
      <c r="AI52" s="2466"/>
      <c r="AJ52" s="2466"/>
      <c r="AK52" s="2466"/>
      <c r="AL52" s="2466"/>
      <c r="AM52" s="2466"/>
      <c r="AN52" s="2466"/>
      <c r="AO52" s="2466"/>
      <c r="AP52" s="2466"/>
      <c r="AQ52" s="2466"/>
      <c r="AR52" s="2466"/>
      <c r="AS52" s="2466"/>
      <c r="AT52" s="2466"/>
      <c r="AU52" s="2466"/>
      <c r="AV52" s="2466"/>
      <c r="AW52" s="2466"/>
      <c r="AX52" s="2466"/>
      <c r="AY52" s="2466"/>
      <c r="AZ52" s="239"/>
      <c r="BA52" s="3056"/>
      <c r="BB52" s="165" t="s">
        <v>68</v>
      </c>
      <c r="BC52" s="1589" t="s">
        <v>35</v>
      </c>
      <c r="BD52" s="1609" t="s">
        <v>35</v>
      </c>
      <c r="BE52" s="1609" t="s">
        <v>35</v>
      </c>
      <c r="BF52" s="1609" t="s">
        <v>35</v>
      </c>
      <c r="BG52" s="1630" t="s">
        <v>35</v>
      </c>
      <c r="BH52" s="1651" t="s">
        <v>35</v>
      </c>
      <c r="BI52" s="1609" t="s">
        <v>35</v>
      </c>
      <c r="BJ52" s="1609" t="s">
        <v>35</v>
      </c>
      <c r="BK52" s="1609" t="s">
        <v>35</v>
      </c>
      <c r="BL52" s="1630" t="s">
        <v>35</v>
      </c>
      <c r="BM52" s="1651" t="s">
        <v>35</v>
      </c>
      <c r="BN52" s="1609" t="s">
        <v>35</v>
      </c>
      <c r="BO52" s="1609" t="s">
        <v>35</v>
      </c>
      <c r="BP52" s="1609" t="s">
        <v>35</v>
      </c>
      <c r="BQ52" s="1630" t="s">
        <v>35</v>
      </c>
      <c r="BR52" s="1651" t="s">
        <v>35</v>
      </c>
      <c r="BS52" s="1609" t="s">
        <v>35</v>
      </c>
      <c r="BT52" s="1609" t="s">
        <v>35</v>
      </c>
      <c r="BU52" s="1609" t="s">
        <v>35</v>
      </c>
      <c r="BV52" s="1609" t="s">
        <v>35</v>
      </c>
      <c r="BW52" s="1609" t="s">
        <v>35</v>
      </c>
      <c r="BX52" s="1609" t="s">
        <v>35</v>
      </c>
      <c r="BY52" s="1672" t="s">
        <v>35</v>
      </c>
      <c r="BZ52" s="1672" t="s">
        <v>35</v>
      </c>
      <c r="CA52" s="1672" t="s">
        <v>35</v>
      </c>
      <c r="CB52" s="2477"/>
      <c r="CC52" s="2477"/>
      <c r="CD52" s="2477"/>
      <c r="CE52" s="2477"/>
      <c r="CF52" s="2477"/>
      <c r="CG52" s="2477"/>
      <c r="CH52" s="2477"/>
      <c r="CI52" s="2477"/>
      <c r="CJ52" s="2477"/>
      <c r="CK52" s="2477"/>
      <c r="CL52" s="2477"/>
      <c r="CM52" s="2477"/>
      <c r="CN52" s="2477"/>
      <c r="CO52" s="2477"/>
      <c r="CP52" s="2477"/>
      <c r="CQ52" s="2477"/>
      <c r="CR52" s="2477"/>
      <c r="CS52" s="2477"/>
      <c r="CT52" s="2477"/>
      <c r="CU52" s="2477"/>
      <c r="CV52" s="2477"/>
      <c r="CW52" s="2477"/>
      <c r="CX52" s="2477"/>
      <c r="CY52" s="2477"/>
      <c r="CZ52" s="2477"/>
    </row>
    <row r="53" s="130" customFormat="true" ht="15" customHeight="true" x14ac:dyDescent="0.2">
      <c r="A53" s="3057" t="s">
        <v>106</v>
      </c>
      <c r="B53" s="291" t="s">
        <v>101</v>
      </c>
      <c r="C53" s="2725" t="s">
        <v>35</v>
      </c>
      <c r="D53" s="2729" t="s">
        <v>35</v>
      </c>
      <c r="E53" s="2729" t="s">
        <v>35</v>
      </c>
      <c r="F53" s="2729" t="s">
        <v>35</v>
      </c>
      <c r="G53" s="2734" t="s">
        <v>35</v>
      </c>
      <c r="H53" s="2739" t="s">
        <v>35</v>
      </c>
      <c r="I53" s="2729" t="s">
        <v>35</v>
      </c>
      <c r="J53" s="2729" t="s">
        <v>35</v>
      </c>
      <c r="K53" s="2729" t="s">
        <v>35</v>
      </c>
      <c r="L53" s="2744" t="s">
        <v>35</v>
      </c>
      <c r="M53" s="2747" t="s">
        <v>35</v>
      </c>
      <c r="N53" s="2729" t="s">
        <v>35</v>
      </c>
      <c r="O53" s="2729" t="s">
        <v>35</v>
      </c>
      <c r="P53" s="2729" t="s">
        <v>35</v>
      </c>
      <c r="Q53" s="2734" t="s">
        <v>35</v>
      </c>
      <c r="R53" s="2747" t="s">
        <v>35</v>
      </c>
      <c r="S53" s="2729" t="s">
        <v>35</v>
      </c>
      <c r="T53" s="2729" t="s">
        <v>35</v>
      </c>
      <c r="U53" s="2729" t="s">
        <v>35</v>
      </c>
      <c r="V53" s="2729" t="s">
        <v>35</v>
      </c>
      <c r="W53" s="2729" t="s">
        <v>35</v>
      </c>
      <c r="X53" s="2729" t="s">
        <v>35</v>
      </c>
      <c r="Y53" s="2754" t="s">
        <v>35</v>
      </c>
      <c r="Z53" s="2754" t="s">
        <v>35</v>
      </c>
      <c r="AA53" s="2754" t="s">
        <v>35</v>
      </c>
      <c r="AB53" s="2466"/>
      <c r="AC53" s="2466"/>
      <c r="AD53" s="2466"/>
      <c r="AE53" s="2466"/>
      <c r="AF53" s="2466"/>
      <c r="AG53" s="2466"/>
      <c r="AH53" s="2466"/>
      <c r="AI53" s="2466"/>
      <c r="AJ53" s="2466"/>
      <c r="AK53" s="2466"/>
      <c r="AL53" s="2466"/>
      <c r="AM53" s="2466"/>
      <c r="AN53" s="2466"/>
      <c r="AO53" s="2466"/>
      <c r="AP53" s="2466"/>
      <c r="AQ53" s="2466"/>
      <c r="AR53" s="2466"/>
      <c r="AS53" s="2466"/>
      <c r="AT53" s="2466"/>
      <c r="AU53" s="2466"/>
      <c r="AV53" s="2466"/>
      <c r="AW53" s="2466"/>
      <c r="AX53" s="2466"/>
      <c r="AY53" s="2466"/>
      <c r="AZ53" s="239"/>
      <c r="BA53" s="3056" t="s">
        <v>106</v>
      </c>
      <c r="BB53" s="165" t="s">
        <v>101</v>
      </c>
      <c r="BC53" s="1589" t="s">
        <v>35</v>
      </c>
      <c r="BD53" s="1609" t="s">
        <v>35</v>
      </c>
      <c r="BE53" s="1609" t="s">
        <v>35</v>
      </c>
      <c r="BF53" s="1609" t="s">
        <v>35</v>
      </c>
      <c r="BG53" s="1630" t="s">
        <v>35</v>
      </c>
      <c r="BH53" s="1651" t="s">
        <v>35</v>
      </c>
      <c r="BI53" s="1609" t="s">
        <v>35</v>
      </c>
      <c r="BJ53" s="1609" t="s">
        <v>35</v>
      </c>
      <c r="BK53" s="1609" t="s">
        <v>35</v>
      </c>
      <c r="BL53" s="1630" t="s">
        <v>35</v>
      </c>
      <c r="BM53" s="1651" t="s">
        <v>35</v>
      </c>
      <c r="BN53" s="1609" t="s">
        <v>35</v>
      </c>
      <c r="BO53" s="1609" t="s">
        <v>35</v>
      </c>
      <c r="BP53" s="1609" t="s">
        <v>35</v>
      </c>
      <c r="BQ53" s="1630" t="s">
        <v>35</v>
      </c>
      <c r="BR53" s="1651" t="s">
        <v>35</v>
      </c>
      <c r="BS53" s="1609" t="s">
        <v>35</v>
      </c>
      <c r="BT53" s="1609" t="s">
        <v>35</v>
      </c>
      <c r="BU53" s="1609" t="s">
        <v>35</v>
      </c>
      <c r="BV53" s="1609" t="s">
        <v>35</v>
      </c>
      <c r="BW53" s="1609" t="s">
        <v>35</v>
      </c>
      <c r="BX53" s="1609" t="s">
        <v>35</v>
      </c>
      <c r="BY53" s="1672" t="s">
        <v>35</v>
      </c>
      <c r="BZ53" s="1672" t="s">
        <v>35</v>
      </c>
      <c r="CA53" s="1672" t="s">
        <v>35</v>
      </c>
      <c r="CB53" s="2477"/>
      <c r="CC53" s="2477"/>
      <c r="CD53" s="2477"/>
      <c r="CE53" s="2477"/>
      <c r="CF53" s="2477"/>
      <c r="CG53" s="2477"/>
      <c r="CH53" s="2477"/>
      <c r="CI53" s="2477"/>
      <c r="CJ53" s="2477"/>
      <c r="CK53" s="2477"/>
      <c r="CL53" s="2477"/>
      <c r="CM53" s="2477"/>
      <c r="CN53" s="2477"/>
      <c r="CO53" s="2477"/>
      <c r="CP53" s="2477"/>
      <c r="CQ53" s="2477"/>
      <c r="CR53" s="2477"/>
      <c r="CS53" s="2477"/>
      <c r="CT53" s="2477"/>
      <c r="CU53" s="2477"/>
      <c r="CV53" s="2477"/>
      <c r="CW53" s="2477"/>
      <c r="CX53" s="2477"/>
      <c r="CY53" s="2477"/>
      <c r="CZ53" s="2477"/>
    </row>
    <row r="54" s="130" customFormat="true" ht="15" customHeight="true" x14ac:dyDescent="0.2">
      <c r="A54" s="3057"/>
      <c r="B54" s="291" t="s">
        <v>100</v>
      </c>
      <c r="C54" s="2725" t="s">
        <v>35</v>
      </c>
      <c r="D54" s="2729" t="s">
        <v>35</v>
      </c>
      <c r="E54" s="2729" t="s">
        <v>35</v>
      </c>
      <c r="F54" s="2729" t="s">
        <v>35</v>
      </c>
      <c r="G54" s="2734" t="s">
        <v>35</v>
      </c>
      <c r="H54" s="2739" t="s">
        <v>35</v>
      </c>
      <c r="I54" s="2729" t="s">
        <v>35</v>
      </c>
      <c r="J54" s="2729" t="s">
        <v>35</v>
      </c>
      <c r="K54" s="2729" t="s">
        <v>35</v>
      </c>
      <c r="L54" s="2744" t="s">
        <v>35</v>
      </c>
      <c r="M54" s="2747" t="s">
        <v>35</v>
      </c>
      <c r="N54" s="2729" t="s">
        <v>35</v>
      </c>
      <c r="O54" s="2729" t="s">
        <v>35</v>
      </c>
      <c r="P54" s="2729" t="s">
        <v>35</v>
      </c>
      <c r="Q54" s="2734" t="s">
        <v>35</v>
      </c>
      <c r="R54" s="2747" t="s">
        <v>35</v>
      </c>
      <c r="S54" s="2729" t="s">
        <v>35</v>
      </c>
      <c r="T54" s="2729" t="s">
        <v>35</v>
      </c>
      <c r="U54" s="2729" t="s">
        <v>35</v>
      </c>
      <c r="V54" s="2729" t="s">
        <v>35</v>
      </c>
      <c r="W54" s="2729" t="s">
        <v>35</v>
      </c>
      <c r="X54" s="2729" t="s">
        <v>35</v>
      </c>
      <c r="Y54" s="2754" t="s">
        <v>35</v>
      </c>
      <c r="Z54" s="2754" t="s">
        <v>35</v>
      </c>
      <c r="AA54" s="2754" t="s">
        <v>35</v>
      </c>
      <c r="AB54" s="2466"/>
      <c r="AC54" s="2466"/>
      <c r="AD54" s="2466"/>
      <c r="AE54" s="2466"/>
      <c r="AF54" s="2466"/>
      <c r="AG54" s="2466"/>
      <c r="AH54" s="2466"/>
      <c r="AI54" s="2466"/>
      <c r="AJ54" s="2466"/>
      <c r="AK54" s="2466"/>
      <c r="AL54" s="2466"/>
      <c r="AM54" s="2466"/>
      <c r="AN54" s="2466"/>
      <c r="AO54" s="2466"/>
      <c r="AP54" s="2466"/>
      <c r="AQ54" s="2466"/>
      <c r="AR54" s="2466"/>
      <c r="AS54" s="2466"/>
      <c r="AT54" s="2466"/>
      <c r="AU54" s="2466"/>
      <c r="AV54" s="2466"/>
      <c r="AW54" s="2466"/>
      <c r="AX54" s="2466"/>
      <c r="AY54" s="2466"/>
      <c r="AZ54" s="239"/>
      <c r="BA54" s="3056"/>
      <c r="BB54" s="165" t="s">
        <v>100</v>
      </c>
      <c r="BC54" s="1589" t="s">
        <v>35</v>
      </c>
      <c r="BD54" s="1609" t="s">
        <v>35</v>
      </c>
      <c r="BE54" s="1609" t="s">
        <v>35</v>
      </c>
      <c r="BF54" s="1609" t="s">
        <v>35</v>
      </c>
      <c r="BG54" s="1630" t="s">
        <v>35</v>
      </c>
      <c r="BH54" s="1651" t="s">
        <v>35</v>
      </c>
      <c r="BI54" s="1609" t="s">
        <v>35</v>
      </c>
      <c r="BJ54" s="1609" t="s">
        <v>35</v>
      </c>
      <c r="BK54" s="1609" t="s">
        <v>35</v>
      </c>
      <c r="BL54" s="1630" t="s">
        <v>35</v>
      </c>
      <c r="BM54" s="1651" t="s">
        <v>35</v>
      </c>
      <c r="BN54" s="1609" t="s">
        <v>35</v>
      </c>
      <c r="BO54" s="1609" t="s">
        <v>35</v>
      </c>
      <c r="BP54" s="1609" t="s">
        <v>35</v>
      </c>
      <c r="BQ54" s="1630" t="s">
        <v>35</v>
      </c>
      <c r="BR54" s="1651" t="s">
        <v>35</v>
      </c>
      <c r="BS54" s="1609" t="s">
        <v>35</v>
      </c>
      <c r="BT54" s="1609" t="s">
        <v>35</v>
      </c>
      <c r="BU54" s="1609" t="s">
        <v>35</v>
      </c>
      <c r="BV54" s="1609" t="s">
        <v>35</v>
      </c>
      <c r="BW54" s="1609" t="s">
        <v>35</v>
      </c>
      <c r="BX54" s="1609" t="s">
        <v>35</v>
      </c>
      <c r="BY54" s="1672" t="s">
        <v>35</v>
      </c>
      <c r="BZ54" s="1672" t="s">
        <v>35</v>
      </c>
      <c r="CA54" s="1672" t="s">
        <v>35</v>
      </c>
      <c r="CB54" s="2477"/>
      <c r="CC54" s="2477"/>
      <c r="CD54" s="2477"/>
      <c r="CE54" s="2477"/>
      <c r="CF54" s="2477"/>
      <c r="CG54" s="2477"/>
      <c r="CH54" s="2477"/>
      <c r="CI54" s="2477"/>
      <c r="CJ54" s="2477"/>
      <c r="CK54" s="2477"/>
      <c r="CL54" s="2477"/>
      <c r="CM54" s="2477"/>
      <c r="CN54" s="2477"/>
      <c r="CO54" s="2477"/>
      <c r="CP54" s="2477"/>
      <c r="CQ54" s="2477"/>
      <c r="CR54" s="2477"/>
      <c r="CS54" s="2477"/>
      <c r="CT54" s="2477"/>
      <c r="CU54" s="2477"/>
      <c r="CV54" s="2477"/>
      <c r="CW54" s="2477"/>
      <c r="CX54" s="2477"/>
      <c r="CY54" s="2477"/>
      <c r="CZ54" s="2477"/>
    </row>
    <row r="55" s="130" customFormat="true" ht="15" customHeight="true" x14ac:dyDescent="0.2">
      <c r="A55" s="3079"/>
      <c r="B55" s="292" t="s">
        <v>68</v>
      </c>
      <c r="C55" s="2726" t="s">
        <v>35</v>
      </c>
      <c r="D55" s="2730" t="s">
        <v>35</v>
      </c>
      <c r="E55" s="2730" t="s">
        <v>35</v>
      </c>
      <c r="F55" s="2730" t="s">
        <v>35</v>
      </c>
      <c r="G55" s="2735" t="s">
        <v>35</v>
      </c>
      <c r="H55" s="2740" t="s">
        <v>35</v>
      </c>
      <c r="I55" s="2730" t="s">
        <v>35</v>
      </c>
      <c r="J55" s="2730" t="s">
        <v>35</v>
      </c>
      <c r="K55" s="2730" t="s">
        <v>35</v>
      </c>
      <c r="L55" s="2745" t="s">
        <v>35</v>
      </c>
      <c r="M55" s="2748" t="s">
        <v>35</v>
      </c>
      <c r="N55" s="2730" t="s">
        <v>35</v>
      </c>
      <c r="O55" s="2730" t="s">
        <v>35</v>
      </c>
      <c r="P55" s="2730" t="s">
        <v>35</v>
      </c>
      <c r="Q55" s="2735" t="s">
        <v>35</v>
      </c>
      <c r="R55" s="2752" t="s">
        <v>35</v>
      </c>
      <c r="S55" s="2753" t="s">
        <v>35</v>
      </c>
      <c r="T55" s="2753" t="s">
        <v>35</v>
      </c>
      <c r="U55" s="2753" t="s">
        <v>35</v>
      </c>
      <c r="V55" s="2753" t="s">
        <v>35</v>
      </c>
      <c r="W55" s="2753" t="s">
        <v>35</v>
      </c>
      <c r="X55" s="2753" t="s">
        <v>35</v>
      </c>
      <c r="Y55" s="2753" t="s">
        <v>35</v>
      </c>
      <c r="Z55" s="2753" t="s">
        <v>35</v>
      </c>
      <c r="AA55" s="2753" t="s">
        <v>35</v>
      </c>
      <c r="AB55" s="2467"/>
      <c r="AC55" s="2467"/>
      <c r="AD55" s="2467"/>
      <c r="AE55" s="2467"/>
      <c r="AF55" s="2467"/>
      <c r="AG55" s="2467"/>
      <c r="AH55" s="2467"/>
      <c r="AI55" s="2467"/>
      <c r="AJ55" s="2467"/>
      <c r="AK55" s="2467"/>
      <c r="AL55" s="2467"/>
      <c r="AM55" s="2467"/>
      <c r="AN55" s="2467"/>
      <c r="AO55" s="2467"/>
      <c r="AP55" s="2467"/>
      <c r="AQ55" s="2467"/>
      <c r="AR55" s="2467"/>
      <c r="AS55" s="2467"/>
      <c r="AT55" s="2467"/>
      <c r="AU55" s="2467"/>
      <c r="AV55" s="2467"/>
      <c r="AW55" s="2467"/>
      <c r="AX55" s="2467"/>
      <c r="AY55" s="2467"/>
      <c r="AZ55" s="239"/>
      <c r="BA55" s="3080"/>
      <c r="BB55" s="166" t="s">
        <v>68</v>
      </c>
      <c r="BC55" s="1590" t="s">
        <v>35</v>
      </c>
      <c r="BD55" s="1610" t="s">
        <v>35</v>
      </c>
      <c r="BE55" s="1610" t="s">
        <v>35</v>
      </c>
      <c r="BF55" s="1610" t="s">
        <v>35</v>
      </c>
      <c r="BG55" s="1631" t="s">
        <v>35</v>
      </c>
      <c r="BH55" s="1652" t="s">
        <v>35</v>
      </c>
      <c r="BI55" s="1610" t="s">
        <v>35</v>
      </c>
      <c r="BJ55" s="1610" t="s">
        <v>35</v>
      </c>
      <c r="BK55" s="1610" t="s">
        <v>35</v>
      </c>
      <c r="BL55" s="1631" t="s">
        <v>35</v>
      </c>
      <c r="BM55" s="1652" t="s">
        <v>35</v>
      </c>
      <c r="BN55" s="1610" t="s">
        <v>35</v>
      </c>
      <c r="BO55" s="1610" t="s">
        <v>35</v>
      </c>
      <c r="BP55" s="1610" t="s">
        <v>35</v>
      </c>
      <c r="BQ55" s="1631" t="s">
        <v>35</v>
      </c>
      <c r="BR55" s="2758" t="s">
        <v>35</v>
      </c>
      <c r="BS55" s="1667" t="s">
        <v>35</v>
      </c>
      <c r="BT55" s="1667" t="s">
        <v>35</v>
      </c>
      <c r="BU55" s="1667" t="s">
        <v>35</v>
      </c>
      <c r="BV55" s="1667" t="s">
        <v>35</v>
      </c>
      <c r="BW55" s="1667" t="s">
        <v>35</v>
      </c>
      <c r="BX55" s="1667" t="s">
        <v>35</v>
      </c>
      <c r="BY55" s="1667" t="s">
        <v>35</v>
      </c>
      <c r="BZ55" s="1688" t="s">
        <v>35</v>
      </c>
      <c r="CA55" s="1688" t="s">
        <v>35</v>
      </c>
      <c r="CB55" s="2478"/>
      <c r="CC55" s="2478"/>
      <c r="CD55" s="2478"/>
      <c r="CE55" s="2478"/>
      <c r="CF55" s="2478"/>
      <c r="CG55" s="2478"/>
      <c r="CH55" s="2478"/>
      <c r="CI55" s="2478"/>
      <c r="CJ55" s="2478"/>
      <c r="CK55" s="2478"/>
      <c r="CL55" s="2478"/>
      <c r="CM55" s="2478"/>
      <c r="CN55" s="2478"/>
      <c r="CO55" s="2478"/>
      <c r="CP55" s="2478"/>
      <c r="CQ55" s="2478"/>
      <c r="CR55" s="2478"/>
      <c r="CS55" s="2478"/>
      <c r="CT55" s="2478"/>
      <c r="CU55" s="2478"/>
      <c r="CV55" s="2478"/>
      <c r="CW55" s="2478"/>
      <c r="CX55" s="2478"/>
      <c r="CY55" s="2478"/>
      <c r="CZ55" s="2478"/>
    </row>
    <row r="56" s="130" customFormat="true" ht="15" customHeight="true" x14ac:dyDescent="0.2">
      <c r="A56" s="132"/>
      <c r="B56" s="204"/>
      <c r="C56" s="3082" t="s">
        <v>115</v>
      </c>
      <c r="D56" s="3083"/>
      <c r="E56" s="3083"/>
      <c r="F56" s="3083"/>
      <c r="G56" s="3084"/>
      <c r="H56" s="3460" t="s">
        <v>38</v>
      </c>
      <c r="I56" s="3461"/>
      <c r="J56" s="3461"/>
      <c r="K56" s="3461"/>
      <c r="L56" s="3462"/>
      <c r="M56" s="3463" t="s">
        <v>37</v>
      </c>
      <c r="N56" s="3464"/>
      <c r="O56" s="3464"/>
      <c r="P56" s="3464"/>
      <c r="Q56" s="3465"/>
      <c r="R56" s="742" t="s">
        <v>142</v>
      </c>
      <c r="S56" s="473"/>
      <c r="T56" s="473"/>
      <c r="U56" s="473"/>
      <c r="V56" s="473"/>
      <c r="W56" s="473"/>
      <c r="X56" s="473"/>
      <c r="Y56" s="474"/>
      <c r="Z56" s="464"/>
      <c r="AA56" s="464"/>
      <c r="AB56" s="2766"/>
      <c r="AC56" s="2766"/>
      <c r="AD56" s="2766"/>
      <c r="AE56" s="2766"/>
      <c r="AF56" s="2766"/>
      <c r="AG56" s="2766"/>
      <c r="AH56" s="2766"/>
      <c r="AI56" s="2766"/>
      <c r="AJ56" s="2766"/>
      <c r="AK56" s="2766"/>
      <c r="AL56" s="2766"/>
      <c r="AM56" s="2766"/>
      <c r="AN56" s="2766"/>
      <c r="AO56" s="2766"/>
      <c r="AP56" s="2766"/>
      <c r="AQ56" s="2766"/>
      <c r="AR56" s="2766"/>
      <c r="AS56" s="2766"/>
      <c r="AT56" s="2766"/>
      <c r="AU56" s="2766"/>
      <c r="AV56" s="2766"/>
      <c r="AW56" s="2766"/>
      <c r="AX56" s="2766"/>
      <c r="AY56" s="2766"/>
      <c r="AZ56" s="239"/>
      <c r="BA56" s="241" t="s">
        <v>131</v>
      </c>
      <c r="BB56" s="115" t="s">
        <v>96</v>
      </c>
      <c r="BC56" s="3103" t="s">
        <v>115</v>
      </c>
      <c r="BD56" s="3104"/>
      <c r="BE56" s="3104"/>
      <c r="BF56" s="3104"/>
      <c r="BG56" s="3105"/>
      <c r="BH56" s="3106" t="s">
        <v>38</v>
      </c>
      <c r="BI56" s="3104"/>
      <c r="BJ56" s="3104"/>
      <c r="BK56" s="3104"/>
      <c r="BL56" s="3105"/>
      <c r="BM56" s="3106" t="s">
        <v>37</v>
      </c>
      <c r="BN56" s="3104"/>
      <c r="BO56" s="3104"/>
      <c r="BP56" s="3104"/>
      <c r="BQ56" s="3105"/>
      <c r="BR56" s="752"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0" customFormat="true" ht="12.75" x14ac:dyDescent="0.2">
      <c r="A57" s="205" t="s">
        <v>69</v>
      </c>
      <c r="B57" s="278"/>
      <c r="C57" s="407" t="s">
        <v>0</v>
      </c>
      <c r="D57" s="408" t="s">
        <v>1</v>
      </c>
      <c r="E57" s="408" t="s">
        <v>2</v>
      </c>
      <c r="F57" s="408" t="s">
        <v>3</v>
      </c>
      <c r="G57" s="409" t="s">
        <v>4</v>
      </c>
      <c r="H57" s="317" t="s">
        <v>0</v>
      </c>
      <c r="I57" s="315" t="s">
        <v>1</v>
      </c>
      <c r="J57" s="315" t="s">
        <v>2</v>
      </c>
      <c r="K57" s="315" t="s">
        <v>3</v>
      </c>
      <c r="L57" s="318" t="s">
        <v>4</v>
      </c>
      <c r="M57" s="319" t="s">
        <v>0</v>
      </c>
      <c r="N57" s="315" t="s">
        <v>1</v>
      </c>
      <c r="O57" s="315" t="s">
        <v>2</v>
      </c>
      <c r="P57" s="315" t="s">
        <v>3</v>
      </c>
      <c r="Q57" s="316" t="s">
        <v>4</v>
      </c>
      <c r="R57" s="319" t="s">
        <v>478</v>
      </c>
      <c r="S57" s="315" t="s">
        <v>479</v>
      </c>
      <c r="T57" s="315" t="s">
        <v>480</v>
      </c>
      <c r="U57" s="315" t="s">
        <v>481</v>
      </c>
      <c r="V57" s="315" t="s">
        <v>482</v>
      </c>
      <c r="W57" s="315" t="s">
        <v>483</v>
      </c>
      <c r="X57" s="315" t="s">
        <v>484</v>
      </c>
      <c r="Y57" s="315" t="s">
        <v>485</v>
      </c>
      <c r="Z57" s="315" t="s">
        <v>486</v>
      </c>
      <c r="AA57" s="2762" t="s">
        <v>487</v>
      </c>
      <c r="AB57" s="2775"/>
      <c r="AC57" s="2775"/>
      <c r="AD57" s="2775"/>
      <c r="AE57" s="2775"/>
      <c r="AF57" s="2775"/>
      <c r="AG57" s="2775"/>
      <c r="AH57" s="2775"/>
      <c r="AI57" s="2775"/>
      <c r="AJ57" s="2775"/>
      <c r="AK57" s="2775"/>
      <c r="AL57" s="2775"/>
      <c r="AM57" s="2775"/>
      <c r="AN57" s="2775"/>
      <c r="AO57" s="2775"/>
      <c r="AP57" s="2775"/>
      <c r="AQ57" s="2775"/>
      <c r="AR57" s="2775"/>
      <c r="AS57" s="2775"/>
      <c r="AT57" s="2775"/>
      <c r="AU57" s="2775"/>
      <c r="AV57" s="2775"/>
      <c r="AW57" s="2775"/>
      <c r="AX57" s="2775"/>
      <c r="AY57" s="2775"/>
      <c r="AZ57" s="239"/>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478</v>
      </c>
      <c r="BS57" s="184" t="s">
        <v>479</v>
      </c>
      <c r="BT57" s="184" t="s">
        <v>480</v>
      </c>
      <c r="BU57" s="184" t="s">
        <v>481</v>
      </c>
      <c r="BV57" s="184" t="s">
        <v>482</v>
      </c>
      <c r="BW57" s="184" t="s">
        <v>483</v>
      </c>
      <c r="BX57" s="184" t="s">
        <v>484</v>
      </c>
      <c r="BY57" s="185" t="s">
        <v>485</v>
      </c>
      <c r="BZ57" s="185" t="s">
        <v>486</v>
      </c>
      <c r="CA57" s="185" t="s">
        <v>487</v>
      </c>
      <c r="CB57" s="2479"/>
      <c r="CC57" s="2479"/>
      <c r="CD57" s="2479"/>
      <c r="CE57" s="2479"/>
      <c r="CF57" s="2479"/>
      <c r="CG57" s="2479"/>
      <c r="CH57" s="2479"/>
      <c r="CI57" s="2479"/>
      <c r="CJ57" s="2479"/>
      <c r="CK57" s="2479"/>
      <c r="CL57" s="2479"/>
      <c r="CM57" s="2479"/>
      <c r="CN57" s="2479"/>
      <c r="CO57" s="2479"/>
      <c r="CP57" s="2479"/>
      <c r="CQ57" s="2479"/>
      <c r="CR57" s="2479"/>
      <c r="CS57" s="2479"/>
      <c r="CT57" s="2479"/>
      <c r="CU57" s="2479"/>
      <c r="CV57" s="2479"/>
      <c r="CW57" s="2479"/>
      <c r="CX57" s="2479"/>
      <c r="CY57" s="2479"/>
      <c r="CZ57" s="2479"/>
    </row>
    <row r="58" s="130" customFormat="true" ht="15" customHeight="true" x14ac:dyDescent="0.2">
      <c r="A58" s="3515" t="s">
        <v>488</v>
      </c>
      <c r="B58" s="293" t="s">
        <v>489</v>
      </c>
      <c r="C58" s="350">
        <v>8.8625487534627789E-2</v>
      </c>
      <c r="D58" s="351">
        <v>0.10897467948164435</v>
      </c>
      <c r="E58" s="351">
        <v>0.45310327526888866</v>
      </c>
      <c r="F58" s="351">
        <v>4.6296752554945595</v>
      </c>
      <c r="G58" s="352">
        <v>30.13874964396615</v>
      </c>
      <c r="H58" s="353">
        <v>0.81569263566270489</v>
      </c>
      <c r="I58" s="351">
        <v>4.2367635763419269</v>
      </c>
      <c r="J58" s="351">
        <v>9.4352183650770769</v>
      </c>
      <c r="K58" s="351">
        <v>17.05139366900557</v>
      </c>
      <c r="L58" s="354">
        <v>50.661461153075003</v>
      </c>
      <c r="M58" s="355">
        <v>0.10487227148159939</v>
      </c>
      <c r="N58" s="351">
        <v>4.2384484502990122E-2</v>
      </c>
      <c r="O58" s="351">
        <v>0.12681678726973758</v>
      </c>
      <c r="P58" s="351">
        <v>0.14217538495016127</v>
      </c>
      <c r="Q58" s="352">
        <v>4.0085840606043464</v>
      </c>
      <c r="R58" s="355">
        <v>6.244222766190755</v>
      </c>
      <c r="S58" s="351">
        <v>14.804342232769061</v>
      </c>
      <c r="T58" s="351">
        <v>2.3963571821455245</v>
      </c>
      <c r="U58" s="351">
        <v>1.6962791059019273</v>
      </c>
      <c r="V58" s="351">
        <v>16.111174923426972</v>
      </c>
      <c r="W58" s="351">
        <v>0.31854296926927839</v>
      </c>
      <c r="X58" s="351">
        <v>5.2958778824537669</v>
      </c>
      <c r="Y58" s="356">
        <v>0.55572499685189369</v>
      </c>
      <c r="Z58" s="356">
        <v>5.9656504964697321</v>
      </c>
      <c r="AA58" s="356">
        <v>2.7430245773636801</v>
      </c>
      <c r="AB58" s="2776"/>
      <c r="AC58" s="2776"/>
      <c r="AD58" s="2776"/>
      <c r="AE58" s="2776"/>
      <c r="AF58" s="2776"/>
      <c r="AG58" s="2776"/>
      <c r="AH58" s="2776"/>
      <c r="AI58" s="2776"/>
      <c r="AJ58" s="2776"/>
      <c r="AK58" s="2776"/>
      <c r="AL58" s="2776"/>
      <c r="AM58" s="2776"/>
      <c r="AN58" s="2776"/>
      <c r="AO58" s="2776"/>
      <c r="AP58" s="2776"/>
      <c r="AQ58" s="2776"/>
      <c r="AR58" s="2776"/>
      <c r="AS58" s="2776"/>
      <c r="AT58" s="2776"/>
      <c r="AU58" s="2776"/>
      <c r="AV58" s="2776"/>
      <c r="AW58" s="2776"/>
      <c r="AX58" s="2776"/>
      <c r="AY58" s="2776"/>
      <c r="AZ58" s="239"/>
      <c r="BA58" s="3499" t="s">
        <v>488</v>
      </c>
      <c r="BB58" s="167" t="s">
        <v>489</v>
      </c>
      <c r="BC58" s="489">
        <v>11.560463</v>
      </c>
      <c r="BD58" s="439">
        <v>14.224557999999998</v>
      </c>
      <c r="BE58" s="439">
        <v>59.122219999999999</v>
      </c>
      <c r="BF58" s="439">
        <v>604.115365</v>
      </c>
      <c r="BG58" s="490">
        <v>3932.309308999997</v>
      </c>
      <c r="BH58" s="498">
        <v>42.391554000000006</v>
      </c>
      <c r="BI58" s="439">
        <v>220.41303799999997</v>
      </c>
      <c r="BJ58" s="439">
        <v>489.43898700000005</v>
      </c>
      <c r="BK58" s="439">
        <v>886.78668000000016</v>
      </c>
      <c r="BL58" s="490">
        <v>2634.9394289999946</v>
      </c>
      <c r="BM58" s="498">
        <v>8.2362590000000004</v>
      </c>
      <c r="BN58" s="439">
        <v>3.3242039999999999</v>
      </c>
      <c r="BO58" s="439">
        <v>9.9613479999999992</v>
      </c>
      <c r="BP58" s="439">
        <v>11.163017</v>
      </c>
      <c r="BQ58" s="490">
        <v>314.67739900000004</v>
      </c>
      <c r="BR58" s="498">
        <v>362.77356599999979</v>
      </c>
      <c r="BS58" s="439">
        <v>1374.7270229999997</v>
      </c>
      <c r="BT58" s="439">
        <v>204.108295</v>
      </c>
      <c r="BU58" s="439">
        <v>95.198577999999998</v>
      </c>
      <c r="BV58" s="439">
        <v>1766.0760079999998</v>
      </c>
      <c r="BW58" s="439">
        <v>12.011922</v>
      </c>
      <c r="BX58" s="439">
        <v>186.4645330000001</v>
      </c>
      <c r="BY58" s="440">
        <v>30.992046999999999</v>
      </c>
      <c r="BZ58" s="440">
        <v>471.53273700000011</v>
      </c>
      <c r="CA58" s="440">
        <v>117.44720599999998</v>
      </c>
      <c r="CB58" s="2480"/>
      <c r="CC58" s="2480"/>
      <c r="CD58" s="2480"/>
      <c r="CE58" s="2480"/>
      <c r="CF58" s="2480"/>
      <c r="CG58" s="2480"/>
      <c r="CH58" s="2480"/>
      <c r="CI58" s="2480"/>
      <c r="CJ58" s="2480"/>
      <c r="CK58" s="2480"/>
      <c r="CL58" s="2480"/>
      <c r="CM58" s="2480"/>
      <c r="CN58" s="2480"/>
      <c r="CO58" s="2480"/>
      <c r="CP58" s="2480"/>
      <c r="CQ58" s="2480"/>
      <c r="CR58" s="2480"/>
      <c r="CS58" s="2480"/>
      <c r="CT58" s="2480"/>
      <c r="CU58" s="2480"/>
      <c r="CV58" s="2480"/>
      <c r="CW58" s="2480"/>
      <c r="CX58" s="2480"/>
      <c r="CY58" s="2480"/>
      <c r="CZ58" s="2480"/>
    </row>
    <row r="59" s="130" customFormat="true" ht="15" customHeight="true" x14ac:dyDescent="0.2">
      <c r="A59" s="3516"/>
      <c r="B59" s="294" t="s">
        <v>490</v>
      </c>
      <c r="C59" s="357">
        <v>0.28061354727583199</v>
      </c>
      <c r="D59" s="358">
        <v>0.33016841313751488</v>
      </c>
      <c r="E59" s="358">
        <v>3.1340751985022917</v>
      </c>
      <c r="F59" s="358">
        <v>19.804571639157892</v>
      </c>
      <c r="G59" s="359">
        <v>31.110221235480857</v>
      </c>
      <c r="H59" s="360">
        <v>7.5973455272876311</v>
      </c>
      <c r="I59" s="358">
        <v>22.268695970624766</v>
      </c>
      <c r="J59" s="358">
        <v>32.948406689956769</v>
      </c>
      <c r="K59" s="358">
        <v>38.961248074962917</v>
      </c>
      <c r="L59" s="361">
        <v>24.801123184913752</v>
      </c>
      <c r="M59" s="362">
        <v>7.2486285140830831E-2</v>
      </c>
      <c r="N59" s="358">
        <v>9.328754907546237E-2</v>
      </c>
      <c r="O59" s="358">
        <v>0.10022965556156203</v>
      </c>
      <c r="P59" s="358">
        <v>0.46436715278204371</v>
      </c>
      <c r="Q59" s="359">
        <v>6.3177807591629707</v>
      </c>
      <c r="R59" s="362">
        <v>6.0413995225550359</v>
      </c>
      <c r="S59" s="358">
        <v>23.593552760072544</v>
      </c>
      <c r="T59" s="358">
        <v>3.177289854382443</v>
      </c>
      <c r="U59" s="358">
        <v>3.0099669900954975</v>
      </c>
      <c r="V59" s="358">
        <v>23.461212877709929</v>
      </c>
      <c r="W59" s="358">
        <v>1.8548183017792024</v>
      </c>
      <c r="X59" s="358">
        <v>8.4807871123010159</v>
      </c>
      <c r="Y59" s="363">
        <v>2.1810356257327852</v>
      </c>
      <c r="Z59" s="363">
        <v>11.268065611765129</v>
      </c>
      <c r="AA59" s="363">
        <v>4.622757165206612</v>
      </c>
      <c r="AB59" s="2777"/>
      <c r="AC59" s="2777"/>
      <c r="AD59" s="2777"/>
      <c r="AE59" s="2777"/>
      <c r="AF59" s="2777"/>
      <c r="AG59" s="2777"/>
      <c r="AH59" s="2777"/>
      <c r="AI59" s="2777"/>
      <c r="AJ59" s="2777"/>
      <c r="AK59" s="2777"/>
      <c r="AL59" s="2777"/>
      <c r="AM59" s="2777"/>
      <c r="AN59" s="2777"/>
      <c r="AO59" s="2777"/>
      <c r="AP59" s="2777"/>
      <c r="AQ59" s="2777"/>
      <c r="AR59" s="2777"/>
      <c r="AS59" s="2777"/>
      <c r="AT59" s="2777"/>
      <c r="AU59" s="2777"/>
      <c r="AV59" s="2777"/>
      <c r="AW59" s="2777"/>
      <c r="AX59" s="2777"/>
      <c r="AY59" s="2777"/>
      <c r="AZ59" s="239"/>
      <c r="BA59" s="3500"/>
      <c r="BB59" s="168" t="s">
        <v>490</v>
      </c>
      <c r="BC59" s="491">
        <v>36.603720000000003</v>
      </c>
      <c r="BD59" s="441">
        <v>43.097165000000011</v>
      </c>
      <c r="BE59" s="441">
        <v>408.94315600000022</v>
      </c>
      <c r="BF59" s="441">
        <v>2584.2516730000002</v>
      </c>
      <c r="BG59" s="492">
        <v>4059.060645</v>
      </c>
      <c r="BH59" s="499">
        <v>394.8341190000001</v>
      </c>
      <c r="BI59" s="441">
        <v>1158.5047980000004</v>
      </c>
      <c r="BJ59" s="441">
        <v>1709.1533200000003</v>
      </c>
      <c r="BK59" s="441">
        <v>2026.2458600000009</v>
      </c>
      <c r="BL59" s="492">
        <v>1289.9244489999996</v>
      </c>
      <c r="BM59" s="499">
        <v>5.6927900000000005</v>
      </c>
      <c r="BN59" s="441">
        <v>7.3165180000000003</v>
      </c>
      <c r="BO59" s="441">
        <v>7.8729519999999997</v>
      </c>
      <c r="BP59" s="441">
        <v>36.460167999999996</v>
      </c>
      <c r="BQ59" s="492">
        <v>495.95138499999996</v>
      </c>
      <c r="BR59" s="499">
        <v>350.99004800000012</v>
      </c>
      <c r="BS59" s="441">
        <v>2190.8906210000014</v>
      </c>
      <c r="BT59" s="441">
        <v>270.62377000000009</v>
      </c>
      <c r="BU59" s="441">
        <v>168.92537100000004</v>
      </c>
      <c r="BV59" s="441">
        <v>2571.7730319999996</v>
      </c>
      <c r="BW59" s="441">
        <v>69.943257000000003</v>
      </c>
      <c r="BX59" s="441">
        <v>298.60318600000005</v>
      </c>
      <c r="BY59" s="442">
        <v>121.63346799999997</v>
      </c>
      <c r="BZ59" s="442">
        <v>890.64249100000052</v>
      </c>
      <c r="CA59" s="442">
        <v>197.93111499999998</v>
      </c>
      <c r="CB59" s="2481"/>
      <c r="CC59" s="2481"/>
      <c r="CD59" s="2481"/>
      <c r="CE59" s="2481"/>
      <c r="CF59" s="2481"/>
      <c r="CG59" s="2481"/>
      <c r="CH59" s="2481"/>
      <c r="CI59" s="2481"/>
      <c r="CJ59" s="2481"/>
      <c r="CK59" s="2481"/>
      <c r="CL59" s="2481"/>
      <c r="CM59" s="2481"/>
      <c r="CN59" s="2481"/>
      <c r="CO59" s="2481"/>
      <c r="CP59" s="2481"/>
      <c r="CQ59" s="2481"/>
      <c r="CR59" s="2481"/>
      <c r="CS59" s="2481"/>
      <c r="CT59" s="2481"/>
      <c r="CU59" s="2481"/>
      <c r="CV59" s="2481"/>
      <c r="CW59" s="2481"/>
      <c r="CX59" s="2481"/>
      <c r="CY59" s="2481"/>
      <c r="CZ59" s="2481"/>
    </row>
    <row r="60" s="130" customFormat="true" ht="15" customHeight="true" x14ac:dyDescent="0.2">
      <c r="A60" s="3516"/>
      <c r="B60" s="294" t="s">
        <v>491</v>
      </c>
      <c r="C60" s="357">
        <v>0.34292156203439866</v>
      </c>
      <c r="D60" s="358">
        <v>1.4226073990234704</v>
      </c>
      <c r="E60" s="358">
        <v>5.9081145345678907</v>
      </c>
      <c r="F60" s="358">
        <v>13.872329295314342</v>
      </c>
      <c r="G60" s="359">
        <v>9.7807548997996818</v>
      </c>
      <c r="H60" s="360">
        <v>18.949115692743419</v>
      </c>
      <c r="I60" s="358">
        <v>20.006162119588723</v>
      </c>
      <c r="J60" s="358">
        <v>11.565183222043004</v>
      </c>
      <c r="K60" s="358">
        <v>13.737191502222117</v>
      </c>
      <c r="L60" s="361">
        <v>6.8198416938607815</v>
      </c>
      <c r="M60" s="362">
        <v>3.8365618782678683E-2</v>
      </c>
      <c r="N60" s="358">
        <v>0.76022273931449413</v>
      </c>
      <c r="O60" s="358">
        <v>0.65229819339319972</v>
      </c>
      <c r="P60" s="358">
        <v>0.85501842301514996</v>
      </c>
      <c r="Q60" s="359">
        <v>2.7003484255976247</v>
      </c>
      <c r="R60" s="362">
        <v>4.6845266432334238</v>
      </c>
      <c r="S60" s="358">
        <v>7.6075303638025806</v>
      </c>
      <c r="T60" s="358">
        <v>1.4774396525540248</v>
      </c>
      <c r="U60" s="358">
        <v>0.65688495096944055</v>
      </c>
      <c r="V60" s="358">
        <v>13.922399036377813</v>
      </c>
      <c r="W60" s="358">
        <v>3.1628838800351269</v>
      </c>
      <c r="X60" s="358">
        <v>2.7944310609827485</v>
      </c>
      <c r="Y60" s="363">
        <v>2.2144915933396141</v>
      </c>
      <c r="Z60" s="363">
        <v>11.221220731130106</v>
      </c>
      <c r="AA60" s="363">
        <v>4.4862762662167075</v>
      </c>
      <c r="AB60" s="2777"/>
      <c r="AC60" s="2777"/>
      <c r="AD60" s="2777"/>
      <c r="AE60" s="2777"/>
      <c r="AF60" s="2777"/>
      <c r="AG60" s="2777"/>
      <c r="AH60" s="2777"/>
      <c r="AI60" s="2777"/>
      <c r="AJ60" s="2777"/>
      <c r="AK60" s="2777"/>
      <c r="AL60" s="2777"/>
      <c r="AM60" s="2777"/>
      <c r="AN60" s="2777"/>
      <c r="AO60" s="2777"/>
      <c r="AP60" s="2777"/>
      <c r="AQ60" s="2777"/>
      <c r="AR60" s="2777"/>
      <c r="AS60" s="2777"/>
      <c r="AT60" s="2777"/>
      <c r="AU60" s="2777"/>
      <c r="AV60" s="2777"/>
      <c r="AW60" s="2777"/>
      <c r="AX60" s="2777"/>
      <c r="AY60" s="2777"/>
      <c r="AZ60" s="239"/>
      <c r="BA60" s="3500"/>
      <c r="BB60" s="168" t="s">
        <v>491</v>
      </c>
      <c r="BC60" s="491">
        <v>44.731285999999997</v>
      </c>
      <c r="BD60" s="441">
        <v>185.69415899999996</v>
      </c>
      <c r="BE60" s="441">
        <v>770.90779600000042</v>
      </c>
      <c r="BF60" s="441">
        <v>1810.167411999998</v>
      </c>
      <c r="BG60" s="492">
        <v>1276.1296999999997</v>
      </c>
      <c r="BH60" s="499">
        <v>984.78572200000053</v>
      </c>
      <c r="BI60" s="441">
        <v>1040.7989239999999</v>
      </c>
      <c r="BJ60" s="441">
        <v>599.92798700000014</v>
      </c>
      <c r="BK60" s="441">
        <v>714.4259689999999</v>
      </c>
      <c r="BL60" s="492">
        <v>354.704925</v>
      </c>
      <c r="BM60" s="499">
        <v>3.0130859999999999</v>
      </c>
      <c r="BN60" s="441">
        <v>59.62407000000001</v>
      </c>
      <c r="BO60" s="441">
        <v>51.237453999999993</v>
      </c>
      <c r="BP60" s="441">
        <v>67.132473000000005</v>
      </c>
      <c r="BQ60" s="492">
        <v>211.97974299999998</v>
      </c>
      <c r="BR60" s="499">
        <v>272.15916199999998</v>
      </c>
      <c r="BS60" s="441">
        <v>706.4331130000005</v>
      </c>
      <c r="BT60" s="441">
        <v>125.84004199999998</v>
      </c>
      <c r="BU60" s="441">
        <v>36.865697999999995</v>
      </c>
      <c r="BV60" s="441">
        <v>1526.1466049999979</v>
      </c>
      <c r="BW60" s="441">
        <v>119.269041</v>
      </c>
      <c r="BX60" s="441">
        <v>98.390161999999989</v>
      </c>
      <c r="BY60" s="442">
        <v>123.49926300000003</v>
      </c>
      <c r="BZ60" s="442">
        <v>886.93981100000019</v>
      </c>
      <c r="CA60" s="442">
        <v>192.08745599999997</v>
      </c>
      <c r="CB60" s="2481"/>
      <c r="CC60" s="2481"/>
      <c r="CD60" s="2481"/>
      <c r="CE60" s="2481"/>
      <c r="CF60" s="2481"/>
      <c r="CG60" s="2481"/>
      <c r="CH60" s="2481"/>
      <c r="CI60" s="2481"/>
      <c r="CJ60" s="2481"/>
      <c r="CK60" s="2481"/>
      <c r="CL60" s="2481"/>
      <c r="CM60" s="2481"/>
      <c r="CN60" s="2481"/>
      <c r="CO60" s="2481"/>
      <c r="CP60" s="2481"/>
      <c r="CQ60" s="2481"/>
      <c r="CR60" s="2481"/>
      <c r="CS60" s="2481"/>
      <c r="CT60" s="2481"/>
      <c r="CU60" s="2481"/>
      <c r="CV60" s="2481"/>
      <c r="CW60" s="2481"/>
      <c r="CX60" s="2481"/>
      <c r="CY60" s="2481"/>
      <c r="CZ60" s="2481"/>
    </row>
    <row r="61" s="130" customFormat="true" ht="15" customHeight="true" x14ac:dyDescent="0.2">
      <c r="A61" s="3516"/>
      <c r="B61" s="294" t="s">
        <v>492</v>
      </c>
      <c r="C61" s="357">
        <v>1.8767089262604053</v>
      </c>
      <c r="D61" s="358">
        <v>2.761699639382142</v>
      </c>
      <c r="E61" s="358">
        <v>6.3459504735400643</v>
      </c>
      <c r="F61" s="358">
        <v>16.990153429931745</v>
      </c>
      <c r="G61" s="359">
        <v>9.8548357219995673</v>
      </c>
      <c r="H61" s="360">
        <v>14.864986996893856</v>
      </c>
      <c r="I61" s="358">
        <v>19.761262049460722</v>
      </c>
      <c r="J61" s="358">
        <v>24.538967401604335</v>
      </c>
      <c r="K61" s="358">
        <v>13.266859007199649</v>
      </c>
      <c r="L61" s="361">
        <v>4.8073639628895073</v>
      </c>
      <c r="M61" s="362">
        <v>2.0481311131050606</v>
      </c>
      <c r="N61" s="358">
        <v>1.7137142623095367</v>
      </c>
      <c r="O61" s="358">
        <v>1.7230530650594025</v>
      </c>
      <c r="P61" s="358">
        <v>2.6886529712907947</v>
      </c>
      <c r="Q61" s="359">
        <v>3.5783642775273155</v>
      </c>
      <c r="R61" s="362">
        <v>7.2217870333792789</v>
      </c>
      <c r="S61" s="358">
        <v>3.4216479320348445</v>
      </c>
      <c r="T61" s="358">
        <v>2.5707379501349537</v>
      </c>
      <c r="U61" s="358">
        <v>4.274499481724563</v>
      </c>
      <c r="V61" s="358">
        <v>26.655116471311469</v>
      </c>
      <c r="W61" s="358">
        <v>6.4734376233398212</v>
      </c>
      <c r="X61" s="358">
        <v>1.3866307065740979</v>
      </c>
      <c r="Y61" s="363">
        <v>3.4392451386652994</v>
      </c>
      <c r="Z61" s="363">
        <v>2.3983942761943435</v>
      </c>
      <c r="AA61" s="363">
        <v>3.3581541227086085</v>
      </c>
      <c r="AB61" s="2777"/>
      <c r="AC61" s="2777"/>
      <c r="AD61" s="2777"/>
      <c r="AE61" s="2777"/>
      <c r="AF61" s="2777"/>
      <c r="AG61" s="2777"/>
      <c r="AH61" s="2777"/>
      <c r="AI61" s="2777"/>
      <c r="AJ61" s="2777"/>
      <c r="AK61" s="2777"/>
      <c r="AL61" s="2777"/>
      <c r="AM61" s="2777"/>
      <c r="AN61" s="2777"/>
      <c r="AO61" s="2777"/>
      <c r="AP61" s="2777"/>
      <c r="AQ61" s="2777"/>
      <c r="AR61" s="2777"/>
      <c r="AS61" s="2777"/>
      <c r="AT61" s="2777"/>
      <c r="AU61" s="2777"/>
      <c r="AV61" s="2777"/>
      <c r="AW61" s="2777"/>
      <c r="AX61" s="2777"/>
      <c r="AY61" s="2777"/>
      <c r="AZ61" s="239"/>
      <c r="BA61" s="3500"/>
      <c r="BB61" s="168" t="s">
        <v>492</v>
      </c>
      <c r="BC61" s="491">
        <v>244.80118199999995</v>
      </c>
      <c r="BD61" s="441">
        <v>360.48701299999999</v>
      </c>
      <c r="BE61" s="441">
        <v>828.03789000000017</v>
      </c>
      <c r="BF61" s="441">
        <v>2217.0049030000005</v>
      </c>
      <c r="BG61" s="492">
        <v>1285.7952869999999</v>
      </c>
      <c r="BH61" s="499">
        <v>772.53351500000008</v>
      </c>
      <c r="BI61" s="441">
        <v>1028.0582629999988</v>
      </c>
      <c r="BJ61" s="441">
        <v>1272.9252129999998</v>
      </c>
      <c r="BK61" s="441">
        <v>689.96552899999983</v>
      </c>
      <c r="BL61" s="492">
        <v>250.03449500000002</v>
      </c>
      <c r="BM61" s="499">
        <v>160.85222599999994</v>
      </c>
      <c r="BN61" s="441">
        <v>134.40616000000003</v>
      </c>
      <c r="BO61" s="441">
        <v>135.34431499999997</v>
      </c>
      <c r="BP61" s="441">
        <v>211.10179400000004</v>
      </c>
      <c r="BQ61" s="492">
        <v>280.90476500000005</v>
      </c>
      <c r="BR61" s="499">
        <v>419.56757999999996</v>
      </c>
      <c r="BS61" s="441">
        <v>317.73325700000009</v>
      </c>
      <c r="BT61" s="441">
        <v>218.961073</v>
      </c>
      <c r="BU61" s="441">
        <v>239.89346500000002</v>
      </c>
      <c r="BV61" s="441">
        <v>2921.8826010000016</v>
      </c>
      <c r="BW61" s="441">
        <v>244.10655799999998</v>
      </c>
      <c r="BX61" s="441">
        <v>48.822396000000012</v>
      </c>
      <c r="BY61" s="442">
        <v>191.80214600000002</v>
      </c>
      <c r="BZ61" s="442">
        <v>189.57218799999995</v>
      </c>
      <c r="CA61" s="442">
        <v>143.78501100000003</v>
      </c>
      <c r="CB61" s="2481"/>
      <c r="CC61" s="2481"/>
      <c r="CD61" s="2481"/>
      <c r="CE61" s="2481"/>
      <c r="CF61" s="2481"/>
      <c r="CG61" s="2481"/>
      <c r="CH61" s="2481"/>
      <c r="CI61" s="2481"/>
      <c r="CJ61" s="2481"/>
      <c r="CK61" s="2481"/>
      <c r="CL61" s="2481"/>
      <c r="CM61" s="2481"/>
      <c r="CN61" s="2481"/>
      <c r="CO61" s="2481"/>
      <c r="CP61" s="2481"/>
      <c r="CQ61" s="2481"/>
      <c r="CR61" s="2481"/>
      <c r="CS61" s="2481"/>
      <c r="CT61" s="2481"/>
      <c r="CU61" s="2481"/>
      <c r="CV61" s="2481"/>
      <c r="CW61" s="2481"/>
      <c r="CX61" s="2481"/>
      <c r="CY61" s="2481"/>
      <c r="CZ61" s="2481"/>
    </row>
    <row r="62" s="130" customFormat="true" ht="15" customHeight="true" x14ac:dyDescent="0.2">
      <c r="A62" s="3516"/>
      <c r="B62" s="294" t="s">
        <v>493</v>
      </c>
      <c r="C62" s="357">
        <v>31.753945854974802</v>
      </c>
      <c r="D62" s="358">
        <v>33.712938252286925</v>
      </c>
      <c r="E62" s="358">
        <v>32.309227003580972</v>
      </c>
      <c r="F62" s="358">
        <v>16.636157254297537</v>
      </c>
      <c r="G62" s="359">
        <v>8.2101268282918127</v>
      </c>
      <c r="H62" s="360">
        <v>13.95868629615628</v>
      </c>
      <c r="I62" s="358">
        <v>7.2069613230732408</v>
      </c>
      <c r="J62" s="358">
        <v>4.3917982095665327</v>
      </c>
      <c r="K62" s="358">
        <v>5.0232083817625321</v>
      </c>
      <c r="L62" s="361">
        <v>4.8730412989398681</v>
      </c>
      <c r="M62" s="362">
        <v>31.329701663817378</v>
      </c>
      <c r="N62" s="358">
        <v>32.670402691319026</v>
      </c>
      <c r="O62" s="358">
        <v>35.706313298739282</v>
      </c>
      <c r="P62" s="358">
        <v>39.438699506211798</v>
      </c>
      <c r="Q62" s="359">
        <v>41.190040173618151</v>
      </c>
      <c r="R62" s="362">
        <v>28.589555071527332</v>
      </c>
      <c r="S62" s="358">
        <v>5.8536506719027823</v>
      </c>
      <c r="T62" s="358">
        <v>58.781848313512342</v>
      </c>
      <c r="U62" s="358">
        <v>26.091428921834598</v>
      </c>
      <c r="V62" s="358">
        <v>15.571385795597886</v>
      </c>
      <c r="W62" s="358">
        <v>16.542562970545678</v>
      </c>
      <c r="X62" s="358">
        <v>15.679908214028208</v>
      </c>
      <c r="Y62" s="363">
        <v>18.642611828916031</v>
      </c>
      <c r="Z62" s="363">
        <v>29.804295637827178</v>
      </c>
      <c r="AA62" s="363">
        <v>24.444763981906988</v>
      </c>
      <c r="AB62" s="2777"/>
      <c r="AC62" s="2777"/>
      <c r="AD62" s="2777"/>
      <c r="AE62" s="2777"/>
      <c r="AF62" s="2777"/>
      <c r="AG62" s="2777"/>
      <c r="AH62" s="2777"/>
      <c r="AI62" s="2777"/>
      <c r="AJ62" s="2777"/>
      <c r="AK62" s="2777"/>
      <c r="AL62" s="2777"/>
      <c r="AM62" s="2777"/>
      <c r="AN62" s="2777"/>
      <c r="AO62" s="2777"/>
      <c r="AP62" s="2777"/>
      <c r="AQ62" s="2777"/>
      <c r="AR62" s="2777"/>
      <c r="AS62" s="2777"/>
      <c r="AT62" s="2777"/>
      <c r="AU62" s="2777"/>
      <c r="AV62" s="2777"/>
      <c r="AW62" s="2777"/>
      <c r="AX62" s="2777"/>
      <c r="AY62" s="2777"/>
      <c r="AZ62" s="239"/>
      <c r="BA62" s="3500"/>
      <c r="BB62" s="168" t="s">
        <v>493</v>
      </c>
      <c r="BC62" s="491">
        <v>4142.0400200000013</v>
      </c>
      <c r="BD62" s="441">
        <v>4400.5786279999975</v>
      </c>
      <c r="BE62" s="441">
        <v>4215.8009690000008</v>
      </c>
      <c r="BF62" s="441">
        <v>2170.8127799999997</v>
      </c>
      <c r="BG62" s="492">
        <v>1071.2042980000001</v>
      </c>
      <c r="BH62" s="499">
        <v>725.43305900000075</v>
      </c>
      <c r="BI62" s="441">
        <v>374.9343600000002</v>
      </c>
      <c r="BJ62" s="441">
        <v>227.81849700000004</v>
      </c>
      <c r="BK62" s="441">
        <v>261.24048099999993</v>
      </c>
      <c r="BL62" s="492">
        <v>253.45042100000003</v>
      </c>
      <c r="BM62" s="499">
        <v>2460.5125229999981</v>
      </c>
      <c r="BN62" s="441">
        <v>2562.3311120000008</v>
      </c>
      <c r="BO62" s="441">
        <v>2804.6997579999961</v>
      </c>
      <c r="BP62" s="441">
        <v>3096.5618500000023</v>
      </c>
      <c r="BQ62" s="492">
        <v>3233.454634000002</v>
      </c>
      <c r="BR62" s="499">
        <v>1660.9809149999996</v>
      </c>
      <c r="BS62" s="441">
        <v>543.56834200000026</v>
      </c>
      <c r="BT62" s="441">
        <v>5006.7089019999994</v>
      </c>
      <c r="BU62" s="441">
        <v>1464.3032049999999</v>
      </c>
      <c r="BV62" s="441">
        <v>1706.9053619999988</v>
      </c>
      <c r="BW62" s="441">
        <v>623.80273700000066</v>
      </c>
      <c r="BX62" s="441">
        <v>552.07971700000007</v>
      </c>
      <c r="BY62" s="442">
        <v>1039.6737690000002</v>
      </c>
      <c r="BZ62" s="442">
        <v>2355.7701050000019</v>
      </c>
      <c r="CA62" s="442">
        <v>1046.6436410000006</v>
      </c>
      <c r="CB62" s="2481"/>
      <c r="CC62" s="2481"/>
      <c r="CD62" s="2481"/>
      <c r="CE62" s="2481"/>
      <c r="CF62" s="2481"/>
      <c r="CG62" s="2481"/>
      <c r="CH62" s="2481"/>
      <c r="CI62" s="2481"/>
      <c r="CJ62" s="2481"/>
      <c r="CK62" s="2481"/>
      <c r="CL62" s="2481"/>
      <c r="CM62" s="2481"/>
      <c r="CN62" s="2481"/>
      <c r="CO62" s="2481"/>
      <c r="CP62" s="2481"/>
      <c r="CQ62" s="2481"/>
      <c r="CR62" s="2481"/>
      <c r="CS62" s="2481"/>
      <c r="CT62" s="2481"/>
      <c r="CU62" s="2481"/>
      <c r="CV62" s="2481"/>
      <c r="CW62" s="2481"/>
      <c r="CX62" s="2481"/>
      <c r="CY62" s="2481"/>
      <c r="CZ62" s="2481"/>
    </row>
    <row r="63" s="130" customFormat="true" ht="15" customHeight="true" x14ac:dyDescent="0.2">
      <c r="A63" s="3516"/>
      <c r="B63" s="294" t="s">
        <v>494</v>
      </c>
      <c r="C63" s="357">
        <v>13.09841855674822</v>
      </c>
      <c r="D63" s="358">
        <v>15.634652713730985</v>
      </c>
      <c r="E63" s="358">
        <v>18.540606423244231</v>
      </c>
      <c r="F63" s="358">
        <v>14.188215966691278</v>
      </c>
      <c r="G63" s="359">
        <v>6.008906193656216</v>
      </c>
      <c r="H63" s="360">
        <v>20.716501420333511</v>
      </c>
      <c r="I63" s="358">
        <v>17.151585212460883</v>
      </c>
      <c r="J63" s="358">
        <v>9.8460429732112438</v>
      </c>
      <c r="K63" s="358">
        <v>7.0195599693942139</v>
      </c>
      <c r="L63" s="361">
        <v>4.1107180007741366</v>
      </c>
      <c r="M63" s="362">
        <v>12.336689427703654</v>
      </c>
      <c r="N63" s="358">
        <v>14.018967128344107</v>
      </c>
      <c r="O63" s="358">
        <v>15.434837096999082</v>
      </c>
      <c r="P63" s="358">
        <v>17.605586017255824</v>
      </c>
      <c r="Q63" s="359">
        <v>13.788028706936259</v>
      </c>
      <c r="R63" s="362">
        <v>20.383277066982263</v>
      </c>
      <c r="S63" s="358">
        <v>24.231433944937461</v>
      </c>
      <c r="T63" s="358">
        <v>10.764834314819717</v>
      </c>
      <c r="U63" s="358">
        <v>20.289470258642446</v>
      </c>
      <c r="V63" s="358">
        <v>1.6377783341379615</v>
      </c>
      <c r="W63" s="358">
        <v>23.309640883178627</v>
      </c>
      <c r="X63" s="358">
        <v>30.683071265355931</v>
      </c>
      <c r="Y63" s="363">
        <v>11.377425475011028</v>
      </c>
      <c r="Z63" s="363">
        <v>4.7074632312856508</v>
      </c>
      <c r="AA63" s="363">
        <v>3.9391170069641359</v>
      </c>
      <c r="AB63" s="2777"/>
      <c r="AC63" s="2777"/>
      <c r="AD63" s="2777"/>
      <c r="AE63" s="2777"/>
      <c r="AF63" s="2777"/>
      <c r="AG63" s="2777"/>
      <c r="AH63" s="2777"/>
      <c r="AI63" s="2777"/>
      <c r="AJ63" s="2777"/>
      <c r="AK63" s="2777"/>
      <c r="AL63" s="2777"/>
      <c r="AM63" s="2777"/>
      <c r="AN63" s="2777"/>
      <c r="AO63" s="2777"/>
      <c r="AP63" s="2777"/>
      <c r="AQ63" s="2777"/>
      <c r="AR63" s="2777"/>
      <c r="AS63" s="2777"/>
      <c r="AT63" s="2777"/>
      <c r="AU63" s="2777"/>
      <c r="AV63" s="2777"/>
      <c r="AW63" s="2777"/>
      <c r="AX63" s="2777"/>
      <c r="AY63" s="2777"/>
      <c r="AZ63" s="239"/>
      <c r="BA63" s="3500"/>
      <c r="BB63" s="168" t="s">
        <v>494</v>
      </c>
      <c r="BC63" s="491">
        <v>1708.5805370000003</v>
      </c>
      <c r="BD63" s="441">
        <v>2040.8045740000002</v>
      </c>
      <c r="BE63" s="441">
        <v>2419.2317110000022</v>
      </c>
      <c r="BF63" s="441">
        <v>1851.3867159999991</v>
      </c>
      <c r="BG63" s="492">
        <v>784.00325300000077</v>
      </c>
      <c r="BH63" s="499">
        <v>1076.6367750000004</v>
      </c>
      <c r="BI63" s="441">
        <v>892.29265099999998</v>
      </c>
      <c r="BJ63" s="441">
        <v>510.7499489999999</v>
      </c>
      <c r="BK63" s="441">
        <v>365.06413500000014</v>
      </c>
      <c r="BL63" s="492">
        <v>213.80143199999992</v>
      </c>
      <c r="BM63" s="499">
        <v>968.87545100000034</v>
      </c>
      <c r="BN63" s="441">
        <v>1099.5039140000001</v>
      </c>
      <c r="BO63" s="441">
        <v>1212.392988000001</v>
      </c>
      <c r="BP63" s="441">
        <v>1382.317031</v>
      </c>
      <c r="BQ63" s="492">
        <v>1082.3724649999999</v>
      </c>
      <c r="BR63" s="499">
        <v>1184.216897</v>
      </c>
      <c r="BS63" s="441">
        <v>2250.1240869999992</v>
      </c>
      <c r="BT63" s="441">
        <v>916.88834800000029</v>
      </c>
      <c r="BU63" s="441">
        <v>1138.6856739999998</v>
      </c>
      <c r="BV63" s="441">
        <v>179.53011100000001</v>
      </c>
      <c r="BW63" s="441">
        <v>878.98216299999979</v>
      </c>
      <c r="BX63" s="441">
        <v>1080.3316619999996</v>
      </c>
      <c r="BY63" s="442">
        <v>634.50394900000003</v>
      </c>
      <c r="BZ63" s="442">
        <v>372.08398700000004</v>
      </c>
      <c r="CA63" s="442">
        <v>168.65991300000007</v>
      </c>
      <c r="CB63" s="2481"/>
      <c r="CC63" s="2481"/>
      <c r="CD63" s="2481"/>
      <c r="CE63" s="2481"/>
      <c r="CF63" s="2481"/>
      <c r="CG63" s="2481"/>
      <c r="CH63" s="2481"/>
      <c r="CI63" s="2481"/>
      <c r="CJ63" s="2481"/>
      <c r="CK63" s="2481"/>
      <c r="CL63" s="2481"/>
      <c r="CM63" s="2481"/>
      <c r="CN63" s="2481"/>
      <c r="CO63" s="2481"/>
      <c r="CP63" s="2481"/>
      <c r="CQ63" s="2481"/>
      <c r="CR63" s="2481"/>
      <c r="CS63" s="2481"/>
      <c r="CT63" s="2481"/>
      <c r="CU63" s="2481"/>
      <c r="CV63" s="2481"/>
      <c r="CW63" s="2481"/>
      <c r="CX63" s="2481"/>
      <c r="CY63" s="2481"/>
      <c r="CZ63" s="2481"/>
    </row>
    <row r="64" s="130" customFormat="true" ht="15" customHeight="true" x14ac:dyDescent="0.2">
      <c r="A64" s="3516"/>
      <c r="B64" s="294" t="s">
        <v>495</v>
      </c>
      <c r="C64" s="357">
        <v>30.652189166179667</v>
      </c>
      <c r="D64" s="358">
        <v>26.5143536518346</v>
      </c>
      <c r="E64" s="358">
        <v>20.834531246876629</v>
      </c>
      <c r="F64" s="358">
        <v>10.978951457699099</v>
      </c>
      <c r="G64" s="359">
        <v>2.7279718659028918</v>
      </c>
      <c r="H64" s="360">
        <v>16.702610752862736</v>
      </c>
      <c r="I64" s="358">
        <v>8.0143546560595684</v>
      </c>
      <c r="J64" s="358">
        <v>6.5985941331293718</v>
      </c>
      <c r="K64" s="358">
        <v>3.3897244774775674</v>
      </c>
      <c r="L64" s="361">
        <v>0.75443532921947976</v>
      </c>
      <c r="M64" s="362">
        <v>31.997865148841413</v>
      </c>
      <c r="N64" s="358">
        <v>28.641508518421105</v>
      </c>
      <c r="O64" s="358">
        <v>26.913698594362874</v>
      </c>
      <c r="P64" s="358">
        <v>22.49655477617911</v>
      </c>
      <c r="Q64" s="359">
        <v>18.902357400485943</v>
      </c>
      <c r="R64" s="362">
        <v>17.46439228413406</v>
      </c>
      <c r="S64" s="358">
        <v>14.951850458222784</v>
      </c>
      <c r="T64" s="358">
        <v>11.951364212714237</v>
      </c>
      <c r="U64" s="358">
        <v>26.250976279557765</v>
      </c>
      <c r="V64" s="358">
        <v>0.60587716020542348</v>
      </c>
      <c r="W64" s="358">
        <v>14.555627159681883</v>
      </c>
      <c r="X64" s="358">
        <v>21.73448529182258</v>
      </c>
      <c r="Y64" s="363">
        <v>30.052422670528983</v>
      </c>
      <c r="Z64" s="363">
        <v>26.207965450351256</v>
      </c>
      <c r="AA64" s="363">
        <v>45.403954317227836</v>
      </c>
      <c r="AB64" s="2777"/>
      <c r="AC64" s="2777"/>
      <c r="AD64" s="2777"/>
      <c r="AE64" s="2777"/>
      <c r="AF64" s="2777"/>
      <c r="AG64" s="2777"/>
      <c r="AH64" s="2777"/>
      <c r="AI64" s="2777"/>
      <c r="AJ64" s="2777"/>
      <c r="AK64" s="2777"/>
      <c r="AL64" s="2777"/>
      <c r="AM64" s="2777"/>
      <c r="AN64" s="2777"/>
      <c r="AO64" s="2777"/>
      <c r="AP64" s="2777"/>
      <c r="AQ64" s="2777"/>
      <c r="AR64" s="2777"/>
      <c r="AS64" s="2777"/>
      <c r="AT64" s="2777"/>
      <c r="AU64" s="2777"/>
      <c r="AV64" s="2777"/>
      <c r="AW64" s="2777"/>
      <c r="AX64" s="2777"/>
      <c r="AY64" s="2777"/>
      <c r="AZ64" s="239"/>
      <c r="BA64" s="3500"/>
      <c r="BB64" s="168" t="s">
        <v>495</v>
      </c>
      <c r="BC64" s="491">
        <v>3998.3249580000074</v>
      </c>
      <c r="BD64" s="441">
        <v>3460.9412310000034</v>
      </c>
      <c r="BE64" s="441">
        <v>2718.5496269999976</v>
      </c>
      <c r="BF64" s="441">
        <v>1432.617387</v>
      </c>
      <c r="BG64" s="492">
        <v>355.92814200000004</v>
      </c>
      <c r="BH64" s="499">
        <v>868.03483899999981</v>
      </c>
      <c r="BI64" s="441">
        <v>416.93812400000013</v>
      </c>
      <c r="BJ64" s="441">
        <v>342.293003</v>
      </c>
      <c r="BK64" s="441">
        <v>176.28837700000003</v>
      </c>
      <c r="BL64" s="492">
        <v>39.238729999999997</v>
      </c>
      <c r="BM64" s="499">
        <v>2512.9874760000021</v>
      </c>
      <c r="BN64" s="441">
        <v>2246.3459990000033</v>
      </c>
      <c r="BO64" s="441">
        <v>2114.0475440000018</v>
      </c>
      <c r="BP64" s="441">
        <v>1766.3354559999998</v>
      </c>
      <c r="BQ64" s="492">
        <v>1483.8517970000005</v>
      </c>
      <c r="BR64" s="499">
        <v>1014.6370660000005</v>
      </c>
      <c r="BS64" s="441">
        <v>1388.4245950000006</v>
      </c>
      <c r="BT64" s="441">
        <v>1017.9503249999998</v>
      </c>
      <c r="BU64" s="441">
        <v>1473.2573220000008</v>
      </c>
      <c r="BV64" s="441">
        <v>66.415089000000009</v>
      </c>
      <c r="BW64" s="441">
        <v>548.87746699999991</v>
      </c>
      <c r="BX64" s="441">
        <v>765.25757199999953</v>
      </c>
      <c r="BY64" s="442">
        <v>1675.9838069999998</v>
      </c>
      <c r="BZ64" s="442">
        <v>2071.5115120000005</v>
      </c>
      <c r="CA64" s="442">
        <v>1944.0465899999972</v>
      </c>
      <c r="CB64" s="2481"/>
      <c r="CC64" s="2481"/>
      <c r="CD64" s="2481"/>
      <c r="CE64" s="2481"/>
      <c r="CF64" s="2481"/>
      <c r="CG64" s="2481"/>
      <c r="CH64" s="2481"/>
      <c r="CI64" s="2481"/>
      <c r="CJ64" s="2481"/>
      <c r="CK64" s="2481"/>
      <c r="CL64" s="2481"/>
      <c r="CM64" s="2481"/>
      <c r="CN64" s="2481"/>
      <c r="CO64" s="2481"/>
      <c r="CP64" s="2481"/>
      <c r="CQ64" s="2481"/>
      <c r="CR64" s="2481"/>
      <c r="CS64" s="2481"/>
      <c r="CT64" s="2481"/>
      <c r="CU64" s="2481"/>
      <c r="CV64" s="2481"/>
      <c r="CW64" s="2481"/>
      <c r="CX64" s="2481"/>
      <c r="CY64" s="2481"/>
      <c r="CZ64" s="2481"/>
    </row>
    <row r="65" s="130" customFormat="true" ht="15" customHeight="true" x14ac:dyDescent="0.2">
      <c r="A65" s="3516"/>
      <c r="B65" s="294" t="s">
        <v>496</v>
      </c>
      <c r="C65" s="357">
        <v>0.66037545594962732</v>
      </c>
      <c r="D65" s="358">
        <v>0.80655899815550569</v>
      </c>
      <c r="E65" s="358">
        <v>0.65791609924340899</v>
      </c>
      <c r="F65" s="358">
        <v>0.39903829089968579</v>
      </c>
      <c r="G65" s="359">
        <v>5.831383200993967E-2</v>
      </c>
      <c r="H65" s="360">
        <v>0.35156406909155813</v>
      </c>
      <c r="I65" s="358">
        <v>0.36371793926263279</v>
      </c>
      <c r="J65" s="358">
        <v>5.2901006178403327E-2</v>
      </c>
      <c r="K65" s="358">
        <v>0.14629677140390288</v>
      </c>
      <c r="L65" s="361">
        <v>0</v>
      </c>
      <c r="M65" s="362">
        <v>0.7094482200548039</v>
      </c>
      <c r="N65" s="358">
        <v>0.56864756068707922</v>
      </c>
      <c r="O65" s="358">
        <v>1.0937880364663848</v>
      </c>
      <c r="P65" s="358">
        <v>0.82288651654205935</v>
      </c>
      <c r="Q65" s="359">
        <v>0.49118989774210459</v>
      </c>
      <c r="R65" s="362">
        <v>0.52495114194156145</v>
      </c>
      <c r="S65" s="358">
        <v>0.32790005333951217</v>
      </c>
      <c r="T65" s="358">
        <v>0</v>
      </c>
      <c r="U65" s="358">
        <v>1.9558617239678684</v>
      </c>
      <c r="V65" s="358">
        <v>0</v>
      </c>
      <c r="W65" s="358">
        <v>0.58005189746256403</v>
      </c>
      <c r="X65" s="358">
        <v>1.0706000745784954</v>
      </c>
      <c r="Y65" s="363">
        <v>1.3055466959972264</v>
      </c>
      <c r="Z65" s="363">
        <v>0.30788763258457796</v>
      </c>
      <c r="AA65" s="363">
        <v>0.22233047878600379</v>
      </c>
      <c r="AB65" s="2777"/>
      <c r="AC65" s="2777"/>
      <c r="AD65" s="2777"/>
      <c r="AE65" s="2777"/>
      <c r="AF65" s="2777"/>
      <c r="AG65" s="2777"/>
      <c r="AH65" s="2777"/>
      <c r="AI65" s="2777"/>
      <c r="AJ65" s="2777"/>
      <c r="AK65" s="2777"/>
      <c r="AL65" s="2777"/>
      <c r="AM65" s="2777"/>
      <c r="AN65" s="2777"/>
      <c r="AO65" s="2777"/>
      <c r="AP65" s="2777"/>
      <c r="AQ65" s="2777"/>
      <c r="AR65" s="2777"/>
      <c r="AS65" s="2777"/>
      <c r="AT65" s="2777"/>
      <c r="AU65" s="2777"/>
      <c r="AV65" s="2777"/>
      <c r="AW65" s="2777"/>
      <c r="AX65" s="2777"/>
      <c r="AY65" s="2777"/>
      <c r="AZ65" s="239"/>
      <c r="BA65" s="3500"/>
      <c r="BB65" s="168" t="s">
        <v>496</v>
      </c>
      <c r="BC65" s="491">
        <v>86.140525000000025</v>
      </c>
      <c r="BD65" s="441">
        <v>105.280835</v>
      </c>
      <c r="BE65" s="441">
        <v>85.846787000000006</v>
      </c>
      <c r="BF65" s="441">
        <v>52.069562000000005</v>
      </c>
      <c r="BG65" s="492">
        <v>7.6084119999999995</v>
      </c>
      <c r="BH65" s="499">
        <v>18.270788</v>
      </c>
      <c r="BI65" s="441">
        <v>18.922031999999998</v>
      </c>
      <c r="BJ65" s="441">
        <v>2.744167</v>
      </c>
      <c r="BK65" s="441">
        <v>7.6084119999999995</v>
      </c>
      <c r="BL65" s="492">
        <v>0</v>
      </c>
      <c r="BM65" s="499">
        <v>55.717294999999993</v>
      </c>
      <c r="BN65" s="441">
        <v>44.598878999999997</v>
      </c>
      <c r="BO65" s="441">
        <v>85.916095999999996</v>
      </c>
      <c r="BP65" s="441">
        <v>64.609610000000004</v>
      </c>
      <c r="BQ65" s="492">
        <v>38.558842000000006</v>
      </c>
      <c r="BR65" s="499">
        <v>30.498334999999997</v>
      </c>
      <c r="BS65" s="441">
        <v>30.448705999999998</v>
      </c>
      <c r="BT65" s="441">
        <v>0</v>
      </c>
      <c r="BU65" s="441">
        <v>109.76687400000003</v>
      </c>
      <c r="BV65" s="441">
        <v>0</v>
      </c>
      <c r="BW65" s="441">
        <v>21.873150000000003</v>
      </c>
      <c r="BX65" s="441">
        <v>37.695156000000004</v>
      </c>
      <c r="BY65" s="442">
        <v>72.808610000000002</v>
      </c>
      <c r="BZ65" s="442">
        <v>24.335836999999998</v>
      </c>
      <c r="CA65" s="442">
        <v>9.5194529999999986</v>
      </c>
      <c r="CB65" s="2481"/>
      <c r="CC65" s="2481"/>
      <c r="CD65" s="2481"/>
      <c r="CE65" s="2481"/>
      <c r="CF65" s="2481"/>
      <c r="CG65" s="2481"/>
      <c r="CH65" s="2481"/>
      <c r="CI65" s="2481"/>
      <c r="CJ65" s="2481"/>
      <c r="CK65" s="2481"/>
      <c r="CL65" s="2481"/>
      <c r="CM65" s="2481"/>
      <c r="CN65" s="2481"/>
      <c r="CO65" s="2481"/>
      <c r="CP65" s="2481"/>
      <c r="CQ65" s="2481"/>
      <c r="CR65" s="2481"/>
      <c r="CS65" s="2481"/>
      <c r="CT65" s="2481"/>
      <c r="CU65" s="2481"/>
      <c r="CV65" s="2481"/>
      <c r="CW65" s="2481"/>
      <c r="CX65" s="2481"/>
      <c r="CY65" s="2481"/>
      <c r="CZ65" s="2481"/>
    </row>
    <row r="66" s="130" customFormat="true" ht="15" customHeight="true" x14ac:dyDescent="0.2">
      <c r="A66" s="3516"/>
      <c r="B66" s="294" t="s">
        <v>497</v>
      </c>
      <c r="C66" s="357">
        <v>5.7858670322667951</v>
      </c>
      <c r="D66" s="358">
        <v>4.2235767193635976</v>
      </c>
      <c r="E66" s="358">
        <v>2.929916605952041</v>
      </c>
      <c r="F66" s="358">
        <v>0.95669364417038083</v>
      </c>
      <c r="G66" s="359">
        <v>0.18418090974376486</v>
      </c>
      <c r="H66" s="360">
        <v>2.7979219069401502</v>
      </c>
      <c r="I66" s="358">
        <v>0.81767644943658346</v>
      </c>
      <c r="J66" s="358">
        <v>0.30382266037635569</v>
      </c>
      <c r="K66" s="358">
        <v>0.46207000159333755</v>
      </c>
      <c r="L66" s="361">
        <v>0</v>
      </c>
      <c r="M66" s="362">
        <v>5.4287779042881663</v>
      </c>
      <c r="N66" s="358">
        <v>5.613122435326682</v>
      </c>
      <c r="O66" s="358">
        <v>3.9252550165434332</v>
      </c>
      <c r="P66" s="358">
        <v>3.4998100682778239</v>
      </c>
      <c r="Q66" s="359">
        <v>2.0350418043933209</v>
      </c>
      <c r="R66" s="362">
        <v>3.5825672590406588</v>
      </c>
      <c r="S66" s="358">
        <v>1.7741046513373511</v>
      </c>
      <c r="T66" s="358">
        <v>0.90101615398328427</v>
      </c>
      <c r="U66" s="358">
        <v>2.3128742248615488</v>
      </c>
      <c r="V66" s="358">
        <v>0.18656314379211222</v>
      </c>
      <c r="W66" s="358">
        <v>7.8990643003379377</v>
      </c>
      <c r="X66" s="358">
        <v>5.2497778834976048</v>
      </c>
      <c r="Y66" s="363">
        <v>7.6887647301335571</v>
      </c>
      <c r="Z66" s="363">
        <v>2.4224459192646219</v>
      </c>
      <c r="AA66" s="363">
        <v>3.1377121836154958</v>
      </c>
      <c r="AB66" s="2777"/>
      <c r="AC66" s="2777"/>
      <c r="AD66" s="2777"/>
      <c r="AE66" s="2777"/>
      <c r="AF66" s="2777"/>
      <c r="AG66" s="2777"/>
      <c r="AH66" s="2777"/>
      <c r="AI66" s="2777"/>
      <c r="AJ66" s="2777"/>
      <c r="AK66" s="2777"/>
      <c r="AL66" s="2777"/>
      <c r="AM66" s="2777"/>
      <c r="AN66" s="2777"/>
      <c r="AO66" s="2777"/>
      <c r="AP66" s="2777"/>
      <c r="AQ66" s="2777"/>
      <c r="AR66" s="2777"/>
      <c r="AS66" s="2777"/>
      <c r="AT66" s="2777"/>
      <c r="AU66" s="2777"/>
      <c r="AV66" s="2777"/>
      <c r="AW66" s="2777"/>
      <c r="AX66" s="2777"/>
      <c r="AY66" s="2777"/>
      <c r="AZ66" s="239"/>
      <c r="BA66" s="3500"/>
      <c r="BB66" s="168" t="s">
        <v>497</v>
      </c>
      <c r="BC66" s="491">
        <v>754.71857600000055</v>
      </c>
      <c r="BD66" s="441">
        <v>551.30707699999994</v>
      </c>
      <c r="BE66" s="441">
        <v>382.30395500000009</v>
      </c>
      <c r="BF66" s="441">
        <v>124.83668899999998</v>
      </c>
      <c r="BG66" s="492">
        <v>24.030735</v>
      </c>
      <c r="BH66" s="499">
        <v>145.40802799999997</v>
      </c>
      <c r="BI66" s="441">
        <v>42.538731999999996</v>
      </c>
      <c r="BJ66" s="441">
        <v>15.760382999999999</v>
      </c>
      <c r="BK66" s="441">
        <v>24.030735</v>
      </c>
      <c r="BL66" s="492">
        <v>0</v>
      </c>
      <c r="BM66" s="499">
        <v>426.35503400000016</v>
      </c>
      <c r="BN66" s="441">
        <v>440.23571999999996</v>
      </c>
      <c r="BO66" s="441">
        <v>308.325357</v>
      </c>
      <c r="BP66" s="441">
        <v>274.790459</v>
      </c>
      <c r="BQ66" s="492">
        <v>159.75258400000004</v>
      </c>
      <c r="BR66" s="499">
        <v>208.13810600000002</v>
      </c>
      <c r="BS66" s="441">
        <v>164.74285499999996</v>
      </c>
      <c r="BT66" s="441">
        <v>76.743514000000005</v>
      </c>
      <c r="BU66" s="441">
        <v>129.80313000000004</v>
      </c>
      <c r="BV66" s="441">
        <v>20.450693000000001</v>
      </c>
      <c r="BW66" s="441">
        <v>297.86544800000013</v>
      </c>
      <c r="BX66" s="441">
        <v>184.84138099999998</v>
      </c>
      <c r="BY66" s="442">
        <v>428.79222500000003</v>
      </c>
      <c r="BZ66" s="442">
        <v>191.47326099999998</v>
      </c>
      <c r="CA66" s="442">
        <v>134.346419</v>
      </c>
      <c r="CB66" s="2481"/>
      <c r="CC66" s="2481"/>
      <c r="CD66" s="2481"/>
      <c r="CE66" s="2481"/>
      <c r="CF66" s="2481"/>
      <c r="CG66" s="2481"/>
      <c r="CH66" s="2481"/>
      <c r="CI66" s="2481"/>
      <c r="CJ66" s="2481"/>
      <c r="CK66" s="2481"/>
      <c r="CL66" s="2481"/>
      <c r="CM66" s="2481"/>
      <c r="CN66" s="2481"/>
      <c r="CO66" s="2481"/>
      <c r="CP66" s="2481"/>
      <c r="CQ66" s="2481"/>
      <c r="CR66" s="2481"/>
      <c r="CS66" s="2481"/>
      <c r="CT66" s="2481"/>
      <c r="CU66" s="2481"/>
      <c r="CV66" s="2481"/>
      <c r="CW66" s="2481"/>
      <c r="CX66" s="2481"/>
      <c r="CY66" s="2481"/>
      <c r="CZ66" s="2481"/>
    </row>
    <row r="67" s="130" customFormat="true" ht="15" customHeight="true" x14ac:dyDescent="0.2">
      <c r="A67" s="3516"/>
      <c r="B67" s="294" t="s">
        <v>498</v>
      </c>
      <c r="C67" s="357">
        <v>15.173417612822993</v>
      </c>
      <c r="D67" s="358">
        <v>14.182465940364427</v>
      </c>
      <c r="E67" s="358">
        <v>8.5308569027987495</v>
      </c>
      <c r="F67" s="358">
        <v>1.399152731936532</v>
      </c>
      <c r="G67" s="359">
        <v>0.18807281001892445</v>
      </c>
      <c r="H67" s="360">
        <v>2.8676042686893903</v>
      </c>
      <c r="I67" s="358">
        <v>0.14229864611048859</v>
      </c>
      <c r="J67" s="358">
        <v>7.0556664242060183E-2</v>
      </c>
      <c r="K67" s="358">
        <v>0</v>
      </c>
      <c r="L67" s="361">
        <v>0</v>
      </c>
      <c r="M67" s="362">
        <v>15.658365412943567</v>
      </c>
      <c r="N67" s="358">
        <v>15.67622238501778</v>
      </c>
      <c r="O67" s="358">
        <v>13.929996589258101</v>
      </c>
      <c r="P67" s="358">
        <v>11.667214409992908</v>
      </c>
      <c r="Q67" s="359">
        <v>6.6389893262766106</v>
      </c>
      <c r="R67" s="362">
        <v>5.1937591498073195</v>
      </c>
      <c r="S67" s="358">
        <v>1.930697354233103</v>
      </c>
      <c r="T67" s="358">
        <v>7.8547208409527434</v>
      </c>
      <c r="U67" s="358">
        <v>13.149607397312421</v>
      </c>
      <c r="V67" s="358">
        <v>0.98481721518422216</v>
      </c>
      <c r="W67" s="358">
        <v>25.15296403697992</v>
      </c>
      <c r="X67" s="358">
        <v>7.5527029575883811</v>
      </c>
      <c r="Y67" s="363">
        <v>22.448296278319351</v>
      </c>
      <c r="Z67" s="363">
        <v>5.1003558736382644</v>
      </c>
      <c r="AA67" s="363">
        <v>6.6629168803824319</v>
      </c>
      <c r="AB67" s="2777"/>
      <c r="AC67" s="2777"/>
      <c r="AD67" s="2777"/>
      <c r="AE67" s="2777"/>
      <c r="AF67" s="2777"/>
      <c r="AG67" s="2777"/>
      <c r="AH67" s="2777"/>
      <c r="AI67" s="2777"/>
      <c r="AJ67" s="2777"/>
      <c r="AK67" s="2777"/>
      <c r="AL67" s="2777"/>
      <c r="AM67" s="2777"/>
      <c r="AN67" s="2777"/>
      <c r="AO67" s="2777"/>
      <c r="AP67" s="2777"/>
      <c r="AQ67" s="2777"/>
      <c r="AR67" s="2777"/>
      <c r="AS67" s="2777"/>
      <c r="AT67" s="2777"/>
      <c r="AU67" s="2777"/>
      <c r="AV67" s="2777"/>
      <c r="AW67" s="2777"/>
      <c r="AX67" s="2777"/>
      <c r="AY67" s="2777"/>
      <c r="AZ67" s="239"/>
      <c r="BA67" s="3500"/>
      <c r="BB67" s="168" t="s">
        <v>498</v>
      </c>
      <c r="BC67" s="491">
        <v>1979.2470289999992</v>
      </c>
      <c r="BD67" s="441">
        <v>1851.2493939999997</v>
      </c>
      <c r="BE67" s="441">
        <v>1113.1307719999995</v>
      </c>
      <c r="BF67" s="441">
        <v>182.57212799999996</v>
      </c>
      <c r="BG67" s="492">
        <v>24.538525</v>
      </c>
      <c r="BH67" s="499">
        <v>149.02942099999996</v>
      </c>
      <c r="BI67" s="441">
        <v>7.402933</v>
      </c>
      <c r="BJ67" s="441">
        <v>3.6600299999999999</v>
      </c>
      <c r="BK67" s="441">
        <v>0</v>
      </c>
      <c r="BL67" s="492">
        <v>0</v>
      </c>
      <c r="BM67" s="499">
        <v>1229.7469219999996</v>
      </c>
      <c r="BN67" s="441">
        <v>1229.4820089999996</v>
      </c>
      <c r="BO67" s="441">
        <v>1094.1890789999995</v>
      </c>
      <c r="BP67" s="441">
        <v>916.06091199999992</v>
      </c>
      <c r="BQ67" s="492">
        <v>521.16654200000016</v>
      </c>
      <c r="BR67" s="499">
        <v>301.74428399999994</v>
      </c>
      <c r="BS67" s="441">
        <v>179.28400900000005</v>
      </c>
      <c r="BT67" s="441">
        <v>669.0211670000001</v>
      </c>
      <c r="BU67" s="441">
        <v>737.98228199999971</v>
      </c>
      <c r="BV67" s="441">
        <v>107.95376899999999</v>
      </c>
      <c r="BW67" s="441">
        <v>948.49194999999986</v>
      </c>
      <c r="BX67" s="441">
        <v>265.925926</v>
      </c>
      <c r="BY67" s="442">
        <v>1251.9117499999995</v>
      </c>
      <c r="BZ67" s="442">
        <v>403.13873000000007</v>
      </c>
      <c r="CA67" s="442">
        <v>285.28398099999981</v>
      </c>
      <c r="CB67" s="2481"/>
      <c r="CC67" s="2481"/>
      <c r="CD67" s="2481"/>
      <c r="CE67" s="2481"/>
      <c r="CF67" s="2481"/>
      <c r="CG67" s="2481"/>
      <c r="CH67" s="2481"/>
      <c r="CI67" s="2481"/>
      <c r="CJ67" s="2481"/>
      <c r="CK67" s="2481"/>
      <c r="CL67" s="2481"/>
      <c r="CM67" s="2481"/>
      <c r="CN67" s="2481"/>
      <c r="CO67" s="2481"/>
      <c r="CP67" s="2481"/>
      <c r="CQ67" s="2481"/>
      <c r="CR67" s="2481"/>
      <c r="CS67" s="2481"/>
      <c r="CT67" s="2481"/>
      <c r="CU67" s="2481"/>
      <c r="CV67" s="2481"/>
      <c r="CW67" s="2481"/>
      <c r="CX67" s="2481"/>
      <c r="CY67" s="2481"/>
      <c r="CZ67" s="2481"/>
    </row>
    <row r="68" s="130" customFormat="true" ht="15" customHeight="true" x14ac:dyDescent="0.2">
      <c r="A68" s="3516"/>
      <c r="B68" s="294" t="s">
        <v>499</v>
      </c>
      <c r="C68" s="357">
        <v>0.28691679795267633</v>
      </c>
      <c r="D68" s="358">
        <v>0.24269851899561853</v>
      </c>
      <c r="E68" s="358">
        <v>0.20516044046049864</v>
      </c>
      <c r="F68" s="358">
        <v>0</v>
      </c>
      <c r="G68" s="359">
        <v>0</v>
      </c>
      <c r="H68" s="360">
        <v>0</v>
      </c>
      <c r="I68" s="358">
        <v>0</v>
      </c>
      <c r="J68" s="358">
        <v>0</v>
      </c>
      <c r="K68" s="358">
        <v>0</v>
      </c>
      <c r="L68" s="361">
        <v>0</v>
      </c>
      <c r="M68" s="362">
        <v>0.2752969338408342</v>
      </c>
      <c r="N68" s="358">
        <v>0.20152024568196461</v>
      </c>
      <c r="O68" s="358">
        <v>0.31572601466587191</v>
      </c>
      <c r="P68" s="358">
        <v>0.2984621043214325</v>
      </c>
      <c r="Q68" s="359">
        <v>0.1301331814808471</v>
      </c>
      <c r="R68" s="362">
        <v>0</v>
      </c>
      <c r="S68" s="358">
        <v>0</v>
      </c>
      <c r="T68" s="358">
        <v>0</v>
      </c>
      <c r="U68" s="358">
        <v>0.15564559022810587</v>
      </c>
      <c r="V68" s="358">
        <v>0</v>
      </c>
      <c r="W68" s="358">
        <v>0</v>
      </c>
      <c r="X68" s="358">
        <v>0</v>
      </c>
      <c r="Y68" s="363">
        <v>9.4434966504324702E-2</v>
      </c>
      <c r="Z68" s="363">
        <v>0.57799813836727865</v>
      </c>
      <c r="AA68" s="363">
        <v>0.8451874564952252</v>
      </c>
      <c r="AB68" s="2777"/>
      <c r="AC68" s="2777"/>
      <c r="AD68" s="2777"/>
      <c r="AE68" s="2777"/>
      <c r="AF68" s="2777"/>
      <c r="AG68" s="2777"/>
      <c r="AH68" s="2777"/>
      <c r="AI68" s="2777"/>
      <c r="AJ68" s="2777"/>
      <c r="AK68" s="2777"/>
      <c r="AL68" s="2777"/>
      <c r="AM68" s="2777"/>
      <c r="AN68" s="2777"/>
      <c r="AO68" s="2777"/>
      <c r="AP68" s="2777"/>
      <c r="AQ68" s="2777"/>
      <c r="AR68" s="2777"/>
      <c r="AS68" s="2777"/>
      <c r="AT68" s="2777"/>
      <c r="AU68" s="2777"/>
      <c r="AV68" s="2777"/>
      <c r="AW68" s="2777"/>
      <c r="AX68" s="2777"/>
      <c r="AY68" s="2777"/>
      <c r="AZ68" s="239"/>
      <c r="BA68" s="3500"/>
      <c r="BB68" s="168" t="s">
        <v>499</v>
      </c>
      <c r="BC68" s="491">
        <v>37.425927000000009</v>
      </c>
      <c r="BD68" s="441">
        <v>31.679645000000001</v>
      </c>
      <c r="BE68" s="441">
        <v>26.769924999999997</v>
      </c>
      <c r="BF68" s="441">
        <v>0</v>
      </c>
      <c r="BG68" s="492">
        <v>0</v>
      </c>
      <c r="BH68" s="499">
        <v>0</v>
      </c>
      <c r="BI68" s="441">
        <v>0</v>
      </c>
      <c r="BJ68" s="441">
        <v>0</v>
      </c>
      <c r="BK68" s="441">
        <v>0</v>
      </c>
      <c r="BL68" s="492">
        <v>0</v>
      </c>
      <c r="BM68" s="499">
        <v>21.620747000000001</v>
      </c>
      <c r="BN68" s="441">
        <v>15.805180000000002</v>
      </c>
      <c r="BO68" s="441">
        <v>24.800003000000004</v>
      </c>
      <c r="BP68" s="441">
        <v>23.433996999999998</v>
      </c>
      <c r="BQ68" s="492">
        <v>10.21557</v>
      </c>
      <c r="BR68" s="499">
        <v>0</v>
      </c>
      <c r="BS68" s="441">
        <v>0</v>
      </c>
      <c r="BT68" s="441">
        <v>0</v>
      </c>
      <c r="BU68" s="441">
        <v>8.7351419999999997</v>
      </c>
      <c r="BV68" s="441">
        <v>0</v>
      </c>
      <c r="BW68" s="441">
        <v>0</v>
      </c>
      <c r="BX68" s="441">
        <v>0</v>
      </c>
      <c r="BY68" s="442">
        <v>5.2665129999999998</v>
      </c>
      <c r="BZ68" s="442">
        <v>45.685721000000001</v>
      </c>
      <c r="CA68" s="442">
        <v>36.188121000000002</v>
      </c>
      <c r="CB68" s="2481"/>
      <c r="CC68" s="2481"/>
      <c r="CD68" s="2481"/>
      <c r="CE68" s="2481"/>
      <c r="CF68" s="2481"/>
      <c r="CG68" s="2481"/>
      <c r="CH68" s="2481"/>
      <c r="CI68" s="2481"/>
      <c r="CJ68" s="2481"/>
      <c r="CK68" s="2481"/>
      <c r="CL68" s="2481"/>
      <c r="CM68" s="2481"/>
      <c r="CN68" s="2481"/>
      <c r="CO68" s="2481"/>
      <c r="CP68" s="2481"/>
      <c r="CQ68" s="2481"/>
      <c r="CR68" s="2481"/>
      <c r="CS68" s="2481"/>
      <c r="CT68" s="2481"/>
      <c r="CU68" s="2481"/>
      <c r="CV68" s="2481"/>
      <c r="CW68" s="2481"/>
      <c r="CX68" s="2481"/>
      <c r="CY68" s="2481"/>
      <c r="CZ68" s="2481"/>
    </row>
    <row r="69" s="130" customFormat="true" ht="15" customHeight="true" x14ac:dyDescent="0.2">
      <c r="A69" s="3516"/>
      <c r="B69" s="294" t="s">
        <v>500</v>
      </c>
      <c r="C69" s="357">
        <v>0</v>
      </c>
      <c r="D69" s="358">
        <v>4.6930375481528834E-2</v>
      </c>
      <c r="E69" s="358">
        <v>1.0409319649949966E-2</v>
      </c>
      <c r="F69" s="358">
        <v>0</v>
      </c>
      <c r="G69" s="359">
        <v>1.0410064881018068E-2</v>
      </c>
      <c r="H69" s="360">
        <v>2.6135034683494759E-2</v>
      </c>
      <c r="I69" s="358">
        <v>0</v>
      </c>
      <c r="J69" s="358">
        <v>0</v>
      </c>
      <c r="K69" s="358">
        <v>2.6116597549934763E-2</v>
      </c>
      <c r="L69" s="361">
        <v>0</v>
      </c>
      <c r="M69" s="362">
        <v>0</v>
      </c>
      <c r="N69" s="358">
        <v>0</v>
      </c>
      <c r="O69" s="358">
        <v>7.7987651681054523E-2</v>
      </c>
      <c r="P69" s="358">
        <v>0</v>
      </c>
      <c r="Q69" s="359">
        <v>0</v>
      </c>
      <c r="R69" s="362">
        <v>0</v>
      </c>
      <c r="S69" s="358">
        <v>0</v>
      </c>
      <c r="T69" s="358">
        <v>0.10381449795197344</v>
      </c>
      <c r="U69" s="358">
        <v>0</v>
      </c>
      <c r="V69" s="358">
        <v>0</v>
      </c>
      <c r="W69" s="358">
        <v>0</v>
      </c>
      <c r="X69" s="358">
        <v>0</v>
      </c>
      <c r="Y69" s="363">
        <v>0</v>
      </c>
      <c r="Z69" s="363">
        <v>0</v>
      </c>
      <c r="AA69" s="363">
        <v>0</v>
      </c>
      <c r="AB69" s="2777"/>
      <c r="AC69" s="2777"/>
      <c r="AD69" s="2777"/>
      <c r="AE69" s="2777"/>
      <c r="AF69" s="2777"/>
      <c r="AG69" s="2777"/>
      <c r="AH69" s="2777"/>
      <c r="AI69" s="2777"/>
      <c r="AJ69" s="2777"/>
      <c r="AK69" s="2777"/>
      <c r="AL69" s="2777"/>
      <c r="AM69" s="2777"/>
      <c r="AN69" s="2777"/>
      <c r="AO69" s="2777"/>
      <c r="AP69" s="2777"/>
      <c r="AQ69" s="2777"/>
      <c r="AR69" s="2777"/>
      <c r="AS69" s="2777"/>
      <c r="AT69" s="2777"/>
      <c r="AU69" s="2777"/>
      <c r="AV69" s="2777"/>
      <c r="AW69" s="2777"/>
      <c r="AX69" s="2777"/>
      <c r="AY69" s="2777"/>
      <c r="AZ69" s="239"/>
      <c r="BA69" s="3500"/>
      <c r="BB69" s="168" t="s">
        <v>500</v>
      </c>
      <c r="BC69" s="491">
        <v>0</v>
      </c>
      <c r="BD69" s="441">
        <v>6.1258619999999997</v>
      </c>
      <c r="BE69" s="441">
        <v>1.3582380000000001</v>
      </c>
      <c r="BF69" s="441">
        <v>0</v>
      </c>
      <c r="BG69" s="492">
        <v>1.3582380000000001</v>
      </c>
      <c r="BH69" s="499">
        <v>1.3582380000000001</v>
      </c>
      <c r="BI69" s="441">
        <v>0</v>
      </c>
      <c r="BJ69" s="441">
        <v>0</v>
      </c>
      <c r="BK69" s="441">
        <v>1.3582380000000001</v>
      </c>
      <c r="BL69" s="492">
        <v>0</v>
      </c>
      <c r="BM69" s="499">
        <v>0</v>
      </c>
      <c r="BN69" s="441">
        <v>0</v>
      </c>
      <c r="BO69" s="441">
        <v>6.1258619999999997</v>
      </c>
      <c r="BP69" s="441">
        <v>0</v>
      </c>
      <c r="BQ69" s="492">
        <v>0</v>
      </c>
      <c r="BR69" s="499">
        <v>0</v>
      </c>
      <c r="BS69" s="441">
        <v>0</v>
      </c>
      <c r="BT69" s="441">
        <v>8.8423379999999998</v>
      </c>
      <c r="BU69" s="441">
        <v>0</v>
      </c>
      <c r="BV69" s="441">
        <v>0</v>
      </c>
      <c r="BW69" s="441">
        <v>0</v>
      </c>
      <c r="BX69" s="441">
        <v>0</v>
      </c>
      <c r="BY69" s="442">
        <v>0</v>
      </c>
      <c r="BZ69" s="442">
        <v>0</v>
      </c>
      <c r="CA69" s="442">
        <v>0</v>
      </c>
      <c r="CB69" s="2481"/>
      <c r="CC69" s="2481"/>
      <c r="CD69" s="2481"/>
      <c r="CE69" s="2481"/>
      <c r="CF69" s="2481"/>
      <c r="CG69" s="2481"/>
      <c r="CH69" s="2481"/>
      <c r="CI69" s="2481"/>
      <c r="CJ69" s="2481"/>
      <c r="CK69" s="2481"/>
      <c r="CL69" s="2481"/>
      <c r="CM69" s="2481"/>
      <c r="CN69" s="2481"/>
      <c r="CO69" s="2481"/>
      <c r="CP69" s="2481"/>
      <c r="CQ69" s="2481"/>
      <c r="CR69" s="2481"/>
      <c r="CS69" s="2481"/>
      <c r="CT69" s="2481"/>
      <c r="CU69" s="2481"/>
      <c r="CV69" s="2481"/>
      <c r="CW69" s="2481"/>
      <c r="CX69" s="2481"/>
      <c r="CY69" s="2481"/>
      <c r="CZ69" s="2481"/>
    </row>
    <row r="70" s="130" customFormat="true" ht="15" customHeight="true" x14ac:dyDescent="0.2">
      <c r="A70" s="3516"/>
      <c r="B70" s="294" t="s">
        <v>501</v>
      </c>
      <c r="C70" s="357">
        <v>0</v>
      </c>
      <c r="D70" s="358">
        <v>0</v>
      </c>
      <c r="E70" s="358">
        <v>0</v>
      </c>
      <c r="F70" s="358">
        <v>1.9995373835920188E-2</v>
      </c>
      <c r="G70" s="359">
        <v>1.4640016001896086</v>
      </c>
      <c r="H70" s="360">
        <v>0</v>
      </c>
      <c r="I70" s="358">
        <v>3.0522057580419037E-2</v>
      </c>
      <c r="J70" s="358">
        <v>0</v>
      </c>
      <c r="K70" s="358">
        <v>0.44505057842170748</v>
      </c>
      <c r="L70" s="361">
        <v>3.028946043918471</v>
      </c>
      <c r="M70" s="362">
        <v>0</v>
      </c>
      <c r="N70" s="358">
        <v>0</v>
      </c>
      <c r="O70" s="358">
        <v>0</v>
      </c>
      <c r="P70" s="358">
        <v>0</v>
      </c>
      <c r="Q70" s="359">
        <v>0.14460275071500395</v>
      </c>
      <c r="R70" s="362">
        <v>1.0549580975504099E-2</v>
      </c>
      <c r="S70" s="358">
        <v>1.1163174289647286</v>
      </c>
      <c r="T70" s="358">
        <v>2.0577026848844156E-2</v>
      </c>
      <c r="U70" s="358">
        <v>0.15650507490394089</v>
      </c>
      <c r="V70" s="358">
        <v>0.66787149732974749</v>
      </c>
      <c r="W70" s="358">
        <v>4.3317351730958735E-2</v>
      </c>
      <c r="X70" s="358">
        <v>7.1727550817050525E-2</v>
      </c>
      <c r="Y70" s="363">
        <v>0</v>
      </c>
      <c r="Z70" s="363">
        <v>1.8257001122032639E-2</v>
      </c>
      <c r="AA70" s="363">
        <v>0</v>
      </c>
      <c r="AB70" s="2777"/>
      <c r="AC70" s="2777"/>
      <c r="AD70" s="2777"/>
      <c r="AE70" s="2777"/>
      <c r="AF70" s="2777"/>
      <c r="AG70" s="2777"/>
      <c r="AH70" s="2777"/>
      <c r="AI70" s="2777"/>
      <c r="AJ70" s="2777"/>
      <c r="AK70" s="2777"/>
      <c r="AL70" s="2777"/>
      <c r="AM70" s="2777"/>
      <c r="AN70" s="2777"/>
      <c r="AO70" s="2777"/>
      <c r="AP70" s="2777"/>
      <c r="AQ70" s="2777"/>
      <c r="AR70" s="2777"/>
      <c r="AS70" s="2777"/>
      <c r="AT70" s="2777"/>
      <c r="AU70" s="2777"/>
      <c r="AV70" s="2777"/>
      <c r="AW70" s="2777"/>
      <c r="AX70" s="2777"/>
      <c r="AY70" s="2777"/>
      <c r="AZ70" s="239"/>
      <c r="BA70" s="3500"/>
      <c r="BB70" s="168" t="s">
        <v>501</v>
      </c>
      <c r="BC70" s="491">
        <v>0</v>
      </c>
      <c r="BD70" s="441">
        <v>0</v>
      </c>
      <c r="BE70" s="441">
        <v>0</v>
      </c>
      <c r="BF70" s="441">
        <v>2.6091489999999999</v>
      </c>
      <c r="BG70" s="492">
        <v>191.01346900000001</v>
      </c>
      <c r="BH70" s="499">
        <v>0</v>
      </c>
      <c r="BI70" s="441">
        <v>1.587877</v>
      </c>
      <c r="BJ70" s="441">
        <v>0</v>
      </c>
      <c r="BK70" s="441">
        <v>23.145610999999999</v>
      </c>
      <c r="BL70" s="492">
        <v>157.53768600000001</v>
      </c>
      <c r="BM70" s="499">
        <v>0</v>
      </c>
      <c r="BN70" s="441">
        <v>0</v>
      </c>
      <c r="BO70" s="441">
        <v>0</v>
      </c>
      <c r="BP70" s="441">
        <v>0</v>
      </c>
      <c r="BQ70" s="492">
        <v>11.351443999999999</v>
      </c>
      <c r="BR70" s="499">
        <v>0.612904</v>
      </c>
      <c r="BS70" s="441">
        <v>103.66092</v>
      </c>
      <c r="BT70" s="441">
        <v>1.7526360000000001</v>
      </c>
      <c r="BU70" s="441">
        <v>8.7833780000000008</v>
      </c>
      <c r="BV70" s="441">
        <v>73.210788999999991</v>
      </c>
      <c r="BW70" s="441">
        <v>1.6334519999999999</v>
      </c>
      <c r="BX70" s="441">
        <v>2.5254819999999998</v>
      </c>
      <c r="BY70" s="442">
        <v>0</v>
      </c>
      <c r="BZ70" s="442">
        <v>1.443057</v>
      </c>
      <c r="CA70" s="442">
        <v>0</v>
      </c>
      <c r="CB70" s="2481"/>
      <c r="CC70" s="2481"/>
      <c r="CD70" s="2481"/>
      <c r="CE70" s="2481"/>
      <c r="CF70" s="2481"/>
      <c r="CG70" s="2481"/>
      <c r="CH70" s="2481"/>
      <c r="CI70" s="2481"/>
      <c r="CJ70" s="2481"/>
      <c r="CK70" s="2481"/>
      <c r="CL70" s="2481"/>
      <c r="CM70" s="2481"/>
      <c r="CN70" s="2481"/>
      <c r="CO70" s="2481"/>
      <c r="CP70" s="2481"/>
      <c r="CQ70" s="2481"/>
      <c r="CR70" s="2481"/>
      <c r="CS70" s="2481"/>
      <c r="CT70" s="2481"/>
      <c r="CU70" s="2481"/>
      <c r="CV70" s="2481"/>
      <c r="CW70" s="2481"/>
      <c r="CX70" s="2481"/>
      <c r="CY70" s="2481"/>
      <c r="CZ70" s="2481"/>
    </row>
    <row r="71" s="130" customFormat="true" ht="15" customHeight="true" x14ac:dyDescent="0.2">
      <c r="A71" s="3517"/>
      <c r="B71" s="294" t="s">
        <v>502</v>
      </c>
      <c r="C71" s="357">
        <v>0</v>
      </c>
      <c r="D71" s="358">
        <v>1.2374698762036087E-2</v>
      </c>
      <c r="E71" s="358">
        <v>0.14013247631479456</v>
      </c>
      <c r="F71" s="358">
        <v>0.12506566057113791</v>
      </c>
      <c r="G71" s="359">
        <v>0.26345439405972348</v>
      </c>
      <c r="H71" s="360">
        <v>0.35183539865535474</v>
      </c>
      <c r="I71" s="358">
        <v>0</v>
      </c>
      <c r="J71" s="358">
        <v>0.2485086746149493</v>
      </c>
      <c r="K71" s="358">
        <v>0.47128096900666305</v>
      </c>
      <c r="L71" s="361">
        <v>0.14306933240877673</v>
      </c>
      <c r="M71" s="362">
        <v>0</v>
      </c>
      <c r="N71" s="358">
        <v>0</v>
      </c>
      <c r="O71" s="358">
        <v>0</v>
      </c>
      <c r="P71" s="358">
        <v>2.0572669180947814E-2</v>
      </c>
      <c r="Q71" s="359">
        <v>7.4539235459627096E-2</v>
      </c>
      <c r="R71" s="362">
        <v>5.9012480232748347E-2</v>
      </c>
      <c r="S71" s="358">
        <v>0.38697214838320693</v>
      </c>
      <c r="T71" s="358">
        <v>0</v>
      </c>
      <c r="U71" s="358">
        <v>0</v>
      </c>
      <c r="V71" s="358">
        <v>0.19580354492640079</v>
      </c>
      <c r="W71" s="358">
        <v>0.10708862565900776</v>
      </c>
      <c r="X71" s="358">
        <v>0</v>
      </c>
      <c r="Y71" s="363">
        <v>0</v>
      </c>
      <c r="Z71" s="363">
        <v>0</v>
      </c>
      <c r="AA71" s="363">
        <v>0.13380556312612527</v>
      </c>
      <c r="AB71" s="2777"/>
      <c r="AC71" s="2777"/>
      <c r="AD71" s="2777"/>
      <c r="AE71" s="2777"/>
      <c r="AF71" s="2777"/>
      <c r="AG71" s="2777"/>
      <c r="AH71" s="2777"/>
      <c r="AI71" s="2777"/>
      <c r="AJ71" s="2777"/>
      <c r="AK71" s="2777"/>
      <c r="AL71" s="2777"/>
      <c r="AM71" s="2777"/>
      <c r="AN71" s="2777"/>
      <c r="AO71" s="2777"/>
      <c r="AP71" s="2777"/>
      <c r="AQ71" s="2777"/>
      <c r="AR71" s="2777"/>
      <c r="AS71" s="2777"/>
      <c r="AT71" s="2777"/>
      <c r="AU71" s="2777"/>
      <c r="AV71" s="2777"/>
      <c r="AW71" s="2777"/>
      <c r="AX71" s="2777"/>
      <c r="AY71" s="2777"/>
      <c r="AZ71" s="239"/>
      <c r="BA71" s="3501"/>
      <c r="BB71" s="168" t="s">
        <v>502</v>
      </c>
      <c r="BC71" s="491">
        <v>0</v>
      </c>
      <c r="BD71" s="441">
        <v>1.61528</v>
      </c>
      <c r="BE71" s="441">
        <v>18.284889</v>
      </c>
      <c r="BF71" s="441">
        <v>16.319521999999999</v>
      </c>
      <c r="BG71" s="492">
        <v>34.373827000000006</v>
      </c>
      <c r="BH71" s="499">
        <v>18.284889</v>
      </c>
      <c r="BI71" s="441">
        <v>0</v>
      </c>
      <c r="BJ71" s="441">
        <v>12.891045999999999</v>
      </c>
      <c r="BK71" s="441">
        <v>24.509767000000004</v>
      </c>
      <c r="BL71" s="492">
        <v>7.4411399999999999</v>
      </c>
      <c r="BM71" s="499">
        <v>0</v>
      </c>
      <c r="BN71" s="441">
        <v>0</v>
      </c>
      <c r="BO71" s="441">
        <v>0</v>
      </c>
      <c r="BP71" s="441">
        <v>1.61528</v>
      </c>
      <c r="BQ71" s="492">
        <v>5.8513959999999994</v>
      </c>
      <c r="BR71" s="499">
        <v>3.4284759999999999</v>
      </c>
      <c r="BS71" s="441">
        <v>35.934123999999997</v>
      </c>
      <c r="BT71" s="441">
        <v>0</v>
      </c>
      <c r="BU71" s="441">
        <v>0</v>
      </c>
      <c r="BV71" s="441">
        <v>21.463608000000001</v>
      </c>
      <c r="BW71" s="441">
        <v>4.0381999999999998</v>
      </c>
      <c r="BX71" s="441">
        <v>0</v>
      </c>
      <c r="BY71" s="442">
        <v>0</v>
      </c>
      <c r="BZ71" s="442">
        <v>0</v>
      </c>
      <c r="CA71" s="442">
        <v>5.7291100000000004</v>
      </c>
      <c r="CB71" s="2481"/>
      <c r="CC71" s="2481"/>
      <c r="CD71" s="2481"/>
      <c r="CE71" s="2481"/>
      <c r="CF71" s="2481"/>
      <c r="CG71" s="2481"/>
      <c r="CH71" s="2481"/>
      <c r="CI71" s="2481"/>
      <c r="CJ71" s="2481"/>
      <c r="CK71" s="2481"/>
      <c r="CL71" s="2481"/>
      <c r="CM71" s="2481"/>
      <c r="CN71" s="2481"/>
      <c r="CO71" s="2481"/>
      <c r="CP71" s="2481"/>
      <c r="CQ71" s="2481"/>
      <c r="CR71" s="2481"/>
      <c r="CS71" s="2481"/>
      <c r="CT71" s="2481"/>
      <c r="CU71" s="2481"/>
      <c r="CV71" s="2481"/>
      <c r="CW71" s="2481"/>
      <c r="CX71" s="2481"/>
      <c r="CY71" s="2481"/>
      <c r="CZ71" s="2481"/>
    </row>
    <row r="72" s="130" customFormat="true" ht="15" customHeight="true" x14ac:dyDescent="0.2">
      <c r="A72" s="275"/>
      <c r="B72" s="294"/>
      <c r="C72" s="357"/>
      <c r="D72" s="358"/>
      <c r="E72" s="358"/>
      <c r="F72" s="358"/>
      <c r="G72" s="359"/>
      <c r="H72" s="360"/>
      <c r="I72" s="358"/>
      <c r="J72" s="358"/>
      <c r="K72" s="358"/>
      <c r="L72" s="361"/>
      <c r="M72" s="362"/>
      <c r="N72" s="358"/>
      <c r="O72" s="358"/>
      <c r="P72" s="358"/>
      <c r="Q72" s="359"/>
      <c r="R72" s="362"/>
      <c r="S72" s="358"/>
      <c r="T72" s="358"/>
      <c r="U72" s="358"/>
      <c r="V72" s="358"/>
      <c r="W72" s="358"/>
      <c r="X72" s="358"/>
      <c r="Y72" s="363"/>
      <c r="Z72" s="363"/>
      <c r="AA72" s="363"/>
      <c r="AB72" s="2777"/>
      <c r="AC72" s="2777"/>
      <c r="AD72" s="2777"/>
      <c r="AE72" s="2777"/>
      <c r="AF72" s="2777"/>
      <c r="AG72" s="2777"/>
      <c r="AH72" s="2777"/>
      <c r="AI72" s="2777"/>
      <c r="AJ72" s="2777"/>
      <c r="AK72" s="2777"/>
      <c r="AL72" s="2777"/>
      <c r="AM72" s="2777"/>
      <c r="AN72" s="2777"/>
      <c r="AO72" s="2777"/>
      <c r="AP72" s="2777"/>
      <c r="AQ72" s="2777"/>
      <c r="AR72" s="2777"/>
      <c r="AS72" s="2777"/>
      <c r="AT72" s="2777"/>
      <c r="AU72" s="2777"/>
      <c r="AV72" s="2777"/>
      <c r="AW72" s="2777"/>
      <c r="AX72" s="2777"/>
      <c r="AY72" s="2777"/>
      <c r="AZ72" s="239"/>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2481"/>
      <c r="CC72" s="2481"/>
      <c r="CD72" s="2481"/>
      <c r="CE72" s="2481"/>
      <c r="CF72" s="2481"/>
      <c r="CG72" s="2481"/>
      <c r="CH72" s="2481"/>
      <c r="CI72" s="2481"/>
      <c r="CJ72" s="2481"/>
      <c r="CK72" s="2481"/>
      <c r="CL72" s="2481"/>
      <c r="CM72" s="2481"/>
      <c r="CN72" s="2481"/>
      <c r="CO72" s="2481"/>
      <c r="CP72" s="2481"/>
      <c r="CQ72" s="2481"/>
      <c r="CR72" s="2481"/>
      <c r="CS72" s="2481"/>
      <c r="CT72" s="2481"/>
      <c r="CU72" s="2481"/>
      <c r="CV72" s="2481"/>
      <c r="CW72" s="2481"/>
      <c r="CX72" s="2481"/>
      <c r="CY72" s="2481"/>
      <c r="CZ72" s="2481"/>
    </row>
    <row r="73" s="130" customFormat="true" ht="15" customHeight="true" x14ac:dyDescent="0.2">
      <c r="A73" s="275"/>
      <c r="B73" s="294"/>
      <c r="C73" s="357"/>
      <c r="D73" s="358"/>
      <c r="E73" s="358"/>
      <c r="F73" s="358"/>
      <c r="G73" s="359"/>
      <c r="H73" s="360"/>
      <c r="I73" s="358"/>
      <c r="J73" s="358"/>
      <c r="K73" s="358"/>
      <c r="L73" s="361"/>
      <c r="M73" s="362"/>
      <c r="N73" s="358"/>
      <c r="O73" s="358"/>
      <c r="P73" s="358"/>
      <c r="Q73" s="359"/>
      <c r="R73" s="362"/>
      <c r="S73" s="358"/>
      <c r="T73" s="358"/>
      <c r="U73" s="358"/>
      <c r="V73" s="358"/>
      <c r="W73" s="358"/>
      <c r="X73" s="358"/>
      <c r="Y73" s="363"/>
      <c r="Z73" s="363"/>
      <c r="AA73" s="363"/>
      <c r="AB73" s="2777"/>
      <c r="AC73" s="2777"/>
      <c r="AD73" s="2777"/>
      <c r="AE73" s="2777"/>
      <c r="AF73" s="2777"/>
      <c r="AG73" s="2777"/>
      <c r="AH73" s="2777"/>
      <c r="AI73" s="2777"/>
      <c r="AJ73" s="2777"/>
      <c r="AK73" s="2777"/>
      <c r="AL73" s="2777"/>
      <c r="AM73" s="2777"/>
      <c r="AN73" s="2777"/>
      <c r="AO73" s="2777"/>
      <c r="AP73" s="2777"/>
      <c r="AQ73" s="2777"/>
      <c r="AR73" s="2777"/>
      <c r="AS73" s="2777"/>
      <c r="AT73" s="2777"/>
      <c r="AU73" s="2777"/>
      <c r="AV73" s="2777"/>
      <c r="AW73" s="2777"/>
      <c r="AX73" s="2777"/>
      <c r="AY73" s="2777"/>
      <c r="AZ73" s="239"/>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2481"/>
      <c r="CC73" s="2481"/>
      <c r="CD73" s="2481"/>
      <c r="CE73" s="2481"/>
      <c r="CF73" s="2481"/>
      <c r="CG73" s="2481"/>
      <c r="CH73" s="2481"/>
      <c r="CI73" s="2481"/>
      <c r="CJ73" s="2481"/>
      <c r="CK73" s="2481"/>
      <c r="CL73" s="2481"/>
      <c r="CM73" s="2481"/>
      <c r="CN73" s="2481"/>
      <c r="CO73" s="2481"/>
      <c r="CP73" s="2481"/>
      <c r="CQ73" s="2481"/>
      <c r="CR73" s="2481"/>
      <c r="CS73" s="2481"/>
      <c r="CT73" s="2481"/>
      <c r="CU73" s="2481"/>
      <c r="CV73" s="2481"/>
      <c r="CW73" s="2481"/>
      <c r="CX73" s="2481"/>
      <c r="CY73" s="2481"/>
      <c r="CZ73" s="2481"/>
    </row>
    <row r="74" s="130" customFormat="true" ht="15" customHeight="true" x14ac:dyDescent="0.2">
      <c r="A74" s="275"/>
      <c r="B74" s="294"/>
      <c r="C74" s="357"/>
      <c r="D74" s="358"/>
      <c r="E74" s="358"/>
      <c r="F74" s="358"/>
      <c r="G74" s="359"/>
      <c r="H74" s="360"/>
      <c r="I74" s="358"/>
      <c r="J74" s="358"/>
      <c r="K74" s="358"/>
      <c r="L74" s="361"/>
      <c r="M74" s="362"/>
      <c r="N74" s="358"/>
      <c r="O74" s="358"/>
      <c r="P74" s="358"/>
      <c r="Q74" s="359"/>
      <c r="R74" s="362"/>
      <c r="S74" s="358"/>
      <c r="T74" s="358"/>
      <c r="U74" s="358"/>
      <c r="V74" s="358"/>
      <c r="W74" s="358"/>
      <c r="X74" s="358"/>
      <c r="Y74" s="363"/>
      <c r="Z74" s="363"/>
      <c r="AA74" s="363"/>
      <c r="AB74" s="2777"/>
      <c r="AC74" s="2777"/>
      <c r="AD74" s="2777"/>
      <c r="AE74" s="2777"/>
      <c r="AF74" s="2777"/>
      <c r="AG74" s="2777"/>
      <c r="AH74" s="2777"/>
      <c r="AI74" s="2777"/>
      <c r="AJ74" s="2777"/>
      <c r="AK74" s="2777"/>
      <c r="AL74" s="2777"/>
      <c r="AM74" s="2777"/>
      <c r="AN74" s="2777"/>
      <c r="AO74" s="2777"/>
      <c r="AP74" s="2777"/>
      <c r="AQ74" s="2777"/>
      <c r="AR74" s="2777"/>
      <c r="AS74" s="2777"/>
      <c r="AT74" s="2777"/>
      <c r="AU74" s="2777"/>
      <c r="AV74" s="2777"/>
      <c r="AW74" s="2777"/>
      <c r="AX74" s="2777"/>
      <c r="AY74" s="2777"/>
      <c r="AZ74" s="239"/>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2481"/>
      <c r="CC74" s="2481"/>
      <c r="CD74" s="2481"/>
      <c r="CE74" s="2481"/>
      <c r="CF74" s="2481"/>
      <c r="CG74" s="2481"/>
      <c r="CH74" s="2481"/>
      <c r="CI74" s="2481"/>
      <c r="CJ74" s="2481"/>
      <c r="CK74" s="2481"/>
      <c r="CL74" s="2481"/>
      <c r="CM74" s="2481"/>
      <c r="CN74" s="2481"/>
      <c r="CO74" s="2481"/>
      <c r="CP74" s="2481"/>
      <c r="CQ74" s="2481"/>
      <c r="CR74" s="2481"/>
      <c r="CS74" s="2481"/>
      <c r="CT74" s="2481"/>
      <c r="CU74" s="2481"/>
      <c r="CV74" s="2481"/>
      <c r="CW74" s="2481"/>
      <c r="CX74" s="2481"/>
      <c r="CY74" s="2481"/>
      <c r="CZ74" s="2481"/>
    </row>
    <row r="75" s="130" customFormat="true" ht="15" customHeight="true" x14ac:dyDescent="0.2">
      <c r="A75" s="275"/>
      <c r="B75" s="294"/>
      <c r="C75" s="357"/>
      <c r="D75" s="358"/>
      <c r="E75" s="358"/>
      <c r="F75" s="358"/>
      <c r="G75" s="359"/>
      <c r="H75" s="360"/>
      <c r="I75" s="358"/>
      <c r="J75" s="358"/>
      <c r="K75" s="358"/>
      <c r="L75" s="361"/>
      <c r="M75" s="362"/>
      <c r="N75" s="358"/>
      <c r="O75" s="358"/>
      <c r="P75" s="358"/>
      <c r="Q75" s="359"/>
      <c r="R75" s="362"/>
      <c r="S75" s="358"/>
      <c r="T75" s="358"/>
      <c r="U75" s="358"/>
      <c r="V75" s="358"/>
      <c r="W75" s="358"/>
      <c r="X75" s="358"/>
      <c r="Y75" s="363"/>
      <c r="Z75" s="363"/>
      <c r="AA75" s="363"/>
      <c r="AB75" s="2777"/>
      <c r="AC75" s="2777"/>
      <c r="AD75" s="2777"/>
      <c r="AE75" s="2777"/>
      <c r="AF75" s="2777"/>
      <c r="AG75" s="2777"/>
      <c r="AH75" s="2777"/>
      <c r="AI75" s="2777"/>
      <c r="AJ75" s="2777"/>
      <c r="AK75" s="2777"/>
      <c r="AL75" s="2777"/>
      <c r="AM75" s="2777"/>
      <c r="AN75" s="2777"/>
      <c r="AO75" s="2777"/>
      <c r="AP75" s="2777"/>
      <c r="AQ75" s="2777"/>
      <c r="AR75" s="2777"/>
      <c r="AS75" s="2777"/>
      <c r="AT75" s="2777"/>
      <c r="AU75" s="2777"/>
      <c r="AV75" s="2777"/>
      <c r="AW75" s="2777"/>
      <c r="AX75" s="2777"/>
      <c r="AY75" s="2777"/>
      <c r="AZ75" s="239"/>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2481"/>
      <c r="CC75" s="2481"/>
      <c r="CD75" s="2481"/>
      <c r="CE75" s="2481"/>
      <c r="CF75" s="2481"/>
      <c r="CG75" s="2481"/>
      <c r="CH75" s="2481"/>
      <c r="CI75" s="2481"/>
      <c r="CJ75" s="2481"/>
      <c r="CK75" s="2481"/>
      <c r="CL75" s="2481"/>
      <c r="CM75" s="2481"/>
      <c r="CN75" s="2481"/>
      <c r="CO75" s="2481"/>
      <c r="CP75" s="2481"/>
      <c r="CQ75" s="2481"/>
      <c r="CR75" s="2481"/>
      <c r="CS75" s="2481"/>
      <c r="CT75" s="2481"/>
      <c r="CU75" s="2481"/>
      <c r="CV75" s="2481"/>
      <c r="CW75" s="2481"/>
      <c r="CX75" s="2481"/>
      <c r="CY75" s="2481"/>
      <c r="CZ75" s="2481"/>
    </row>
    <row r="76" s="130" customFormat="true" ht="15" customHeight="true" x14ac:dyDescent="0.2">
      <c r="A76" s="275"/>
      <c r="B76" s="294"/>
      <c r="C76" s="357"/>
      <c r="D76" s="358"/>
      <c r="E76" s="358"/>
      <c r="F76" s="358"/>
      <c r="G76" s="359"/>
      <c r="H76" s="360"/>
      <c r="I76" s="358"/>
      <c r="J76" s="358"/>
      <c r="K76" s="358"/>
      <c r="L76" s="361"/>
      <c r="M76" s="362"/>
      <c r="N76" s="358"/>
      <c r="O76" s="358"/>
      <c r="P76" s="358"/>
      <c r="Q76" s="359"/>
      <c r="R76" s="362"/>
      <c r="S76" s="358"/>
      <c r="T76" s="358"/>
      <c r="U76" s="358"/>
      <c r="V76" s="358"/>
      <c r="W76" s="358"/>
      <c r="X76" s="358"/>
      <c r="Y76" s="363"/>
      <c r="Z76" s="363"/>
      <c r="AA76" s="363"/>
      <c r="AB76" s="2777"/>
      <c r="AC76" s="2777"/>
      <c r="AD76" s="2777"/>
      <c r="AE76" s="2777"/>
      <c r="AF76" s="2777"/>
      <c r="AG76" s="2777"/>
      <c r="AH76" s="2777"/>
      <c r="AI76" s="2777"/>
      <c r="AJ76" s="2777"/>
      <c r="AK76" s="2777"/>
      <c r="AL76" s="2777"/>
      <c r="AM76" s="2777"/>
      <c r="AN76" s="2777"/>
      <c r="AO76" s="2777"/>
      <c r="AP76" s="2777"/>
      <c r="AQ76" s="2777"/>
      <c r="AR76" s="2777"/>
      <c r="AS76" s="2777"/>
      <c r="AT76" s="2777"/>
      <c r="AU76" s="2777"/>
      <c r="AV76" s="2777"/>
      <c r="AW76" s="2777"/>
      <c r="AX76" s="2777"/>
      <c r="AY76" s="2777"/>
      <c r="AZ76" s="239"/>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2481"/>
      <c r="CC76" s="2481"/>
      <c r="CD76" s="2481"/>
      <c r="CE76" s="2481"/>
      <c r="CF76" s="2481"/>
      <c r="CG76" s="2481"/>
      <c r="CH76" s="2481"/>
      <c r="CI76" s="2481"/>
      <c r="CJ76" s="2481"/>
      <c r="CK76" s="2481"/>
      <c r="CL76" s="2481"/>
      <c r="CM76" s="2481"/>
      <c r="CN76" s="2481"/>
      <c r="CO76" s="2481"/>
      <c r="CP76" s="2481"/>
      <c r="CQ76" s="2481"/>
      <c r="CR76" s="2481"/>
      <c r="CS76" s="2481"/>
      <c r="CT76" s="2481"/>
      <c r="CU76" s="2481"/>
      <c r="CV76" s="2481"/>
      <c r="CW76" s="2481"/>
      <c r="CX76" s="2481"/>
      <c r="CY76" s="2481"/>
      <c r="CZ76" s="2481"/>
    </row>
    <row r="77" s="130" customFormat="true" ht="15" customHeight="true" x14ac:dyDescent="0.2">
      <c r="A77" s="275"/>
      <c r="B77" s="294"/>
      <c r="C77" s="357"/>
      <c r="D77" s="358"/>
      <c r="E77" s="358"/>
      <c r="F77" s="358"/>
      <c r="G77" s="359"/>
      <c r="H77" s="360"/>
      <c r="I77" s="358"/>
      <c r="J77" s="358"/>
      <c r="K77" s="358"/>
      <c r="L77" s="361"/>
      <c r="M77" s="362"/>
      <c r="N77" s="358"/>
      <c r="O77" s="358"/>
      <c r="P77" s="358"/>
      <c r="Q77" s="359"/>
      <c r="R77" s="362"/>
      <c r="S77" s="358"/>
      <c r="T77" s="358"/>
      <c r="U77" s="358"/>
      <c r="V77" s="358"/>
      <c r="W77" s="358"/>
      <c r="X77" s="358"/>
      <c r="Y77" s="363"/>
      <c r="Z77" s="363"/>
      <c r="AA77" s="363"/>
      <c r="AB77" s="2777"/>
      <c r="AC77" s="2777"/>
      <c r="AD77" s="2777"/>
      <c r="AE77" s="2777"/>
      <c r="AF77" s="2777"/>
      <c r="AG77" s="2777"/>
      <c r="AH77" s="2777"/>
      <c r="AI77" s="2777"/>
      <c r="AJ77" s="2777"/>
      <c r="AK77" s="2777"/>
      <c r="AL77" s="2777"/>
      <c r="AM77" s="2777"/>
      <c r="AN77" s="2777"/>
      <c r="AO77" s="2777"/>
      <c r="AP77" s="2777"/>
      <c r="AQ77" s="2777"/>
      <c r="AR77" s="2777"/>
      <c r="AS77" s="2777"/>
      <c r="AT77" s="2777"/>
      <c r="AU77" s="2777"/>
      <c r="AV77" s="2777"/>
      <c r="AW77" s="2777"/>
      <c r="AX77" s="2777"/>
      <c r="AY77" s="2777"/>
      <c r="AZ77" s="239"/>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2481"/>
      <c r="CC77" s="2481"/>
      <c r="CD77" s="2481"/>
      <c r="CE77" s="2481"/>
      <c r="CF77" s="2481"/>
      <c r="CG77" s="2481"/>
      <c r="CH77" s="2481"/>
      <c r="CI77" s="2481"/>
      <c r="CJ77" s="2481"/>
      <c r="CK77" s="2481"/>
      <c r="CL77" s="2481"/>
      <c r="CM77" s="2481"/>
      <c r="CN77" s="2481"/>
      <c r="CO77" s="2481"/>
      <c r="CP77" s="2481"/>
      <c r="CQ77" s="2481"/>
      <c r="CR77" s="2481"/>
      <c r="CS77" s="2481"/>
      <c r="CT77" s="2481"/>
      <c r="CU77" s="2481"/>
      <c r="CV77" s="2481"/>
      <c r="CW77" s="2481"/>
      <c r="CX77" s="2481"/>
      <c r="CY77" s="2481"/>
      <c r="CZ77" s="2481"/>
    </row>
    <row r="78" s="130" customFormat="true" ht="15" customHeight="true" x14ac:dyDescent="0.2">
      <c r="A78" s="275"/>
      <c r="B78" s="294"/>
      <c r="C78" s="357"/>
      <c r="D78" s="358"/>
      <c r="E78" s="358"/>
      <c r="F78" s="358"/>
      <c r="G78" s="359"/>
      <c r="H78" s="360"/>
      <c r="I78" s="358"/>
      <c r="J78" s="358"/>
      <c r="K78" s="358"/>
      <c r="L78" s="361"/>
      <c r="M78" s="362"/>
      <c r="N78" s="358"/>
      <c r="O78" s="358"/>
      <c r="P78" s="358"/>
      <c r="Q78" s="359"/>
      <c r="R78" s="362"/>
      <c r="S78" s="358"/>
      <c r="T78" s="358"/>
      <c r="U78" s="358"/>
      <c r="V78" s="358"/>
      <c r="W78" s="358"/>
      <c r="X78" s="358"/>
      <c r="Y78" s="363"/>
      <c r="Z78" s="363"/>
      <c r="AA78" s="363"/>
      <c r="AB78" s="2777"/>
      <c r="AC78" s="2777"/>
      <c r="AD78" s="2777"/>
      <c r="AE78" s="2777"/>
      <c r="AF78" s="2777"/>
      <c r="AG78" s="2777"/>
      <c r="AH78" s="2777"/>
      <c r="AI78" s="2777"/>
      <c r="AJ78" s="2777"/>
      <c r="AK78" s="2777"/>
      <c r="AL78" s="2777"/>
      <c r="AM78" s="2777"/>
      <c r="AN78" s="2777"/>
      <c r="AO78" s="2777"/>
      <c r="AP78" s="2777"/>
      <c r="AQ78" s="2777"/>
      <c r="AR78" s="2777"/>
      <c r="AS78" s="2777"/>
      <c r="AT78" s="2777"/>
      <c r="AU78" s="2777"/>
      <c r="AV78" s="2777"/>
      <c r="AW78" s="2777"/>
      <c r="AX78" s="2777"/>
      <c r="AY78" s="2777"/>
      <c r="AZ78" s="239"/>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2481"/>
      <c r="CC78" s="2481"/>
      <c r="CD78" s="2481"/>
      <c r="CE78" s="2481"/>
      <c r="CF78" s="2481"/>
      <c r="CG78" s="2481"/>
      <c r="CH78" s="2481"/>
      <c r="CI78" s="2481"/>
      <c r="CJ78" s="2481"/>
      <c r="CK78" s="2481"/>
      <c r="CL78" s="2481"/>
      <c r="CM78" s="2481"/>
      <c r="CN78" s="2481"/>
      <c r="CO78" s="2481"/>
      <c r="CP78" s="2481"/>
      <c r="CQ78" s="2481"/>
      <c r="CR78" s="2481"/>
      <c r="CS78" s="2481"/>
      <c r="CT78" s="2481"/>
      <c r="CU78" s="2481"/>
      <c r="CV78" s="2481"/>
      <c r="CW78" s="2481"/>
      <c r="CX78" s="2481"/>
      <c r="CY78" s="2481"/>
      <c r="CZ78" s="2481"/>
    </row>
    <row r="79" s="130" customFormat="true" ht="15" customHeight="true" x14ac:dyDescent="0.2">
      <c r="A79" s="275"/>
      <c r="B79" s="294"/>
      <c r="C79" s="357"/>
      <c r="D79" s="358"/>
      <c r="E79" s="358"/>
      <c r="F79" s="358"/>
      <c r="G79" s="359"/>
      <c r="H79" s="360"/>
      <c r="I79" s="358"/>
      <c r="J79" s="358"/>
      <c r="K79" s="358"/>
      <c r="L79" s="361"/>
      <c r="M79" s="362"/>
      <c r="N79" s="358"/>
      <c r="O79" s="358"/>
      <c r="P79" s="358"/>
      <c r="Q79" s="359"/>
      <c r="R79" s="362"/>
      <c r="S79" s="358"/>
      <c r="T79" s="358"/>
      <c r="U79" s="358"/>
      <c r="V79" s="358"/>
      <c r="W79" s="358"/>
      <c r="X79" s="358"/>
      <c r="Y79" s="363"/>
      <c r="Z79" s="363"/>
      <c r="AA79" s="363"/>
      <c r="AB79" s="2777"/>
      <c r="AC79" s="2777"/>
      <c r="AD79" s="2777"/>
      <c r="AE79" s="2777"/>
      <c r="AF79" s="2777"/>
      <c r="AG79" s="2777"/>
      <c r="AH79" s="2777"/>
      <c r="AI79" s="2777"/>
      <c r="AJ79" s="2777"/>
      <c r="AK79" s="2777"/>
      <c r="AL79" s="2777"/>
      <c r="AM79" s="2777"/>
      <c r="AN79" s="2777"/>
      <c r="AO79" s="2777"/>
      <c r="AP79" s="2777"/>
      <c r="AQ79" s="2777"/>
      <c r="AR79" s="2777"/>
      <c r="AS79" s="2777"/>
      <c r="AT79" s="2777"/>
      <c r="AU79" s="2777"/>
      <c r="AV79" s="2777"/>
      <c r="AW79" s="2777"/>
      <c r="AX79" s="2777"/>
      <c r="AY79" s="2777"/>
      <c r="AZ79" s="239"/>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2481"/>
      <c r="CC79" s="2481"/>
      <c r="CD79" s="2481"/>
      <c r="CE79" s="2481"/>
      <c r="CF79" s="2481"/>
      <c r="CG79" s="2481"/>
      <c r="CH79" s="2481"/>
      <c r="CI79" s="2481"/>
      <c r="CJ79" s="2481"/>
      <c r="CK79" s="2481"/>
      <c r="CL79" s="2481"/>
      <c r="CM79" s="2481"/>
      <c r="CN79" s="2481"/>
      <c r="CO79" s="2481"/>
      <c r="CP79" s="2481"/>
      <c r="CQ79" s="2481"/>
      <c r="CR79" s="2481"/>
      <c r="CS79" s="2481"/>
      <c r="CT79" s="2481"/>
      <c r="CU79" s="2481"/>
      <c r="CV79" s="2481"/>
      <c r="CW79" s="2481"/>
      <c r="CX79" s="2481"/>
      <c r="CY79" s="2481"/>
      <c r="CZ79" s="2481"/>
    </row>
    <row r="80" s="130" customFormat="true" ht="15" customHeight="true" x14ac:dyDescent="0.2">
      <c r="A80" s="275"/>
      <c r="B80" s="294"/>
      <c r="C80" s="357"/>
      <c r="D80" s="358"/>
      <c r="E80" s="358"/>
      <c r="F80" s="358"/>
      <c r="G80" s="359"/>
      <c r="H80" s="360"/>
      <c r="I80" s="358"/>
      <c r="J80" s="358"/>
      <c r="K80" s="358"/>
      <c r="L80" s="361"/>
      <c r="M80" s="362"/>
      <c r="N80" s="358"/>
      <c r="O80" s="358"/>
      <c r="P80" s="358"/>
      <c r="Q80" s="359"/>
      <c r="R80" s="362"/>
      <c r="S80" s="358"/>
      <c r="T80" s="358"/>
      <c r="U80" s="358"/>
      <c r="V80" s="358"/>
      <c r="W80" s="358"/>
      <c r="X80" s="358"/>
      <c r="Y80" s="363"/>
      <c r="Z80" s="363"/>
      <c r="AA80" s="363"/>
      <c r="AB80" s="2777"/>
      <c r="AC80" s="2777"/>
      <c r="AD80" s="2777"/>
      <c r="AE80" s="2777"/>
      <c r="AF80" s="2777"/>
      <c r="AG80" s="2777"/>
      <c r="AH80" s="2777"/>
      <c r="AI80" s="2777"/>
      <c r="AJ80" s="2777"/>
      <c r="AK80" s="2777"/>
      <c r="AL80" s="2777"/>
      <c r="AM80" s="2777"/>
      <c r="AN80" s="2777"/>
      <c r="AO80" s="2777"/>
      <c r="AP80" s="2777"/>
      <c r="AQ80" s="2777"/>
      <c r="AR80" s="2777"/>
      <c r="AS80" s="2777"/>
      <c r="AT80" s="2777"/>
      <c r="AU80" s="2777"/>
      <c r="AV80" s="2777"/>
      <c r="AW80" s="2777"/>
      <c r="AX80" s="2777"/>
      <c r="AY80" s="2777"/>
      <c r="AZ80" s="239"/>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2481"/>
      <c r="CC80" s="2481"/>
      <c r="CD80" s="2481"/>
      <c r="CE80" s="2481"/>
      <c r="CF80" s="2481"/>
      <c r="CG80" s="2481"/>
      <c r="CH80" s="2481"/>
      <c r="CI80" s="2481"/>
      <c r="CJ80" s="2481"/>
      <c r="CK80" s="2481"/>
      <c r="CL80" s="2481"/>
      <c r="CM80" s="2481"/>
      <c r="CN80" s="2481"/>
      <c r="CO80" s="2481"/>
      <c r="CP80" s="2481"/>
      <c r="CQ80" s="2481"/>
      <c r="CR80" s="2481"/>
      <c r="CS80" s="2481"/>
      <c r="CT80" s="2481"/>
      <c r="CU80" s="2481"/>
      <c r="CV80" s="2481"/>
      <c r="CW80" s="2481"/>
      <c r="CX80" s="2481"/>
      <c r="CY80" s="2481"/>
      <c r="CZ80" s="2481"/>
    </row>
    <row r="81" s="130" customFormat="true" ht="15" customHeight="true" x14ac:dyDescent="0.2">
      <c r="A81" s="275"/>
      <c r="B81" s="294"/>
      <c r="C81" s="357"/>
      <c r="D81" s="358"/>
      <c r="E81" s="358"/>
      <c r="F81" s="358"/>
      <c r="G81" s="359"/>
      <c r="H81" s="360"/>
      <c r="I81" s="358"/>
      <c r="J81" s="358"/>
      <c r="K81" s="358"/>
      <c r="L81" s="361"/>
      <c r="M81" s="362"/>
      <c r="N81" s="358"/>
      <c r="O81" s="358"/>
      <c r="P81" s="358"/>
      <c r="Q81" s="359"/>
      <c r="R81" s="362"/>
      <c r="S81" s="358"/>
      <c r="T81" s="358"/>
      <c r="U81" s="358"/>
      <c r="V81" s="358"/>
      <c r="W81" s="358"/>
      <c r="X81" s="358"/>
      <c r="Y81" s="363"/>
      <c r="Z81" s="363"/>
      <c r="AA81" s="363"/>
      <c r="AB81" s="2777"/>
      <c r="AC81" s="2777"/>
      <c r="AD81" s="2777"/>
      <c r="AE81" s="2777"/>
      <c r="AF81" s="2777"/>
      <c r="AG81" s="2777"/>
      <c r="AH81" s="2777"/>
      <c r="AI81" s="2777"/>
      <c r="AJ81" s="2777"/>
      <c r="AK81" s="2777"/>
      <c r="AL81" s="2777"/>
      <c r="AM81" s="2777"/>
      <c r="AN81" s="2777"/>
      <c r="AO81" s="2777"/>
      <c r="AP81" s="2777"/>
      <c r="AQ81" s="2777"/>
      <c r="AR81" s="2777"/>
      <c r="AS81" s="2777"/>
      <c r="AT81" s="2777"/>
      <c r="AU81" s="2777"/>
      <c r="AV81" s="2777"/>
      <c r="AW81" s="2777"/>
      <c r="AX81" s="2777"/>
      <c r="AY81" s="2777"/>
      <c r="AZ81" s="239"/>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2481"/>
      <c r="CC81" s="2481"/>
      <c r="CD81" s="2481"/>
      <c r="CE81" s="2481"/>
      <c r="CF81" s="2481"/>
      <c r="CG81" s="2481"/>
      <c r="CH81" s="2481"/>
      <c r="CI81" s="2481"/>
      <c r="CJ81" s="2481"/>
      <c r="CK81" s="2481"/>
      <c r="CL81" s="2481"/>
      <c r="CM81" s="2481"/>
      <c r="CN81" s="2481"/>
      <c r="CO81" s="2481"/>
      <c r="CP81" s="2481"/>
      <c r="CQ81" s="2481"/>
      <c r="CR81" s="2481"/>
      <c r="CS81" s="2481"/>
      <c r="CT81" s="2481"/>
      <c r="CU81" s="2481"/>
      <c r="CV81" s="2481"/>
      <c r="CW81" s="2481"/>
      <c r="CX81" s="2481"/>
      <c r="CY81" s="2481"/>
      <c r="CZ81" s="2481"/>
    </row>
    <row r="82" s="130" customFormat="true" ht="15" customHeight="true" x14ac:dyDescent="0.2">
      <c r="A82" s="275"/>
      <c r="B82" s="294"/>
      <c r="C82" s="357"/>
      <c r="D82" s="358"/>
      <c r="E82" s="358"/>
      <c r="F82" s="358"/>
      <c r="G82" s="359"/>
      <c r="H82" s="360"/>
      <c r="I82" s="358"/>
      <c r="J82" s="358"/>
      <c r="K82" s="358"/>
      <c r="L82" s="361"/>
      <c r="M82" s="362"/>
      <c r="N82" s="358"/>
      <c r="O82" s="358"/>
      <c r="P82" s="358"/>
      <c r="Q82" s="359"/>
      <c r="R82" s="362"/>
      <c r="S82" s="358"/>
      <c r="T82" s="358"/>
      <c r="U82" s="358"/>
      <c r="V82" s="358"/>
      <c r="W82" s="358"/>
      <c r="X82" s="358"/>
      <c r="Y82" s="363"/>
      <c r="Z82" s="363"/>
      <c r="AA82" s="363"/>
      <c r="AB82" s="2777"/>
      <c r="AC82" s="2777"/>
      <c r="AD82" s="2777"/>
      <c r="AE82" s="2777"/>
      <c r="AF82" s="2777"/>
      <c r="AG82" s="2777"/>
      <c r="AH82" s="2777"/>
      <c r="AI82" s="2777"/>
      <c r="AJ82" s="2777"/>
      <c r="AK82" s="2777"/>
      <c r="AL82" s="2777"/>
      <c r="AM82" s="2777"/>
      <c r="AN82" s="2777"/>
      <c r="AO82" s="2777"/>
      <c r="AP82" s="2777"/>
      <c r="AQ82" s="2777"/>
      <c r="AR82" s="2777"/>
      <c r="AS82" s="2777"/>
      <c r="AT82" s="2777"/>
      <c r="AU82" s="2777"/>
      <c r="AV82" s="2777"/>
      <c r="AW82" s="2777"/>
      <c r="AX82" s="2777"/>
      <c r="AY82" s="2777"/>
      <c r="AZ82" s="239"/>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2481"/>
      <c r="CC82" s="2481"/>
      <c r="CD82" s="2481"/>
      <c r="CE82" s="2481"/>
      <c r="CF82" s="2481"/>
      <c r="CG82" s="2481"/>
      <c r="CH82" s="2481"/>
      <c r="CI82" s="2481"/>
      <c r="CJ82" s="2481"/>
      <c r="CK82" s="2481"/>
      <c r="CL82" s="2481"/>
      <c r="CM82" s="2481"/>
      <c r="CN82" s="2481"/>
      <c r="CO82" s="2481"/>
      <c r="CP82" s="2481"/>
      <c r="CQ82" s="2481"/>
      <c r="CR82" s="2481"/>
      <c r="CS82" s="2481"/>
      <c r="CT82" s="2481"/>
      <c r="CU82" s="2481"/>
      <c r="CV82" s="2481"/>
      <c r="CW82" s="2481"/>
      <c r="CX82" s="2481"/>
      <c r="CY82" s="2481"/>
      <c r="CZ82" s="2481"/>
    </row>
    <row r="83" s="130" customFormat="true" ht="15" customHeight="true" x14ac:dyDescent="0.2">
      <c r="A83" s="275"/>
      <c r="B83" s="294"/>
      <c r="C83" s="357"/>
      <c r="D83" s="358"/>
      <c r="E83" s="358"/>
      <c r="F83" s="358"/>
      <c r="G83" s="359"/>
      <c r="H83" s="360"/>
      <c r="I83" s="358"/>
      <c r="J83" s="358"/>
      <c r="K83" s="358"/>
      <c r="L83" s="361"/>
      <c r="M83" s="362"/>
      <c r="N83" s="358"/>
      <c r="O83" s="358"/>
      <c r="P83" s="358"/>
      <c r="Q83" s="359"/>
      <c r="R83" s="362"/>
      <c r="S83" s="358"/>
      <c r="T83" s="358"/>
      <c r="U83" s="358"/>
      <c r="V83" s="358"/>
      <c r="W83" s="358"/>
      <c r="X83" s="358"/>
      <c r="Y83" s="363"/>
      <c r="Z83" s="363"/>
      <c r="AA83" s="363"/>
      <c r="AB83" s="2777"/>
      <c r="AC83" s="2777"/>
      <c r="AD83" s="2777"/>
      <c r="AE83" s="2777"/>
      <c r="AF83" s="2777"/>
      <c r="AG83" s="2777"/>
      <c r="AH83" s="2777"/>
      <c r="AI83" s="2777"/>
      <c r="AJ83" s="2777"/>
      <c r="AK83" s="2777"/>
      <c r="AL83" s="2777"/>
      <c r="AM83" s="2777"/>
      <c r="AN83" s="2777"/>
      <c r="AO83" s="2777"/>
      <c r="AP83" s="2777"/>
      <c r="AQ83" s="2777"/>
      <c r="AR83" s="2777"/>
      <c r="AS83" s="2777"/>
      <c r="AT83" s="2777"/>
      <c r="AU83" s="2777"/>
      <c r="AV83" s="2777"/>
      <c r="AW83" s="2777"/>
      <c r="AX83" s="2777"/>
      <c r="AY83" s="2777"/>
      <c r="AZ83" s="239"/>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2481"/>
      <c r="CC83" s="2481"/>
      <c r="CD83" s="2481"/>
      <c r="CE83" s="2481"/>
      <c r="CF83" s="2481"/>
      <c r="CG83" s="2481"/>
      <c r="CH83" s="2481"/>
      <c r="CI83" s="2481"/>
      <c r="CJ83" s="2481"/>
      <c r="CK83" s="2481"/>
      <c r="CL83" s="2481"/>
      <c r="CM83" s="2481"/>
      <c r="CN83" s="2481"/>
      <c r="CO83" s="2481"/>
      <c r="CP83" s="2481"/>
      <c r="CQ83" s="2481"/>
      <c r="CR83" s="2481"/>
      <c r="CS83" s="2481"/>
      <c r="CT83" s="2481"/>
      <c r="CU83" s="2481"/>
      <c r="CV83" s="2481"/>
      <c r="CW83" s="2481"/>
      <c r="CX83" s="2481"/>
      <c r="CY83" s="2481"/>
      <c r="CZ83" s="2481"/>
    </row>
    <row r="84" s="130" customFormat="true" ht="15" customHeight="true" x14ac:dyDescent="0.2">
      <c r="A84" s="275"/>
      <c r="B84" s="294"/>
      <c r="C84" s="357"/>
      <c r="D84" s="358"/>
      <c r="E84" s="358"/>
      <c r="F84" s="358"/>
      <c r="G84" s="359"/>
      <c r="H84" s="360"/>
      <c r="I84" s="358"/>
      <c r="J84" s="358"/>
      <c r="K84" s="358"/>
      <c r="L84" s="361"/>
      <c r="M84" s="362"/>
      <c r="N84" s="358"/>
      <c r="O84" s="358"/>
      <c r="P84" s="358"/>
      <c r="Q84" s="359"/>
      <c r="R84" s="362"/>
      <c r="S84" s="358"/>
      <c r="T84" s="358"/>
      <c r="U84" s="358"/>
      <c r="V84" s="358"/>
      <c r="W84" s="358"/>
      <c r="X84" s="358"/>
      <c r="Y84" s="363"/>
      <c r="Z84" s="363"/>
      <c r="AA84" s="363"/>
      <c r="AB84" s="2777"/>
      <c r="AC84" s="2777"/>
      <c r="AD84" s="2777"/>
      <c r="AE84" s="2777"/>
      <c r="AF84" s="2777"/>
      <c r="AG84" s="2777"/>
      <c r="AH84" s="2777"/>
      <c r="AI84" s="2777"/>
      <c r="AJ84" s="2777"/>
      <c r="AK84" s="2777"/>
      <c r="AL84" s="2777"/>
      <c r="AM84" s="2777"/>
      <c r="AN84" s="2777"/>
      <c r="AO84" s="2777"/>
      <c r="AP84" s="2777"/>
      <c r="AQ84" s="2777"/>
      <c r="AR84" s="2777"/>
      <c r="AS84" s="2777"/>
      <c r="AT84" s="2777"/>
      <c r="AU84" s="2777"/>
      <c r="AV84" s="2777"/>
      <c r="AW84" s="2777"/>
      <c r="AX84" s="2777"/>
      <c r="AY84" s="2777"/>
      <c r="AZ84" s="239"/>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2481"/>
      <c r="CC84" s="2481"/>
      <c r="CD84" s="2481"/>
      <c r="CE84" s="2481"/>
      <c r="CF84" s="2481"/>
      <c r="CG84" s="2481"/>
      <c r="CH84" s="2481"/>
      <c r="CI84" s="2481"/>
      <c r="CJ84" s="2481"/>
      <c r="CK84" s="2481"/>
      <c r="CL84" s="2481"/>
      <c r="CM84" s="2481"/>
      <c r="CN84" s="2481"/>
      <c r="CO84" s="2481"/>
      <c r="CP84" s="2481"/>
      <c r="CQ84" s="2481"/>
      <c r="CR84" s="2481"/>
      <c r="CS84" s="2481"/>
      <c r="CT84" s="2481"/>
      <c r="CU84" s="2481"/>
      <c r="CV84" s="2481"/>
      <c r="CW84" s="2481"/>
      <c r="CX84" s="2481"/>
      <c r="CY84" s="2481"/>
      <c r="CZ84" s="2481"/>
    </row>
    <row r="85" s="130" customFormat="true" ht="15" customHeight="true" x14ac:dyDescent="0.2">
      <c r="A85" s="275"/>
      <c r="B85" s="294"/>
      <c r="C85" s="357"/>
      <c r="D85" s="358"/>
      <c r="E85" s="358"/>
      <c r="F85" s="358"/>
      <c r="G85" s="359"/>
      <c r="H85" s="360"/>
      <c r="I85" s="358"/>
      <c r="J85" s="358"/>
      <c r="K85" s="358"/>
      <c r="L85" s="361"/>
      <c r="M85" s="362"/>
      <c r="N85" s="358"/>
      <c r="O85" s="358"/>
      <c r="P85" s="358"/>
      <c r="Q85" s="359"/>
      <c r="R85" s="362"/>
      <c r="S85" s="358"/>
      <c r="T85" s="358"/>
      <c r="U85" s="358"/>
      <c r="V85" s="358"/>
      <c r="W85" s="358"/>
      <c r="X85" s="358"/>
      <c r="Y85" s="363"/>
      <c r="Z85" s="363"/>
      <c r="AA85" s="363"/>
      <c r="AB85" s="2777"/>
      <c r="AC85" s="2777"/>
      <c r="AD85" s="2777"/>
      <c r="AE85" s="2777"/>
      <c r="AF85" s="2777"/>
      <c r="AG85" s="2777"/>
      <c r="AH85" s="2777"/>
      <c r="AI85" s="2777"/>
      <c r="AJ85" s="2777"/>
      <c r="AK85" s="2777"/>
      <c r="AL85" s="2777"/>
      <c r="AM85" s="2777"/>
      <c r="AN85" s="2777"/>
      <c r="AO85" s="2777"/>
      <c r="AP85" s="2777"/>
      <c r="AQ85" s="2777"/>
      <c r="AR85" s="2777"/>
      <c r="AS85" s="2777"/>
      <c r="AT85" s="2777"/>
      <c r="AU85" s="2777"/>
      <c r="AV85" s="2777"/>
      <c r="AW85" s="2777"/>
      <c r="AX85" s="2777"/>
      <c r="AY85" s="2777"/>
      <c r="AZ85" s="239"/>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2481"/>
      <c r="CC85" s="2481"/>
      <c r="CD85" s="2481"/>
      <c r="CE85" s="2481"/>
      <c r="CF85" s="2481"/>
      <c r="CG85" s="2481"/>
      <c r="CH85" s="2481"/>
      <c r="CI85" s="2481"/>
      <c r="CJ85" s="2481"/>
      <c r="CK85" s="2481"/>
      <c r="CL85" s="2481"/>
      <c r="CM85" s="2481"/>
      <c r="CN85" s="2481"/>
      <c r="CO85" s="2481"/>
      <c r="CP85" s="2481"/>
      <c r="CQ85" s="2481"/>
      <c r="CR85" s="2481"/>
      <c r="CS85" s="2481"/>
      <c r="CT85" s="2481"/>
      <c r="CU85" s="2481"/>
      <c r="CV85" s="2481"/>
      <c r="CW85" s="2481"/>
      <c r="CX85" s="2481"/>
      <c r="CY85" s="2481"/>
      <c r="CZ85" s="2481"/>
    </row>
    <row r="86" s="130" customFormat="true" ht="15" customHeight="true" x14ac:dyDescent="0.2">
      <c r="A86" s="275"/>
      <c r="B86" s="294"/>
      <c r="C86" s="357"/>
      <c r="D86" s="358"/>
      <c r="E86" s="358"/>
      <c r="F86" s="358"/>
      <c r="G86" s="359"/>
      <c r="H86" s="360"/>
      <c r="I86" s="358"/>
      <c r="J86" s="358"/>
      <c r="K86" s="358"/>
      <c r="L86" s="361"/>
      <c r="M86" s="362"/>
      <c r="N86" s="358"/>
      <c r="O86" s="358"/>
      <c r="P86" s="358"/>
      <c r="Q86" s="359"/>
      <c r="R86" s="362"/>
      <c r="S86" s="358"/>
      <c r="T86" s="358"/>
      <c r="U86" s="358"/>
      <c r="V86" s="358"/>
      <c r="W86" s="358"/>
      <c r="X86" s="358"/>
      <c r="Y86" s="363"/>
      <c r="Z86" s="363"/>
      <c r="AA86" s="363"/>
      <c r="AB86" s="2777"/>
      <c r="AC86" s="2777"/>
      <c r="AD86" s="2777"/>
      <c r="AE86" s="2777"/>
      <c r="AF86" s="2777"/>
      <c r="AG86" s="2777"/>
      <c r="AH86" s="2777"/>
      <c r="AI86" s="2777"/>
      <c r="AJ86" s="2777"/>
      <c r="AK86" s="2777"/>
      <c r="AL86" s="2777"/>
      <c r="AM86" s="2777"/>
      <c r="AN86" s="2777"/>
      <c r="AO86" s="2777"/>
      <c r="AP86" s="2777"/>
      <c r="AQ86" s="2777"/>
      <c r="AR86" s="2777"/>
      <c r="AS86" s="2777"/>
      <c r="AT86" s="2777"/>
      <c r="AU86" s="2777"/>
      <c r="AV86" s="2777"/>
      <c r="AW86" s="2777"/>
      <c r="AX86" s="2777"/>
      <c r="AY86" s="2777"/>
      <c r="AZ86" s="239"/>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2481"/>
      <c r="CC86" s="2481"/>
      <c r="CD86" s="2481"/>
      <c r="CE86" s="2481"/>
      <c r="CF86" s="2481"/>
      <c r="CG86" s="2481"/>
      <c r="CH86" s="2481"/>
      <c r="CI86" s="2481"/>
      <c r="CJ86" s="2481"/>
      <c r="CK86" s="2481"/>
      <c r="CL86" s="2481"/>
      <c r="CM86" s="2481"/>
      <c r="CN86" s="2481"/>
      <c r="CO86" s="2481"/>
      <c r="CP86" s="2481"/>
      <c r="CQ86" s="2481"/>
      <c r="CR86" s="2481"/>
      <c r="CS86" s="2481"/>
      <c r="CT86" s="2481"/>
      <c r="CU86" s="2481"/>
      <c r="CV86" s="2481"/>
      <c r="CW86" s="2481"/>
      <c r="CX86" s="2481"/>
      <c r="CY86" s="2481"/>
      <c r="CZ86" s="2481"/>
    </row>
    <row r="87" s="130" customFormat="true" ht="15" customHeight="true" x14ac:dyDescent="0.2">
      <c r="A87" s="275"/>
      <c r="B87" s="294"/>
      <c r="C87" s="357"/>
      <c r="D87" s="358"/>
      <c r="E87" s="358"/>
      <c r="F87" s="358"/>
      <c r="G87" s="359"/>
      <c r="H87" s="360"/>
      <c r="I87" s="358"/>
      <c r="J87" s="358"/>
      <c r="K87" s="358"/>
      <c r="L87" s="361"/>
      <c r="M87" s="362"/>
      <c r="N87" s="358"/>
      <c r="O87" s="358"/>
      <c r="P87" s="358"/>
      <c r="Q87" s="359"/>
      <c r="R87" s="362"/>
      <c r="S87" s="358"/>
      <c r="T87" s="358"/>
      <c r="U87" s="358"/>
      <c r="V87" s="358"/>
      <c r="W87" s="358"/>
      <c r="X87" s="358"/>
      <c r="Y87" s="363"/>
      <c r="Z87" s="363"/>
      <c r="AA87" s="363"/>
      <c r="AB87" s="2777"/>
      <c r="AC87" s="2777"/>
      <c r="AD87" s="2777"/>
      <c r="AE87" s="2777"/>
      <c r="AF87" s="2777"/>
      <c r="AG87" s="2777"/>
      <c r="AH87" s="2777"/>
      <c r="AI87" s="2777"/>
      <c r="AJ87" s="2777"/>
      <c r="AK87" s="2777"/>
      <c r="AL87" s="2777"/>
      <c r="AM87" s="2777"/>
      <c r="AN87" s="2777"/>
      <c r="AO87" s="2777"/>
      <c r="AP87" s="2777"/>
      <c r="AQ87" s="2777"/>
      <c r="AR87" s="2777"/>
      <c r="AS87" s="2777"/>
      <c r="AT87" s="2777"/>
      <c r="AU87" s="2777"/>
      <c r="AV87" s="2777"/>
      <c r="AW87" s="2777"/>
      <c r="AX87" s="2777"/>
      <c r="AY87" s="2777"/>
      <c r="AZ87" s="239"/>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2481"/>
      <c r="CC87" s="2481"/>
      <c r="CD87" s="2481"/>
      <c r="CE87" s="2481"/>
      <c r="CF87" s="2481"/>
      <c r="CG87" s="2481"/>
      <c r="CH87" s="2481"/>
      <c r="CI87" s="2481"/>
      <c r="CJ87" s="2481"/>
      <c r="CK87" s="2481"/>
      <c r="CL87" s="2481"/>
      <c r="CM87" s="2481"/>
      <c r="CN87" s="2481"/>
      <c r="CO87" s="2481"/>
      <c r="CP87" s="2481"/>
      <c r="CQ87" s="2481"/>
      <c r="CR87" s="2481"/>
      <c r="CS87" s="2481"/>
      <c r="CT87" s="2481"/>
      <c r="CU87" s="2481"/>
      <c r="CV87" s="2481"/>
      <c r="CW87" s="2481"/>
      <c r="CX87" s="2481"/>
      <c r="CY87" s="2481"/>
      <c r="CZ87" s="2481"/>
    </row>
    <row r="88" s="130" customFormat="true" ht="15" customHeight="true" x14ac:dyDescent="0.2">
      <c r="A88" s="275"/>
      <c r="B88" s="294"/>
      <c r="C88" s="357"/>
      <c r="D88" s="358"/>
      <c r="E88" s="358"/>
      <c r="F88" s="358"/>
      <c r="G88" s="359"/>
      <c r="H88" s="360"/>
      <c r="I88" s="358"/>
      <c r="J88" s="358"/>
      <c r="K88" s="358"/>
      <c r="L88" s="361"/>
      <c r="M88" s="362"/>
      <c r="N88" s="358"/>
      <c r="O88" s="358"/>
      <c r="P88" s="358"/>
      <c r="Q88" s="359"/>
      <c r="R88" s="362"/>
      <c r="S88" s="358"/>
      <c r="T88" s="358"/>
      <c r="U88" s="358"/>
      <c r="V88" s="358"/>
      <c r="W88" s="358"/>
      <c r="X88" s="358"/>
      <c r="Y88" s="363"/>
      <c r="Z88" s="363"/>
      <c r="AA88" s="363"/>
      <c r="AB88" s="2777"/>
      <c r="AC88" s="2777"/>
      <c r="AD88" s="2777"/>
      <c r="AE88" s="2777"/>
      <c r="AF88" s="2777"/>
      <c r="AG88" s="2777"/>
      <c r="AH88" s="2777"/>
      <c r="AI88" s="2777"/>
      <c r="AJ88" s="2777"/>
      <c r="AK88" s="2777"/>
      <c r="AL88" s="2777"/>
      <c r="AM88" s="2777"/>
      <c r="AN88" s="2777"/>
      <c r="AO88" s="2777"/>
      <c r="AP88" s="2777"/>
      <c r="AQ88" s="2777"/>
      <c r="AR88" s="2777"/>
      <c r="AS88" s="2777"/>
      <c r="AT88" s="2777"/>
      <c r="AU88" s="2777"/>
      <c r="AV88" s="2777"/>
      <c r="AW88" s="2777"/>
      <c r="AX88" s="2777"/>
      <c r="AY88" s="2777"/>
      <c r="AZ88" s="239"/>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2481"/>
      <c r="CC88" s="2481"/>
      <c r="CD88" s="2481"/>
      <c r="CE88" s="2481"/>
      <c r="CF88" s="2481"/>
      <c r="CG88" s="2481"/>
      <c r="CH88" s="2481"/>
      <c r="CI88" s="2481"/>
      <c r="CJ88" s="2481"/>
      <c r="CK88" s="2481"/>
      <c r="CL88" s="2481"/>
      <c r="CM88" s="2481"/>
      <c r="CN88" s="2481"/>
      <c r="CO88" s="2481"/>
      <c r="CP88" s="2481"/>
      <c r="CQ88" s="2481"/>
      <c r="CR88" s="2481"/>
      <c r="CS88" s="2481"/>
      <c r="CT88" s="2481"/>
      <c r="CU88" s="2481"/>
      <c r="CV88" s="2481"/>
      <c r="CW88" s="2481"/>
      <c r="CX88" s="2481"/>
      <c r="CY88" s="2481"/>
      <c r="CZ88" s="2481"/>
    </row>
    <row r="89" s="130" customFormat="true" ht="15" customHeight="true" x14ac:dyDescent="0.2">
      <c r="A89" s="275"/>
      <c r="B89" s="294"/>
      <c r="C89" s="357"/>
      <c r="D89" s="358"/>
      <c r="E89" s="358"/>
      <c r="F89" s="358"/>
      <c r="G89" s="359"/>
      <c r="H89" s="360"/>
      <c r="I89" s="358"/>
      <c r="J89" s="358"/>
      <c r="K89" s="358"/>
      <c r="L89" s="361"/>
      <c r="M89" s="362"/>
      <c r="N89" s="358"/>
      <c r="O89" s="358"/>
      <c r="P89" s="358"/>
      <c r="Q89" s="359"/>
      <c r="R89" s="362"/>
      <c r="S89" s="358"/>
      <c r="T89" s="358"/>
      <c r="U89" s="358"/>
      <c r="V89" s="358"/>
      <c r="W89" s="358"/>
      <c r="X89" s="358"/>
      <c r="Y89" s="363"/>
      <c r="Z89" s="363"/>
      <c r="AA89" s="363"/>
      <c r="AB89" s="2777"/>
      <c r="AC89" s="2777"/>
      <c r="AD89" s="2777"/>
      <c r="AE89" s="2777"/>
      <c r="AF89" s="2777"/>
      <c r="AG89" s="2777"/>
      <c r="AH89" s="2777"/>
      <c r="AI89" s="2777"/>
      <c r="AJ89" s="2777"/>
      <c r="AK89" s="2777"/>
      <c r="AL89" s="2777"/>
      <c r="AM89" s="2777"/>
      <c r="AN89" s="2777"/>
      <c r="AO89" s="2777"/>
      <c r="AP89" s="2777"/>
      <c r="AQ89" s="2777"/>
      <c r="AR89" s="2777"/>
      <c r="AS89" s="2777"/>
      <c r="AT89" s="2777"/>
      <c r="AU89" s="2777"/>
      <c r="AV89" s="2777"/>
      <c r="AW89" s="2777"/>
      <c r="AX89" s="2777"/>
      <c r="AY89" s="2777"/>
      <c r="AZ89" s="239"/>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2481"/>
      <c r="CC89" s="2481"/>
      <c r="CD89" s="2481"/>
      <c r="CE89" s="2481"/>
      <c r="CF89" s="2481"/>
      <c r="CG89" s="2481"/>
      <c r="CH89" s="2481"/>
      <c r="CI89" s="2481"/>
      <c r="CJ89" s="2481"/>
      <c r="CK89" s="2481"/>
      <c r="CL89" s="2481"/>
      <c r="CM89" s="2481"/>
      <c r="CN89" s="2481"/>
      <c r="CO89" s="2481"/>
      <c r="CP89" s="2481"/>
      <c r="CQ89" s="2481"/>
      <c r="CR89" s="2481"/>
      <c r="CS89" s="2481"/>
      <c r="CT89" s="2481"/>
      <c r="CU89" s="2481"/>
      <c r="CV89" s="2481"/>
      <c r="CW89" s="2481"/>
      <c r="CX89" s="2481"/>
      <c r="CY89" s="2481"/>
      <c r="CZ89" s="2481"/>
    </row>
    <row r="90" s="130" customFormat="true" ht="15" customHeight="true" x14ac:dyDescent="0.2">
      <c r="A90" s="275"/>
      <c r="B90" s="294"/>
      <c r="C90" s="357"/>
      <c r="D90" s="358"/>
      <c r="E90" s="358"/>
      <c r="F90" s="358"/>
      <c r="G90" s="359"/>
      <c r="H90" s="360"/>
      <c r="I90" s="358"/>
      <c r="J90" s="358"/>
      <c r="K90" s="358"/>
      <c r="L90" s="361"/>
      <c r="M90" s="362"/>
      <c r="N90" s="358"/>
      <c r="O90" s="358"/>
      <c r="P90" s="358"/>
      <c r="Q90" s="359"/>
      <c r="R90" s="362"/>
      <c r="S90" s="358"/>
      <c r="T90" s="358"/>
      <c r="U90" s="358"/>
      <c r="V90" s="358"/>
      <c r="W90" s="358"/>
      <c r="X90" s="358"/>
      <c r="Y90" s="363"/>
      <c r="Z90" s="363"/>
      <c r="AA90" s="363"/>
      <c r="AB90" s="2777"/>
      <c r="AC90" s="2777"/>
      <c r="AD90" s="2777"/>
      <c r="AE90" s="2777"/>
      <c r="AF90" s="2777"/>
      <c r="AG90" s="2777"/>
      <c r="AH90" s="2777"/>
      <c r="AI90" s="2777"/>
      <c r="AJ90" s="2777"/>
      <c r="AK90" s="2777"/>
      <c r="AL90" s="2777"/>
      <c r="AM90" s="2777"/>
      <c r="AN90" s="2777"/>
      <c r="AO90" s="2777"/>
      <c r="AP90" s="2777"/>
      <c r="AQ90" s="2777"/>
      <c r="AR90" s="2777"/>
      <c r="AS90" s="2777"/>
      <c r="AT90" s="2777"/>
      <c r="AU90" s="2777"/>
      <c r="AV90" s="2777"/>
      <c r="AW90" s="2777"/>
      <c r="AX90" s="2777"/>
      <c r="AY90" s="2777"/>
      <c r="AZ90" s="239"/>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2481"/>
      <c r="CC90" s="2481"/>
      <c r="CD90" s="2481"/>
      <c r="CE90" s="2481"/>
      <c r="CF90" s="2481"/>
      <c r="CG90" s="2481"/>
      <c r="CH90" s="2481"/>
      <c r="CI90" s="2481"/>
      <c r="CJ90" s="2481"/>
      <c r="CK90" s="2481"/>
      <c r="CL90" s="2481"/>
      <c r="CM90" s="2481"/>
      <c r="CN90" s="2481"/>
      <c r="CO90" s="2481"/>
      <c r="CP90" s="2481"/>
      <c r="CQ90" s="2481"/>
      <c r="CR90" s="2481"/>
      <c r="CS90" s="2481"/>
      <c r="CT90" s="2481"/>
      <c r="CU90" s="2481"/>
      <c r="CV90" s="2481"/>
      <c r="CW90" s="2481"/>
      <c r="CX90" s="2481"/>
      <c r="CY90" s="2481"/>
      <c r="CZ90" s="2481"/>
    </row>
    <row r="91" s="130" customFormat="true" ht="15" customHeight="true" x14ac:dyDescent="0.2">
      <c r="A91" s="275"/>
      <c r="B91" s="294"/>
      <c r="C91" s="357"/>
      <c r="D91" s="358"/>
      <c r="E91" s="358"/>
      <c r="F91" s="358"/>
      <c r="G91" s="359"/>
      <c r="H91" s="360"/>
      <c r="I91" s="358"/>
      <c r="J91" s="358"/>
      <c r="K91" s="358"/>
      <c r="L91" s="361"/>
      <c r="M91" s="362"/>
      <c r="N91" s="358"/>
      <c r="O91" s="358"/>
      <c r="P91" s="358"/>
      <c r="Q91" s="359"/>
      <c r="R91" s="362"/>
      <c r="S91" s="358"/>
      <c r="T91" s="358"/>
      <c r="U91" s="358"/>
      <c r="V91" s="358"/>
      <c r="W91" s="358"/>
      <c r="X91" s="358"/>
      <c r="Y91" s="363"/>
      <c r="Z91" s="363"/>
      <c r="AA91" s="363"/>
      <c r="AB91" s="2777"/>
      <c r="AC91" s="2777"/>
      <c r="AD91" s="2777"/>
      <c r="AE91" s="2777"/>
      <c r="AF91" s="2777"/>
      <c r="AG91" s="2777"/>
      <c r="AH91" s="2777"/>
      <c r="AI91" s="2777"/>
      <c r="AJ91" s="2777"/>
      <c r="AK91" s="2777"/>
      <c r="AL91" s="2777"/>
      <c r="AM91" s="2777"/>
      <c r="AN91" s="2777"/>
      <c r="AO91" s="2777"/>
      <c r="AP91" s="2777"/>
      <c r="AQ91" s="2777"/>
      <c r="AR91" s="2777"/>
      <c r="AS91" s="2777"/>
      <c r="AT91" s="2777"/>
      <c r="AU91" s="2777"/>
      <c r="AV91" s="2777"/>
      <c r="AW91" s="2777"/>
      <c r="AX91" s="2777"/>
      <c r="AY91" s="2777"/>
      <c r="AZ91" s="239"/>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2481"/>
      <c r="CC91" s="2481"/>
      <c r="CD91" s="2481"/>
      <c r="CE91" s="2481"/>
      <c r="CF91" s="2481"/>
      <c r="CG91" s="2481"/>
      <c r="CH91" s="2481"/>
      <c r="CI91" s="2481"/>
      <c r="CJ91" s="2481"/>
      <c r="CK91" s="2481"/>
      <c r="CL91" s="2481"/>
      <c r="CM91" s="2481"/>
      <c r="CN91" s="2481"/>
      <c r="CO91" s="2481"/>
      <c r="CP91" s="2481"/>
      <c r="CQ91" s="2481"/>
      <c r="CR91" s="2481"/>
      <c r="CS91" s="2481"/>
      <c r="CT91" s="2481"/>
      <c r="CU91" s="2481"/>
      <c r="CV91" s="2481"/>
      <c r="CW91" s="2481"/>
      <c r="CX91" s="2481"/>
      <c r="CY91" s="2481"/>
      <c r="CZ91" s="2481"/>
    </row>
    <row r="92" s="130" customFormat="true" ht="15" customHeight="true" x14ac:dyDescent="0.2">
      <c r="A92" s="275"/>
      <c r="B92" s="294"/>
      <c r="C92" s="357"/>
      <c r="D92" s="358"/>
      <c r="E92" s="358"/>
      <c r="F92" s="358"/>
      <c r="G92" s="359"/>
      <c r="H92" s="360"/>
      <c r="I92" s="358"/>
      <c r="J92" s="358"/>
      <c r="K92" s="358"/>
      <c r="L92" s="361"/>
      <c r="M92" s="362"/>
      <c r="N92" s="358"/>
      <c r="O92" s="358"/>
      <c r="P92" s="358"/>
      <c r="Q92" s="359"/>
      <c r="R92" s="362"/>
      <c r="S92" s="358"/>
      <c r="T92" s="358"/>
      <c r="U92" s="358"/>
      <c r="V92" s="358"/>
      <c r="W92" s="358"/>
      <c r="X92" s="358"/>
      <c r="Y92" s="363"/>
      <c r="Z92" s="363"/>
      <c r="AA92" s="363"/>
      <c r="AB92" s="2777"/>
      <c r="AC92" s="2777"/>
      <c r="AD92" s="2777"/>
      <c r="AE92" s="2777"/>
      <c r="AF92" s="2777"/>
      <c r="AG92" s="2777"/>
      <c r="AH92" s="2777"/>
      <c r="AI92" s="2777"/>
      <c r="AJ92" s="2777"/>
      <c r="AK92" s="2777"/>
      <c r="AL92" s="2777"/>
      <c r="AM92" s="2777"/>
      <c r="AN92" s="2777"/>
      <c r="AO92" s="2777"/>
      <c r="AP92" s="2777"/>
      <c r="AQ92" s="2777"/>
      <c r="AR92" s="2777"/>
      <c r="AS92" s="2777"/>
      <c r="AT92" s="2777"/>
      <c r="AU92" s="2777"/>
      <c r="AV92" s="2777"/>
      <c r="AW92" s="2777"/>
      <c r="AX92" s="2777"/>
      <c r="AY92" s="2777"/>
      <c r="AZ92" s="239"/>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2481"/>
      <c r="CC92" s="2481"/>
      <c r="CD92" s="2481"/>
      <c r="CE92" s="2481"/>
      <c r="CF92" s="2481"/>
      <c r="CG92" s="2481"/>
      <c r="CH92" s="2481"/>
      <c r="CI92" s="2481"/>
      <c r="CJ92" s="2481"/>
      <c r="CK92" s="2481"/>
      <c r="CL92" s="2481"/>
      <c r="CM92" s="2481"/>
      <c r="CN92" s="2481"/>
      <c r="CO92" s="2481"/>
      <c r="CP92" s="2481"/>
      <c r="CQ92" s="2481"/>
      <c r="CR92" s="2481"/>
      <c r="CS92" s="2481"/>
      <c r="CT92" s="2481"/>
      <c r="CU92" s="2481"/>
      <c r="CV92" s="2481"/>
      <c r="CW92" s="2481"/>
      <c r="CX92" s="2481"/>
      <c r="CY92" s="2481"/>
      <c r="CZ92" s="2481"/>
    </row>
    <row r="93" s="130" customFormat="true" ht="15" customHeight="true" x14ac:dyDescent="0.2">
      <c r="A93" s="275"/>
      <c r="B93" s="294"/>
      <c r="C93" s="357"/>
      <c r="D93" s="358"/>
      <c r="E93" s="358"/>
      <c r="F93" s="358"/>
      <c r="G93" s="359"/>
      <c r="H93" s="360"/>
      <c r="I93" s="358"/>
      <c r="J93" s="358"/>
      <c r="K93" s="358"/>
      <c r="L93" s="361"/>
      <c r="M93" s="362"/>
      <c r="N93" s="358"/>
      <c r="O93" s="358"/>
      <c r="P93" s="358"/>
      <c r="Q93" s="359"/>
      <c r="R93" s="362"/>
      <c r="S93" s="358"/>
      <c r="T93" s="358"/>
      <c r="U93" s="358"/>
      <c r="V93" s="358"/>
      <c r="W93" s="358"/>
      <c r="X93" s="358"/>
      <c r="Y93" s="363"/>
      <c r="Z93" s="363"/>
      <c r="AA93" s="363"/>
      <c r="AB93" s="2777"/>
      <c r="AC93" s="2777"/>
      <c r="AD93" s="2777"/>
      <c r="AE93" s="2777"/>
      <c r="AF93" s="2777"/>
      <c r="AG93" s="2777"/>
      <c r="AH93" s="2777"/>
      <c r="AI93" s="2777"/>
      <c r="AJ93" s="2777"/>
      <c r="AK93" s="2777"/>
      <c r="AL93" s="2777"/>
      <c r="AM93" s="2777"/>
      <c r="AN93" s="2777"/>
      <c r="AO93" s="2777"/>
      <c r="AP93" s="2777"/>
      <c r="AQ93" s="2777"/>
      <c r="AR93" s="2777"/>
      <c r="AS93" s="2777"/>
      <c r="AT93" s="2777"/>
      <c r="AU93" s="2777"/>
      <c r="AV93" s="2777"/>
      <c r="AW93" s="2777"/>
      <c r="AX93" s="2777"/>
      <c r="AY93" s="2777"/>
      <c r="AZ93" s="239"/>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2481"/>
      <c r="CC93" s="2481"/>
      <c r="CD93" s="2481"/>
      <c r="CE93" s="2481"/>
      <c r="CF93" s="2481"/>
      <c r="CG93" s="2481"/>
      <c r="CH93" s="2481"/>
      <c r="CI93" s="2481"/>
      <c r="CJ93" s="2481"/>
      <c r="CK93" s="2481"/>
      <c r="CL93" s="2481"/>
      <c r="CM93" s="2481"/>
      <c r="CN93" s="2481"/>
      <c r="CO93" s="2481"/>
      <c r="CP93" s="2481"/>
      <c r="CQ93" s="2481"/>
      <c r="CR93" s="2481"/>
      <c r="CS93" s="2481"/>
      <c r="CT93" s="2481"/>
      <c r="CU93" s="2481"/>
      <c r="CV93" s="2481"/>
      <c r="CW93" s="2481"/>
      <c r="CX93" s="2481"/>
      <c r="CY93" s="2481"/>
      <c r="CZ93" s="2481"/>
    </row>
    <row r="94" s="130" customFormat="true" ht="15" customHeight="true" x14ac:dyDescent="0.2">
      <c r="A94" s="275"/>
      <c r="B94" s="294"/>
      <c r="C94" s="357"/>
      <c r="D94" s="358"/>
      <c r="E94" s="358"/>
      <c r="F94" s="358"/>
      <c r="G94" s="359"/>
      <c r="H94" s="360"/>
      <c r="I94" s="358"/>
      <c r="J94" s="358"/>
      <c r="K94" s="358"/>
      <c r="L94" s="361"/>
      <c r="M94" s="362"/>
      <c r="N94" s="358"/>
      <c r="O94" s="358"/>
      <c r="P94" s="358"/>
      <c r="Q94" s="359"/>
      <c r="R94" s="362"/>
      <c r="S94" s="358"/>
      <c r="T94" s="358"/>
      <c r="U94" s="358"/>
      <c r="V94" s="358"/>
      <c r="W94" s="358"/>
      <c r="X94" s="358"/>
      <c r="Y94" s="363"/>
      <c r="Z94" s="363"/>
      <c r="AA94" s="363"/>
      <c r="AB94" s="2777"/>
      <c r="AC94" s="2777"/>
      <c r="AD94" s="2777"/>
      <c r="AE94" s="2777"/>
      <c r="AF94" s="2777"/>
      <c r="AG94" s="2777"/>
      <c r="AH94" s="2777"/>
      <c r="AI94" s="2777"/>
      <c r="AJ94" s="2777"/>
      <c r="AK94" s="2777"/>
      <c r="AL94" s="2777"/>
      <c r="AM94" s="2777"/>
      <c r="AN94" s="2777"/>
      <c r="AO94" s="2777"/>
      <c r="AP94" s="2777"/>
      <c r="AQ94" s="2777"/>
      <c r="AR94" s="2777"/>
      <c r="AS94" s="2777"/>
      <c r="AT94" s="2777"/>
      <c r="AU94" s="2777"/>
      <c r="AV94" s="2777"/>
      <c r="AW94" s="2777"/>
      <c r="AX94" s="2777"/>
      <c r="AY94" s="2777"/>
      <c r="AZ94" s="239"/>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2481"/>
      <c r="CC94" s="2481"/>
      <c r="CD94" s="2481"/>
      <c r="CE94" s="2481"/>
      <c r="CF94" s="2481"/>
      <c r="CG94" s="2481"/>
      <c r="CH94" s="2481"/>
      <c r="CI94" s="2481"/>
      <c r="CJ94" s="2481"/>
      <c r="CK94" s="2481"/>
      <c r="CL94" s="2481"/>
      <c r="CM94" s="2481"/>
      <c r="CN94" s="2481"/>
      <c r="CO94" s="2481"/>
      <c r="CP94" s="2481"/>
      <c r="CQ94" s="2481"/>
      <c r="CR94" s="2481"/>
      <c r="CS94" s="2481"/>
      <c r="CT94" s="2481"/>
      <c r="CU94" s="2481"/>
      <c r="CV94" s="2481"/>
      <c r="CW94" s="2481"/>
      <c r="CX94" s="2481"/>
      <c r="CY94" s="2481"/>
      <c r="CZ94" s="2481"/>
    </row>
    <row r="95" s="130" customFormat="true" ht="15" customHeight="true" x14ac:dyDescent="0.2">
      <c r="A95" s="275"/>
      <c r="B95" s="294"/>
      <c r="C95" s="357"/>
      <c r="D95" s="358"/>
      <c r="E95" s="358"/>
      <c r="F95" s="358"/>
      <c r="G95" s="359"/>
      <c r="H95" s="360"/>
      <c r="I95" s="358"/>
      <c r="J95" s="358"/>
      <c r="K95" s="358"/>
      <c r="L95" s="361"/>
      <c r="M95" s="362"/>
      <c r="N95" s="358"/>
      <c r="O95" s="358"/>
      <c r="P95" s="358"/>
      <c r="Q95" s="359"/>
      <c r="R95" s="362"/>
      <c r="S95" s="358"/>
      <c r="T95" s="358"/>
      <c r="U95" s="358"/>
      <c r="V95" s="358"/>
      <c r="W95" s="358"/>
      <c r="X95" s="358"/>
      <c r="Y95" s="363"/>
      <c r="Z95" s="363"/>
      <c r="AA95" s="363"/>
      <c r="AB95" s="2777"/>
      <c r="AC95" s="2777"/>
      <c r="AD95" s="2777"/>
      <c r="AE95" s="2777"/>
      <c r="AF95" s="2777"/>
      <c r="AG95" s="2777"/>
      <c r="AH95" s="2777"/>
      <c r="AI95" s="2777"/>
      <c r="AJ95" s="2777"/>
      <c r="AK95" s="2777"/>
      <c r="AL95" s="2777"/>
      <c r="AM95" s="2777"/>
      <c r="AN95" s="2777"/>
      <c r="AO95" s="2777"/>
      <c r="AP95" s="2777"/>
      <c r="AQ95" s="2777"/>
      <c r="AR95" s="2777"/>
      <c r="AS95" s="2777"/>
      <c r="AT95" s="2777"/>
      <c r="AU95" s="2777"/>
      <c r="AV95" s="2777"/>
      <c r="AW95" s="2777"/>
      <c r="AX95" s="2777"/>
      <c r="AY95" s="2777"/>
      <c r="AZ95" s="239"/>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2481"/>
      <c r="CC95" s="2481"/>
      <c r="CD95" s="2481"/>
      <c r="CE95" s="2481"/>
      <c r="CF95" s="2481"/>
      <c r="CG95" s="2481"/>
      <c r="CH95" s="2481"/>
      <c r="CI95" s="2481"/>
      <c r="CJ95" s="2481"/>
      <c r="CK95" s="2481"/>
      <c r="CL95" s="2481"/>
      <c r="CM95" s="2481"/>
      <c r="CN95" s="2481"/>
      <c r="CO95" s="2481"/>
      <c r="CP95" s="2481"/>
      <c r="CQ95" s="2481"/>
      <c r="CR95" s="2481"/>
      <c r="CS95" s="2481"/>
      <c r="CT95" s="2481"/>
      <c r="CU95" s="2481"/>
      <c r="CV95" s="2481"/>
      <c r="CW95" s="2481"/>
      <c r="CX95" s="2481"/>
      <c r="CY95" s="2481"/>
      <c r="CZ95" s="2481"/>
    </row>
    <row r="96" s="130" customFormat="true" ht="15" customHeight="true" x14ac:dyDescent="0.2">
      <c r="A96" s="275"/>
      <c r="B96" s="294"/>
      <c r="C96" s="357"/>
      <c r="D96" s="358"/>
      <c r="E96" s="358"/>
      <c r="F96" s="358"/>
      <c r="G96" s="359"/>
      <c r="H96" s="360"/>
      <c r="I96" s="358"/>
      <c r="J96" s="358"/>
      <c r="K96" s="358"/>
      <c r="L96" s="361"/>
      <c r="M96" s="362"/>
      <c r="N96" s="358"/>
      <c r="O96" s="358"/>
      <c r="P96" s="358"/>
      <c r="Q96" s="359"/>
      <c r="R96" s="362"/>
      <c r="S96" s="358"/>
      <c r="T96" s="358"/>
      <c r="U96" s="358"/>
      <c r="V96" s="358"/>
      <c r="W96" s="358"/>
      <c r="X96" s="358"/>
      <c r="Y96" s="363"/>
      <c r="Z96" s="363"/>
      <c r="AA96" s="363"/>
      <c r="AB96" s="2777"/>
      <c r="AC96" s="2777"/>
      <c r="AD96" s="2777"/>
      <c r="AE96" s="2777"/>
      <c r="AF96" s="2777"/>
      <c r="AG96" s="2777"/>
      <c r="AH96" s="2777"/>
      <c r="AI96" s="2777"/>
      <c r="AJ96" s="2777"/>
      <c r="AK96" s="2777"/>
      <c r="AL96" s="2777"/>
      <c r="AM96" s="2777"/>
      <c r="AN96" s="2777"/>
      <c r="AO96" s="2777"/>
      <c r="AP96" s="2777"/>
      <c r="AQ96" s="2777"/>
      <c r="AR96" s="2777"/>
      <c r="AS96" s="2777"/>
      <c r="AT96" s="2777"/>
      <c r="AU96" s="2777"/>
      <c r="AV96" s="2777"/>
      <c r="AW96" s="2777"/>
      <c r="AX96" s="2777"/>
      <c r="AY96" s="2777"/>
      <c r="AZ96" s="239"/>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2481"/>
      <c r="CC96" s="2481"/>
      <c r="CD96" s="2481"/>
      <c r="CE96" s="2481"/>
      <c r="CF96" s="2481"/>
      <c r="CG96" s="2481"/>
      <c r="CH96" s="2481"/>
      <c r="CI96" s="2481"/>
      <c r="CJ96" s="2481"/>
      <c r="CK96" s="2481"/>
      <c r="CL96" s="2481"/>
      <c r="CM96" s="2481"/>
      <c r="CN96" s="2481"/>
      <c r="CO96" s="2481"/>
      <c r="CP96" s="2481"/>
      <c r="CQ96" s="2481"/>
      <c r="CR96" s="2481"/>
      <c r="CS96" s="2481"/>
      <c r="CT96" s="2481"/>
      <c r="CU96" s="2481"/>
      <c r="CV96" s="2481"/>
      <c r="CW96" s="2481"/>
      <c r="CX96" s="2481"/>
      <c r="CY96" s="2481"/>
      <c r="CZ96" s="2481"/>
    </row>
    <row r="97" s="130" customFormat="true" ht="15" customHeight="true" x14ac:dyDescent="0.2">
      <c r="A97" s="275"/>
      <c r="B97" s="294"/>
      <c r="C97" s="357"/>
      <c r="D97" s="358"/>
      <c r="E97" s="358"/>
      <c r="F97" s="358"/>
      <c r="G97" s="359"/>
      <c r="H97" s="360"/>
      <c r="I97" s="358"/>
      <c r="J97" s="358"/>
      <c r="K97" s="358"/>
      <c r="L97" s="361"/>
      <c r="M97" s="362"/>
      <c r="N97" s="358"/>
      <c r="O97" s="358"/>
      <c r="P97" s="358"/>
      <c r="Q97" s="359"/>
      <c r="R97" s="362"/>
      <c r="S97" s="358"/>
      <c r="T97" s="358"/>
      <c r="U97" s="358"/>
      <c r="V97" s="358"/>
      <c r="W97" s="358"/>
      <c r="X97" s="358"/>
      <c r="Y97" s="363"/>
      <c r="Z97" s="363"/>
      <c r="AA97" s="363"/>
      <c r="AB97" s="2777"/>
      <c r="AC97" s="2777"/>
      <c r="AD97" s="2777"/>
      <c r="AE97" s="2777"/>
      <c r="AF97" s="2777"/>
      <c r="AG97" s="2777"/>
      <c r="AH97" s="2777"/>
      <c r="AI97" s="2777"/>
      <c r="AJ97" s="2777"/>
      <c r="AK97" s="2777"/>
      <c r="AL97" s="2777"/>
      <c r="AM97" s="2777"/>
      <c r="AN97" s="2777"/>
      <c r="AO97" s="2777"/>
      <c r="AP97" s="2777"/>
      <c r="AQ97" s="2777"/>
      <c r="AR97" s="2777"/>
      <c r="AS97" s="2777"/>
      <c r="AT97" s="2777"/>
      <c r="AU97" s="2777"/>
      <c r="AV97" s="2777"/>
      <c r="AW97" s="2777"/>
      <c r="AX97" s="2777"/>
      <c r="AY97" s="2777"/>
      <c r="AZ97" s="239"/>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2481"/>
      <c r="CC97" s="2481"/>
      <c r="CD97" s="2481"/>
      <c r="CE97" s="2481"/>
      <c r="CF97" s="2481"/>
      <c r="CG97" s="2481"/>
      <c r="CH97" s="2481"/>
      <c r="CI97" s="2481"/>
      <c r="CJ97" s="2481"/>
      <c r="CK97" s="2481"/>
      <c r="CL97" s="2481"/>
      <c r="CM97" s="2481"/>
      <c r="CN97" s="2481"/>
      <c r="CO97" s="2481"/>
      <c r="CP97" s="2481"/>
      <c r="CQ97" s="2481"/>
      <c r="CR97" s="2481"/>
      <c r="CS97" s="2481"/>
      <c r="CT97" s="2481"/>
      <c r="CU97" s="2481"/>
      <c r="CV97" s="2481"/>
      <c r="CW97" s="2481"/>
      <c r="CX97" s="2481"/>
      <c r="CY97" s="2481"/>
      <c r="CZ97" s="2481"/>
    </row>
    <row r="98" s="130" customFormat="true" ht="15" customHeight="true" x14ac:dyDescent="0.2">
      <c r="A98" s="275"/>
      <c r="B98" s="294"/>
      <c r="C98" s="357"/>
      <c r="D98" s="358"/>
      <c r="E98" s="358"/>
      <c r="F98" s="358"/>
      <c r="G98" s="359"/>
      <c r="H98" s="360"/>
      <c r="I98" s="358"/>
      <c r="J98" s="358"/>
      <c r="K98" s="358"/>
      <c r="L98" s="361"/>
      <c r="M98" s="362"/>
      <c r="N98" s="358"/>
      <c r="O98" s="358"/>
      <c r="P98" s="358"/>
      <c r="Q98" s="359"/>
      <c r="R98" s="362"/>
      <c r="S98" s="358"/>
      <c r="T98" s="358"/>
      <c r="U98" s="358"/>
      <c r="V98" s="358"/>
      <c r="W98" s="358"/>
      <c r="X98" s="358"/>
      <c r="Y98" s="363"/>
      <c r="Z98" s="363"/>
      <c r="AA98" s="363"/>
      <c r="AB98" s="2777"/>
      <c r="AC98" s="2777"/>
      <c r="AD98" s="2777"/>
      <c r="AE98" s="2777"/>
      <c r="AF98" s="2777"/>
      <c r="AG98" s="2777"/>
      <c r="AH98" s="2777"/>
      <c r="AI98" s="2777"/>
      <c r="AJ98" s="2777"/>
      <c r="AK98" s="2777"/>
      <c r="AL98" s="2777"/>
      <c r="AM98" s="2777"/>
      <c r="AN98" s="2777"/>
      <c r="AO98" s="2777"/>
      <c r="AP98" s="2777"/>
      <c r="AQ98" s="2777"/>
      <c r="AR98" s="2777"/>
      <c r="AS98" s="2777"/>
      <c r="AT98" s="2777"/>
      <c r="AU98" s="2777"/>
      <c r="AV98" s="2777"/>
      <c r="AW98" s="2777"/>
      <c r="AX98" s="2777"/>
      <c r="AY98" s="2777"/>
      <c r="AZ98" s="239"/>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2481"/>
      <c r="CC98" s="2481"/>
      <c r="CD98" s="2481"/>
      <c r="CE98" s="2481"/>
      <c r="CF98" s="2481"/>
      <c r="CG98" s="2481"/>
      <c r="CH98" s="2481"/>
      <c r="CI98" s="2481"/>
      <c r="CJ98" s="2481"/>
      <c r="CK98" s="2481"/>
      <c r="CL98" s="2481"/>
      <c r="CM98" s="2481"/>
      <c r="CN98" s="2481"/>
      <c r="CO98" s="2481"/>
      <c r="CP98" s="2481"/>
      <c r="CQ98" s="2481"/>
      <c r="CR98" s="2481"/>
      <c r="CS98" s="2481"/>
      <c r="CT98" s="2481"/>
      <c r="CU98" s="2481"/>
      <c r="CV98" s="2481"/>
      <c r="CW98" s="2481"/>
      <c r="CX98" s="2481"/>
      <c r="CY98" s="2481"/>
      <c r="CZ98" s="2481"/>
    </row>
    <row r="99" s="130" customFormat="true" ht="15" customHeight="true" x14ac:dyDescent="0.2">
      <c r="A99" s="275"/>
      <c r="B99" s="294"/>
      <c r="C99" s="357"/>
      <c r="D99" s="358"/>
      <c r="E99" s="358"/>
      <c r="F99" s="358"/>
      <c r="G99" s="359"/>
      <c r="H99" s="360"/>
      <c r="I99" s="358"/>
      <c r="J99" s="358"/>
      <c r="K99" s="358"/>
      <c r="L99" s="361"/>
      <c r="M99" s="362"/>
      <c r="N99" s="358"/>
      <c r="O99" s="358"/>
      <c r="P99" s="358"/>
      <c r="Q99" s="359"/>
      <c r="R99" s="362"/>
      <c r="S99" s="358"/>
      <c r="T99" s="358"/>
      <c r="U99" s="358"/>
      <c r="V99" s="358"/>
      <c r="W99" s="358"/>
      <c r="X99" s="358"/>
      <c r="Y99" s="363"/>
      <c r="Z99" s="363"/>
      <c r="AA99" s="363"/>
      <c r="AB99" s="2777"/>
      <c r="AC99" s="2777"/>
      <c r="AD99" s="2777"/>
      <c r="AE99" s="2777"/>
      <c r="AF99" s="2777"/>
      <c r="AG99" s="2777"/>
      <c r="AH99" s="2777"/>
      <c r="AI99" s="2777"/>
      <c r="AJ99" s="2777"/>
      <c r="AK99" s="2777"/>
      <c r="AL99" s="2777"/>
      <c r="AM99" s="2777"/>
      <c r="AN99" s="2777"/>
      <c r="AO99" s="2777"/>
      <c r="AP99" s="2777"/>
      <c r="AQ99" s="2777"/>
      <c r="AR99" s="2777"/>
      <c r="AS99" s="2777"/>
      <c r="AT99" s="2777"/>
      <c r="AU99" s="2777"/>
      <c r="AV99" s="2777"/>
      <c r="AW99" s="2777"/>
      <c r="AX99" s="2777"/>
      <c r="AY99" s="2777"/>
      <c r="AZ99" s="239"/>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2481"/>
      <c r="CC99" s="2481"/>
      <c r="CD99" s="2481"/>
      <c r="CE99" s="2481"/>
      <c r="CF99" s="2481"/>
      <c r="CG99" s="2481"/>
      <c r="CH99" s="2481"/>
      <c r="CI99" s="2481"/>
      <c r="CJ99" s="2481"/>
      <c r="CK99" s="2481"/>
      <c r="CL99" s="2481"/>
      <c r="CM99" s="2481"/>
      <c r="CN99" s="2481"/>
      <c r="CO99" s="2481"/>
      <c r="CP99" s="2481"/>
      <c r="CQ99" s="2481"/>
      <c r="CR99" s="2481"/>
      <c r="CS99" s="2481"/>
      <c r="CT99" s="2481"/>
      <c r="CU99" s="2481"/>
      <c r="CV99" s="2481"/>
      <c r="CW99" s="2481"/>
      <c r="CX99" s="2481"/>
      <c r="CY99" s="2481"/>
      <c r="CZ99" s="2481"/>
    </row>
    <row r="100" s="130" customFormat="true" ht="15" customHeight="true" x14ac:dyDescent="0.2">
      <c r="A100" s="275"/>
      <c r="B100" s="294"/>
      <c r="C100" s="357"/>
      <c r="D100" s="358"/>
      <c r="E100" s="358"/>
      <c r="F100" s="358"/>
      <c r="G100" s="359"/>
      <c r="H100" s="360"/>
      <c r="I100" s="358"/>
      <c r="J100" s="358"/>
      <c r="K100" s="358"/>
      <c r="L100" s="361"/>
      <c r="M100" s="362"/>
      <c r="N100" s="358"/>
      <c r="O100" s="358"/>
      <c r="P100" s="358"/>
      <c r="Q100" s="359"/>
      <c r="R100" s="362"/>
      <c r="S100" s="358"/>
      <c r="T100" s="358"/>
      <c r="U100" s="358"/>
      <c r="V100" s="358"/>
      <c r="W100" s="358"/>
      <c r="X100" s="358"/>
      <c r="Y100" s="363"/>
      <c r="Z100" s="363"/>
      <c r="AA100" s="363"/>
      <c r="AB100" s="2777"/>
      <c r="AC100" s="2777"/>
      <c r="AD100" s="2777"/>
      <c r="AE100" s="2777"/>
      <c r="AF100" s="2777"/>
      <c r="AG100" s="2777"/>
      <c r="AH100" s="2777"/>
      <c r="AI100" s="2777"/>
      <c r="AJ100" s="2777"/>
      <c r="AK100" s="2777"/>
      <c r="AL100" s="2777"/>
      <c r="AM100" s="2777"/>
      <c r="AN100" s="2777"/>
      <c r="AO100" s="2777"/>
      <c r="AP100" s="2777"/>
      <c r="AQ100" s="2777"/>
      <c r="AR100" s="2777"/>
      <c r="AS100" s="2777"/>
      <c r="AT100" s="2777"/>
      <c r="AU100" s="2777"/>
      <c r="AV100" s="2777"/>
      <c r="AW100" s="2777"/>
      <c r="AX100" s="2777"/>
      <c r="AY100" s="2777"/>
      <c r="AZ100" s="239"/>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2481"/>
      <c r="CC100" s="2481"/>
      <c r="CD100" s="2481"/>
      <c r="CE100" s="2481"/>
      <c r="CF100" s="2481"/>
      <c r="CG100" s="2481"/>
      <c r="CH100" s="2481"/>
      <c r="CI100" s="2481"/>
      <c r="CJ100" s="2481"/>
      <c r="CK100" s="2481"/>
      <c r="CL100" s="2481"/>
      <c r="CM100" s="2481"/>
      <c r="CN100" s="2481"/>
      <c r="CO100" s="2481"/>
      <c r="CP100" s="2481"/>
      <c r="CQ100" s="2481"/>
      <c r="CR100" s="2481"/>
      <c r="CS100" s="2481"/>
      <c r="CT100" s="2481"/>
      <c r="CU100" s="2481"/>
      <c r="CV100" s="2481"/>
      <c r="CW100" s="2481"/>
      <c r="CX100" s="2481"/>
      <c r="CY100" s="2481"/>
      <c r="CZ100" s="2481"/>
    </row>
    <row r="101" s="130" customFormat="true" ht="15" customHeight="true" x14ac:dyDescent="0.2">
      <c r="A101" s="275"/>
      <c r="B101" s="294"/>
      <c r="C101" s="357"/>
      <c r="D101" s="358"/>
      <c r="E101" s="358"/>
      <c r="F101" s="358"/>
      <c r="G101" s="359"/>
      <c r="H101" s="360"/>
      <c r="I101" s="358"/>
      <c r="J101" s="358"/>
      <c r="K101" s="358"/>
      <c r="L101" s="361"/>
      <c r="M101" s="362"/>
      <c r="N101" s="358"/>
      <c r="O101" s="358"/>
      <c r="P101" s="358"/>
      <c r="Q101" s="359"/>
      <c r="R101" s="362"/>
      <c r="S101" s="358"/>
      <c r="T101" s="358"/>
      <c r="U101" s="358"/>
      <c r="V101" s="358"/>
      <c r="W101" s="358"/>
      <c r="X101" s="358"/>
      <c r="Y101" s="363"/>
      <c r="Z101" s="363"/>
      <c r="AA101" s="363"/>
      <c r="AB101" s="2777"/>
      <c r="AC101" s="2777"/>
      <c r="AD101" s="2777"/>
      <c r="AE101" s="2777"/>
      <c r="AF101" s="2777"/>
      <c r="AG101" s="2777"/>
      <c r="AH101" s="2777"/>
      <c r="AI101" s="2777"/>
      <c r="AJ101" s="2777"/>
      <c r="AK101" s="2777"/>
      <c r="AL101" s="2777"/>
      <c r="AM101" s="2777"/>
      <c r="AN101" s="2777"/>
      <c r="AO101" s="2777"/>
      <c r="AP101" s="2777"/>
      <c r="AQ101" s="2777"/>
      <c r="AR101" s="2777"/>
      <c r="AS101" s="2777"/>
      <c r="AT101" s="2777"/>
      <c r="AU101" s="2777"/>
      <c r="AV101" s="2777"/>
      <c r="AW101" s="2777"/>
      <c r="AX101" s="2777"/>
      <c r="AY101" s="2777"/>
      <c r="AZ101" s="239"/>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2481"/>
      <c r="CC101" s="2481"/>
      <c r="CD101" s="2481"/>
      <c r="CE101" s="2481"/>
      <c r="CF101" s="2481"/>
      <c r="CG101" s="2481"/>
      <c r="CH101" s="2481"/>
      <c r="CI101" s="2481"/>
      <c r="CJ101" s="2481"/>
      <c r="CK101" s="2481"/>
      <c r="CL101" s="2481"/>
      <c r="CM101" s="2481"/>
      <c r="CN101" s="2481"/>
      <c r="CO101" s="2481"/>
      <c r="CP101" s="2481"/>
      <c r="CQ101" s="2481"/>
      <c r="CR101" s="2481"/>
      <c r="CS101" s="2481"/>
      <c r="CT101" s="2481"/>
      <c r="CU101" s="2481"/>
      <c r="CV101" s="2481"/>
      <c r="CW101" s="2481"/>
      <c r="CX101" s="2481"/>
      <c r="CY101" s="2481"/>
      <c r="CZ101" s="2481"/>
    </row>
    <row r="102" s="130" customFormat="true" ht="15" customHeight="true" x14ac:dyDescent="0.2">
      <c r="A102" s="275"/>
      <c r="B102" s="294"/>
      <c r="C102" s="357"/>
      <c r="D102" s="358"/>
      <c r="E102" s="358"/>
      <c r="F102" s="358"/>
      <c r="G102" s="359"/>
      <c r="H102" s="360"/>
      <c r="I102" s="358"/>
      <c r="J102" s="358"/>
      <c r="K102" s="358"/>
      <c r="L102" s="361"/>
      <c r="M102" s="362"/>
      <c r="N102" s="358"/>
      <c r="O102" s="358"/>
      <c r="P102" s="358"/>
      <c r="Q102" s="359"/>
      <c r="R102" s="362"/>
      <c r="S102" s="358"/>
      <c r="T102" s="358"/>
      <c r="U102" s="358"/>
      <c r="V102" s="358"/>
      <c r="W102" s="358"/>
      <c r="X102" s="358"/>
      <c r="Y102" s="363"/>
      <c r="Z102" s="363"/>
      <c r="AA102" s="363"/>
      <c r="AB102" s="2777"/>
      <c r="AC102" s="2777"/>
      <c r="AD102" s="2777"/>
      <c r="AE102" s="2777"/>
      <c r="AF102" s="2777"/>
      <c r="AG102" s="2777"/>
      <c r="AH102" s="2777"/>
      <c r="AI102" s="2777"/>
      <c r="AJ102" s="2777"/>
      <c r="AK102" s="2777"/>
      <c r="AL102" s="2777"/>
      <c r="AM102" s="2777"/>
      <c r="AN102" s="2777"/>
      <c r="AO102" s="2777"/>
      <c r="AP102" s="2777"/>
      <c r="AQ102" s="2777"/>
      <c r="AR102" s="2777"/>
      <c r="AS102" s="2777"/>
      <c r="AT102" s="2777"/>
      <c r="AU102" s="2777"/>
      <c r="AV102" s="2777"/>
      <c r="AW102" s="2777"/>
      <c r="AX102" s="2777"/>
      <c r="AY102" s="2777"/>
      <c r="AZ102" s="239"/>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2481"/>
      <c r="CC102" s="2481"/>
      <c r="CD102" s="2481"/>
      <c r="CE102" s="2481"/>
      <c r="CF102" s="2481"/>
      <c r="CG102" s="2481"/>
      <c r="CH102" s="2481"/>
      <c r="CI102" s="2481"/>
      <c r="CJ102" s="2481"/>
      <c r="CK102" s="2481"/>
      <c r="CL102" s="2481"/>
      <c r="CM102" s="2481"/>
      <c r="CN102" s="2481"/>
      <c r="CO102" s="2481"/>
      <c r="CP102" s="2481"/>
      <c r="CQ102" s="2481"/>
      <c r="CR102" s="2481"/>
      <c r="CS102" s="2481"/>
      <c r="CT102" s="2481"/>
      <c r="CU102" s="2481"/>
      <c r="CV102" s="2481"/>
      <c r="CW102" s="2481"/>
      <c r="CX102" s="2481"/>
      <c r="CY102" s="2481"/>
      <c r="CZ102" s="2481"/>
    </row>
    <row r="103" s="130" customFormat="true" ht="15" customHeight="true" x14ac:dyDescent="0.2">
      <c r="A103" s="275"/>
      <c r="B103" s="294"/>
      <c r="C103" s="357"/>
      <c r="D103" s="358"/>
      <c r="E103" s="358"/>
      <c r="F103" s="358"/>
      <c r="G103" s="359"/>
      <c r="H103" s="360"/>
      <c r="I103" s="358"/>
      <c r="J103" s="358"/>
      <c r="K103" s="358"/>
      <c r="L103" s="361"/>
      <c r="M103" s="362"/>
      <c r="N103" s="358"/>
      <c r="O103" s="358"/>
      <c r="P103" s="358"/>
      <c r="Q103" s="359"/>
      <c r="R103" s="362"/>
      <c r="S103" s="358"/>
      <c r="T103" s="358"/>
      <c r="U103" s="358"/>
      <c r="V103" s="358"/>
      <c r="W103" s="358"/>
      <c r="X103" s="358"/>
      <c r="Y103" s="363"/>
      <c r="Z103" s="363"/>
      <c r="AA103" s="363"/>
      <c r="AB103" s="2777"/>
      <c r="AC103" s="2777"/>
      <c r="AD103" s="2777"/>
      <c r="AE103" s="2777"/>
      <c r="AF103" s="2777"/>
      <c r="AG103" s="2777"/>
      <c r="AH103" s="2777"/>
      <c r="AI103" s="2777"/>
      <c r="AJ103" s="2777"/>
      <c r="AK103" s="2777"/>
      <c r="AL103" s="2777"/>
      <c r="AM103" s="2777"/>
      <c r="AN103" s="2777"/>
      <c r="AO103" s="2777"/>
      <c r="AP103" s="2777"/>
      <c r="AQ103" s="2777"/>
      <c r="AR103" s="2777"/>
      <c r="AS103" s="2777"/>
      <c r="AT103" s="2777"/>
      <c r="AU103" s="2777"/>
      <c r="AV103" s="2777"/>
      <c r="AW103" s="2777"/>
      <c r="AX103" s="2777"/>
      <c r="AY103" s="2777"/>
      <c r="AZ103" s="239"/>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2481"/>
      <c r="CC103" s="2481"/>
      <c r="CD103" s="2481"/>
      <c r="CE103" s="2481"/>
      <c r="CF103" s="2481"/>
      <c r="CG103" s="2481"/>
      <c r="CH103" s="2481"/>
      <c r="CI103" s="2481"/>
      <c r="CJ103" s="2481"/>
      <c r="CK103" s="2481"/>
      <c r="CL103" s="2481"/>
      <c r="CM103" s="2481"/>
      <c r="CN103" s="2481"/>
      <c r="CO103" s="2481"/>
      <c r="CP103" s="2481"/>
      <c r="CQ103" s="2481"/>
      <c r="CR103" s="2481"/>
      <c r="CS103" s="2481"/>
      <c r="CT103" s="2481"/>
      <c r="CU103" s="2481"/>
      <c r="CV103" s="2481"/>
      <c r="CW103" s="2481"/>
      <c r="CX103" s="2481"/>
      <c r="CY103" s="2481"/>
      <c r="CZ103" s="2481"/>
    </row>
    <row r="104" s="130" customFormat="true" ht="15" customHeight="true" x14ac:dyDescent="0.2">
      <c r="A104" s="275"/>
      <c r="B104" s="294"/>
      <c r="C104" s="357"/>
      <c r="D104" s="358"/>
      <c r="E104" s="358"/>
      <c r="F104" s="358"/>
      <c r="G104" s="359"/>
      <c r="H104" s="360"/>
      <c r="I104" s="358"/>
      <c r="J104" s="358"/>
      <c r="K104" s="358"/>
      <c r="L104" s="361"/>
      <c r="M104" s="362"/>
      <c r="N104" s="358"/>
      <c r="O104" s="358"/>
      <c r="P104" s="358"/>
      <c r="Q104" s="359"/>
      <c r="R104" s="362"/>
      <c r="S104" s="358"/>
      <c r="T104" s="358"/>
      <c r="U104" s="358"/>
      <c r="V104" s="358"/>
      <c r="W104" s="358"/>
      <c r="X104" s="358"/>
      <c r="Y104" s="363"/>
      <c r="Z104" s="363"/>
      <c r="AA104" s="363"/>
      <c r="AB104" s="2777"/>
      <c r="AC104" s="2777"/>
      <c r="AD104" s="2777"/>
      <c r="AE104" s="2777"/>
      <c r="AF104" s="2777"/>
      <c r="AG104" s="2777"/>
      <c r="AH104" s="2777"/>
      <c r="AI104" s="2777"/>
      <c r="AJ104" s="2777"/>
      <c r="AK104" s="2777"/>
      <c r="AL104" s="2777"/>
      <c r="AM104" s="2777"/>
      <c r="AN104" s="2777"/>
      <c r="AO104" s="2777"/>
      <c r="AP104" s="2777"/>
      <c r="AQ104" s="2777"/>
      <c r="AR104" s="2777"/>
      <c r="AS104" s="2777"/>
      <c r="AT104" s="2777"/>
      <c r="AU104" s="2777"/>
      <c r="AV104" s="2777"/>
      <c r="AW104" s="2777"/>
      <c r="AX104" s="2777"/>
      <c r="AY104" s="2777"/>
      <c r="AZ104" s="239"/>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2481"/>
      <c r="CC104" s="2481"/>
      <c r="CD104" s="2481"/>
      <c r="CE104" s="2481"/>
      <c r="CF104" s="2481"/>
      <c r="CG104" s="2481"/>
      <c r="CH104" s="2481"/>
      <c r="CI104" s="2481"/>
      <c r="CJ104" s="2481"/>
      <c r="CK104" s="2481"/>
      <c r="CL104" s="2481"/>
      <c r="CM104" s="2481"/>
      <c r="CN104" s="2481"/>
      <c r="CO104" s="2481"/>
      <c r="CP104" s="2481"/>
      <c r="CQ104" s="2481"/>
      <c r="CR104" s="2481"/>
      <c r="CS104" s="2481"/>
      <c r="CT104" s="2481"/>
      <c r="CU104" s="2481"/>
      <c r="CV104" s="2481"/>
      <c r="CW104" s="2481"/>
      <c r="CX104" s="2481"/>
      <c r="CY104" s="2481"/>
      <c r="CZ104" s="2481"/>
    </row>
    <row r="105" s="130" customFormat="true" ht="15" customHeight="true" x14ac:dyDescent="0.2">
      <c r="A105" s="283"/>
      <c r="B105" s="295"/>
      <c r="C105" s="364"/>
      <c r="D105" s="365"/>
      <c r="E105" s="365"/>
      <c r="F105" s="365"/>
      <c r="G105" s="366"/>
      <c r="H105" s="367"/>
      <c r="I105" s="365"/>
      <c r="J105" s="365"/>
      <c r="K105" s="365"/>
      <c r="L105" s="368"/>
      <c r="M105" s="369"/>
      <c r="N105" s="365"/>
      <c r="O105" s="365"/>
      <c r="P105" s="365"/>
      <c r="Q105" s="366"/>
      <c r="R105" s="369"/>
      <c r="S105" s="365"/>
      <c r="T105" s="365"/>
      <c r="U105" s="365"/>
      <c r="V105" s="365"/>
      <c r="W105" s="365"/>
      <c r="X105" s="365"/>
      <c r="Y105" s="370"/>
      <c r="Z105" s="370"/>
      <c r="AA105" s="370"/>
      <c r="AB105" s="2777"/>
      <c r="AC105" s="2777"/>
      <c r="AD105" s="2777"/>
      <c r="AE105" s="2777"/>
      <c r="AF105" s="2777"/>
      <c r="AG105" s="2777"/>
      <c r="AH105" s="2777"/>
      <c r="AI105" s="2777"/>
      <c r="AJ105" s="2777"/>
      <c r="AK105" s="2777"/>
      <c r="AL105" s="2777"/>
      <c r="AM105" s="2777"/>
      <c r="AN105" s="2777"/>
      <c r="AO105" s="2777"/>
      <c r="AP105" s="2777"/>
      <c r="AQ105" s="2777"/>
      <c r="AR105" s="2777"/>
      <c r="AS105" s="2777"/>
      <c r="AT105" s="2777"/>
      <c r="AU105" s="2777"/>
      <c r="AV105" s="2777"/>
      <c r="AW105" s="2777"/>
      <c r="AX105" s="2777"/>
      <c r="AY105" s="2777"/>
      <c r="AZ105" s="239"/>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2481"/>
      <c r="CC105" s="2481"/>
      <c r="CD105" s="2481"/>
      <c r="CE105" s="2481"/>
      <c r="CF105" s="2481"/>
      <c r="CG105" s="2481"/>
      <c r="CH105" s="2481"/>
      <c r="CI105" s="2481"/>
      <c r="CJ105" s="2481"/>
      <c r="CK105" s="2481"/>
      <c r="CL105" s="2481"/>
      <c r="CM105" s="2481"/>
      <c r="CN105" s="2481"/>
      <c r="CO105" s="2481"/>
      <c r="CP105" s="2481"/>
      <c r="CQ105" s="2481"/>
      <c r="CR105" s="2481"/>
      <c r="CS105" s="2481"/>
      <c r="CT105" s="2481"/>
      <c r="CU105" s="2481"/>
      <c r="CV105" s="2481"/>
      <c r="CW105" s="2481"/>
      <c r="CX105" s="2481"/>
      <c r="CY105" s="2481"/>
      <c r="CZ105" s="2481"/>
    </row>
    <row r="106" s="130" customFormat="true" ht="250.15" customHeight="true" x14ac:dyDescent="0.2">
      <c r="A106" s="436"/>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436"/>
      <c r="AB106" s="239"/>
      <c r="AC106" s="239"/>
      <c r="AD106" s="239"/>
      <c r="AE106" s="239"/>
      <c r="AF106" s="239"/>
      <c r="AG106" s="239"/>
      <c r="AH106" s="239"/>
      <c r="AI106" s="239"/>
      <c r="AJ106" s="239"/>
      <c r="AK106" s="239"/>
      <c r="AL106" s="239"/>
      <c r="AM106" s="239"/>
      <c r="AN106" s="239"/>
      <c r="AO106" s="239"/>
      <c r="AP106" s="239"/>
      <c r="AQ106" s="239"/>
      <c r="AR106" s="239"/>
      <c r="AS106" s="239"/>
      <c r="AT106" s="239"/>
      <c r="AU106" s="239"/>
      <c r="AV106" s="239"/>
      <c r="AW106" s="239"/>
      <c r="AX106" s="239"/>
      <c r="AY106" s="239"/>
      <c r="AZ106" s="239"/>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112"/>
      <c r="B107" s="112"/>
      <c r="C107" s="410"/>
      <c r="D107" s="410"/>
      <c r="E107" s="410"/>
      <c r="F107" s="410"/>
      <c r="G107" s="410"/>
      <c r="H107" s="113"/>
      <c r="I107" s="113"/>
      <c r="J107" s="113"/>
      <c r="K107" s="113"/>
      <c r="L107" s="113"/>
      <c r="M107" s="113"/>
      <c r="N107" s="113"/>
      <c r="O107" s="113"/>
      <c r="P107" s="113"/>
      <c r="Q107" s="113"/>
      <c r="R107" s="113"/>
      <c r="S107" s="113"/>
      <c r="T107" s="113"/>
      <c r="U107" s="113"/>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3008" t="str">
        <f>A1026</f>
        <v>Zambia</v>
      </c>
      <c r="B108" s="3009"/>
      <c r="C108" s="410"/>
      <c r="D108" s="410"/>
      <c r="E108" s="410"/>
      <c r="F108" s="410"/>
      <c r="G108" s="410"/>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2018</v>
      </c>
      <c r="B109" s="139"/>
      <c r="C109" s="410"/>
      <c r="D109" s="410"/>
      <c r="E109" s="410"/>
      <c r="F109" s="410"/>
      <c r="G109" s="410"/>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3.85" customHeight="true" x14ac:dyDescent="0.35">
      <c r="A110" s="140" t="s">
        <v>99</v>
      </c>
      <c r="B110" s="141"/>
      <c r="C110" s="410"/>
      <c r="D110" s="410"/>
      <c r="E110" s="410"/>
      <c r="F110" s="410"/>
      <c r="G110" s="410"/>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410"/>
      <c r="D111" s="410"/>
      <c r="E111" s="410"/>
      <c r="F111" s="410"/>
      <c r="G111" s="410"/>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2722" t="s">
        <v>98</v>
      </c>
      <c r="B112" s="248"/>
      <c r="C112" s="410"/>
      <c r="D112" s="410"/>
      <c r="E112" s="410"/>
      <c r="F112" s="410"/>
      <c r="G112" s="410"/>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410"/>
      <c r="D113" s="410"/>
      <c r="E113" s="410"/>
      <c r="F113" s="410"/>
      <c r="G113" s="410"/>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410"/>
      <c r="D114" s="410"/>
      <c r="E114" s="410"/>
      <c r="F114" s="410"/>
      <c r="G114" s="410"/>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DHS18</v>
      </c>
      <c r="C115" s="410"/>
      <c r="D115" s="410"/>
      <c r="E115" s="410"/>
      <c r="F115" s="410"/>
      <c r="G115" s="410"/>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399" t="str">
        <f>B1030</f>
        <v/>
      </c>
      <c r="B116" s="248"/>
      <c r="C116" s="410"/>
      <c r="D116" s="410"/>
      <c r="E116" s="410"/>
      <c r="F116" s="410"/>
      <c r="G116" s="410"/>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399" t="str">
        <f>B1029</f>
        <v/>
      </c>
      <c r="B117" s="2723"/>
      <c r="C117" s="410"/>
      <c r="D117" s="410"/>
      <c r="E117" s="410"/>
      <c r="F117" s="410"/>
      <c r="G117" s="410"/>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2722"/>
      <c r="B118" s="248"/>
      <c r="C118" s="410"/>
      <c r="D118" s="410"/>
      <c r="E118" s="410"/>
      <c r="F118" s="410"/>
      <c r="G118" s="410"/>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400"/>
      <c r="B119" s="249"/>
      <c r="C119" s="410"/>
      <c r="D119" s="410"/>
      <c r="E119" s="410"/>
      <c r="F119" s="410"/>
      <c r="G119" s="410"/>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0" customFormat="true" ht="15" customHeight="true" x14ac:dyDescent="0.2">
      <c r="A120" s="116" t="s">
        <v>99</v>
      </c>
      <c r="B120" s="231"/>
      <c r="C120" s="3047" t="s">
        <v>115</v>
      </c>
      <c r="D120" s="3048"/>
      <c r="E120" s="3048"/>
      <c r="F120" s="3048"/>
      <c r="G120" s="3049"/>
      <c r="H120" s="3454" t="s">
        <v>38</v>
      </c>
      <c r="I120" s="3455"/>
      <c r="J120" s="3455"/>
      <c r="K120" s="3455"/>
      <c r="L120" s="3456"/>
      <c r="M120" s="3457" t="s">
        <v>37</v>
      </c>
      <c r="N120" s="3458"/>
      <c r="O120" s="3458"/>
      <c r="P120" s="3458"/>
      <c r="Q120" s="3459"/>
      <c r="R120" s="743" t="s">
        <v>142</v>
      </c>
      <c r="S120" s="469"/>
      <c r="T120" s="469"/>
      <c r="U120" s="469"/>
      <c r="V120" s="469"/>
      <c r="W120" s="469"/>
      <c r="X120" s="469"/>
      <c r="Y120" s="470"/>
      <c r="Z120" s="464"/>
      <c r="AA120" s="464"/>
      <c r="AB120" s="2766"/>
      <c r="AC120" s="2766"/>
      <c r="AD120" s="2766"/>
      <c r="AE120" s="2766"/>
      <c r="AF120" s="2766"/>
      <c r="AG120" s="2766"/>
      <c r="AH120" s="2766"/>
      <c r="AI120" s="2766"/>
      <c r="AJ120" s="2766"/>
      <c r="AK120" s="2766"/>
      <c r="AL120" s="2766"/>
      <c r="AM120" s="2766"/>
      <c r="AN120" s="2766"/>
      <c r="AO120" s="2766"/>
      <c r="AP120" s="2766"/>
      <c r="AQ120" s="2766"/>
      <c r="AR120" s="2766"/>
      <c r="AS120" s="2766"/>
      <c r="AT120" s="2766"/>
      <c r="AU120" s="2766"/>
      <c r="AV120" s="2766"/>
      <c r="AW120" s="2766"/>
      <c r="AX120" s="2766"/>
      <c r="AY120" s="2766"/>
      <c r="AZ120" s="239"/>
      <c r="BA120" s="241" t="s">
        <v>131</v>
      </c>
      <c r="BB120" s="116" t="s">
        <v>99</v>
      </c>
      <c r="BC120" s="3108" t="s">
        <v>115</v>
      </c>
      <c r="BD120" s="3109"/>
      <c r="BE120" s="3109"/>
      <c r="BF120" s="3109"/>
      <c r="BG120" s="3110"/>
      <c r="BH120" s="3111" t="s">
        <v>38</v>
      </c>
      <c r="BI120" s="3109"/>
      <c r="BJ120" s="3109"/>
      <c r="BK120" s="3109"/>
      <c r="BL120" s="3110"/>
      <c r="BM120" s="3111" t="s">
        <v>37</v>
      </c>
      <c r="BN120" s="3109"/>
      <c r="BO120" s="3109"/>
      <c r="BP120" s="3109"/>
      <c r="BQ120" s="3110"/>
      <c r="BR120" s="751" t="s">
        <v>142</v>
      </c>
      <c r="BS120" s="507"/>
      <c r="BT120" s="507"/>
      <c r="BU120" s="507"/>
      <c r="BV120" s="507"/>
      <c r="BW120" s="507"/>
      <c r="BX120" s="507"/>
      <c r="BY120" s="508"/>
      <c r="BZ120" s="461"/>
      <c r="CA120" s="461"/>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0" customFormat="true" ht="12.75" x14ac:dyDescent="0.2">
      <c r="A121" s="206" t="s">
        <v>87</v>
      </c>
      <c r="B121" s="279"/>
      <c r="C121" s="411" t="s">
        <v>0</v>
      </c>
      <c r="D121" s="412" t="s">
        <v>1</v>
      </c>
      <c r="E121" s="412" t="s">
        <v>2</v>
      </c>
      <c r="F121" s="412" t="s">
        <v>3</v>
      </c>
      <c r="G121" s="413" t="s">
        <v>4</v>
      </c>
      <c r="H121" s="321" t="s">
        <v>0</v>
      </c>
      <c r="I121" s="320" t="s">
        <v>1</v>
      </c>
      <c r="J121" s="320" t="s">
        <v>2</v>
      </c>
      <c r="K121" s="320" t="s">
        <v>3</v>
      </c>
      <c r="L121" s="322" t="s">
        <v>4</v>
      </c>
      <c r="M121" s="323" t="s">
        <v>0</v>
      </c>
      <c r="N121" s="320" t="s">
        <v>1</v>
      </c>
      <c r="O121" s="320" t="s">
        <v>2</v>
      </c>
      <c r="P121" s="320" t="s">
        <v>3</v>
      </c>
      <c r="Q121" s="322" t="s">
        <v>4</v>
      </c>
      <c r="R121" s="323" t="s">
        <v>478</v>
      </c>
      <c r="S121" s="320" t="s">
        <v>479</v>
      </c>
      <c r="T121" s="320" t="s">
        <v>480</v>
      </c>
      <c r="U121" s="320" t="s">
        <v>481</v>
      </c>
      <c r="V121" s="320" t="s">
        <v>482</v>
      </c>
      <c r="W121" s="320" t="s">
        <v>483</v>
      </c>
      <c r="X121" s="320" t="s">
        <v>484</v>
      </c>
      <c r="Y121" s="324" t="s">
        <v>485</v>
      </c>
      <c r="Z121" s="324" t="s">
        <v>486</v>
      </c>
      <c r="AA121" s="324" t="s">
        <v>487</v>
      </c>
      <c r="AB121" s="2778"/>
      <c r="AC121" s="2778"/>
      <c r="AD121" s="2778"/>
      <c r="AE121" s="2778"/>
      <c r="AF121" s="2778"/>
      <c r="AG121" s="2778"/>
      <c r="AH121" s="2778"/>
      <c r="AI121" s="2778"/>
      <c r="AJ121" s="2778"/>
      <c r="AK121" s="2778"/>
      <c r="AL121" s="2778"/>
      <c r="AM121" s="2778"/>
      <c r="AN121" s="2778"/>
      <c r="AO121" s="2778"/>
      <c r="AP121" s="2778"/>
      <c r="AQ121" s="2778"/>
      <c r="AR121" s="2778"/>
      <c r="AS121" s="2778"/>
      <c r="AT121" s="2778"/>
      <c r="AU121" s="2778"/>
      <c r="AV121" s="2778"/>
      <c r="AW121" s="2778"/>
      <c r="AX121" s="2778"/>
      <c r="AY121" s="2778"/>
      <c r="AZ121" s="239"/>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478</v>
      </c>
      <c r="BS121" s="186" t="s">
        <v>479</v>
      </c>
      <c r="BT121" s="186" t="s">
        <v>480</v>
      </c>
      <c r="BU121" s="186" t="s">
        <v>481</v>
      </c>
      <c r="BV121" s="186" t="s">
        <v>482</v>
      </c>
      <c r="BW121" s="186" t="s">
        <v>483</v>
      </c>
      <c r="BX121" s="186" t="s">
        <v>484</v>
      </c>
      <c r="BY121" s="187" t="s">
        <v>485</v>
      </c>
      <c r="BZ121" s="187" t="s">
        <v>486</v>
      </c>
      <c r="CA121" s="187" t="s">
        <v>487</v>
      </c>
      <c r="CB121" s="2482"/>
      <c r="CC121" s="2482"/>
      <c r="CD121" s="2482"/>
      <c r="CE121" s="2482"/>
      <c r="CF121" s="2482"/>
      <c r="CG121" s="2482"/>
      <c r="CH121" s="2482"/>
      <c r="CI121" s="2482"/>
      <c r="CJ121" s="2482"/>
      <c r="CK121" s="2482"/>
      <c r="CL121" s="2482"/>
      <c r="CM121" s="2482"/>
      <c r="CN121" s="2482"/>
      <c r="CO121" s="2482"/>
      <c r="CP121" s="2482"/>
      <c r="CQ121" s="2482"/>
      <c r="CR121" s="2482"/>
      <c r="CS121" s="2482"/>
      <c r="CT121" s="2482"/>
      <c r="CU121" s="2482"/>
      <c r="CV121" s="2482"/>
      <c r="CW121" s="2482"/>
      <c r="CX121" s="2482"/>
      <c r="CY121" s="2482"/>
      <c r="CZ121" s="2482"/>
    </row>
    <row r="122" s="130" customFormat="true" ht="15" customHeight="true" x14ac:dyDescent="0.2">
      <c r="A122" s="3451" t="s">
        <v>18</v>
      </c>
      <c r="B122" s="296" t="s">
        <v>14</v>
      </c>
      <c r="C122" s="551">
        <v>30.748914461198684</v>
      </c>
      <c r="D122" s="567">
        <v>33.027508554140155</v>
      </c>
      <c r="E122" s="567">
        <v>43.131023664063662</v>
      </c>
      <c r="F122" s="567">
        <v>72.917839326647254</v>
      </c>
      <c r="G122" s="583">
        <v>91.903809975923892</v>
      </c>
      <c r="H122" s="599">
        <v>51.164847074637251</v>
      </c>
      <c r="I122" s="567">
        <v>74.610503878910833</v>
      </c>
      <c r="J122" s="567">
        <v>84.592393506993957</v>
      </c>
      <c r="K122" s="567">
        <v>89.071694906381097</v>
      </c>
      <c r="L122" s="615">
        <v>96.503153709902577</v>
      </c>
      <c r="M122" s="628">
        <v>28.711426284712683</v>
      </c>
      <c r="N122" s="567">
        <v>32.243761190242957</v>
      </c>
      <c r="O122" s="567">
        <v>33.503605765573688</v>
      </c>
      <c r="P122" s="567">
        <v>35.812725705061979</v>
      </c>
      <c r="Q122" s="615">
        <v>59.213326001601231</v>
      </c>
      <c r="R122" s="628">
        <v>38.930921123143207</v>
      </c>
      <c r="S122" s="567">
        <v>76.897755707255996</v>
      </c>
      <c r="T122" s="567">
        <v>39.655952438885315</v>
      </c>
      <c r="U122" s="567">
        <v>48.974318283748971</v>
      </c>
      <c r="V122" s="567">
        <v>80.230642756815556</v>
      </c>
      <c r="W122" s="567">
        <v>52.111444132374906</v>
      </c>
      <c r="X122" s="567">
        <v>47.806578541297888</v>
      </c>
      <c r="Y122" s="641">
        <v>56.075008589405272</v>
      </c>
      <c r="Z122" s="641">
        <v>51.725038065061781</v>
      </c>
      <c r="AA122" s="641">
        <v>6.2691096786799445</v>
      </c>
      <c r="AB122" s="2779"/>
      <c r="AC122" s="2779"/>
      <c r="AD122" s="2779"/>
      <c r="AE122" s="2779"/>
      <c r="AF122" s="2779"/>
      <c r="AG122" s="2779"/>
      <c r="AH122" s="2779"/>
      <c r="AI122" s="2779"/>
      <c r="AJ122" s="2779"/>
      <c r="AK122" s="2779"/>
      <c r="AL122" s="2779"/>
      <c r="AM122" s="2779"/>
      <c r="AN122" s="2779"/>
      <c r="AO122" s="2779"/>
      <c r="AP122" s="2779"/>
      <c r="AQ122" s="2779"/>
      <c r="AR122" s="2779"/>
      <c r="AS122" s="2779"/>
      <c r="AT122" s="2779"/>
      <c r="AU122" s="2779"/>
      <c r="AV122" s="2779"/>
      <c r="AW122" s="2779"/>
      <c r="AX122" s="2779"/>
      <c r="AY122" s="2779"/>
      <c r="AZ122" s="239"/>
      <c r="BA122" s="3113" t="s">
        <v>18</v>
      </c>
      <c r="BB122" s="169" t="s">
        <v>14</v>
      </c>
      <c r="BC122" s="657">
        <v>4010.9419739999994</v>
      </c>
      <c r="BD122" s="673">
        <v>4311.108903999997</v>
      </c>
      <c r="BE122" s="673">
        <v>5627.860156999991</v>
      </c>
      <c r="BF122" s="673">
        <v>9514.8762470000038</v>
      </c>
      <c r="BG122" s="689">
        <v>11991.015279999989</v>
      </c>
      <c r="BH122" s="705">
        <v>2659.0375869999984</v>
      </c>
      <c r="BI122" s="673">
        <v>3881.5306849999984</v>
      </c>
      <c r="BJ122" s="673">
        <v>4388.1141679999982</v>
      </c>
      <c r="BK122" s="673">
        <v>4632.3247319999937</v>
      </c>
      <c r="BL122" s="689">
        <v>5019.1991890000063</v>
      </c>
      <c r="BM122" s="705">
        <v>2254.8833909999998</v>
      </c>
      <c r="BN122" s="673">
        <v>2528.8697310000025</v>
      </c>
      <c r="BO122" s="673">
        <v>2631.6790029999993</v>
      </c>
      <c r="BP122" s="673">
        <v>2811.865542</v>
      </c>
      <c r="BQ122" s="689">
        <v>4648.2985339999987</v>
      </c>
      <c r="BR122" s="705">
        <v>2261.7881540000026</v>
      </c>
      <c r="BS122" s="673">
        <v>7140.7037960000089</v>
      </c>
      <c r="BT122" s="673">
        <v>3377.6721179999954</v>
      </c>
      <c r="BU122" s="673">
        <v>2748.5367489999953</v>
      </c>
      <c r="BV122" s="673">
        <v>8794.7287489999908</v>
      </c>
      <c r="BW122" s="673">
        <v>1965.0680210000012</v>
      </c>
      <c r="BX122" s="673">
        <v>1683.2395950000002</v>
      </c>
      <c r="BY122" s="721">
        <v>3127.2289560000017</v>
      </c>
      <c r="BZ122" s="721">
        <v>4088.413959999998</v>
      </c>
      <c r="CA122" s="721">
        <v>268.42246399999982</v>
      </c>
      <c r="CB122" s="2546"/>
      <c r="CC122" s="2546"/>
      <c r="CD122" s="2546"/>
      <c r="CE122" s="2546"/>
      <c r="CF122" s="2546"/>
      <c r="CG122" s="2546"/>
      <c r="CH122" s="2546"/>
      <c r="CI122" s="2546"/>
      <c r="CJ122" s="2546"/>
      <c r="CK122" s="2546"/>
      <c r="CL122" s="2546"/>
      <c r="CM122" s="2546"/>
      <c r="CN122" s="2546"/>
      <c r="CO122" s="2546"/>
      <c r="CP122" s="2546"/>
      <c r="CQ122" s="2546"/>
      <c r="CR122" s="2546"/>
      <c r="CS122" s="2546"/>
      <c r="CT122" s="2546"/>
      <c r="CU122" s="2546"/>
      <c r="CV122" s="2546"/>
      <c r="CW122" s="2546"/>
      <c r="CX122" s="2546"/>
      <c r="CY122" s="2546"/>
      <c r="CZ122" s="2483"/>
    </row>
    <row r="123" s="130" customFormat="true" ht="15" customHeight="true" x14ac:dyDescent="0.2">
      <c r="A123" s="3452"/>
      <c r="B123" s="297" t="s">
        <v>51</v>
      </c>
      <c r="C123" s="552">
        <v>69.251085538801377</v>
      </c>
      <c r="D123" s="568">
        <v>66.972491445859859</v>
      </c>
      <c r="E123" s="568">
        <v>56.868976335936615</v>
      </c>
      <c r="F123" s="568">
        <v>27.082160673352927</v>
      </c>
      <c r="G123" s="584">
        <v>8.096190024076197</v>
      </c>
      <c r="H123" s="600">
        <v>48.835152925362799</v>
      </c>
      <c r="I123" s="568">
        <v>25.389496121089095</v>
      </c>
      <c r="J123" s="568">
        <v>15.407606493006101</v>
      </c>
      <c r="K123" s="568">
        <v>10.928305093618878</v>
      </c>
      <c r="L123" s="616">
        <v>3.4968462900974364</v>
      </c>
      <c r="M123" s="629">
        <v>71.288573715287342</v>
      </c>
      <c r="N123" s="568">
        <v>67.75623880975715</v>
      </c>
      <c r="O123" s="568">
        <v>66.496394234426262</v>
      </c>
      <c r="P123" s="568">
        <v>64.187274294938078</v>
      </c>
      <c r="Q123" s="616">
        <v>40.786673998398861</v>
      </c>
      <c r="R123" s="629">
        <v>61.069078876856821</v>
      </c>
      <c r="S123" s="568">
        <v>23.102244292744022</v>
      </c>
      <c r="T123" s="568">
        <v>60.344047561114735</v>
      </c>
      <c r="U123" s="568">
        <v>51.025681716251093</v>
      </c>
      <c r="V123" s="568">
        <v>19.769357243184309</v>
      </c>
      <c r="W123" s="568">
        <v>47.888555867625072</v>
      </c>
      <c r="X123" s="568">
        <v>52.193421458702062</v>
      </c>
      <c r="Y123" s="642">
        <v>43.924991410594835</v>
      </c>
      <c r="Z123" s="642">
        <v>48.274961934938332</v>
      </c>
      <c r="AA123" s="642">
        <v>93.730890321320075</v>
      </c>
      <c r="AB123" s="2780"/>
      <c r="AC123" s="2780"/>
      <c r="AD123" s="2780"/>
      <c r="AE123" s="2780"/>
      <c r="AF123" s="2780"/>
      <c r="AG123" s="2780"/>
      <c r="AH123" s="2780"/>
      <c r="AI123" s="2780"/>
      <c r="AJ123" s="2780"/>
      <c r="AK123" s="2780"/>
      <c r="AL123" s="2780"/>
      <c r="AM123" s="2780"/>
      <c r="AN123" s="2780"/>
      <c r="AO123" s="2780"/>
      <c r="AP123" s="2780"/>
      <c r="AQ123" s="2780"/>
      <c r="AR123" s="2780"/>
      <c r="AS123" s="2780"/>
      <c r="AT123" s="2780"/>
      <c r="AU123" s="2780"/>
      <c r="AV123" s="2780"/>
      <c r="AW123" s="2780"/>
      <c r="AX123" s="2780"/>
      <c r="AY123" s="2780"/>
      <c r="AZ123" s="239"/>
      <c r="BA123" s="3114"/>
      <c r="BB123" s="170" t="s">
        <v>51</v>
      </c>
      <c r="BC123" s="658">
        <v>9033.2322490000133</v>
      </c>
      <c r="BD123" s="674">
        <v>8741.9765170000064</v>
      </c>
      <c r="BE123" s="674">
        <v>7420.4277779999929</v>
      </c>
      <c r="BF123" s="674">
        <v>3533.8870390000029</v>
      </c>
      <c r="BG123" s="690">
        <v>1056.3385600000008</v>
      </c>
      <c r="BH123" s="706">
        <v>2537.9633600000011</v>
      </c>
      <c r="BI123" s="674">
        <v>1320.8610470000001</v>
      </c>
      <c r="BJ123" s="674">
        <v>799.24841400000014</v>
      </c>
      <c r="BK123" s="674">
        <v>568.34506199999987</v>
      </c>
      <c r="BL123" s="690">
        <v>181.87351800000002</v>
      </c>
      <c r="BM123" s="706">
        <v>5598.7264180000029</v>
      </c>
      <c r="BN123" s="674">
        <v>5314.1040339999927</v>
      </c>
      <c r="BO123" s="674">
        <v>5223.2337529999968</v>
      </c>
      <c r="BP123" s="674">
        <v>5039.7165050000031</v>
      </c>
      <c r="BQ123" s="690">
        <v>3201.7900320000012</v>
      </c>
      <c r="BR123" s="706">
        <v>3547.959185000002</v>
      </c>
      <c r="BS123" s="674">
        <v>2145.267855999999</v>
      </c>
      <c r="BT123" s="674">
        <v>5139.7682920000007</v>
      </c>
      <c r="BU123" s="674">
        <v>2863.663370000002</v>
      </c>
      <c r="BV123" s="674">
        <v>2167.0789179999983</v>
      </c>
      <c r="BW123" s="674">
        <v>1805.8273239999983</v>
      </c>
      <c r="BX123" s="674">
        <v>1837.6975780000014</v>
      </c>
      <c r="BY123" s="722">
        <v>2449.6385909999985</v>
      </c>
      <c r="BZ123" s="722">
        <v>3815.7154770000006</v>
      </c>
      <c r="CA123" s="722">
        <v>4013.2455520000049</v>
      </c>
      <c r="CB123" s="2547"/>
      <c r="CC123" s="2547"/>
      <c r="CD123" s="2547"/>
      <c r="CE123" s="2547"/>
      <c r="CF123" s="2547"/>
      <c r="CG123" s="2547"/>
      <c r="CH123" s="2547"/>
      <c r="CI123" s="2547"/>
      <c r="CJ123" s="2547"/>
      <c r="CK123" s="2547"/>
      <c r="CL123" s="2547"/>
      <c r="CM123" s="2547"/>
      <c r="CN123" s="2547"/>
      <c r="CO123" s="2547"/>
      <c r="CP123" s="2547"/>
      <c r="CQ123" s="2547"/>
      <c r="CR123" s="2547"/>
      <c r="CS123" s="2547"/>
      <c r="CT123" s="2547"/>
      <c r="CU123" s="2547"/>
      <c r="CV123" s="2547"/>
      <c r="CW123" s="2547"/>
      <c r="CX123" s="2547"/>
      <c r="CY123" s="2547"/>
      <c r="CZ123" s="2484"/>
    </row>
    <row r="124" s="130" customFormat="true" ht="15" customHeight="true" x14ac:dyDescent="0.2">
      <c r="A124" s="3452" t="s">
        <v>50</v>
      </c>
      <c r="B124" s="297" t="s">
        <v>15</v>
      </c>
      <c r="C124" s="552">
        <v>21.065496328276073</v>
      </c>
      <c r="D124" s="568">
        <v>24.81453531123719</v>
      </c>
      <c r="E124" s="568">
        <v>25.964277764843878</v>
      </c>
      <c r="F124" s="568">
        <v>30.257496074252927</v>
      </c>
      <c r="G124" s="584">
        <v>63.609970648270789</v>
      </c>
      <c r="H124" s="600">
        <v>21.95170542846548</v>
      </c>
      <c r="I124" s="568">
        <v>21.821633384834854</v>
      </c>
      <c r="J124" s="568">
        <v>30.348428649709554</v>
      </c>
      <c r="K124" s="568">
        <v>45.829467595688676</v>
      </c>
      <c r="L124" s="616">
        <v>84.38393914572886</v>
      </c>
      <c r="M124" s="629">
        <v>18.980217941204319</v>
      </c>
      <c r="N124" s="568">
        <v>23.338197115593747</v>
      </c>
      <c r="O124" s="568">
        <v>26.33183787331172</v>
      </c>
      <c r="P124" s="568">
        <v>25.680034264819295</v>
      </c>
      <c r="Q124" s="616">
        <v>45.783953872400282</v>
      </c>
      <c r="R124" s="629">
        <v>26.765970295494117</v>
      </c>
      <c r="S124" s="568">
        <v>46.57797557532313</v>
      </c>
      <c r="T124" s="568">
        <v>25.527033619716295</v>
      </c>
      <c r="U124" s="568">
        <v>39.587413258454433</v>
      </c>
      <c r="V124" s="568">
        <v>34.639556926646833</v>
      </c>
      <c r="W124" s="568">
        <v>40.888039734234532</v>
      </c>
      <c r="X124" s="568">
        <v>30.07241586471779</v>
      </c>
      <c r="Y124" s="642">
        <v>45.795474977236402</v>
      </c>
      <c r="Z124" s="642">
        <v>27.603826232735873</v>
      </c>
      <c r="AA124" s="642">
        <v>4.9654213312553024</v>
      </c>
      <c r="AB124" s="2780"/>
      <c r="AC124" s="2780"/>
      <c r="AD124" s="2780"/>
      <c r="AE124" s="2780"/>
      <c r="AF124" s="2780"/>
      <c r="AG124" s="2780"/>
      <c r="AH124" s="2780"/>
      <c r="AI124" s="2780"/>
      <c r="AJ124" s="2780"/>
      <c r="AK124" s="2780"/>
      <c r="AL124" s="2780"/>
      <c r="AM124" s="2780"/>
      <c r="AN124" s="2780"/>
      <c r="AO124" s="2780"/>
      <c r="AP124" s="2780"/>
      <c r="AQ124" s="2780"/>
      <c r="AR124" s="2780"/>
      <c r="AS124" s="2780"/>
      <c r="AT124" s="2780"/>
      <c r="AU124" s="2780"/>
      <c r="AV124" s="2780"/>
      <c r="AW124" s="2780"/>
      <c r="AX124" s="2780"/>
      <c r="AY124" s="2780"/>
      <c r="AZ124" s="239"/>
      <c r="BA124" s="3114" t="s">
        <v>50</v>
      </c>
      <c r="BB124" s="170" t="s">
        <v>15</v>
      </c>
      <c r="BC124" s="658">
        <v>2747.8200419999998</v>
      </c>
      <c r="BD124" s="674">
        <v>3239.0624909999992</v>
      </c>
      <c r="BE124" s="674">
        <v>3387.8937229999983</v>
      </c>
      <c r="BF124" s="674">
        <v>3948.2290390000021</v>
      </c>
      <c r="BG124" s="690">
        <v>8299.4179480000166</v>
      </c>
      <c r="BH124" s="706">
        <v>1140.8303390000008</v>
      </c>
      <c r="BI124" s="674">
        <v>1135.2468510000006</v>
      </c>
      <c r="BJ124" s="674">
        <v>1574.2830319999996</v>
      </c>
      <c r="BK124" s="674">
        <v>2383.4392779999966</v>
      </c>
      <c r="BL124" s="690">
        <v>4388.8700279999975</v>
      </c>
      <c r="BM124" s="706">
        <v>1490.6322580000005</v>
      </c>
      <c r="BN124" s="674">
        <v>1830.408677000001</v>
      </c>
      <c r="BO124" s="674">
        <v>2068.3428920000015</v>
      </c>
      <c r="BP124" s="674">
        <v>2016.2889599999996</v>
      </c>
      <c r="BQ124" s="690">
        <v>3594.0809280000058</v>
      </c>
      <c r="BR124" s="706">
        <v>1555.0352470000007</v>
      </c>
      <c r="BS124" s="674">
        <v>4325.2176079999927</v>
      </c>
      <c r="BT124" s="674">
        <v>2174.2498769999993</v>
      </c>
      <c r="BU124" s="674">
        <v>2221.7248539999991</v>
      </c>
      <c r="BV124" s="674">
        <v>3797.1216070000041</v>
      </c>
      <c r="BW124" s="674">
        <v>1541.8451870000006</v>
      </c>
      <c r="BX124" s="674">
        <v>1058.830868999999</v>
      </c>
      <c r="BY124" s="722">
        <v>2553.9529819999998</v>
      </c>
      <c r="BZ124" s="722">
        <v>2181.8421550000012</v>
      </c>
      <c r="CA124" s="722">
        <v>212.60285699999991</v>
      </c>
      <c r="CB124" s="2547"/>
      <c r="CC124" s="2547"/>
      <c r="CD124" s="2547"/>
      <c r="CE124" s="2547"/>
      <c r="CF124" s="2547"/>
      <c r="CG124" s="2547"/>
      <c r="CH124" s="2547"/>
      <c r="CI124" s="2547"/>
      <c r="CJ124" s="2547"/>
      <c r="CK124" s="2547"/>
      <c r="CL124" s="2547"/>
      <c r="CM124" s="2547"/>
      <c r="CN124" s="2547"/>
      <c r="CO124" s="2547"/>
      <c r="CP124" s="2547"/>
      <c r="CQ124" s="2547"/>
      <c r="CR124" s="2547"/>
      <c r="CS124" s="2547"/>
      <c r="CT124" s="2547"/>
      <c r="CU124" s="2547"/>
      <c r="CV124" s="2547"/>
      <c r="CW124" s="2547"/>
      <c r="CX124" s="2547"/>
      <c r="CY124" s="2547"/>
      <c r="CZ124" s="2484"/>
    </row>
    <row r="125" s="130" customFormat="true" ht="15" customHeight="true" x14ac:dyDescent="0.2">
      <c r="A125" s="3452"/>
      <c r="B125" s="297" t="s">
        <v>16</v>
      </c>
      <c r="C125" s="552">
        <v>9.6834181329226059</v>
      </c>
      <c r="D125" s="568">
        <v>8.2129732429029811</v>
      </c>
      <c r="E125" s="568">
        <v>17.166745899219823</v>
      </c>
      <c r="F125" s="568">
        <v>42.660343252394298</v>
      </c>
      <c r="G125" s="584">
        <v>28.293839327653298</v>
      </c>
      <c r="H125" s="600">
        <v>29.213141646171799</v>
      </c>
      <c r="I125" s="568">
        <v>52.788870494075965</v>
      </c>
      <c r="J125" s="568">
        <v>54.243964857284425</v>
      </c>
      <c r="K125" s="568">
        <v>43.242227310692485</v>
      </c>
      <c r="L125" s="616">
        <v>12.119214564173541</v>
      </c>
      <c r="M125" s="629">
        <v>9.7312083435083814</v>
      </c>
      <c r="N125" s="568">
        <v>8.9055640746491882</v>
      </c>
      <c r="O125" s="568">
        <v>7.1717678922619976</v>
      </c>
      <c r="P125" s="568">
        <v>10.132691440242684</v>
      </c>
      <c r="Q125" s="616">
        <v>13.429372129201028</v>
      </c>
      <c r="R125" s="629">
        <v>12.164950827649054</v>
      </c>
      <c r="S125" s="568">
        <v>30.319780131932657</v>
      </c>
      <c r="T125" s="568">
        <v>14.128918819169067</v>
      </c>
      <c r="U125" s="568">
        <v>9.386905025294606</v>
      </c>
      <c r="V125" s="568">
        <v>45.591085830168865</v>
      </c>
      <c r="W125" s="568">
        <v>11.223404398140362</v>
      </c>
      <c r="X125" s="568">
        <v>17.734162676580059</v>
      </c>
      <c r="Y125" s="642">
        <v>10.279533612168832</v>
      </c>
      <c r="Z125" s="642">
        <v>24.121211832325965</v>
      </c>
      <c r="AA125" s="642">
        <v>1.3036883474246439</v>
      </c>
      <c r="AB125" s="2780"/>
      <c r="AC125" s="2780"/>
      <c r="AD125" s="2780"/>
      <c r="AE125" s="2780"/>
      <c r="AF125" s="2780"/>
      <c r="AG125" s="2780"/>
      <c r="AH125" s="2780"/>
      <c r="AI125" s="2780"/>
      <c r="AJ125" s="2780"/>
      <c r="AK125" s="2780"/>
      <c r="AL125" s="2780"/>
      <c r="AM125" s="2780"/>
      <c r="AN125" s="2780"/>
      <c r="AO125" s="2780"/>
      <c r="AP125" s="2780"/>
      <c r="AQ125" s="2780"/>
      <c r="AR125" s="2780"/>
      <c r="AS125" s="2780"/>
      <c r="AT125" s="2780"/>
      <c r="AU125" s="2780"/>
      <c r="AV125" s="2780"/>
      <c r="AW125" s="2780"/>
      <c r="AX125" s="2780"/>
      <c r="AY125" s="2780"/>
      <c r="AZ125" s="239"/>
      <c r="BA125" s="3114"/>
      <c r="BB125" s="170" t="s">
        <v>16</v>
      </c>
      <c r="BC125" s="658">
        <v>1263.1219319999987</v>
      </c>
      <c r="BD125" s="674">
        <v>1072.046413</v>
      </c>
      <c r="BE125" s="674">
        <v>2239.9664339999986</v>
      </c>
      <c r="BF125" s="674">
        <v>5566.6472079999985</v>
      </c>
      <c r="BG125" s="690">
        <v>3691.5973319999966</v>
      </c>
      <c r="BH125" s="706">
        <v>1518.2072479999988</v>
      </c>
      <c r="BI125" s="674">
        <v>2746.2838339999967</v>
      </c>
      <c r="BJ125" s="674">
        <v>2813.8311359999993</v>
      </c>
      <c r="BK125" s="674">
        <v>2248.8854540000007</v>
      </c>
      <c r="BL125" s="690">
        <v>630.32916099999977</v>
      </c>
      <c r="BM125" s="706">
        <v>764.25113300000078</v>
      </c>
      <c r="BN125" s="674">
        <v>698.46105399999965</v>
      </c>
      <c r="BO125" s="674">
        <v>563.33611099999996</v>
      </c>
      <c r="BP125" s="674">
        <v>795.57658200000014</v>
      </c>
      <c r="BQ125" s="690">
        <v>1054.2176059999997</v>
      </c>
      <c r="BR125" s="706">
        <v>706.75290699999982</v>
      </c>
      <c r="BS125" s="674">
        <v>2815.4861879999962</v>
      </c>
      <c r="BT125" s="674">
        <v>1203.4222409999998</v>
      </c>
      <c r="BU125" s="674">
        <v>526.81189500000028</v>
      </c>
      <c r="BV125" s="674">
        <v>4997.6071420000035</v>
      </c>
      <c r="BW125" s="674">
        <v>423.2228340000002</v>
      </c>
      <c r="BX125" s="674">
        <v>624.40872599999966</v>
      </c>
      <c r="BY125" s="722">
        <v>573.27597399999991</v>
      </c>
      <c r="BZ125" s="722">
        <v>1906.5718050000012</v>
      </c>
      <c r="CA125" s="722">
        <v>55.819606999999991</v>
      </c>
      <c r="CB125" s="2547"/>
      <c r="CC125" s="2547"/>
      <c r="CD125" s="2547"/>
      <c r="CE125" s="2547"/>
      <c r="CF125" s="2547"/>
      <c r="CG125" s="2547"/>
      <c r="CH125" s="2547"/>
      <c r="CI125" s="2547"/>
      <c r="CJ125" s="2547"/>
      <c r="CK125" s="2547"/>
      <c r="CL125" s="2547"/>
      <c r="CM125" s="2547"/>
      <c r="CN125" s="2547"/>
      <c r="CO125" s="2547"/>
      <c r="CP125" s="2547"/>
      <c r="CQ125" s="2547"/>
      <c r="CR125" s="2547"/>
      <c r="CS125" s="2547"/>
      <c r="CT125" s="2547"/>
      <c r="CU125" s="2547"/>
      <c r="CV125" s="2547"/>
      <c r="CW125" s="2547"/>
      <c r="CX125" s="2547"/>
      <c r="CY125" s="2547"/>
      <c r="CZ125" s="2484"/>
    </row>
    <row r="126" s="130" customFormat="true" ht="15" customHeight="true" x14ac:dyDescent="0.2">
      <c r="A126" s="3452"/>
      <c r="B126" s="297" t="s">
        <v>22</v>
      </c>
      <c r="C126" s="552">
        <v>47.032364073936897</v>
      </c>
      <c r="D126" s="568">
        <v>50.970763382089977</v>
      </c>
      <c r="E126" s="568">
        <v>48.138335445155263</v>
      </c>
      <c r="F126" s="568">
        <v>25.721793348807694</v>
      </c>
      <c r="G126" s="584">
        <v>7.9601061160459983</v>
      </c>
      <c r="H126" s="600">
        <v>45.237408901322709</v>
      </c>
      <c r="I126" s="568">
        <v>24.141216573039095</v>
      </c>
      <c r="J126" s="568">
        <v>15.130712218257674</v>
      </c>
      <c r="K126" s="568">
        <v>10.928305093618878</v>
      </c>
      <c r="L126" s="616">
        <v>3.4968462900974364</v>
      </c>
      <c r="M126" s="629">
        <v>45.99667949966522</v>
      </c>
      <c r="N126" s="568">
        <v>49.1430248460101</v>
      </c>
      <c r="O126" s="568">
        <v>50.61802501832905</v>
      </c>
      <c r="P126" s="568">
        <v>52.223776870124119</v>
      </c>
      <c r="Q126" s="616">
        <v>35.40529696744828</v>
      </c>
      <c r="R126" s="629">
        <v>54.347312073359063</v>
      </c>
      <c r="S126" s="568">
        <v>22.163204133373963</v>
      </c>
      <c r="T126" s="568">
        <v>44.124736271562668</v>
      </c>
      <c r="U126" s="568">
        <v>46.623001808891964</v>
      </c>
      <c r="V126" s="568">
        <v>18.609761829166366</v>
      </c>
      <c r="W126" s="568">
        <v>42.577200216623837</v>
      </c>
      <c r="X126" s="568">
        <v>49.07251513175467</v>
      </c>
      <c r="Y126" s="642">
        <v>43.065537199139101</v>
      </c>
      <c r="Z126" s="642">
        <v>28.002118989084611</v>
      </c>
      <c r="AA126" s="642">
        <v>44.041056101347131</v>
      </c>
      <c r="AB126" s="2780"/>
      <c r="AC126" s="2780"/>
      <c r="AD126" s="2780"/>
      <c r="AE126" s="2780"/>
      <c r="AF126" s="2780"/>
      <c r="AG126" s="2780"/>
      <c r="AH126" s="2780"/>
      <c r="AI126" s="2780"/>
      <c r="AJ126" s="2780"/>
      <c r="AK126" s="2780"/>
      <c r="AL126" s="2780"/>
      <c r="AM126" s="2780"/>
      <c r="AN126" s="2780"/>
      <c r="AO126" s="2780"/>
      <c r="AP126" s="2780"/>
      <c r="AQ126" s="2780"/>
      <c r="AR126" s="2780"/>
      <c r="AS126" s="2780"/>
      <c r="AT126" s="2780"/>
      <c r="AU126" s="2780"/>
      <c r="AV126" s="2780"/>
      <c r="AW126" s="2780"/>
      <c r="AX126" s="2780"/>
      <c r="AY126" s="2780"/>
      <c r="AZ126" s="239"/>
      <c r="BA126" s="3114"/>
      <c r="BB126" s="170" t="s">
        <v>22</v>
      </c>
      <c r="BC126" s="658">
        <v>6134.9835109999913</v>
      </c>
      <c r="BD126" s="674">
        <v>6653.2572839999948</v>
      </c>
      <c r="BE126" s="674">
        <v>6281.2286159999976</v>
      </c>
      <c r="BF126" s="674">
        <v>3356.3759270000037</v>
      </c>
      <c r="BG126" s="690">
        <v>1038.5832110000006</v>
      </c>
      <c r="BH126" s="706">
        <v>2350.9885690000019</v>
      </c>
      <c r="BI126" s="674">
        <v>1255.9206550000001</v>
      </c>
      <c r="BJ126" s="674">
        <v>784.88490400000012</v>
      </c>
      <c r="BK126" s="674">
        <v>568.34506199999987</v>
      </c>
      <c r="BL126" s="690">
        <v>181.87351800000002</v>
      </c>
      <c r="BM126" s="706">
        <v>3612.3997330000007</v>
      </c>
      <c r="BN126" s="674">
        <v>3854.2745459999969</v>
      </c>
      <c r="BO126" s="674">
        <v>3976.0017039999998</v>
      </c>
      <c r="BP126" s="674">
        <v>4100.392689000003</v>
      </c>
      <c r="BQ126" s="690">
        <v>2779.3471689999997</v>
      </c>
      <c r="BR126" s="706">
        <v>3157.4415170000057</v>
      </c>
      <c r="BS126" s="674">
        <v>2058.0688529999998</v>
      </c>
      <c r="BT126" s="674">
        <v>3758.298118000002</v>
      </c>
      <c r="BU126" s="674">
        <v>2616.5761630000038</v>
      </c>
      <c r="BV126" s="674">
        <v>2039.966298999999</v>
      </c>
      <c r="BW126" s="674">
        <v>1605.5416609999982</v>
      </c>
      <c r="BX126" s="674">
        <v>1727.8124270000017</v>
      </c>
      <c r="BY126" s="722">
        <v>2401.7079679999988</v>
      </c>
      <c r="BZ126" s="722">
        <v>2213.3237300000005</v>
      </c>
      <c r="CA126" s="722">
        <v>1885.6918129999985</v>
      </c>
      <c r="CB126" s="2547"/>
      <c r="CC126" s="2547"/>
      <c r="CD126" s="2547"/>
      <c r="CE126" s="2547"/>
      <c r="CF126" s="2547"/>
      <c r="CG126" s="2547"/>
      <c r="CH126" s="2547"/>
      <c r="CI126" s="2547"/>
      <c r="CJ126" s="2547"/>
      <c r="CK126" s="2547"/>
      <c r="CL126" s="2547"/>
      <c r="CM126" s="2547"/>
      <c r="CN126" s="2547"/>
      <c r="CO126" s="2547"/>
      <c r="CP126" s="2547"/>
      <c r="CQ126" s="2547"/>
      <c r="CR126" s="2547"/>
      <c r="CS126" s="2547"/>
      <c r="CT126" s="2547"/>
      <c r="CU126" s="2547"/>
      <c r="CV126" s="2547"/>
      <c r="CW126" s="2547"/>
      <c r="CX126" s="2547"/>
      <c r="CY126" s="2547"/>
      <c r="CZ126" s="2484"/>
    </row>
    <row r="127" s="130" customFormat="true" ht="15" customHeight="true" x14ac:dyDescent="0.2">
      <c r="A127" s="3452"/>
      <c r="B127" s="297" t="s">
        <v>19</v>
      </c>
      <c r="C127" s="552">
        <v>22.21872146486432</v>
      </c>
      <c r="D127" s="568">
        <v>16.001728063769782</v>
      </c>
      <c r="E127" s="568">
        <v>8.7306408907813946</v>
      </c>
      <c r="F127" s="568">
        <v>1.3603673245452437</v>
      </c>
      <c r="G127" s="584">
        <v>0.1360839080301974</v>
      </c>
      <c r="H127" s="600">
        <v>3.5977440240401051</v>
      </c>
      <c r="I127" s="568">
        <v>1.2482795480499964</v>
      </c>
      <c r="J127" s="568">
        <v>0.27689427474842387</v>
      </c>
      <c r="K127" s="568">
        <v>0</v>
      </c>
      <c r="L127" s="616">
        <v>0</v>
      </c>
      <c r="M127" s="629">
        <v>25.291894215622058</v>
      </c>
      <c r="N127" s="568">
        <v>18.613213963747103</v>
      </c>
      <c r="O127" s="568">
        <v>15.878369216097257</v>
      </c>
      <c r="P127" s="568">
        <v>11.96349742481396</v>
      </c>
      <c r="Q127" s="616">
        <v>5.3813770309505617</v>
      </c>
      <c r="R127" s="629">
        <v>6.72176680349782</v>
      </c>
      <c r="S127" s="568">
        <v>0.93904015937006591</v>
      </c>
      <c r="T127" s="568">
        <v>16.219311289552081</v>
      </c>
      <c r="U127" s="568">
        <v>4.4026799073591656</v>
      </c>
      <c r="V127" s="568">
        <v>1.1595954140179492</v>
      </c>
      <c r="W127" s="568">
        <v>5.3113556510012323</v>
      </c>
      <c r="X127" s="568">
        <v>3.1209063269473996</v>
      </c>
      <c r="Y127" s="642">
        <v>0.8594542114557423</v>
      </c>
      <c r="Z127" s="642">
        <v>20.272842945853732</v>
      </c>
      <c r="AA127" s="642">
        <v>49.689834219972703</v>
      </c>
      <c r="AB127" s="2780"/>
      <c r="AC127" s="2780"/>
      <c r="AD127" s="2780"/>
      <c r="AE127" s="2780"/>
      <c r="AF127" s="2780"/>
      <c r="AG127" s="2780"/>
      <c r="AH127" s="2780"/>
      <c r="AI127" s="2780"/>
      <c r="AJ127" s="2780"/>
      <c r="AK127" s="2780"/>
      <c r="AL127" s="2780"/>
      <c r="AM127" s="2780"/>
      <c r="AN127" s="2780"/>
      <c r="AO127" s="2780"/>
      <c r="AP127" s="2780"/>
      <c r="AQ127" s="2780"/>
      <c r="AR127" s="2780"/>
      <c r="AS127" s="2780"/>
      <c r="AT127" s="2780"/>
      <c r="AU127" s="2780"/>
      <c r="AV127" s="2780"/>
      <c r="AW127" s="2780"/>
      <c r="AX127" s="2780"/>
      <c r="AY127" s="2780"/>
      <c r="AZ127" s="239"/>
      <c r="BA127" s="3114"/>
      <c r="BB127" s="170" t="s">
        <v>19</v>
      </c>
      <c r="BC127" s="658">
        <v>2898.2487380000002</v>
      </c>
      <c r="BD127" s="674">
        <v>2088.7192329999993</v>
      </c>
      <c r="BE127" s="674">
        <v>1139.1991620000006</v>
      </c>
      <c r="BF127" s="674">
        <v>177.511112</v>
      </c>
      <c r="BG127" s="690">
        <v>17.755348999999999</v>
      </c>
      <c r="BH127" s="706">
        <v>186.97479100000007</v>
      </c>
      <c r="BI127" s="674">
        <v>64.940392000000003</v>
      </c>
      <c r="BJ127" s="674">
        <v>14.36351</v>
      </c>
      <c r="BK127" s="674">
        <v>0</v>
      </c>
      <c r="BL127" s="690">
        <v>0</v>
      </c>
      <c r="BM127" s="706">
        <v>1986.3266849999977</v>
      </c>
      <c r="BN127" s="674">
        <v>1459.8294879999994</v>
      </c>
      <c r="BO127" s="674">
        <v>1247.2320490000006</v>
      </c>
      <c r="BP127" s="674">
        <v>939.32381599999997</v>
      </c>
      <c r="BQ127" s="690">
        <v>422.44286299999999</v>
      </c>
      <c r="BR127" s="706">
        <v>390.51766800000013</v>
      </c>
      <c r="BS127" s="674">
        <v>87.199003000000005</v>
      </c>
      <c r="BT127" s="674">
        <v>1381.4701739999998</v>
      </c>
      <c r="BU127" s="674">
        <v>247.08720699999992</v>
      </c>
      <c r="BV127" s="674">
        <v>127.112619</v>
      </c>
      <c r="BW127" s="674">
        <v>200.28566299999994</v>
      </c>
      <c r="BX127" s="674">
        <v>109.88515100000002</v>
      </c>
      <c r="BY127" s="722">
        <v>47.930622999999997</v>
      </c>
      <c r="BZ127" s="722">
        <v>1602.3917470000006</v>
      </c>
      <c r="CA127" s="722">
        <v>2127.5537389999963</v>
      </c>
      <c r="CB127" s="2547"/>
      <c r="CC127" s="2547"/>
      <c r="CD127" s="2547"/>
      <c r="CE127" s="2547"/>
      <c r="CF127" s="2547"/>
      <c r="CG127" s="2547"/>
      <c r="CH127" s="2547"/>
      <c r="CI127" s="2547"/>
      <c r="CJ127" s="2547"/>
      <c r="CK127" s="2547"/>
      <c r="CL127" s="2547"/>
      <c r="CM127" s="2547"/>
      <c r="CN127" s="2547"/>
      <c r="CO127" s="2547"/>
      <c r="CP127" s="2547"/>
      <c r="CQ127" s="2547"/>
      <c r="CR127" s="2547"/>
      <c r="CS127" s="2547"/>
      <c r="CT127" s="2547"/>
      <c r="CU127" s="2547"/>
      <c r="CV127" s="2547"/>
      <c r="CW127" s="2547"/>
      <c r="CX127" s="2547"/>
      <c r="CY127" s="2547"/>
      <c r="CZ127" s="2484"/>
    </row>
    <row r="128" s="130" customFormat="true" ht="15" customHeight="true" x14ac:dyDescent="0.2">
      <c r="A128" s="3452" t="s">
        <v>109</v>
      </c>
      <c r="B128" s="297" t="s">
        <v>49</v>
      </c>
      <c r="C128" s="552">
        <v>31.491902405666632</v>
      </c>
      <c r="D128" s="568">
        <v>24.867068702563234</v>
      </c>
      <c r="E128" s="568">
        <v>39.801387588032107</v>
      </c>
      <c r="F128" s="568">
        <v>58.504672719785887</v>
      </c>
      <c r="G128" s="584">
        <v>30.78636166995194</v>
      </c>
      <c r="H128" s="600">
        <v>57.096118363369328</v>
      </c>
      <c r="I128" s="568">
        <v>70.752598829448587</v>
      </c>
      <c r="J128" s="568">
        <v>64.123927233244231</v>
      </c>
      <c r="K128" s="568">
        <v>48.54766416664944</v>
      </c>
      <c r="L128" s="616">
        <v>12.558361150149583</v>
      </c>
      <c r="M128" s="629">
        <v>33.893155453199256</v>
      </c>
      <c r="N128" s="568">
        <v>27.619495201273338</v>
      </c>
      <c r="O128" s="568">
        <v>21.405958339061158</v>
      </c>
      <c r="P128" s="568">
        <v>28.293549962354497</v>
      </c>
      <c r="Q128" s="616">
        <v>22.679644998894126</v>
      </c>
      <c r="R128" s="629">
        <v>31.247528896554606</v>
      </c>
      <c r="S128" s="568">
        <v>39.428693143344503</v>
      </c>
      <c r="T128" s="568">
        <v>35.628746632535083</v>
      </c>
      <c r="U128" s="568">
        <v>19.166994772461059</v>
      </c>
      <c r="V128" s="568">
        <v>56.825028771561136</v>
      </c>
      <c r="W128" s="568">
        <v>21.537312168187789</v>
      </c>
      <c r="X128" s="568">
        <v>37.095653396865316</v>
      </c>
      <c r="Y128" s="642">
        <v>18.331755751368771</v>
      </c>
      <c r="Z128" s="642">
        <v>46.633531331548483</v>
      </c>
      <c r="AA128" s="642">
        <v>20.795430519555929</v>
      </c>
      <c r="AB128" s="2780"/>
      <c r="AC128" s="2780"/>
      <c r="AD128" s="2780"/>
      <c r="AE128" s="2780"/>
      <c r="AF128" s="2780"/>
      <c r="AG128" s="2780"/>
      <c r="AH128" s="2780"/>
      <c r="AI128" s="2780"/>
      <c r="AJ128" s="2780"/>
      <c r="AK128" s="2780"/>
      <c r="AL128" s="2780"/>
      <c r="AM128" s="2780"/>
      <c r="AN128" s="2780"/>
      <c r="AO128" s="2780"/>
      <c r="AP128" s="2780"/>
      <c r="AQ128" s="2780"/>
      <c r="AR128" s="2780"/>
      <c r="AS128" s="2780"/>
      <c r="AT128" s="2780"/>
      <c r="AU128" s="2780"/>
      <c r="AV128" s="2780"/>
      <c r="AW128" s="2780"/>
      <c r="AX128" s="2780"/>
      <c r="AY128" s="2780"/>
      <c r="AZ128" s="239"/>
      <c r="BA128" s="3114" t="s">
        <v>109</v>
      </c>
      <c r="BB128" s="170" t="s">
        <v>49</v>
      </c>
      <c r="BC128" s="658">
        <v>1263.1219319999987</v>
      </c>
      <c r="BD128" s="674">
        <v>1072.046413</v>
      </c>
      <c r="BE128" s="674">
        <v>2239.9664339999986</v>
      </c>
      <c r="BF128" s="674">
        <v>5566.6472079999985</v>
      </c>
      <c r="BG128" s="690">
        <v>3691.5973319999966</v>
      </c>
      <c r="BH128" s="706">
        <v>1518.2072479999988</v>
      </c>
      <c r="BI128" s="674">
        <v>2746.2838339999967</v>
      </c>
      <c r="BJ128" s="674">
        <v>2813.8311359999993</v>
      </c>
      <c r="BK128" s="674">
        <v>2248.8854540000007</v>
      </c>
      <c r="BL128" s="690">
        <v>630.32916099999977</v>
      </c>
      <c r="BM128" s="706">
        <v>764.25113300000078</v>
      </c>
      <c r="BN128" s="674">
        <v>698.46105399999965</v>
      </c>
      <c r="BO128" s="674">
        <v>563.33611099999996</v>
      </c>
      <c r="BP128" s="674">
        <v>795.57658200000014</v>
      </c>
      <c r="BQ128" s="690">
        <v>1054.2176059999997</v>
      </c>
      <c r="BR128" s="706">
        <v>706.75290699999982</v>
      </c>
      <c r="BS128" s="674">
        <v>2815.4861879999962</v>
      </c>
      <c r="BT128" s="674">
        <v>1203.4222409999998</v>
      </c>
      <c r="BU128" s="674">
        <v>526.81189500000028</v>
      </c>
      <c r="BV128" s="674">
        <v>4997.6071420000035</v>
      </c>
      <c r="BW128" s="674">
        <v>423.2228340000002</v>
      </c>
      <c r="BX128" s="674">
        <v>624.40872599999966</v>
      </c>
      <c r="BY128" s="722">
        <v>573.27597399999991</v>
      </c>
      <c r="BZ128" s="722">
        <v>1906.5718050000012</v>
      </c>
      <c r="CA128" s="722">
        <v>55.819606999999991</v>
      </c>
      <c r="CB128" s="2547"/>
      <c r="CC128" s="2547"/>
      <c r="CD128" s="2547"/>
      <c r="CE128" s="2547"/>
      <c r="CF128" s="2547"/>
      <c r="CG128" s="2547"/>
      <c r="CH128" s="2547"/>
      <c r="CI128" s="2547"/>
      <c r="CJ128" s="2547"/>
      <c r="CK128" s="2547"/>
      <c r="CL128" s="2547"/>
      <c r="CM128" s="2547"/>
      <c r="CN128" s="2547"/>
      <c r="CO128" s="2547"/>
      <c r="CP128" s="2547"/>
      <c r="CQ128" s="2547"/>
      <c r="CR128" s="2547"/>
      <c r="CS128" s="2547"/>
      <c r="CT128" s="2547"/>
      <c r="CU128" s="2547"/>
      <c r="CV128" s="2547"/>
      <c r="CW128" s="2547"/>
      <c r="CX128" s="2547"/>
      <c r="CY128" s="2547"/>
      <c r="CZ128" s="2484"/>
    </row>
    <row r="129" s="130" customFormat="true" ht="15" customHeight="true" x14ac:dyDescent="0.2">
      <c r="A129" s="3453"/>
      <c r="B129" s="298" t="s">
        <v>48</v>
      </c>
      <c r="C129" s="553">
        <v>68.508097594333336</v>
      </c>
      <c r="D129" s="569">
        <v>75.132931297436826</v>
      </c>
      <c r="E129" s="569">
        <v>60.198612411968</v>
      </c>
      <c r="F129" s="569">
        <v>41.495327280214077</v>
      </c>
      <c r="G129" s="585">
        <v>69.213638330048269</v>
      </c>
      <c r="H129" s="601">
        <v>42.903881636630715</v>
      </c>
      <c r="I129" s="569">
        <v>29.247401170551377</v>
      </c>
      <c r="J129" s="569">
        <v>35.876072766755783</v>
      </c>
      <c r="K129" s="569">
        <v>51.452335833350638</v>
      </c>
      <c r="L129" s="617">
        <v>87.441638849850236</v>
      </c>
      <c r="M129" s="630">
        <v>66.106844546800815</v>
      </c>
      <c r="N129" s="569">
        <v>72.380504798726591</v>
      </c>
      <c r="O129" s="569">
        <v>78.594041660938913</v>
      </c>
      <c r="P129" s="569">
        <v>71.706450037645496</v>
      </c>
      <c r="Q129" s="617">
        <v>77.320355001106023</v>
      </c>
      <c r="R129" s="630">
        <v>68.752471103445302</v>
      </c>
      <c r="S129" s="569">
        <v>60.571306856655212</v>
      </c>
      <c r="T129" s="569">
        <v>64.371253367465016</v>
      </c>
      <c r="U129" s="569">
        <v>80.83300522753909</v>
      </c>
      <c r="V129" s="569">
        <v>43.174971228439055</v>
      </c>
      <c r="W129" s="569">
        <v>78.46268783181219</v>
      </c>
      <c r="X129" s="569">
        <v>62.904346603134584</v>
      </c>
      <c r="Y129" s="643">
        <v>81.668244248631154</v>
      </c>
      <c r="Z129" s="643">
        <v>53.366468668451617</v>
      </c>
      <c r="AA129" s="643">
        <v>79.204569480444093</v>
      </c>
      <c r="AB129" s="2781"/>
      <c r="AC129" s="2781"/>
      <c r="AD129" s="2781"/>
      <c r="AE129" s="2781"/>
      <c r="AF129" s="2781"/>
      <c r="AG129" s="2781"/>
      <c r="AH129" s="2781"/>
      <c r="AI129" s="2781"/>
      <c r="AJ129" s="2781"/>
      <c r="AK129" s="2781"/>
      <c r="AL129" s="2781"/>
      <c r="AM129" s="2781"/>
      <c r="AN129" s="2781"/>
      <c r="AO129" s="2781"/>
      <c r="AP129" s="2781"/>
      <c r="AQ129" s="2781"/>
      <c r="AR129" s="2781"/>
      <c r="AS129" s="2781"/>
      <c r="AT129" s="2781"/>
      <c r="AU129" s="2781"/>
      <c r="AV129" s="2781"/>
      <c r="AW129" s="2781"/>
      <c r="AX129" s="2781"/>
      <c r="AY129" s="2781"/>
      <c r="AZ129" s="239"/>
      <c r="BA129" s="3115"/>
      <c r="BB129" s="171" t="s">
        <v>48</v>
      </c>
      <c r="BC129" s="659">
        <v>2747.8200419999998</v>
      </c>
      <c r="BD129" s="675">
        <v>3239.0624909999992</v>
      </c>
      <c r="BE129" s="675">
        <v>3387.8937229999983</v>
      </c>
      <c r="BF129" s="675">
        <v>3948.2290390000021</v>
      </c>
      <c r="BG129" s="691">
        <v>8299.4179480000166</v>
      </c>
      <c r="BH129" s="707">
        <v>1140.8303390000008</v>
      </c>
      <c r="BI129" s="675">
        <v>1135.2468510000006</v>
      </c>
      <c r="BJ129" s="675">
        <v>1574.2830319999996</v>
      </c>
      <c r="BK129" s="675">
        <v>2383.4392779999966</v>
      </c>
      <c r="BL129" s="691">
        <v>4388.8700279999975</v>
      </c>
      <c r="BM129" s="707">
        <v>1490.6322580000005</v>
      </c>
      <c r="BN129" s="675">
        <v>1830.408677000001</v>
      </c>
      <c r="BO129" s="675">
        <v>2068.3428920000015</v>
      </c>
      <c r="BP129" s="675">
        <v>2016.2889599999996</v>
      </c>
      <c r="BQ129" s="691">
        <v>3594.0809280000058</v>
      </c>
      <c r="BR129" s="707">
        <v>1555.0352470000007</v>
      </c>
      <c r="BS129" s="675">
        <v>4325.2176079999927</v>
      </c>
      <c r="BT129" s="675">
        <v>2174.2498769999993</v>
      </c>
      <c r="BU129" s="675">
        <v>2221.7248539999991</v>
      </c>
      <c r="BV129" s="675">
        <v>3797.1216070000041</v>
      </c>
      <c r="BW129" s="675">
        <v>1541.8451870000006</v>
      </c>
      <c r="BX129" s="675">
        <v>1058.830868999999</v>
      </c>
      <c r="BY129" s="723">
        <v>2553.9529819999998</v>
      </c>
      <c r="BZ129" s="723">
        <v>2181.8421550000012</v>
      </c>
      <c r="CA129" s="723">
        <v>212.60285699999991</v>
      </c>
      <c r="CB129" s="2801"/>
      <c r="CC129" s="2801"/>
      <c r="CD129" s="2801"/>
      <c r="CE129" s="2801"/>
      <c r="CF129" s="2801"/>
      <c r="CG129" s="2801"/>
      <c r="CH129" s="2801"/>
      <c r="CI129" s="2801"/>
      <c r="CJ129" s="2801"/>
      <c r="CK129" s="2801"/>
      <c r="CL129" s="2801"/>
      <c r="CM129" s="2801"/>
      <c r="CN129" s="2801"/>
      <c r="CO129" s="2801"/>
      <c r="CP129" s="2801"/>
      <c r="CQ129" s="2801"/>
      <c r="CR129" s="2801"/>
      <c r="CS129" s="2801"/>
      <c r="CT129" s="2801"/>
      <c r="CU129" s="2801"/>
      <c r="CV129" s="2801"/>
      <c r="CW129" s="2801"/>
      <c r="CX129" s="2801"/>
      <c r="CY129" s="2801"/>
      <c r="CZ129" s="2485"/>
    </row>
    <row r="130" s="131" customFormat="true" ht="15" hidden="true" customHeight="true" x14ac:dyDescent="0.2">
      <c r="A130" s="3439" t="s">
        <v>47</v>
      </c>
      <c r="B130" s="282" t="s">
        <v>42</v>
      </c>
      <c r="C130" s="335"/>
      <c r="D130" s="336"/>
      <c r="E130" s="336"/>
      <c r="F130" s="336"/>
      <c r="G130" s="337"/>
      <c r="H130" s="338"/>
      <c r="I130" s="336"/>
      <c r="J130" s="336"/>
      <c r="K130" s="336"/>
      <c r="L130" s="339"/>
      <c r="M130" s="335"/>
      <c r="N130" s="336"/>
      <c r="O130" s="336"/>
      <c r="P130" s="336"/>
      <c r="Q130" s="339"/>
      <c r="R130" s="335"/>
      <c r="S130" s="338"/>
      <c r="T130" s="338"/>
      <c r="U130" s="338"/>
      <c r="V130" s="338"/>
      <c r="W130" s="338"/>
      <c r="X130" s="338"/>
      <c r="Y130" s="338"/>
      <c r="Z130" s="338"/>
      <c r="AA130" s="2763"/>
      <c r="AB130" s="2771"/>
      <c r="AC130" s="2771"/>
      <c r="AD130" s="2771"/>
      <c r="AE130" s="2771"/>
      <c r="AF130" s="2771"/>
      <c r="AG130" s="2771"/>
      <c r="AH130" s="2771"/>
      <c r="AI130" s="2771"/>
      <c r="AJ130" s="2771"/>
      <c r="AK130" s="2771"/>
      <c r="AL130" s="2771"/>
      <c r="AM130" s="2771"/>
      <c r="AN130" s="2771"/>
      <c r="AO130" s="2771"/>
      <c r="AP130" s="2771"/>
      <c r="AQ130" s="2771"/>
      <c r="AR130" s="2771"/>
      <c r="AS130" s="2771"/>
      <c r="AT130" s="2771"/>
      <c r="AU130" s="2771"/>
      <c r="AV130" s="2771"/>
      <c r="AW130" s="2771"/>
      <c r="AX130" s="2771"/>
      <c r="AY130" s="2771"/>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440"/>
      <c r="B131" s="273" t="s">
        <v>46</v>
      </c>
      <c r="C131" s="340"/>
      <c r="D131" s="341"/>
      <c r="E131" s="341"/>
      <c r="F131" s="341"/>
      <c r="G131" s="342"/>
      <c r="H131" s="343"/>
      <c r="I131" s="341"/>
      <c r="J131" s="341"/>
      <c r="K131" s="341"/>
      <c r="L131" s="344"/>
      <c r="M131" s="340"/>
      <c r="N131" s="341"/>
      <c r="O131" s="341"/>
      <c r="P131" s="341"/>
      <c r="Q131" s="344"/>
      <c r="R131" s="340"/>
      <c r="S131" s="343"/>
      <c r="T131" s="343"/>
      <c r="U131" s="343"/>
      <c r="V131" s="343"/>
      <c r="W131" s="343"/>
      <c r="X131" s="343"/>
      <c r="Y131" s="343"/>
      <c r="Z131" s="343"/>
      <c r="AA131" s="2764"/>
      <c r="AB131" s="2771"/>
      <c r="AC131" s="2771"/>
      <c r="AD131" s="2771"/>
      <c r="AE131" s="2771"/>
      <c r="AF131" s="2771"/>
      <c r="AG131" s="2771"/>
      <c r="AH131" s="2771"/>
      <c r="AI131" s="2771"/>
      <c r="AJ131" s="2771"/>
      <c r="AK131" s="2771"/>
      <c r="AL131" s="2771"/>
      <c r="AM131" s="2771"/>
      <c r="AN131" s="2771"/>
      <c r="AO131" s="2771"/>
      <c r="AP131" s="2771"/>
      <c r="AQ131" s="2771"/>
      <c r="AR131" s="2771"/>
      <c r="AS131" s="2771"/>
      <c r="AT131" s="2771"/>
      <c r="AU131" s="2771"/>
      <c r="AV131" s="2771"/>
      <c r="AW131" s="2771"/>
      <c r="AX131" s="2771"/>
      <c r="AY131" s="2771"/>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441"/>
      <c r="B132" s="274" t="s">
        <v>46</v>
      </c>
      <c r="C132" s="345"/>
      <c r="D132" s="346"/>
      <c r="E132" s="346"/>
      <c r="F132" s="346"/>
      <c r="G132" s="347"/>
      <c r="H132" s="348"/>
      <c r="I132" s="346"/>
      <c r="J132" s="346"/>
      <c r="K132" s="346"/>
      <c r="L132" s="349"/>
      <c r="M132" s="345"/>
      <c r="N132" s="346"/>
      <c r="O132" s="346"/>
      <c r="P132" s="346"/>
      <c r="Q132" s="349"/>
      <c r="R132" s="471"/>
      <c r="S132" s="472"/>
      <c r="T132" s="472"/>
      <c r="U132" s="472"/>
      <c r="V132" s="472"/>
      <c r="W132" s="472"/>
      <c r="X132" s="472"/>
      <c r="Y132" s="472"/>
      <c r="Z132" s="472"/>
      <c r="AA132" s="2765"/>
      <c r="AB132" s="2771"/>
      <c r="AC132" s="2771"/>
      <c r="AD132" s="2771"/>
      <c r="AE132" s="2771"/>
      <c r="AF132" s="2771"/>
      <c r="AG132" s="2771"/>
      <c r="AH132" s="2771"/>
      <c r="AI132" s="2771"/>
      <c r="AJ132" s="2771"/>
      <c r="AK132" s="2771"/>
      <c r="AL132" s="2771"/>
      <c r="AM132" s="2771"/>
      <c r="AN132" s="2771"/>
      <c r="AO132" s="2771"/>
      <c r="AP132" s="2771"/>
      <c r="AQ132" s="2771"/>
      <c r="AR132" s="2771"/>
      <c r="AS132" s="2771"/>
      <c r="AT132" s="2771"/>
      <c r="AU132" s="2771"/>
      <c r="AV132" s="2771"/>
      <c r="AW132" s="2771"/>
      <c r="AX132" s="2771"/>
      <c r="AY132" s="2771"/>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0" customFormat="true" ht="15" customHeight="true" x14ac:dyDescent="0.2">
      <c r="B133" s="207"/>
      <c r="C133" s="3044" t="s">
        <v>115</v>
      </c>
      <c r="D133" s="3045"/>
      <c r="E133" s="3045"/>
      <c r="F133" s="3045"/>
      <c r="G133" s="3046"/>
      <c r="H133" s="3473" t="s">
        <v>38</v>
      </c>
      <c r="I133" s="3474"/>
      <c r="J133" s="3474"/>
      <c r="K133" s="3474"/>
      <c r="L133" s="3475"/>
      <c r="M133" s="3476" t="s">
        <v>37</v>
      </c>
      <c r="N133" s="3477"/>
      <c r="O133" s="3477"/>
      <c r="P133" s="3477"/>
      <c r="Q133" s="3478"/>
      <c r="R133" s="744" t="s">
        <v>142</v>
      </c>
      <c r="S133" s="465"/>
      <c r="T133" s="465"/>
      <c r="U133" s="465"/>
      <c r="V133" s="465"/>
      <c r="W133" s="465"/>
      <c r="X133" s="465"/>
      <c r="Y133" s="466"/>
      <c r="Z133" s="464"/>
      <c r="AA133" s="464"/>
      <c r="AB133" s="2766"/>
      <c r="AC133" s="2766"/>
      <c r="AD133" s="2766"/>
      <c r="AE133" s="2766"/>
      <c r="AF133" s="2766"/>
      <c r="AG133" s="2766"/>
      <c r="AH133" s="2766"/>
      <c r="AI133" s="2766"/>
      <c r="AJ133" s="2766"/>
      <c r="AK133" s="2766"/>
      <c r="AL133" s="2766"/>
      <c r="AM133" s="2766"/>
      <c r="AN133" s="2766"/>
      <c r="AO133" s="2766"/>
      <c r="AP133" s="2766"/>
      <c r="AQ133" s="2766"/>
      <c r="AR133" s="2766"/>
      <c r="AS133" s="2766"/>
      <c r="AT133" s="2766"/>
      <c r="AU133" s="2766"/>
      <c r="AV133" s="2766"/>
      <c r="AW133" s="2766"/>
      <c r="AX133" s="2766"/>
      <c r="AY133" s="2766"/>
      <c r="AZ133" s="239"/>
      <c r="BA133" s="241" t="s">
        <v>131</v>
      </c>
      <c r="BB133" s="116" t="s">
        <v>99</v>
      </c>
      <c r="BC133" s="3116" t="s">
        <v>115</v>
      </c>
      <c r="BD133" s="3117"/>
      <c r="BE133" s="3117"/>
      <c r="BF133" s="3117"/>
      <c r="BG133" s="3118"/>
      <c r="BH133" s="3119" t="s">
        <v>38</v>
      </c>
      <c r="BI133" s="3117"/>
      <c r="BJ133" s="3117"/>
      <c r="BK133" s="3117"/>
      <c r="BL133" s="3118"/>
      <c r="BM133" s="3119" t="s">
        <v>37</v>
      </c>
      <c r="BN133" s="3117"/>
      <c r="BO133" s="3117"/>
      <c r="BP133" s="3117"/>
      <c r="BQ133" s="3118"/>
      <c r="BR133" s="750" t="s">
        <v>142</v>
      </c>
      <c r="BS133" s="528"/>
      <c r="BT133" s="528"/>
      <c r="BU133" s="528"/>
      <c r="BV133" s="528"/>
      <c r="BW133" s="528"/>
      <c r="BX133" s="528"/>
      <c r="BY133" s="529"/>
      <c r="BZ133" s="461"/>
      <c r="CA133" s="461"/>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0" customFormat="true" ht="12.75" x14ac:dyDescent="0.2">
      <c r="A134" s="208" t="s">
        <v>69</v>
      </c>
      <c r="B134" s="280"/>
      <c r="C134" s="414" t="s">
        <v>0</v>
      </c>
      <c r="D134" s="415" t="s">
        <v>1</v>
      </c>
      <c r="E134" s="415" t="s">
        <v>2</v>
      </c>
      <c r="F134" s="415" t="s">
        <v>3</v>
      </c>
      <c r="G134" s="416" t="s">
        <v>4</v>
      </c>
      <c r="H134" s="326" t="s">
        <v>0</v>
      </c>
      <c r="I134" s="325" t="s">
        <v>1</v>
      </c>
      <c r="J134" s="325" t="s">
        <v>2</v>
      </c>
      <c r="K134" s="325" t="s">
        <v>3</v>
      </c>
      <c r="L134" s="327" t="s">
        <v>4</v>
      </c>
      <c r="M134" s="328" t="s">
        <v>0</v>
      </c>
      <c r="N134" s="325" t="s">
        <v>1</v>
      </c>
      <c r="O134" s="325" t="s">
        <v>2</v>
      </c>
      <c r="P134" s="325" t="s">
        <v>3</v>
      </c>
      <c r="Q134" s="327" t="s">
        <v>4</v>
      </c>
      <c r="R134" s="328" t="s">
        <v>478</v>
      </c>
      <c r="S134" s="325" t="s">
        <v>479</v>
      </c>
      <c r="T134" s="325" t="s">
        <v>480</v>
      </c>
      <c r="U134" s="325" t="s">
        <v>481</v>
      </c>
      <c r="V134" s="325" t="s">
        <v>482</v>
      </c>
      <c r="W134" s="325" t="s">
        <v>483</v>
      </c>
      <c r="X134" s="325" t="s">
        <v>484</v>
      </c>
      <c r="Y134" s="329" t="s">
        <v>485</v>
      </c>
      <c r="Z134" s="329" t="s">
        <v>486</v>
      </c>
      <c r="AA134" s="329" t="s">
        <v>487</v>
      </c>
      <c r="AB134" s="2782"/>
      <c r="AC134" s="2782"/>
      <c r="AD134" s="2782"/>
      <c r="AE134" s="2782"/>
      <c r="AF134" s="2782"/>
      <c r="AG134" s="2782"/>
      <c r="AH134" s="2782"/>
      <c r="AI134" s="2782"/>
      <c r="AJ134" s="2782"/>
      <c r="AK134" s="2782"/>
      <c r="AL134" s="2782"/>
      <c r="AM134" s="2782"/>
      <c r="AN134" s="2782"/>
      <c r="AO134" s="2782"/>
      <c r="AP134" s="2782"/>
      <c r="AQ134" s="2782"/>
      <c r="AR134" s="2782"/>
      <c r="AS134" s="2782"/>
      <c r="AT134" s="2782"/>
      <c r="AU134" s="2782"/>
      <c r="AV134" s="2782"/>
      <c r="AW134" s="2782"/>
      <c r="AX134" s="2782"/>
      <c r="AY134" s="2782"/>
      <c r="AZ134" s="239"/>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478</v>
      </c>
      <c r="BS134" s="188" t="s">
        <v>479</v>
      </c>
      <c r="BT134" s="188" t="s">
        <v>480</v>
      </c>
      <c r="BU134" s="188" t="s">
        <v>481</v>
      </c>
      <c r="BV134" s="188" t="s">
        <v>482</v>
      </c>
      <c r="BW134" s="188" t="s">
        <v>483</v>
      </c>
      <c r="BX134" s="188" t="s">
        <v>484</v>
      </c>
      <c r="BY134" s="189" t="s">
        <v>485</v>
      </c>
      <c r="BZ134" s="189" t="s">
        <v>486</v>
      </c>
      <c r="CA134" s="189" t="s">
        <v>487</v>
      </c>
      <c r="CB134" s="2486"/>
      <c r="CC134" s="2486"/>
      <c r="CD134" s="2486"/>
      <c r="CE134" s="2486"/>
      <c r="CF134" s="2486"/>
      <c r="CG134" s="2486"/>
      <c r="CH134" s="2486"/>
      <c r="CI134" s="2486"/>
      <c r="CJ134" s="2486"/>
      <c r="CK134" s="2486"/>
      <c r="CL134" s="2486"/>
      <c r="CM134" s="2486"/>
      <c r="CN134" s="2486"/>
      <c r="CO134" s="2486"/>
      <c r="CP134" s="2486"/>
      <c r="CQ134" s="2486"/>
      <c r="CR134" s="2486"/>
      <c r="CS134" s="2486"/>
      <c r="CT134" s="2486"/>
      <c r="CU134" s="2486"/>
      <c r="CV134" s="2486"/>
      <c r="CW134" s="2486"/>
      <c r="CX134" s="2486"/>
      <c r="CY134" s="2486"/>
      <c r="CZ134" s="2486"/>
    </row>
    <row r="135" s="130" customFormat="true" ht="15" customHeight="true" x14ac:dyDescent="0.2">
      <c r="A135" s="3472" t="s">
        <v>45</v>
      </c>
      <c r="B135" s="299" t="s">
        <v>44</v>
      </c>
      <c r="C135" s="554">
        <v>5.2271396283388928E-2</v>
      </c>
      <c r="D135" s="570">
        <v>3.0912476781224302E-2</v>
      </c>
      <c r="E135" s="570">
        <v>0.45792138629718426</v>
      </c>
      <c r="F135" s="570">
        <v>6.8595006237896188</v>
      </c>
      <c r="G135" s="586">
        <v>28.272943841615</v>
      </c>
      <c r="H135" s="602">
        <v>1.2189573495569355</v>
      </c>
      <c r="I135" s="570">
        <v>7.2052158566670546</v>
      </c>
      <c r="J135" s="570">
        <v>14.369326882729949</v>
      </c>
      <c r="K135" s="570">
        <v>22.378431011765198</v>
      </c>
      <c r="L135" s="618">
        <v>40.906596270737253</v>
      </c>
      <c r="M135" s="631">
        <v>0</v>
      </c>
      <c r="N135" s="570">
        <v>0</v>
      </c>
      <c r="O135" s="570">
        <v>0</v>
      </c>
      <c r="P135" s="570">
        <v>9.7080218411681851E-2</v>
      </c>
      <c r="Q135" s="618">
        <v>2.1903066768533597</v>
      </c>
      <c r="R135" s="631">
        <v>5.6846462286404034</v>
      </c>
      <c r="S135" s="570">
        <v>28.521116758196996</v>
      </c>
      <c r="T135" s="570">
        <v>1.1346278969740404</v>
      </c>
      <c r="U135" s="570">
        <v>0.46047078600263347</v>
      </c>
      <c r="V135" s="570">
        <v>11.345544191073778</v>
      </c>
      <c r="W135" s="570">
        <v>0.1090954700043525</v>
      </c>
      <c r="X135" s="570">
        <v>0.78173959510182867</v>
      </c>
      <c r="Y135" s="644">
        <v>0.27371722335796789</v>
      </c>
      <c r="Z135" s="644">
        <v>2.8269217853902942</v>
      </c>
      <c r="AA135" s="644">
        <v>0.91837008037663692</v>
      </c>
      <c r="AB135" s="2783"/>
      <c r="AC135" s="2783"/>
      <c r="AD135" s="2783"/>
      <c r="AE135" s="2783"/>
      <c r="AF135" s="2783"/>
      <c r="AG135" s="2783"/>
      <c r="AH135" s="2783"/>
      <c r="AI135" s="2783"/>
      <c r="AJ135" s="2783"/>
      <c r="AK135" s="2783"/>
      <c r="AL135" s="2783"/>
      <c r="AM135" s="2783"/>
      <c r="AN135" s="2783"/>
      <c r="AO135" s="2783"/>
      <c r="AP135" s="2783"/>
      <c r="AQ135" s="2783"/>
      <c r="AR135" s="2783"/>
      <c r="AS135" s="2783"/>
      <c r="AT135" s="2783"/>
      <c r="AU135" s="2783"/>
      <c r="AV135" s="2783"/>
      <c r="AW135" s="2783"/>
      <c r="AX135" s="2783"/>
      <c r="AY135" s="2783"/>
      <c r="AZ135" s="239"/>
      <c r="BA135" s="3121" t="s">
        <v>45</v>
      </c>
      <c r="BB135" s="172" t="s">
        <v>44</v>
      </c>
      <c r="BC135" s="660">
        <v>6.8183720000000001</v>
      </c>
      <c r="BD135" s="676">
        <v>4.0350320000000002</v>
      </c>
      <c r="BE135" s="676">
        <v>59.750900999999999</v>
      </c>
      <c r="BF135" s="676">
        <v>895.07999899999959</v>
      </c>
      <c r="BG135" s="692">
        <v>3688.8710239999918</v>
      </c>
      <c r="BH135" s="708">
        <v>63.349225000000004</v>
      </c>
      <c r="BI135" s="676">
        <v>374.84355399999998</v>
      </c>
      <c r="BJ135" s="676">
        <v>745.38908599999968</v>
      </c>
      <c r="BK135" s="676">
        <v>1163.8283020000001</v>
      </c>
      <c r="BL135" s="692">
        <v>2127.5818139999974</v>
      </c>
      <c r="BM135" s="708">
        <v>0</v>
      </c>
      <c r="BN135" s="676">
        <v>0</v>
      </c>
      <c r="BO135" s="676">
        <v>0</v>
      </c>
      <c r="BP135" s="676">
        <v>7.6223329999999994</v>
      </c>
      <c r="BQ135" s="692">
        <v>171.941014</v>
      </c>
      <c r="BR135" s="708">
        <v>330.26358299999987</v>
      </c>
      <c r="BS135" s="676">
        <v>2648.462816999996</v>
      </c>
      <c r="BT135" s="676">
        <v>96.641254999999987</v>
      </c>
      <c r="BU135" s="676">
        <v>25.842542000000002</v>
      </c>
      <c r="BV135" s="676">
        <v>1243.6767329999989</v>
      </c>
      <c r="BW135" s="676">
        <v>4.1138760000000003</v>
      </c>
      <c r="BX135" s="676">
        <v>27.524560000000001</v>
      </c>
      <c r="BY135" s="724">
        <v>15.264847</v>
      </c>
      <c r="BZ135" s="724">
        <v>223.44355699999991</v>
      </c>
      <c r="CA135" s="724">
        <v>39.321557999999996</v>
      </c>
      <c r="CB135" s="2802"/>
      <c r="CC135" s="2802"/>
      <c r="CD135" s="2802"/>
      <c r="CE135" s="2802"/>
      <c r="CF135" s="2802"/>
      <c r="CG135" s="2802"/>
      <c r="CH135" s="2802"/>
      <c r="CI135" s="2802"/>
      <c r="CJ135" s="2802"/>
      <c r="CK135" s="2802"/>
      <c r="CL135" s="2802"/>
      <c r="CM135" s="2802"/>
      <c r="CN135" s="2802"/>
      <c r="CO135" s="2802"/>
      <c r="CP135" s="2802"/>
      <c r="CQ135" s="2802"/>
      <c r="CR135" s="2802"/>
      <c r="CS135" s="2802"/>
      <c r="CT135" s="2802"/>
      <c r="CU135" s="2802"/>
      <c r="CV135" s="2802"/>
      <c r="CW135" s="2802"/>
      <c r="CX135" s="2802"/>
      <c r="CY135" s="2802"/>
      <c r="CZ135" s="2487"/>
    </row>
    <row r="136" s="130" customFormat="true" ht="15" customHeight="true" x14ac:dyDescent="0.2">
      <c r="A136" s="3028"/>
      <c r="B136" s="300" t="s">
        <v>43</v>
      </c>
      <c r="C136" s="555">
        <v>3.8094431391741762E-2</v>
      </c>
      <c r="D136" s="571">
        <v>7.2173326812399463E-2</v>
      </c>
      <c r="E136" s="571">
        <v>0.61458456005477713</v>
      </c>
      <c r="F136" s="571">
        <v>7.2767554532830463</v>
      </c>
      <c r="G136" s="587">
        <v>25.561682084342134</v>
      </c>
      <c r="H136" s="603">
        <v>1.5037516597935698</v>
      </c>
      <c r="I136" s="571">
        <v>6.3931778330759501</v>
      </c>
      <c r="J136" s="571">
        <v>11.75226578753928</v>
      </c>
      <c r="K136" s="571">
        <v>19.294466842668399</v>
      </c>
      <c r="L136" s="619">
        <v>34.269688397186229</v>
      </c>
      <c r="M136" s="632">
        <v>0</v>
      </c>
      <c r="N136" s="571">
        <v>0.1267147933651161</v>
      </c>
      <c r="O136" s="571">
        <v>0</v>
      </c>
      <c r="P136" s="571">
        <v>6.4869843676232067E-2</v>
      </c>
      <c r="Q136" s="619">
        <v>7.1080369897574549</v>
      </c>
      <c r="R136" s="632">
        <v>3.9043989826766525</v>
      </c>
      <c r="S136" s="571">
        <v>11.82591337938751</v>
      </c>
      <c r="T136" s="571">
        <v>2.4227306804251567</v>
      </c>
      <c r="U136" s="571">
        <v>2.6151192382311446</v>
      </c>
      <c r="V136" s="571">
        <v>16.50287945158853</v>
      </c>
      <c r="W136" s="571">
        <v>1.7187984303499673</v>
      </c>
      <c r="X136" s="571">
        <v>5.707120182118623</v>
      </c>
      <c r="Y136" s="645">
        <v>1.8868339639266696</v>
      </c>
      <c r="Z136" s="645">
        <v>4.9090641808526927</v>
      </c>
      <c r="AA136" s="645">
        <v>3.1087940378047252</v>
      </c>
      <c r="AB136" s="2469"/>
      <c r="AC136" s="2469"/>
      <c r="AD136" s="2469"/>
      <c r="AE136" s="2469"/>
      <c r="AF136" s="2469"/>
      <c r="AG136" s="2469"/>
      <c r="AH136" s="2469"/>
      <c r="AI136" s="2469"/>
      <c r="AJ136" s="2469"/>
      <c r="AK136" s="2469"/>
      <c r="AL136" s="2469"/>
      <c r="AM136" s="2469"/>
      <c r="AN136" s="2469"/>
      <c r="AO136" s="2469"/>
      <c r="AP136" s="2469"/>
      <c r="AQ136" s="2469"/>
      <c r="AR136" s="2469"/>
      <c r="AS136" s="2469"/>
      <c r="AT136" s="2469"/>
      <c r="AU136" s="2469"/>
      <c r="AV136" s="2469"/>
      <c r="AW136" s="2469"/>
      <c r="AX136" s="2469"/>
      <c r="AY136" s="2469"/>
      <c r="AZ136" s="239"/>
      <c r="BA136" s="3081"/>
      <c r="BB136" s="173" t="s">
        <v>43</v>
      </c>
      <c r="BC136" s="661">
        <v>4.9691039999999997</v>
      </c>
      <c r="BD136" s="677">
        <v>9.4208460000000009</v>
      </c>
      <c r="BE136" s="677">
        <v>80.192762999999999</v>
      </c>
      <c r="BF136" s="677">
        <v>949.5265939999997</v>
      </c>
      <c r="BG136" s="693">
        <v>3335.1231090000001</v>
      </c>
      <c r="BH136" s="709">
        <v>78.149987999999993</v>
      </c>
      <c r="BI136" s="677">
        <v>332.59815500000008</v>
      </c>
      <c r="BJ136" s="677">
        <v>609.63263799999959</v>
      </c>
      <c r="BK136" s="677">
        <v>1003.4415089999999</v>
      </c>
      <c r="BL136" s="693">
        <v>1782.3914100000006</v>
      </c>
      <c r="BM136" s="709">
        <v>0</v>
      </c>
      <c r="BN136" s="677">
        <v>9.9382079999999995</v>
      </c>
      <c r="BO136" s="677">
        <v>0</v>
      </c>
      <c r="BP136" s="677">
        <v>5.0933089999999996</v>
      </c>
      <c r="BQ136" s="693">
        <v>557.98719900000003</v>
      </c>
      <c r="BR136" s="709">
        <v>226.83571600000002</v>
      </c>
      <c r="BS136" s="677">
        <v>1098.1509639999999</v>
      </c>
      <c r="BT136" s="677">
        <v>206.35464200000004</v>
      </c>
      <c r="BU136" s="677">
        <v>146.76572500000003</v>
      </c>
      <c r="BV136" s="677">
        <v>1809.0139049999996</v>
      </c>
      <c r="BW136" s="677">
        <v>64.814089999999993</v>
      </c>
      <c r="BX136" s="677">
        <v>200.94411600000009</v>
      </c>
      <c r="BY136" s="725">
        <v>105.22623100000001</v>
      </c>
      <c r="BZ136" s="725">
        <v>388.01878700000009</v>
      </c>
      <c r="CA136" s="725">
        <v>133.10824</v>
      </c>
      <c r="CB136" s="2803"/>
      <c r="CC136" s="2803"/>
      <c r="CD136" s="2803"/>
      <c r="CE136" s="2803"/>
      <c r="CF136" s="2803"/>
      <c r="CG136" s="2803"/>
      <c r="CH136" s="2803"/>
      <c r="CI136" s="2803"/>
      <c r="CJ136" s="2803"/>
      <c r="CK136" s="2803"/>
      <c r="CL136" s="2803"/>
      <c r="CM136" s="2803"/>
      <c r="CN136" s="2803"/>
      <c r="CO136" s="2803"/>
      <c r="CP136" s="2803"/>
      <c r="CQ136" s="2803"/>
      <c r="CR136" s="2803"/>
      <c r="CS136" s="2803"/>
      <c r="CT136" s="2803"/>
      <c r="CU136" s="2803"/>
      <c r="CV136" s="2803"/>
      <c r="CW136" s="2803"/>
      <c r="CX136" s="2803"/>
      <c r="CY136" s="2803"/>
      <c r="CZ136" s="2488"/>
    </row>
    <row r="137" s="130" customFormat="true" ht="15" customHeight="true" x14ac:dyDescent="0.2">
      <c r="A137" s="3028"/>
      <c r="B137" s="300" t="s">
        <v>42</v>
      </c>
      <c r="C137" s="555">
        <v>30.658548633523552</v>
      </c>
      <c r="D137" s="571">
        <v>32.924422750546533</v>
      </c>
      <c r="E137" s="571">
        <v>42.058517717711716</v>
      </c>
      <c r="F137" s="571">
        <v>58.781583249574524</v>
      </c>
      <c r="G137" s="587">
        <v>38.069184049966758</v>
      </c>
      <c r="H137" s="603">
        <v>48.44213806528677</v>
      </c>
      <c r="I137" s="571">
        <v>61.012110189167821</v>
      </c>
      <c r="J137" s="571">
        <v>58.470800836724756</v>
      </c>
      <c r="K137" s="571">
        <v>47.398797051947597</v>
      </c>
      <c r="L137" s="619">
        <v>21.326869041978931</v>
      </c>
      <c r="M137" s="632">
        <v>28.711426284712683</v>
      </c>
      <c r="N137" s="571">
        <v>32.117046396877846</v>
      </c>
      <c r="O137" s="571">
        <v>33.503605765573688</v>
      </c>
      <c r="P137" s="571">
        <v>35.650775642974061</v>
      </c>
      <c r="Q137" s="619">
        <v>49.914982334990455</v>
      </c>
      <c r="R137" s="632">
        <v>29.341875911826087</v>
      </c>
      <c r="S137" s="571">
        <v>36.55072556967135</v>
      </c>
      <c r="T137" s="571">
        <v>36.098593861486144</v>
      </c>
      <c r="U137" s="571">
        <v>45.898728259515231</v>
      </c>
      <c r="V137" s="571">
        <v>52.382219114153308</v>
      </c>
      <c r="W137" s="571">
        <v>50.28355023202058</v>
      </c>
      <c r="X137" s="571">
        <v>41.317718764077412</v>
      </c>
      <c r="Y137" s="645">
        <v>53.914457402120632</v>
      </c>
      <c r="Z137" s="645">
        <v>43.989052098818796</v>
      </c>
      <c r="AA137" s="645">
        <v>2.2419455604985856</v>
      </c>
      <c r="AB137" s="2469"/>
      <c r="AC137" s="2469"/>
      <c r="AD137" s="2469"/>
      <c r="AE137" s="2469"/>
      <c r="AF137" s="2469"/>
      <c r="AG137" s="2469"/>
      <c r="AH137" s="2469"/>
      <c r="AI137" s="2469"/>
      <c r="AJ137" s="2469"/>
      <c r="AK137" s="2469"/>
      <c r="AL137" s="2469"/>
      <c r="AM137" s="2469"/>
      <c r="AN137" s="2469"/>
      <c r="AO137" s="2469"/>
      <c r="AP137" s="2469"/>
      <c r="AQ137" s="2469"/>
      <c r="AR137" s="2469"/>
      <c r="AS137" s="2469"/>
      <c r="AT137" s="2469"/>
      <c r="AU137" s="2469"/>
      <c r="AV137" s="2469"/>
      <c r="AW137" s="2469"/>
      <c r="AX137" s="2469"/>
      <c r="AY137" s="2469"/>
      <c r="AZ137" s="239"/>
      <c r="BA137" s="3081"/>
      <c r="BB137" s="173" t="s">
        <v>42</v>
      </c>
      <c r="BC137" s="661">
        <v>3999.1544979999994</v>
      </c>
      <c r="BD137" s="677">
        <v>4297.6530259999972</v>
      </c>
      <c r="BE137" s="677">
        <v>5487.9164929999924</v>
      </c>
      <c r="BF137" s="677">
        <v>7670.2696539999961</v>
      </c>
      <c r="BG137" s="693">
        <v>4967.0211469999967</v>
      </c>
      <c r="BH137" s="709">
        <v>2517.5383739999993</v>
      </c>
      <c r="BI137" s="677">
        <v>3174.0889759999977</v>
      </c>
      <c r="BJ137" s="677">
        <v>3033.0924440000003</v>
      </c>
      <c r="BK137" s="677">
        <v>2465.0549209999986</v>
      </c>
      <c r="BL137" s="693">
        <v>1109.2259649999999</v>
      </c>
      <c r="BM137" s="709">
        <v>2254.8833909999998</v>
      </c>
      <c r="BN137" s="677">
        <v>2518.9315230000029</v>
      </c>
      <c r="BO137" s="677">
        <v>2631.6790029999993</v>
      </c>
      <c r="BP137" s="677">
        <v>2799.1498999999999</v>
      </c>
      <c r="BQ137" s="693">
        <v>3918.3703210000021</v>
      </c>
      <c r="BR137" s="709">
        <v>1704.688854999999</v>
      </c>
      <c r="BS137" s="677">
        <v>3394.0900149999989</v>
      </c>
      <c r="BT137" s="677">
        <v>3074.6762209999974</v>
      </c>
      <c r="BU137" s="677">
        <v>2575.9284819999975</v>
      </c>
      <c r="BV137" s="677">
        <v>5742.0381109999989</v>
      </c>
      <c r="BW137" s="677">
        <v>1896.1400550000008</v>
      </c>
      <c r="BX137" s="677">
        <v>1454.7709189999994</v>
      </c>
      <c r="BY137" s="725">
        <v>3006.7378780000017</v>
      </c>
      <c r="BZ137" s="725">
        <v>3476.951615999998</v>
      </c>
      <c r="CA137" s="725">
        <v>95.992665999999957</v>
      </c>
      <c r="CB137" s="2803"/>
      <c r="CC137" s="2803"/>
      <c r="CD137" s="2803"/>
      <c r="CE137" s="2803"/>
      <c r="CF137" s="2803"/>
      <c r="CG137" s="2803"/>
      <c r="CH137" s="2803"/>
      <c r="CI137" s="2803"/>
      <c r="CJ137" s="2803"/>
      <c r="CK137" s="2803"/>
      <c r="CL137" s="2803"/>
      <c r="CM137" s="2803"/>
      <c r="CN137" s="2803"/>
      <c r="CO137" s="2803"/>
      <c r="CP137" s="2803"/>
      <c r="CQ137" s="2803"/>
      <c r="CR137" s="2803"/>
      <c r="CS137" s="2803"/>
      <c r="CT137" s="2803"/>
      <c r="CU137" s="2803"/>
      <c r="CV137" s="2803"/>
      <c r="CW137" s="2803"/>
      <c r="CX137" s="2803"/>
      <c r="CY137" s="2803"/>
      <c r="CZ137" s="2488"/>
    </row>
    <row r="138" s="130" customFormat="true" ht="15" customHeight="true" x14ac:dyDescent="0.2">
      <c r="A138" s="3028"/>
      <c r="B138" s="300" t="s">
        <v>41</v>
      </c>
      <c r="C138" s="555">
        <v>47.032364073936897</v>
      </c>
      <c r="D138" s="571">
        <v>50.970763382089977</v>
      </c>
      <c r="E138" s="571">
        <v>48.138335445155263</v>
      </c>
      <c r="F138" s="571">
        <v>25.721793348807694</v>
      </c>
      <c r="G138" s="587">
        <v>7.9601061160459983</v>
      </c>
      <c r="H138" s="603">
        <v>45.237408901322709</v>
      </c>
      <c r="I138" s="571">
        <v>24.141216573039095</v>
      </c>
      <c r="J138" s="571">
        <v>15.130712218257674</v>
      </c>
      <c r="K138" s="571">
        <v>10.928305093618878</v>
      </c>
      <c r="L138" s="619">
        <v>3.4968462900974364</v>
      </c>
      <c r="M138" s="632">
        <v>45.99667949966522</v>
      </c>
      <c r="N138" s="571">
        <v>49.1430248460101</v>
      </c>
      <c r="O138" s="571">
        <v>50.61802501832905</v>
      </c>
      <c r="P138" s="571">
        <v>52.223776870124119</v>
      </c>
      <c r="Q138" s="619">
        <v>35.40529696744828</v>
      </c>
      <c r="R138" s="632">
        <v>54.347312073359063</v>
      </c>
      <c r="S138" s="571">
        <v>22.163204133373963</v>
      </c>
      <c r="T138" s="571">
        <v>44.124736271562668</v>
      </c>
      <c r="U138" s="571">
        <v>46.623001808891964</v>
      </c>
      <c r="V138" s="571">
        <v>18.609761829166366</v>
      </c>
      <c r="W138" s="571">
        <v>42.577200216623837</v>
      </c>
      <c r="X138" s="571">
        <v>49.07251513175467</v>
      </c>
      <c r="Y138" s="645">
        <v>43.065537199139101</v>
      </c>
      <c r="Z138" s="645">
        <v>28.002118989084611</v>
      </c>
      <c r="AA138" s="645">
        <v>44.041056101347131</v>
      </c>
      <c r="AB138" s="2469"/>
      <c r="AC138" s="2469"/>
      <c r="AD138" s="2469"/>
      <c r="AE138" s="2469"/>
      <c r="AF138" s="2469"/>
      <c r="AG138" s="2469"/>
      <c r="AH138" s="2469"/>
      <c r="AI138" s="2469"/>
      <c r="AJ138" s="2469"/>
      <c r="AK138" s="2469"/>
      <c r="AL138" s="2469"/>
      <c r="AM138" s="2469"/>
      <c r="AN138" s="2469"/>
      <c r="AO138" s="2469"/>
      <c r="AP138" s="2469"/>
      <c r="AQ138" s="2469"/>
      <c r="AR138" s="2469"/>
      <c r="AS138" s="2469"/>
      <c r="AT138" s="2469"/>
      <c r="AU138" s="2469"/>
      <c r="AV138" s="2469"/>
      <c r="AW138" s="2469"/>
      <c r="AX138" s="2469"/>
      <c r="AY138" s="2469"/>
      <c r="AZ138" s="239"/>
      <c r="BA138" s="3081"/>
      <c r="BB138" s="173" t="s">
        <v>41</v>
      </c>
      <c r="BC138" s="661">
        <v>6134.9835109999913</v>
      </c>
      <c r="BD138" s="677">
        <v>6653.2572839999948</v>
      </c>
      <c r="BE138" s="677">
        <v>6281.2286159999976</v>
      </c>
      <c r="BF138" s="677">
        <v>3356.3759270000037</v>
      </c>
      <c r="BG138" s="693">
        <v>1038.5832110000006</v>
      </c>
      <c r="BH138" s="709">
        <v>2350.9885690000019</v>
      </c>
      <c r="BI138" s="677">
        <v>1255.9206550000001</v>
      </c>
      <c r="BJ138" s="677">
        <v>784.88490400000012</v>
      </c>
      <c r="BK138" s="677">
        <v>568.34506199999987</v>
      </c>
      <c r="BL138" s="693">
        <v>181.87351800000002</v>
      </c>
      <c r="BM138" s="709">
        <v>3612.3997330000007</v>
      </c>
      <c r="BN138" s="677">
        <v>3854.2745459999969</v>
      </c>
      <c r="BO138" s="677">
        <v>3976.0017039999998</v>
      </c>
      <c r="BP138" s="677">
        <v>4100.392689000003</v>
      </c>
      <c r="BQ138" s="693">
        <v>2779.3471689999997</v>
      </c>
      <c r="BR138" s="709">
        <v>3157.4415170000057</v>
      </c>
      <c r="BS138" s="677">
        <v>2058.0688529999998</v>
      </c>
      <c r="BT138" s="677">
        <v>3758.298118000002</v>
      </c>
      <c r="BU138" s="677">
        <v>2616.5761630000038</v>
      </c>
      <c r="BV138" s="677">
        <v>2039.966298999999</v>
      </c>
      <c r="BW138" s="677">
        <v>1605.5416609999982</v>
      </c>
      <c r="BX138" s="677">
        <v>1727.8124270000017</v>
      </c>
      <c r="BY138" s="725">
        <v>2401.7079679999988</v>
      </c>
      <c r="BZ138" s="725">
        <v>2213.3237300000005</v>
      </c>
      <c r="CA138" s="725">
        <v>1885.6918129999985</v>
      </c>
      <c r="CB138" s="2803"/>
      <c r="CC138" s="2803"/>
      <c r="CD138" s="2803"/>
      <c r="CE138" s="2803"/>
      <c r="CF138" s="2803"/>
      <c r="CG138" s="2803"/>
      <c r="CH138" s="2803"/>
      <c r="CI138" s="2803"/>
      <c r="CJ138" s="2803"/>
      <c r="CK138" s="2803"/>
      <c r="CL138" s="2803"/>
      <c r="CM138" s="2803"/>
      <c r="CN138" s="2803"/>
      <c r="CO138" s="2803"/>
      <c r="CP138" s="2803"/>
      <c r="CQ138" s="2803"/>
      <c r="CR138" s="2803"/>
      <c r="CS138" s="2803"/>
      <c r="CT138" s="2803"/>
      <c r="CU138" s="2803"/>
      <c r="CV138" s="2803"/>
      <c r="CW138" s="2803"/>
      <c r="CX138" s="2803"/>
      <c r="CY138" s="2803"/>
      <c r="CZ138" s="2488"/>
    </row>
    <row r="139" s="130" customFormat="true" ht="15" customHeight="true" x14ac:dyDescent="0.2">
      <c r="A139" s="3028"/>
      <c r="B139" s="300" t="s">
        <v>19</v>
      </c>
      <c r="C139" s="555">
        <v>22.21872146486432</v>
      </c>
      <c r="D139" s="571">
        <v>16.001728063769782</v>
      </c>
      <c r="E139" s="571">
        <v>8.7306408907813946</v>
      </c>
      <c r="F139" s="571">
        <v>1.3603673245452437</v>
      </c>
      <c r="G139" s="587">
        <v>0.1360839080301974</v>
      </c>
      <c r="H139" s="603">
        <v>3.5977440240401051</v>
      </c>
      <c r="I139" s="571">
        <v>1.2482795480499964</v>
      </c>
      <c r="J139" s="571">
        <v>0.27689427474842387</v>
      </c>
      <c r="K139" s="571">
        <v>0</v>
      </c>
      <c r="L139" s="619">
        <v>0</v>
      </c>
      <c r="M139" s="632">
        <v>25.291894215622058</v>
      </c>
      <c r="N139" s="571">
        <v>18.613213963747103</v>
      </c>
      <c r="O139" s="571">
        <v>15.878369216097257</v>
      </c>
      <c r="P139" s="571">
        <v>11.96349742481396</v>
      </c>
      <c r="Q139" s="619">
        <v>5.3813770309505617</v>
      </c>
      <c r="R139" s="632">
        <v>6.72176680349782</v>
      </c>
      <c r="S139" s="571">
        <v>0.93904015937006591</v>
      </c>
      <c r="T139" s="571">
        <v>16.219311289552081</v>
      </c>
      <c r="U139" s="571">
        <v>4.4026799073591656</v>
      </c>
      <c r="V139" s="571">
        <v>1.1595954140179492</v>
      </c>
      <c r="W139" s="571">
        <v>5.3113556510012323</v>
      </c>
      <c r="X139" s="571">
        <v>3.1209063269473996</v>
      </c>
      <c r="Y139" s="645">
        <v>0.8594542114557423</v>
      </c>
      <c r="Z139" s="645">
        <v>20.272842945853732</v>
      </c>
      <c r="AA139" s="645">
        <v>49.689834219972703</v>
      </c>
      <c r="AB139" s="2469"/>
      <c r="AC139" s="2469"/>
      <c r="AD139" s="2469"/>
      <c r="AE139" s="2469"/>
      <c r="AF139" s="2469"/>
      <c r="AG139" s="2469"/>
      <c r="AH139" s="2469"/>
      <c r="AI139" s="2469"/>
      <c r="AJ139" s="2469"/>
      <c r="AK139" s="2469"/>
      <c r="AL139" s="2469"/>
      <c r="AM139" s="2469"/>
      <c r="AN139" s="2469"/>
      <c r="AO139" s="2469"/>
      <c r="AP139" s="2469"/>
      <c r="AQ139" s="2469"/>
      <c r="AR139" s="2469"/>
      <c r="AS139" s="2469"/>
      <c r="AT139" s="2469"/>
      <c r="AU139" s="2469"/>
      <c r="AV139" s="2469"/>
      <c r="AW139" s="2469"/>
      <c r="AX139" s="2469"/>
      <c r="AY139" s="2469"/>
      <c r="AZ139" s="239"/>
      <c r="BA139" s="3081"/>
      <c r="BB139" s="173" t="s">
        <v>19</v>
      </c>
      <c r="BC139" s="661">
        <v>2898.2487380000002</v>
      </c>
      <c r="BD139" s="677">
        <v>2088.7192329999993</v>
      </c>
      <c r="BE139" s="677">
        <v>1139.1991620000006</v>
      </c>
      <c r="BF139" s="677">
        <v>177.511112</v>
      </c>
      <c r="BG139" s="693">
        <v>17.755348999999999</v>
      </c>
      <c r="BH139" s="709">
        <v>186.97479100000007</v>
      </c>
      <c r="BI139" s="677">
        <v>64.940392000000003</v>
      </c>
      <c r="BJ139" s="677">
        <v>14.36351</v>
      </c>
      <c r="BK139" s="677">
        <v>0</v>
      </c>
      <c r="BL139" s="693">
        <v>0</v>
      </c>
      <c r="BM139" s="709">
        <v>1986.3266849999977</v>
      </c>
      <c r="BN139" s="677">
        <v>1459.8294879999994</v>
      </c>
      <c r="BO139" s="677">
        <v>1247.2320490000006</v>
      </c>
      <c r="BP139" s="677">
        <v>939.32381599999997</v>
      </c>
      <c r="BQ139" s="693">
        <v>422.44286299999999</v>
      </c>
      <c r="BR139" s="709">
        <v>390.51766800000013</v>
      </c>
      <c r="BS139" s="677">
        <v>87.199003000000005</v>
      </c>
      <c r="BT139" s="677">
        <v>1381.4701739999998</v>
      </c>
      <c r="BU139" s="677">
        <v>247.08720699999992</v>
      </c>
      <c r="BV139" s="677">
        <v>127.112619</v>
      </c>
      <c r="BW139" s="677">
        <v>200.28566299999994</v>
      </c>
      <c r="BX139" s="677">
        <v>109.88515100000002</v>
      </c>
      <c r="BY139" s="725">
        <v>47.930622999999997</v>
      </c>
      <c r="BZ139" s="725">
        <v>1602.3917470000006</v>
      </c>
      <c r="CA139" s="725">
        <v>2127.5537389999963</v>
      </c>
      <c r="CB139" s="2803"/>
      <c r="CC139" s="2803"/>
      <c r="CD139" s="2803"/>
      <c r="CE139" s="2803"/>
      <c r="CF139" s="2803"/>
      <c r="CG139" s="2803"/>
      <c r="CH139" s="2803"/>
      <c r="CI139" s="2803"/>
      <c r="CJ139" s="2803"/>
      <c r="CK139" s="2803"/>
      <c r="CL139" s="2803"/>
      <c r="CM139" s="2803"/>
      <c r="CN139" s="2803"/>
      <c r="CO139" s="2803"/>
      <c r="CP139" s="2803"/>
      <c r="CQ139" s="2803"/>
      <c r="CR139" s="2803"/>
      <c r="CS139" s="2803"/>
      <c r="CT139" s="2803"/>
      <c r="CU139" s="2803"/>
      <c r="CV139" s="2803"/>
      <c r="CW139" s="2803"/>
      <c r="CX139" s="2803"/>
      <c r="CY139" s="2803"/>
      <c r="CZ139" s="2488"/>
    </row>
    <row r="140" s="130" customFormat="true" ht="15" customHeight="true" x14ac:dyDescent="0.2">
      <c r="A140" s="3028" t="s">
        <v>107</v>
      </c>
      <c r="B140" s="300" t="s">
        <v>64</v>
      </c>
      <c r="C140" s="2727" t="s">
        <v>35</v>
      </c>
      <c r="D140" s="2731" t="s">
        <v>35</v>
      </c>
      <c r="E140" s="2731" t="s">
        <v>35</v>
      </c>
      <c r="F140" s="2731" t="s">
        <v>35</v>
      </c>
      <c r="G140" s="2736" t="s">
        <v>35</v>
      </c>
      <c r="H140" s="2741" t="s">
        <v>35</v>
      </c>
      <c r="I140" s="2731" t="s">
        <v>35</v>
      </c>
      <c r="J140" s="2731" t="s">
        <v>35</v>
      </c>
      <c r="K140" s="2731" t="s">
        <v>35</v>
      </c>
      <c r="L140" s="2746" t="s">
        <v>35</v>
      </c>
      <c r="M140" s="2749" t="s">
        <v>35</v>
      </c>
      <c r="N140" s="2731" t="s">
        <v>35</v>
      </c>
      <c r="O140" s="2731" t="s">
        <v>35</v>
      </c>
      <c r="P140" s="2731" t="s">
        <v>35</v>
      </c>
      <c r="Q140" s="2746" t="s">
        <v>35</v>
      </c>
      <c r="R140" s="2749" t="s">
        <v>35</v>
      </c>
      <c r="S140" s="2731" t="s">
        <v>35</v>
      </c>
      <c r="T140" s="2731" t="s">
        <v>35</v>
      </c>
      <c r="U140" s="2731" t="s">
        <v>35</v>
      </c>
      <c r="V140" s="2731" t="s">
        <v>35</v>
      </c>
      <c r="W140" s="2731" t="s">
        <v>35</v>
      </c>
      <c r="X140" s="2731" t="s">
        <v>35</v>
      </c>
      <c r="Y140" s="2755" t="s">
        <v>35</v>
      </c>
      <c r="Z140" s="2755" t="s">
        <v>35</v>
      </c>
      <c r="AA140" s="2755" t="s">
        <v>35</v>
      </c>
      <c r="AB140" s="2468"/>
      <c r="AC140" s="2468"/>
      <c r="AD140" s="2468"/>
      <c r="AE140" s="2468"/>
      <c r="AF140" s="2468"/>
      <c r="AG140" s="2468"/>
      <c r="AH140" s="2468"/>
      <c r="AI140" s="2468"/>
      <c r="AJ140" s="2468"/>
      <c r="AK140" s="2468"/>
      <c r="AL140" s="2468"/>
      <c r="AM140" s="2468"/>
      <c r="AN140" s="2468"/>
      <c r="AO140" s="2468"/>
      <c r="AP140" s="2468"/>
      <c r="AQ140" s="2468"/>
      <c r="AR140" s="2468"/>
      <c r="AS140" s="2468"/>
      <c r="AT140" s="2468"/>
      <c r="AU140" s="2468"/>
      <c r="AV140" s="2468"/>
      <c r="AW140" s="2468"/>
      <c r="AX140" s="2468"/>
      <c r="AY140" s="2468"/>
      <c r="AZ140" s="239"/>
      <c r="BA140" s="3081" t="s">
        <v>107</v>
      </c>
      <c r="BB140" s="173" t="s">
        <v>64</v>
      </c>
      <c r="BC140" s="1595" t="s">
        <v>35</v>
      </c>
      <c r="BD140" s="1615" t="s">
        <v>35</v>
      </c>
      <c r="BE140" s="1615" t="s">
        <v>35</v>
      </c>
      <c r="BF140" s="1615" t="s">
        <v>35</v>
      </c>
      <c r="BG140" s="1636" t="s">
        <v>35</v>
      </c>
      <c r="BH140" s="1657" t="s">
        <v>35</v>
      </c>
      <c r="BI140" s="1615" t="s">
        <v>35</v>
      </c>
      <c r="BJ140" s="1615" t="s">
        <v>35</v>
      </c>
      <c r="BK140" s="1615" t="s">
        <v>35</v>
      </c>
      <c r="BL140" s="1636" t="s">
        <v>35</v>
      </c>
      <c r="BM140" s="1657" t="s">
        <v>35</v>
      </c>
      <c r="BN140" s="1615" t="s">
        <v>35</v>
      </c>
      <c r="BO140" s="1615" t="s">
        <v>35</v>
      </c>
      <c r="BP140" s="1615" t="s">
        <v>35</v>
      </c>
      <c r="BQ140" s="1636" t="s">
        <v>35</v>
      </c>
      <c r="BR140" s="1657" t="s">
        <v>35</v>
      </c>
      <c r="BS140" s="1615" t="s">
        <v>35</v>
      </c>
      <c r="BT140" s="1615" t="s">
        <v>35</v>
      </c>
      <c r="BU140" s="1615" t="s">
        <v>35</v>
      </c>
      <c r="BV140" s="1615" t="s">
        <v>35</v>
      </c>
      <c r="BW140" s="1615" t="s">
        <v>35</v>
      </c>
      <c r="BX140" s="1615" t="s">
        <v>35</v>
      </c>
      <c r="BY140" s="1677" t="s">
        <v>35</v>
      </c>
      <c r="BZ140" s="1677" t="s">
        <v>35</v>
      </c>
      <c r="CA140" s="1677" t="s">
        <v>35</v>
      </c>
      <c r="CB140" s="2488"/>
      <c r="CC140" s="2488"/>
      <c r="CD140" s="2488"/>
      <c r="CE140" s="2488"/>
      <c r="CF140" s="2488"/>
      <c r="CG140" s="2488"/>
      <c r="CH140" s="2488"/>
      <c r="CI140" s="2488"/>
      <c r="CJ140" s="2488"/>
      <c r="CK140" s="2488"/>
      <c r="CL140" s="2488"/>
      <c r="CM140" s="2488"/>
      <c r="CN140" s="2488"/>
      <c r="CO140" s="2488"/>
      <c r="CP140" s="2488"/>
      <c r="CQ140" s="2488"/>
      <c r="CR140" s="2488"/>
      <c r="CS140" s="2488"/>
      <c r="CT140" s="2488"/>
      <c r="CU140" s="2488"/>
      <c r="CV140" s="2488"/>
      <c r="CW140" s="2488"/>
      <c r="CX140" s="2488"/>
      <c r="CY140" s="2488"/>
      <c r="CZ140" s="2488"/>
    </row>
    <row r="141" s="130" customFormat="true" ht="15" customHeight="true" x14ac:dyDescent="0.2">
      <c r="A141" s="3028"/>
      <c r="B141" s="300" t="s">
        <v>65</v>
      </c>
      <c r="C141" s="2727" t="s">
        <v>35</v>
      </c>
      <c r="D141" s="2731" t="s">
        <v>35</v>
      </c>
      <c r="E141" s="2731" t="s">
        <v>35</v>
      </c>
      <c r="F141" s="2731" t="s">
        <v>35</v>
      </c>
      <c r="G141" s="2736" t="s">
        <v>35</v>
      </c>
      <c r="H141" s="2741" t="s">
        <v>35</v>
      </c>
      <c r="I141" s="2731" t="s">
        <v>35</v>
      </c>
      <c r="J141" s="2731" t="s">
        <v>35</v>
      </c>
      <c r="K141" s="2731" t="s">
        <v>35</v>
      </c>
      <c r="L141" s="2746" t="s">
        <v>35</v>
      </c>
      <c r="M141" s="2749" t="s">
        <v>35</v>
      </c>
      <c r="N141" s="2731" t="s">
        <v>35</v>
      </c>
      <c r="O141" s="2731" t="s">
        <v>35</v>
      </c>
      <c r="P141" s="2731" t="s">
        <v>35</v>
      </c>
      <c r="Q141" s="2746" t="s">
        <v>35</v>
      </c>
      <c r="R141" s="2749" t="s">
        <v>35</v>
      </c>
      <c r="S141" s="2731" t="s">
        <v>35</v>
      </c>
      <c r="T141" s="2731" t="s">
        <v>35</v>
      </c>
      <c r="U141" s="2731" t="s">
        <v>35</v>
      </c>
      <c r="V141" s="2731" t="s">
        <v>35</v>
      </c>
      <c r="W141" s="2731" t="s">
        <v>35</v>
      </c>
      <c r="X141" s="2731" t="s">
        <v>35</v>
      </c>
      <c r="Y141" s="2755" t="s">
        <v>35</v>
      </c>
      <c r="Z141" s="2755" t="s">
        <v>35</v>
      </c>
      <c r="AA141" s="2755" t="s">
        <v>35</v>
      </c>
      <c r="AB141" s="2468"/>
      <c r="AC141" s="2468"/>
      <c r="AD141" s="2468"/>
      <c r="AE141" s="2468"/>
      <c r="AF141" s="2468"/>
      <c r="AG141" s="2468"/>
      <c r="AH141" s="2468"/>
      <c r="AI141" s="2468"/>
      <c r="AJ141" s="2468"/>
      <c r="AK141" s="2468"/>
      <c r="AL141" s="2468"/>
      <c r="AM141" s="2468"/>
      <c r="AN141" s="2468"/>
      <c r="AO141" s="2468"/>
      <c r="AP141" s="2468"/>
      <c r="AQ141" s="2468"/>
      <c r="AR141" s="2468"/>
      <c r="AS141" s="2468"/>
      <c r="AT141" s="2468"/>
      <c r="AU141" s="2468"/>
      <c r="AV141" s="2468"/>
      <c r="AW141" s="2468"/>
      <c r="AX141" s="2468"/>
      <c r="AY141" s="2468"/>
      <c r="AZ141" s="239"/>
      <c r="BA141" s="3081"/>
      <c r="BB141" s="173" t="s">
        <v>65</v>
      </c>
      <c r="BC141" s="1595" t="s">
        <v>35</v>
      </c>
      <c r="BD141" s="1615" t="s">
        <v>35</v>
      </c>
      <c r="BE141" s="1615" t="s">
        <v>35</v>
      </c>
      <c r="BF141" s="1615" t="s">
        <v>35</v>
      </c>
      <c r="BG141" s="1636" t="s">
        <v>35</v>
      </c>
      <c r="BH141" s="1657" t="s">
        <v>35</v>
      </c>
      <c r="BI141" s="1615" t="s">
        <v>35</v>
      </c>
      <c r="BJ141" s="1615" t="s">
        <v>35</v>
      </c>
      <c r="BK141" s="1615" t="s">
        <v>35</v>
      </c>
      <c r="BL141" s="1636" t="s">
        <v>35</v>
      </c>
      <c r="BM141" s="1657" t="s">
        <v>35</v>
      </c>
      <c r="BN141" s="1615" t="s">
        <v>35</v>
      </c>
      <c r="BO141" s="1615" t="s">
        <v>35</v>
      </c>
      <c r="BP141" s="1615" t="s">
        <v>35</v>
      </c>
      <c r="BQ141" s="1636" t="s">
        <v>35</v>
      </c>
      <c r="BR141" s="1657" t="s">
        <v>35</v>
      </c>
      <c r="BS141" s="1615" t="s">
        <v>35</v>
      </c>
      <c r="BT141" s="1615" t="s">
        <v>35</v>
      </c>
      <c r="BU141" s="1615" t="s">
        <v>35</v>
      </c>
      <c r="BV141" s="1615" t="s">
        <v>35</v>
      </c>
      <c r="BW141" s="1615" t="s">
        <v>35</v>
      </c>
      <c r="BX141" s="1615" t="s">
        <v>35</v>
      </c>
      <c r="BY141" s="1677" t="s">
        <v>35</v>
      </c>
      <c r="BZ141" s="1677" t="s">
        <v>35</v>
      </c>
      <c r="CA141" s="1677" t="s">
        <v>35</v>
      </c>
      <c r="CB141" s="2488"/>
      <c r="CC141" s="2488"/>
      <c r="CD141" s="2488"/>
      <c r="CE141" s="2488"/>
      <c r="CF141" s="2488"/>
      <c r="CG141" s="2488"/>
      <c r="CH141" s="2488"/>
      <c r="CI141" s="2488"/>
      <c r="CJ141" s="2488"/>
      <c r="CK141" s="2488"/>
      <c r="CL141" s="2488"/>
      <c r="CM141" s="2488"/>
      <c r="CN141" s="2488"/>
      <c r="CO141" s="2488"/>
      <c r="CP141" s="2488"/>
      <c r="CQ141" s="2488"/>
      <c r="CR141" s="2488"/>
      <c r="CS141" s="2488"/>
      <c r="CT141" s="2488"/>
      <c r="CU141" s="2488"/>
      <c r="CV141" s="2488"/>
      <c r="CW141" s="2488"/>
      <c r="CX141" s="2488"/>
      <c r="CY141" s="2488"/>
      <c r="CZ141" s="2488"/>
    </row>
    <row r="142" s="130" customFormat="true" ht="15" customHeight="true" x14ac:dyDescent="0.2">
      <c r="A142" s="3028"/>
      <c r="B142" s="300" t="s">
        <v>66</v>
      </c>
      <c r="C142" s="2727" t="s">
        <v>35</v>
      </c>
      <c r="D142" s="2731" t="s">
        <v>35</v>
      </c>
      <c r="E142" s="2731" t="s">
        <v>35</v>
      </c>
      <c r="F142" s="2731" t="s">
        <v>35</v>
      </c>
      <c r="G142" s="2736" t="s">
        <v>35</v>
      </c>
      <c r="H142" s="2741" t="s">
        <v>35</v>
      </c>
      <c r="I142" s="2731" t="s">
        <v>35</v>
      </c>
      <c r="J142" s="2731" t="s">
        <v>35</v>
      </c>
      <c r="K142" s="2731" t="s">
        <v>35</v>
      </c>
      <c r="L142" s="2746" t="s">
        <v>35</v>
      </c>
      <c r="M142" s="2749" t="s">
        <v>35</v>
      </c>
      <c r="N142" s="2731" t="s">
        <v>35</v>
      </c>
      <c r="O142" s="2731" t="s">
        <v>35</v>
      </c>
      <c r="P142" s="2731" t="s">
        <v>35</v>
      </c>
      <c r="Q142" s="2746" t="s">
        <v>35</v>
      </c>
      <c r="R142" s="2749" t="s">
        <v>35</v>
      </c>
      <c r="S142" s="2731" t="s">
        <v>35</v>
      </c>
      <c r="T142" s="2731" t="s">
        <v>35</v>
      </c>
      <c r="U142" s="2731" t="s">
        <v>35</v>
      </c>
      <c r="V142" s="2731" t="s">
        <v>35</v>
      </c>
      <c r="W142" s="2731" t="s">
        <v>35</v>
      </c>
      <c r="X142" s="2731" t="s">
        <v>35</v>
      </c>
      <c r="Y142" s="2755" t="s">
        <v>35</v>
      </c>
      <c r="Z142" s="2755" t="s">
        <v>35</v>
      </c>
      <c r="AA142" s="2755" t="s">
        <v>35</v>
      </c>
      <c r="AB142" s="2468"/>
      <c r="AC142" s="2468"/>
      <c r="AD142" s="2468"/>
      <c r="AE142" s="2468"/>
      <c r="AF142" s="2468"/>
      <c r="AG142" s="2468"/>
      <c r="AH142" s="2468"/>
      <c r="AI142" s="2468"/>
      <c r="AJ142" s="2468"/>
      <c r="AK142" s="2468"/>
      <c r="AL142" s="2468"/>
      <c r="AM142" s="2468"/>
      <c r="AN142" s="2468"/>
      <c r="AO142" s="2468"/>
      <c r="AP142" s="2468"/>
      <c r="AQ142" s="2468"/>
      <c r="AR142" s="2468"/>
      <c r="AS142" s="2468"/>
      <c r="AT142" s="2468"/>
      <c r="AU142" s="2468"/>
      <c r="AV142" s="2468"/>
      <c r="AW142" s="2468"/>
      <c r="AX142" s="2468"/>
      <c r="AY142" s="2468"/>
      <c r="AZ142" s="239"/>
      <c r="BA142" s="3081"/>
      <c r="BB142" s="173" t="s">
        <v>66</v>
      </c>
      <c r="BC142" s="1595" t="s">
        <v>35</v>
      </c>
      <c r="BD142" s="1615" t="s">
        <v>35</v>
      </c>
      <c r="BE142" s="1615" t="s">
        <v>35</v>
      </c>
      <c r="BF142" s="1615" t="s">
        <v>35</v>
      </c>
      <c r="BG142" s="1636" t="s">
        <v>35</v>
      </c>
      <c r="BH142" s="1657" t="s">
        <v>35</v>
      </c>
      <c r="BI142" s="1615" t="s">
        <v>35</v>
      </c>
      <c r="BJ142" s="1615" t="s">
        <v>35</v>
      </c>
      <c r="BK142" s="1615" t="s">
        <v>35</v>
      </c>
      <c r="BL142" s="1636" t="s">
        <v>35</v>
      </c>
      <c r="BM142" s="1657" t="s">
        <v>35</v>
      </c>
      <c r="BN142" s="1615" t="s">
        <v>35</v>
      </c>
      <c r="BO142" s="1615" t="s">
        <v>35</v>
      </c>
      <c r="BP142" s="1615" t="s">
        <v>35</v>
      </c>
      <c r="BQ142" s="1636" t="s">
        <v>35</v>
      </c>
      <c r="BR142" s="1657" t="s">
        <v>35</v>
      </c>
      <c r="BS142" s="1615" t="s">
        <v>35</v>
      </c>
      <c r="BT142" s="1615" t="s">
        <v>35</v>
      </c>
      <c r="BU142" s="1615" t="s">
        <v>35</v>
      </c>
      <c r="BV142" s="1615" t="s">
        <v>35</v>
      </c>
      <c r="BW142" s="1615" t="s">
        <v>35</v>
      </c>
      <c r="BX142" s="1615" t="s">
        <v>35</v>
      </c>
      <c r="BY142" s="1677" t="s">
        <v>35</v>
      </c>
      <c r="BZ142" s="1677" t="s">
        <v>35</v>
      </c>
      <c r="CA142" s="1677" t="s">
        <v>35</v>
      </c>
      <c r="CB142" s="2488"/>
      <c r="CC142" s="2488"/>
      <c r="CD142" s="2488"/>
      <c r="CE142" s="2488"/>
      <c r="CF142" s="2488"/>
      <c r="CG142" s="2488"/>
      <c r="CH142" s="2488"/>
      <c r="CI142" s="2488"/>
      <c r="CJ142" s="2488"/>
      <c r="CK142" s="2488"/>
      <c r="CL142" s="2488"/>
      <c r="CM142" s="2488"/>
      <c r="CN142" s="2488"/>
      <c r="CO142" s="2488"/>
      <c r="CP142" s="2488"/>
      <c r="CQ142" s="2488"/>
      <c r="CR142" s="2488"/>
      <c r="CS142" s="2488"/>
      <c r="CT142" s="2488"/>
      <c r="CU142" s="2488"/>
      <c r="CV142" s="2488"/>
      <c r="CW142" s="2488"/>
      <c r="CX142" s="2488"/>
      <c r="CY142" s="2488"/>
      <c r="CZ142" s="2488"/>
    </row>
    <row r="143" s="130" customFormat="true" ht="15" customHeight="true" x14ac:dyDescent="0.2">
      <c r="A143" s="3028"/>
      <c r="B143" s="300" t="s">
        <v>67</v>
      </c>
      <c r="C143" s="2727" t="s">
        <v>35</v>
      </c>
      <c r="D143" s="2731" t="s">
        <v>35</v>
      </c>
      <c r="E143" s="2731" t="s">
        <v>35</v>
      </c>
      <c r="F143" s="2731" t="s">
        <v>35</v>
      </c>
      <c r="G143" s="2736" t="s">
        <v>35</v>
      </c>
      <c r="H143" s="2741" t="s">
        <v>35</v>
      </c>
      <c r="I143" s="2731" t="s">
        <v>35</v>
      </c>
      <c r="J143" s="2731" t="s">
        <v>35</v>
      </c>
      <c r="K143" s="2731" t="s">
        <v>35</v>
      </c>
      <c r="L143" s="2746" t="s">
        <v>35</v>
      </c>
      <c r="M143" s="2749" t="s">
        <v>35</v>
      </c>
      <c r="N143" s="2731" t="s">
        <v>35</v>
      </c>
      <c r="O143" s="2731" t="s">
        <v>35</v>
      </c>
      <c r="P143" s="2731" t="s">
        <v>35</v>
      </c>
      <c r="Q143" s="2746" t="s">
        <v>35</v>
      </c>
      <c r="R143" s="2749" t="s">
        <v>35</v>
      </c>
      <c r="S143" s="2731" t="s">
        <v>35</v>
      </c>
      <c r="T143" s="2731" t="s">
        <v>35</v>
      </c>
      <c r="U143" s="2731" t="s">
        <v>35</v>
      </c>
      <c r="V143" s="2731" t="s">
        <v>35</v>
      </c>
      <c r="W143" s="2731" t="s">
        <v>35</v>
      </c>
      <c r="X143" s="2731" t="s">
        <v>35</v>
      </c>
      <c r="Y143" s="2755" t="s">
        <v>35</v>
      </c>
      <c r="Z143" s="2755" t="s">
        <v>35</v>
      </c>
      <c r="AA143" s="2755" t="s">
        <v>35</v>
      </c>
      <c r="AB143" s="2468"/>
      <c r="AC143" s="2468"/>
      <c r="AD143" s="2468"/>
      <c r="AE143" s="2468"/>
      <c r="AF143" s="2468"/>
      <c r="AG143" s="2468"/>
      <c r="AH143" s="2468"/>
      <c r="AI143" s="2468"/>
      <c r="AJ143" s="2468"/>
      <c r="AK143" s="2468"/>
      <c r="AL143" s="2468"/>
      <c r="AM143" s="2468"/>
      <c r="AN143" s="2468"/>
      <c r="AO143" s="2468"/>
      <c r="AP143" s="2468"/>
      <c r="AQ143" s="2468"/>
      <c r="AR143" s="2468"/>
      <c r="AS143" s="2468"/>
      <c r="AT143" s="2468"/>
      <c r="AU143" s="2468"/>
      <c r="AV143" s="2468"/>
      <c r="AW143" s="2468"/>
      <c r="AX143" s="2468"/>
      <c r="AY143" s="2468"/>
      <c r="AZ143" s="239"/>
      <c r="BA143" s="3081"/>
      <c r="BB143" s="173" t="s">
        <v>67</v>
      </c>
      <c r="BC143" s="1595" t="s">
        <v>35</v>
      </c>
      <c r="BD143" s="1615" t="s">
        <v>35</v>
      </c>
      <c r="BE143" s="1615" t="s">
        <v>35</v>
      </c>
      <c r="BF143" s="1615" t="s">
        <v>35</v>
      </c>
      <c r="BG143" s="1636" t="s">
        <v>35</v>
      </c>
      <c r="BH143" s="1657" t="s">
        <v>35</v>
      </c>
      <c r="BI143" s="1615" t="s">
        <v>35</v>
      </c>
      <c r="BJ143" s="1615" t="s">
        <v>35</v>
      </c>
      <c r="BK143" s="1615" t="s">
        <v>35</v>
      </c>
      <c r="BL143" s="1636" t="s">
        <v>35</v>
      </c>
      <c r="BM143" s="1657" t="s">
        <v>35</v>
      </c>
      <c r="BN143" s="1615" t="s">
        <v>35</v>
      </c>
      <c r="BO143" s="1615" t="s">
        <v>35</v>
      </c>
      <c r="BP143" s="1615" t="s">
        <v>35</v>
      </c>
      <c r="BQ143" s="1636" t="s">
        <v>35</v>
      </c>
      <c r="BR143" s="1657" t="s">
        <v>35</v>
      </c>
      <c r="BS143" s="1615" t="s">
        <v>35</v>
      </c>
      <c r="BT143" s="1615" t="s">
        <v>35</v>
      </c>
      <c r="BU143" s="1615" t="s">
        <v>35</v>
      </c>
      <c r="BV143" s="1615" t="s">
        <v>35</v>
      </c>
      <c r="BW143" s="1615" t="s">
        <v>35</v>
      </c>
      <c r="BX143" s="1615" t="s">
        <v>35</v>
      </c>
      <c r="BY143" s="1677" t="s">
        <v>35</v>
      </c>
      <c r="BZ143" s="1677" t="s">
        <v>35</v>
      </c>
      <c r="CA143" s="1677" t="s">
        <v>35</v>
      </c>
      <c r="CB143" s="2488"/>
      <c r="CC143" s="2488"/>
      <c r="CD143" s="2488"/>
      <c r="CE143" s="2488"/>
      <c r="CF143" s="2488"/>
      <c r="CG143" s="2488"/>
      <c r="CH143" s="2488"/>
      <c r="CI143" s="2488"/>
      <c r="CJ143" s="2488"/>
      <c r="CK143" s="2488"/>
      <c r="CL143" s="2488"/>
      <c r="CM143" s="2488"/>
      <c r="CN143" s="2488"/>
      <c r="CO143" s="2488"/>
      <c r="CP143" s="2488"/>
      <c r="CQ143" s="2488"/>
      <c r="CR143" s="2488"/>
      <c r="CS143" s="2488"/>
      <c r="CT143" s="2488"/>
      <c r="CU143" s="2488"/>
      <c r="CV143" s="2488"/>
      <c r="CW143" s="2488"/>
      <c r="CX143" s="2488"/>
      <c r="CY143" s="2488"/>
      <c r="CZ143" s="2488"/>
    </row>
    <row r="144" s="130" customFormat="true" ht="15" customHeight="true" x14ac:dyDescent="0.2">
      <c r="A144" s="3028" t="s">
        <v>108</v>
      </c>
      <c r="B144" s="300" t="s">
        <v>64</v>
      </c>
      <c r="C144" s="2727" t="s">
        <v>35</v>
      </c>
      <c r="D144" s="2731" t="s">
        <v>35</v>
      </c>
      <c r="E144" s="2731" t="s">
        <v>35</v>
      </c>
      <c r="F144" s="2731" t="s">
        <v>35</v>
      </c>
      <c r="G144" s="2736" t="s">
        <v>35</v>
      </c>
      <c r="H144" s="2741" t="s">
        <v>35</v>
      </c>
      <c r="I144" s="2731" t="s">
        <v>35</v>
      </c>
      <c r="J144" s="2731" t="s">
        <v>35</v>
      </c>
      <c r="K144" s="2731" t="s">
        <v>35</v>
      </c>
      <c r="L144" s="2746" t="s">
        <v>35</v>
      </c>
      <c r="M144" s="2749" t="s">
        <v>35</v>
      </c>
      <c r="N144" s="2731" t="s">
        <v>35</v>
      </c>
      <c r="O144" s="2731" t="s">
        <v>35</v>
      </c>
      <c r="P144" s="2731" t="s">
        <v>35</v>
      </c>
      <c r="Q144" s="2746" t="s">
        <v>35</v>
      </c>
      <c r="R144" s="2749" t="s">
        <v>35</v>
      </c>
      <c r="S144" s="2731" t="s">
        <v>35</v>
      </c>
      <c r="T144" s="2731" t="s">
        <v>35</v>
      </c>
      <c r="U144" s="2731" t="s">
        <v>35</v>
      </c>
      <c r="V144" s="2731" t="s">
        <v>35</v>
      </c>
      <c r="W144" s="2731" t="s">
        <v>35</v>
      </c>
      <c r="X144" s="2731" t="s">
        <v>35</v>
      </c>
      <c r="Y144" s="2755" t="s">
        <v>35</v>
      </c>
      <c r="Z144" s="2755" t="s">
        <v>35</v>
      </c>
      <c r="AA144" s="2755" t="s">
        <v>35</v>
      </c>
      <c r="AB144" s="2468"/>
      <c r="AC144" s="2468"/>
      <c r="AD144" s="2468"/>
      <c r="AE144" s="2468"/>
      <c r="AF144" s="2468"/>
      <c r="AG144" s="2468"/>
      <c r="AH144" s="2468"/>
      <c r="AI144" s="2468"/>
      <c r="AJ144" s="2468"/>
      <c r="AK144" s="2468"/>
      <c r="AL144" s="2468"/>
      <c r="AM144" s="2468"/>
      <c r="AN144" s="2468"/>
      <c r="AO144" s="2468"/>
      <c r="AP144" s="2468"/>
      <c r="AQ144" s="2468"/>
      <c r="AR144" s="2468"/>
      <c r="AS144" s="2468"/>
      <c r="AT144" s="2468"/>
      <c r="AU144" s="2468"/>
      <c r="AV144" s="2468"/>
      <c r="AW144" s="2468"/>
      <c r="AX144" s="2468"/>
      <c r="AY144" s="2468"/>
      <c r="AZ144" s="239"/>
      <c r="BA144" s="3081" t="s">
        <v>108</v>
      </c>
      <c r="BB144" s="173" t="s">
        <v>64</v>
      </c>
      <c r="BC144" s="1595" t="s">
        <v>35</v>
      </c>
      <c r="BD144" s="1615" t="s">
        <v>35</v>
      </c>
      <c r="BE144" s="1615" t="s">
        <v>35</v>
      </c>
      <c r="BF144" s="1615" t="s">
        <v>35</v>
      </c>
      <c r="BG144" s="1636" t="s">
        <v>35</v>
      </c>
      <c r="BH144" s="1657" t="s">
        <v>35</v>
      </c>
      <c r="BI144" s="1615" t="s">
        <v>35</v>
      </c>
      <c r="BJ144" s="1615" t="s">
        <v>35</v>
      </c>
      <c r="BK144" s="1615" t="s">
        <v>35</v>
      </c>
      <c r="BL144" s="1636" t="s">
        <v>35</v>
      </c>
      <c r="BM144" s="1657" t="s">
        <v>35</v>
      </c>
      <c r="BN144" s="1615" t="s">
        <v>35</v>
      </c>
      <c r="BO144" s="1615" t="s">
        <v>35</v>
      </c>
      <c r="BP144" s="1615" t="s">
        <v>35</v>
      </c>
      <c r="BQ144" s="1636" t="s">
        <v>35</v>
      </c>
      <c r="BR144" s="1657" t="s">
        <v>35</v>
      </c>
      <c r="BS144" s="1615" t="s">
        <v>35</v>
      </c>
      <c r="BT144" s="1615" t="s">
        <v>35</v>
      </c>
      <c r="BU144" s="1615" t="s">
        <v>35</v>
      </c>
      <c r="BV144" s="1615" t="s">
        <v>35</v>
      </c>
      <c r="BW144" s="1615" t="s">
        <v>35</v>
      </c>
      <c r="BX144" s="1615" t="s">
        <v>35</v>
      </c>
      <c r="BY144" s="1677" t="s">
        <v>35</v>
      </c>
      <c r="BZ144" s="1677" t="s">
        <v>35</v>
      </c>
      <c r="CA144" s="1677" t="s">
        <v>35</v>
      </c>
      <c r="CB144" s="2488"/>
      <c r="CC144" s="2488"/>
      <c r="CD144" s="2488"/>
      <c r="CE144" s="2488"/>
      <c r="CF144" s="2488"/>
      <c r="CG144" s="2488"/>
      <c r="CH144" s="2488"/>
      <c r="CI144" s="2488"/>
      <c r="CJ144" s="2488"/>
      <c r="CK144" s="2488"/>
      <c r="CL144" s="2488"/>
      <c r="CM144" s="2488"/>
      <c r="CN144" s="2488"/>
      <c r="CO144" s="2488"/>
      <c r="CP144" s="2488"/>
      <c r="CQ144" s="2488"/>
      <c r="CR144" s="2488"/>
      <c r="CS144" s="2488"/>
      <c r="CT144" s="2488"/>
      <c r="CU144" s="2488"/>
      <c r="CV144" s="2488"/>
      <c r="CW144" s="2488"/>
      <c r="CX144" s="2488"/>
      <c r="CY144" s="2488"/>
      <c r="CZ144" s="2488"/>
    </row>
    <row r="145" s="130" customFormat="true" ht="15" customHeight="true" x14ac:dyDescent="0.2">
      <c r="A145" s="3028"/>
      <c r="B145" s="300" t="s">
        <v>65</v>
      </c>
      <c r="C145" s="2727" t="s">
        <v>35</v>
      </c>
      <c r="D145" s="2731" t="s">
        <v>35</v>
      </c>
      <c r="E145" s="2731" t="s">
        <v>35</v>
      </c>
      <c r="F145" s="2731" t="s">
        <v>35</v>
      </c>
      <c r="G145" s="2736" t="s">
        <v>35</v>
      </c>
      <c r="H145" s="2741" t="s">
        <v>35</v>
      </c>
      <c r="I145" s="2731" t="s">
        <v>35</v>
      </c>
      <c r="J145" s="2731" t="s">
        <v>35</v>
      </c>
      <c r="K145" s="2731" t="s">
        <v>35</v>
      </c>
      <c r="L145" s="2746" t="s">
        <v>35</v>
      </c>
      <c r="M145" s="2749" t="s">
        <v>35</v>
      </c>
      <c r="N145" s="2731" t="s">
        <v>35</v>
      </c>
      <c r="O145" s="2731" t="s">
        <v>35</v>
      </c>
      <c r="P145" s="2731" t="s">
        <v>35</v>
      </c>
      <c r="Q145" s="2746" t="s">
        <v>35</v>
      </c>
      <c r="R145" s="2749" t="s">
        <v>35</v>
      </c>
      <c r="S145" s="2731" t="s">
        <v>35</v>
      </c>
      <c r="T145" s="2731" t="s">
        <v>35</v>
      </c>
      <c r="U145" s="2731" t="s">
        <v>35</v>
      </c>
      <c r="V145" s="2731" t="s">
        <v>35</v>
      </c>
      <c r="W145" s="2731" t="s">
        <v>35</v>
      </c>
      <c r="X145" s="2731" t="s">
        <v>35</v>
      </c>
      <c r="Y145" s="2755" t="s">
        <v>35</v>
      </c>
      <c r="Z145" s="2755" t="s">
        <v>35</v>
      </c>
      <c r="AA145" s="2755" t="s">
        <v>35</v>
      </c>
      <c r="AB145" s="2468"/>
      <c r="AC145" s="2468"/>
      <c r="AD145" s="2468"/>
      <c r="AE145" s="2468"/>
      <c r="AF145" s="2468"/>
      <c r="AG145" s="2468"/>
      <c r="AH145" s="2468"/>
      <c r="AI145" s="2468"/>
      <c r="AJ145" s="2468"/>
      <c r="AK145" s="2468"/>
      <c r="AL145" s="2468"/>
      <c r="AM145" s="2468"/>
      <c r="AN145" s="2468"/>
      <c r="AO145" s="2468"/>
      <c r="AP145" s="2468"/>
      <c r="AQ145" s="2468"/>
      <c r="AR145" s="2468"/>
      <c r="AS145" s="2468"/>
      <c r="AT145" s="2468"/>
      <c r="AU145" s="2468"/>
      <c r="AV145" s="2468"/>
      <c r="AW145" s="2468"/>
      <c r="AX145" s="2468"/>
      <c r="AY145" s="2468"/>
      <c r="AZ145" s="239"/>
      <c r="BA145" s="3081"/>
      <c r="BB145" s="173" t="s">
        <v>65</v>
      </c>
      <c r="BC145" s="1595" t="s">
        <v>35</v>
      </c>
      <c r="BD145" s="1615" t="s">
        <v>35</v>
      </c>
      <c r="BE145" s="1615" t="s">
        <v>35</v>
      </c>
      <c r="BF145" s="1615" t="s">
        <v>35</v>
      </c>
      <c r="BG145" s="1636" t="s">
        <v>35</v>
      </c>
      <c r="BH145" s="1657" t="s">
        <v>35</v>
      </c>
      <c r="BI145" s="1615" t="s">
        <v>35</v>
      </c>
      <c r="BJ145" s="1615" t="s">
        <v>35</v>
      </c>
      <c r="BK145" s="1615" t="s">
        <v>35</v>
      </c>
      <c r="BL145" s="1636" t="s">
        <v>35</v>
      </c>
      <c r="BM145" s="1657" t="s">
        <v>35</v>
      </c>
      <c r="BN145" s="1615" t="s">
        <v>35</v>
      </c>
      <c r="BO145" s="1615" t="s">
        <v>35</v>
      </c>
      <c r="BP145" s="1615" t="s">
        <v>35</v>
      </c>
      <c r="BQ145" s="1636" t="s">
        <v>35</v>
      </c>
      <c r="BR145" s="1657" t="s">
        <v>35</v>
      </c>
      <c r="BS145" s="1615" t="s">
        <v>35</v>
      </c>
      <c r="BT145" s="1615" t="s">
        <v>35</v>
      </c>
      <c r="BU145" s="1615" t="s">
        <v>35</v>
      </c>
      <c r="BV145" s="1615" t="s">
        <v>35</v>
      </c>
      <c r="BW145" s="1615" t="s">
        <v>35</v>
      </c>
      <c r="BX145" s="1615" t="s">
        <v>35</v>
      </c>
      <c r="BY145" s="1677" t="s">
        <v>35</v>
      </c>
      <c r="BZ145" s="1677" t="s">
        <v>35</v>
      </c>
      <c r="CA145" s="1677" t="s">
        <v>35</v>
      </c>
      <c r="CB145" s="2488"/>
      <c r="CC145" s="2488"/>
      <c r="CD145" s="2488"/>
      <c r="CE145" s="2488"/>
      <c r="CF145" s="2488"/>
      <c r="CG145" s="2488"/>
      <c r="CH145" s="2488"/>
      <c r="CI145" s="2488"/>
      <c r="CJ145" s="2488"/>
      <c r="CK145" s="2488"/>
      <c r="CL145" s="2488"/>
      <c r="CM145" s="2488"/>
      <c r="CN145" s="2488"/>
      <c r="CO145" s="2488"/>
      <c r="CP145" s="2488"/>
      <c r="CQ145" s="2488"/>
      <c r="CR145" s="2488"/>
      <c r="CS145" s="2488"/>
      <c r="CT145" s="2488"/>
      <c r="CU145" s="2488"/>
      <c r="CV145" s="2488"/>
      <c r="CW145" s="2488"/>
      <c r="CX145" s="2488"/>
      <c r="CY145" s="2488"/>
      <c r="CZ145" s="2488"/>
    </row>
    <row r="146" s="130" customFormat="true" ht="15" customHeight="true" x14ac:dyDescent="0.2">
      <c r="A146" s="3028"/>
      <c r="B146" s="300" t="s">
        <v>66</v>
      </c>
      <c r="C146" s="2727" t="s">
        <v>35</v>
      </c>
      <c r="D146" s="2731" t="s">
        <v>35</v>
      </c>
      <c r="E146" s="2731" t="s">
        <v>35</v>
      </c>
      <c r="F146" s="2731" t="s">
        <v>35</v>
      </c>
      <c r="G146" s="2736" t="s">
        <v>35</v>
      </c>
      <c r="H146" s="2741" t="s">
        <v>35</v>
      </c>
      <c r="I146" s="2731" t="s">
        <v>35</v>
      </c>
      <c r="J146" s="2731" t="s">
        <v>35</v>
      </c>
      <c r="K146" s="2731" t="s">
        <v>35</v>
      </c>
      <c r="L146" s="2746" t="s">
        <v>35</v>
      </c>
      <c r="M146" s="2749" t="s">
        <v>35</v>
      </c>
      <c r="N146" s="2731" t="s">
        <v>35</v>
      </c>
      <c r="O146" s="2731" t="s">
        <v>35</v>
      </c>
      <c r="P146" s="2731" t="s">
        <v>35</v>
      </c>
      <c r="Q146" s="2746" t="s">
        <v>35</v>
      </c>
      <c r="R146" s="2749" t="s">
        <v>35</v>
      </c>
      <c r="S146" s="2731" t="s">
        <v>35</v>
      </c>
      <c r="T146" s="2731" t="s">
        <v>35</v>
      </c>
      <c r="U146" s="2731" t="s">
        <v>35</v>
      </c>
      <c r="V146" s="2731" t="s">
        <v>35</v>
      </c>
      <c r="W146" s="2731" t="s">
        <v>35</v>
      </c>
      <c r="X146" s="2731" t="s">
        <v>35</v>
      </c>
      <c r="Y146" s="2755" t="s">
        <v>35</v>
      </c>
      <c r="Z146" s="2755" t="s">
        <v>35</v>
      </c>
      <c r="AA146" s="2755" t="s">
        <v>35</v>
      </c>
      <c r="AB146" s="2468"/>
      <c r="AC146" s="2468"/>
      <c r="AD146" s="2468"/>
      <c r="AE146" s="2468"/>
      <c r="AF146" s="2468"/>
      <c r="AG146" s="2468"/>
      <c r="AH146" s="2468"/>
      <c r="AI146" s="2468"/>
      <c r="AJ146" s="2468"/>
      <c r="AK146" s="2468"/>
      <c r="AL146" s="2468"/>
      <c r="AM146" s="2468"/>
      <c r="AN146" s="2468"/>
      <c r="AO146" s="2468"/>
      <c r="AP146" s="2468"/>
      <c r="AQ146" s="2468"/>
      <c r="AR146" s="2468"/>
      <c r="AS146" s="2468"/>
      <c r="AT146" s="2468"/>
      <c r="AU146" s="2468"/>
      <c r="AV146" s="2468"/>
      <c r="AW146" s="2468"/>
      <c r="AX146" s="2468"/>
      <c r="AY146" s="2468"/>
      <c r="AZ146" s="239"/>
      <c r="BA146" s="3081"/>
      <c r="BB146" s="173" t="s">
        <v>66</v>
      </c>
      <c r="BC146" s="1595" t="s">
        <v>35</v>
      </c>
      <c r="BD146" s="1615" t="s">
        <v>35</v>
      </c>
      <c r="BE146" s="1615" t="s">
        <v>35</v>
      </c>
      <c r="BF146" s="1615" t="s">
        <v>35</v>
      </c>
      <c r="BG146" s="1636" t="s">
        <v>35</v>
      </c>
      <c r="BH146" s="1657" t="s">
        <v>35</v>
      </c>
      <c r="BI146" s="1615" t="s">
        <v>35</v>
      </c>
      <c r="BJ146" s="1615" t="s">
        <v>35</v>
      </c>
      <c r="BK146" s="1615" t="s">
        <v>35</v>
      </c>
      <c r="BL146" s="1636" t="s">
        <v>35</v>
      </c>
      <c r="BM146" s="1657" t="s">
        <v>35</v>
      </c>
      <c r="BN146" s="1615" t="s">
        <v>35</v>
      </c>
      <c r="BO146" s="1615" t="s">
        <v>35</v>
      </c>
      <c r="BP146" s="1615" t="s">
        <v>35</v>
      </c>
      <c r="BQ146" s="1636" t="s">
        <v>35</v>
      </c>
      <c r="BR146" s="1657" t="s">
        <v>35</v>
      </c>
      <c r="BS146" s="1615" t="s">
        <v>35</v>
      </c>
      <c r="BT146" s="1615" t="s">
        <v>35</v>
      </c>
      <c r="BU146" s="1615" t="s">
        <v>35</v>
      </c>
      <c r="BV146" s="1615" t="s">
        <v>35</v>
      </c>
      <c r="BW146" s="1615" t="s">
        <v>35</v>
      </c>
      <c r="BX146" s="1615" t="s">
        <v>35</v>
      </c>
      <c r="BY146" s="1677" t="s">
        <v>35</v>
      </c>
      <c r="BZ146" s="1677" t="s">
        <v>35</v>
      </c>
      <c r="CA146" s="1677" t="s">
        <v>35</v>
      </c>
      <c r="CB146" s="2488"/>
      <c r="CC146" s="2488"/>
      <c r="CD146" s="2488"/>
      <c r="CE146" s="2488"/>
      <c r="CF146" s="2488"/>
      <c r="CG146" s="2488"/>
      <c r="CH146" s="2488"/>
      <c r="CI146" s="2488"/>
      <c r="CJ146" s="2488"/>
      <c r="CK146" s="2488"/>
      <c r="CL146" s="2488"/>
      <c r="CM146" s="2488"/>
      <c r="CN146" s="2488"/>
      <c r="CO146" s="2488"/>
      <c r="CP146" s="2488"/>
      <c r="CQ146" s="2488"/>
      <c r="CR146" s="2488"/>
      <c r="CS146" s="2488"/>
      <c r="CT146" s="2488"/>
      <c r="CU146" s="2488"/>
      <c r="CV146" s="2488"/>
      <c r="CW146" s="2488"/>
      <c r="CX146" s="2488"/>
      <c r="CY146" s="2488"/>
      <c r="CZ146" s="2488"/>
    </row>
    <row r="147" s="130" customFormat="true" ht="15" customHeight="true" x14ac:dyDescent="0.2">
      <c r="A147" s="3028"/>
      <c r="B147" s="300" t="s">
        <v>67</v>
      </c>
      <c r="C147" s="2727" t="s">
        <v>35</v>
      </c>
      <c r="D147" s="2731" t="s">
        <v>35</v>
      </c>
      <c r="E147" s="2731" t="s">
        <v>35</v>
      </c>
      <c r="F147" s="2731" t="s">
        <v>35</v>
      </c>
      <c r="G147" s="2736" t="s">
        <v>35</v>
      </c>
      <c r="H147" s="2741" t="s">
        <v>35</v>
      </c>
      <c r="I147" s="2731" t="s">
        <v>35</v>
      </c>
      <c r="J147" s="2731" t="s">
        <v>35</v>
      </c>
      <c r="K147" s="2731" t="s">
        <v>35</v>
      </c>
      <c r="L147" s="2746" t="s">
        <v>35</v>
      </c>
      <c r="M147" s="2749" t="s">
        <v>35</v>
      </c>
      <c r="N147" s="2731" t="s">
        <v>35</v>
      </c>
      <c r="O147" s="2731" t="s">
        <v>35</v>
      </c>
      <c r="P147" s="2731" t="s">
        <v>35</v>
      </c>
      <c r="Q147" s="2746" t="s">
        <v>35</v>
      </c>
      <c r="R147" s="2749" t="s">
        <v>35</v>
      </c>
      <c r="S147" s="2731" t="s">
        <v>35</v>
      </c>
      <c r="T147" s="2731" t="s">
        <v>35</v>
      </c>
      <c r="U147" s="2731" t="s">
        <v>35</v>
      </c>
      <c r="V147" s="2731" t="s">
        <v>35</v>
      </c>
      <c r="W147" s="2731" t="s">
        <v>35</v>
      </c>
      <c r="X147" s="2731" t="s">
        <v>35</v>
      </c>
      <c r="Y147" s="2755" t="s">
        <v>35</v>
      </c>
      <c r="Z147" s="2755" t="s">
        <v>35</v>
      </c>
      <c r="AA147" s="2755" t="s">
        <v>35</v>
      </c>
      <c r="AB147" s="2468"/>
      <c r="AC147" s="2468"/>
      <c r="AD147" s="2468"/>
      <c r="AE147" s="2468"/>
      <c r="AF147" s="2468"/>
      <c r="AG147" s="2468"/>
      <c r="AH147" s="2468"/>
      <c r="AI147" s="2468"/>
      <c r="AJ147" s="2468"/>
      <c r="AK147" s="2468"/>
      <c r="AL147" s="2468"/>
      <c r="AM147" s="2468"/>
      <c r="AN147" s="2468"/>
      <c r="AO147" s="2468"/>
      <c r="AP147" s="2468"/>
      <c r="AQ147" s="2468"/>
      <c r="AR147" s="2468"/>
      <c r="AS147" s="2468"/>
      <c r="AT147" s="2468"/>
      <c r="AU147" s="2468"/>
      <c r="AV147" s="2468"/>
      <c r="AW147" s="2468"/>
      <c r="AX147" s="2468"/>
      <c r="AY147" s="2468"/>
      <c r="AZ147" s="239"/>
      <c r="BA147" s="3081"/>
      <c r="BB147" s="173" t="s">
        <v>67</v>
      </c>
      <c r="BC147" s="1595" t="s">
        <v>35</v>
      </c>
      <c r="BD147" s="1615" t="s">
        <v>35</v>
      </c>
      <c r="BE147" s="1615" t="s">
        <v>35</v>
      </c>
      <c r="BF147" s="1615" t="s">
        <v>35</v>
      </c>
      <c r="BG147" s="1636" t="s">
        <v>35</v>
      </c>
      <c r="BH147" s="1657" t="s">
        <v>35</v>
      </c>
      <c r="BI147" s="1615" t="s">
        <v>35</v>
      </c>
      <c r="BJ147" s="1615" t="s">
        <v>35</v>
      </c>
      <c r="BK147" s="1615" t="s">
        <v>35</v>
      </c>
      <c r="BL147" s="1636" t="s">
        <v>35</v>
      </c>
      <c r="BM147" s="1657" t="s">
        <v>35</v>
      </c>
      <c r="BN147" s="1615" t="s">
        <v>35</v>
      </c>
      <c r="BO147" s="1615" t="s">
        <v>35</v>
      </c>
      <c r="BP147" s="1615" t="s">
        <v>35</v>
      </c>
      <c r="BQ147" s="1636" t="s">
        <v>35</v>
      </c>
      <c r="BR147" s="1657" t="s">
        <v>35</v>
      </c>
      <c r="BS147" s="1615" t="s">
        <v>35</v>
      </c>
      <c r="BT147" s="1615" t="s">
        <v>35</v>
      </c>
      <c r="BU147" s="1615" t="s">
        <v>35</v>
      </c>
      <c r="BV147" s="1615" t="s">
        <v>35</v>
      </c>
      <c r="BW147" s="1615" t="s">
        <v>35</v>
      </c>
      <c r="BX147" s="1615" t="s">
        <v>35</v>
      </c>
      <c r="BY147" s="1677" t="s">
        <v>35</v>
      </c>
      <c r="BZ147" s="1677" t="s">
        <v>35</v>
      </c>
      <c r="CA147" s="1677" t="s">
        <v>35</v>
      </c>
      <c r="CB147" s="2488"/>
      <c r="CC147" s="2488"/>
      <c r="CD147" s="2488"/>
      <c r="CE147" s="2488"/>
      <c r="CF147" s="2488"/>
      <c r="CG147" s="2488"/>
      <c r="CH147" s="2488"/>
      <c r="CI147" s="2488"/>
      <c r="CJ147" s="2488"/>
      <c r="CK147" s="2488"/>
      <c r="CL147" s="2488"/>
      <c r="CM147" s="2488"/>
      <c r="CN147" s="2488"/>
      <c r="CO147" s="2488"/>
      <c r="CP147" s="2488"/>
      <c r="CQ147" s="2488"/>
      <c r="CR147" s="2488"/>
      <c r="CS147" s="2488"/>
      <c r="CT147" s="2488"/>
      <c r="CU147" s="2488"/>
      <c r="CV147" s="2488"/>
      <c r="CW147" s="2488"/>
      <c r="CX147" s="2488"/>
      <c r="CY147" s="2488"/>
      <c r="CZ147" s="2488"/>
    </row>
    <row r="148" s="130" customFormat="true" ht="15" customHeight="true" x14ac:dyDescent="0.2">
      <c r="A148" s="3028" t="s">
        <v>109</v>
      </c>
      <c r="B148" s="300" t="s">
        <v>49</v>
      </c>
      <c r="C148" s="555">
        <v>9.6834181329226059</v>
      </c>
      <c r="D148" s="571">
        <v>8.2129732429029811</v>
      </c>
      <c r="E148" s="571">
        <v>17.166745899219823</v>
      </c>
      <c r="F148" s="571">
        <v>42.660343252394298</v>
      </c>
      <c r="G148" s="587">
        <v>28.293839327653298</v>
      </c>
      <c r="H148" s="603">
        <v>29.213141646171799</v>
      </c>
      <c r="I148" s="571">
        <v>52.788870494075965</v>
      </c>
      <c r="J148" s="571">
        <v>54.243964857284425</v>
      </c>
      <c r="K148" s="571">
        <v>43.242227310692485</v>
      </c>
      <c r="L148" s="619">
        <v>12.119214564173541</v>
      </c>
      <c r="M148" s="632">
        <v>9.7312083435083814</v>
      </c>
      <c r="N148" s="571">
        <v>8.9055640746491882</v>
      </c>
      <c r="O148" s="571">
        <v>7.1717678922619976</v>
      </c>
      <c r="P148" s="571">
        <v>10.132691440242684</v>
      </c>
      <c r="Q148" s="619">
        <v>13.429372129201028</v>
      </c>
      <c r="R148" s="632">
        <v>12.164950827649054</v>
      </c>
      <c r="S148" s="571">
        <v>30.319780131932657</v>
      </c>
      <c r="T148" s="571">
        <v>14.128918819169067</v>
      </c>
      <c r="U148" s="571">
        <v>9.386905025294606</v>
      </c>
      <c r="V148" s="571">
        <v>45.591085830168865</v>
      </c>
      <c r="W148" s="571">
        <v>11.223404398140362</v>
      </c>
      <c r="X148" s="571">
        <v>17.734162676580059</v>
      </c>
      <c r="Y148" s="645">
        <v>10.279533612168832</v>
      </c>
      <c r="Z148" s="645">
        <v>24.121211832325965</v>
      </c>
      <c r="AA148" s="645">
        <v>1.3036883474246439</v>
      </c>
      <c r="AB148" s="2469"/>
      <c r="AC148" s="2469"/>
      <c r="AD148" s="2469"/>
      <c r="AE148" s="2469"/>
      <c r="AF148" s="2469"/>
      <c r="AG148" s="2469"/>
      <c r="AH148" s="2469"/>
      <c r="AI148" s="2469"/>
      <c r="AJ148" s="2469"/>
      <c r="AK148" s="2469"/>
      <c r="AL148" s="2469"/>
      <c r="AM148" s="2469"/>
      <c r="AN148" s="2469"/>
      <c r="AO148" s="2469"/>
      <c r="AP148" s="2469"/>
      <c r="AQ148" s="2469"/>
      <c r="AR148" s="2469"/>
      <c r="AS148" s="2469"/>
      <c r="AT148" s="2469"/>
      <c r="AU148" s="2469"/>
      <c r="AV148" s="2469"/>
      <c r="AW148" s="2469"/>
      <c r="AX148" s="2469"/>
      <c r="AY148" s="2469"/>
      <c r="AZ148" s="239"/>
      <c r="BA148" s="3081" t="s">
        <v>109</v>
      </c>
      <c r="BB148" s="173" t="s">
        <v>49</v>
      </c>
      <c r="BC148" s="661">
        <v>1263.1219319999987</v>
      </c>
      <c r="BD148" s="677">
        <v>1072.046413</v>
      </c>
      <c r="BE148" s="677">
        <v>2239.9664339999986</v>
      </c>
      <c r="BF148" s="677">
        <v>5566.6472079999985</v>
      </c>
      <c r="BG148" s="693">
        <v>3691.5973319999966</v>
      </c>
      <c r="BH148" s="709">
        <v>1518.2072479999988</v>
      </c>
      <c r="BI148" s="677">
        <v>2746.2838339999967</v>
      </c>
      <c r="BJ148" s="677">
        <v>2813.8311359999993</v>
      </c>
      <c r="BK148" s="677">
        <v>2248.8854540000007</v>
      </c>
      <c r="BL148" s="693">
        <v>630.32916099999977</v>
      </c>
      <c r="BM148" s="709">
        <v>764.25113300000078</v>
      </c>
      <c r="BN148" s="677">
        <v>698.46105399999965</v>
      </c>
      <c r="BO148" s="677">
        <v>563.33611099999996</v>
      </c>
      <c r="BP148" s="677">
        <v>795.57658200000014</v>
      </c>
      <c r="BQ148" s="693">
        <v>1054.2176059999997</v>
      </c>
      <c r="BR148" s="709">
        <v>706.75290699999982</v>
      </c>
      <c r="BS148" s="677">
        <v>2815.4861879999962</v>
      </c>
      <c r="BT148" s="677">
        <v>1203.4222409999998</v>
      </c>
      <c r="BU148" s="677">
        <v>526.81189500000028</v>
      </c>
      <c r="BV148" s="677">
        <v>4997.6071420000035</v>
      </c>
      <c r="BW148" s="677">
        <v>423.2228340000002</v>
      </c>
      <c r="BX148" s="677">
        <v>624.40872599999966</v>
      </c>
      <c r="BY148" s="725">
        <v>573.27597399999991</v>
      </c>
      <c r="BZ148" s="725">
        <v>1906.5718050000012</v>
      </c>
      <c r="CA148" s="725">
        <v>55.819606999999991</v>
      </c>
      <c r="CB148" s="2803"/>
      <c r="CC148" s="2803"/>
      <c r="CD148" s="2803"/>
      <c r="CE148" s="2803"/>
      <c r="CF148" s="2803"/>
      <c r="CG148" s="2803"/>
      <c r="CH148" s="2803"/>
      <c r="CI148" s="2803"/>
      <c r="CJ148" s="2803"/>
      <c r="CK148" s="2803"/>
      <c r="CL148" s="2803"/>
      <c r="CM148" s="2803"/>
      <c r="CN148" s="2803"/>
      <c r="CO148" s="2803"/>
      <c r="CP148" s="2803"/>
      <c r="CQ148" s="2803"/>
      <c r="CR148" s="2803"/>
      <c r="CS148" s="2803"/>
      <c r="CT148" s="2803"/>
      <c r="CU148" s="2803"/>
      <c r="CV148" s="2803"/>
      <c r="CW148" s="2803"/>
      <c r="CX148" s="2803"/>
      <c r="CY148" s="2803"/>
      <c r="CZ148" s="2488"/>
    </row>
    <row r="149" s="130" customFormat="true" ht="15" customHeight="true" x14ac:dyDescent="0.2">
      <c r="A149" s="3028"/>
      <c r="B149" s="300" t="s">
        <v>48</v>
      </c>
      <c r="C149" s="555">
        <v>21.065496328276073</v>
      </c>
      <c r="D149" s="571">
        <v>24.81453531123719</v>
      </c>
      <c r="E149" s="571">
        <v>25.964277764843878</v>
      </c>
      <c r="F149" s="571">
        <v>30.257496074252927</v>
      </c>
      <c r="G149" s="587">
        <v>63.609970648270789</v>
      </c>
      <c r="H149" s="603">
        <v>21.95170542846548</v>
      </c>
      <c r="I149" s="571">
        <v>21.821633384834854</v>
      </c>
      <c r="J149" s="571">
        <v>30.348428649709554</v>
      </c>
      <c r="K149" s="571">
        <v>45.829467595688676</v>
      </c>
      <c r="L149" s="619">
        <v>84.38393914572886</v>
      </c>
      <c r="M149" s="632">
        <v>18.980217941204319</v>
      </c>
      <c r="N149" s="571">
        <v>23.338197115593747</v>
      </c>
      <c r="O149" s="571">
        <v>26.33183787331172</v>
      </c>
      <c r="P149" s="571">
        <v>25.680034264819295</v>
      </c>
      <c r="Q149" s="619">
        <v>45.783953872400282</v>
      </c>
      <c r="R149" s="632">
        <v>26.765970295494117</v>
      </c>
      <c r="S149" s="571">
        <v>46.57797557532313</v>
      </c>
      <c r="T149" s="571">
        <v>25.527033619716295</v>
      </c>
      <c r="U149" s="571">
        <v>39.587413258454433</v>
      </c>
      <c r="V149" s="571">
        <v>34.639556926646833</v>
      </c>
      <c r="W149" s="571">
        <v>40.888039734234532</v>
      </c>
      <c r="X149" s="571">
        <v>30.07241586471779</v>
      </c>
      <c r="Y149" s="645">
        <v>45.795474977236402</v>
      </c>
      <c r="Z149" s="645">
        <v>27.603826232735873</v>
      </c>
      <c r="AA149" s="645">
        <v>4.9654213312553024</v>
      </c>
      <c r="AB149" s="2469"/>
      <c r="AC149" s="2469"/>
      <c r="AD149" s="2469"/>
      <c r="AE149" s="2469"/>
      <c r="AF149" s="2469"/>
      <c r="AG149" s="2469"/>
      <c r="AH149" s="2469"/>
      <c r="AI149" s="2469"/>
      <c r="AJ149" s="2469"/>
      <c r="AK149" s="2469"/>
      <c r="AL149" s="2469"/>
      <c r="AM149" s="2469"/>
      <c r="AN149" s="2469"/>
      <c r="AO149" s="2469"/>
      <c r="AP149" s="2469"/>
      <c r="AQ149" s="2469"/>
      <c r="AR149" s="2469"/>
      <c r="AS149" s="2469"/>
      <c r="AT149" s="2469"/>
      <c r="AU149" s="2469"/>
      <c r="AV149" s="2469"/>
      <c r="AW149" s="2469"/>
      <c r="AX149" s="2469"/>
      <c r="AY149" s="2469"/>
      <c r="AZ149" s="239"/>
      <c r="BA149" s="3081"/>
      <c r="BB149" s="173" t="s">
        <v>48</v>
      </c>
      <c r="BC149" s="661">
        <v>2747.8200419999998</v>
      </c>
      <c r="BD149" s="677">
        <v>3239.0624909999992</v>
      </c>
      <c r="BE149" s="677">
        <v>3387.8937229999983</v>
      </c>
      <c r="BF149" s="677">
        <v>3948.2290390000021</v>
      </c>
      <c r="BG149" s="693">
        <v>8299.4179480000166</v>
      </c>
      <c r="BH149" s="709">
        <v>1140.8303390000008</v>
      </c>
      <c r="BI149" s="677">
        <v>1135.2468510000006</v>
      </c>
      <c r="BJ149" s="677">
        <v>1574.2830319999996</v>
      </c>
      <c r="BK149" s="677">
        <v>2383.4392779999966</v>
      </c>
      <c r="BL149" s="693">
        <v>4388.8700279999975</v>
      </c>
      <c r="BM149" s="709">
        <v>1490.6322580000005</v>
      </c>
      <c r="BN149" s="677">
        <v>1830.408677000001</v>
      </c>
      <c r="BO149" s="677">
        <v>2068.3428920000015</v>
      </c>
      <c r="BP149" s="677">
        <v>2016.2889599999996</v>
      </c>
      <c r="BQ149" s="693">
        <v>3594.0809280000058</v>
      </c>
      <c r="BR149" s="709">
        <v>1555.0352470000007</v>
      </c>
      <c r="BS149" s="677">
        <v>4325.2176079999927</v>
      </c>
      <c r="BT149" s="677">
        <v>2174.2498769999993</v>
      </c>
      <c r="BU149" s="677">
        <v>2221.7248539999991</v>
      </c>
      <c r="BV149" s="677">
        <v>3797.1216070000041</v>
      </c>
      <c r="BW149" s="677">
        <v>1541.8451870000006</v>
      </c>
      <c r="BX149" s="677">
        <v>1058.830868999999</v>
      </c>
      <c r="BY149" s="725">
        <v>2553.9529819999998</v>
      </c>
      <c r="BZ149" s="725">
        <v>2181.8421550000012</v>
      </c>
      <c r="CA149" s="725">
        <v>212.60285699999991</v>
      </c>
      <c r="CB149" s="2803"/>
      <c r="CC149" s="2803"/>
      <c r="CD149" s="2803"/>
      <c r="CE149" s="2803"/>
      <c r="CF149" s="2803"/>
      <c r="CG149" s="2803"/>
      <c r="CH149" s="2803"/>
      <c r="CI149" s="2803"/>
      <c r="CJ149" s="2803"/>
      <c r="CK149" s="2803"/>
      <c r="CL149" s="2803"/>
      <c r="CM149" s="2803"/>
      <c r="CN149" s="2803"/>
      <c r="CO149" s="2803"/>
      <c r="CP149" s="2803"/>
      <c r="CQ149" s="2803"/>
      <c r="CR149" s="2803"/>
      <c r="CS149" s="2803"/>
      <c r="CT149" s="2803"/>
      <c r="CU149" s="2803"/>
      <c r="CV149" s="2803"/>
      <c r="CW149" s="2803"/>
      <c r="CX149" s="2803"/>
      <c r="CY149" s="2803"/>
      <c r="CZ149" s="2488"/>
    </row>
    <row r="150" s="130" customFormat="true" ht="15" customHeight="true" x14ac:dyDescent="0.2">
      <c r="A150" s="3028"/>
      <c r="B150" s="300" t="s">
        <v>111</v>
      </c>
      <c r="C150" s="555">
        <v>69.251085538801377</v>
      </c>
      <c r="D150" s="571">
        <v>66.972491445859859</v>
      </c>
      <c r="E150" s="571">
        <v>56.868976335936615</v>
      </c>
      <c r="F150" s="571">
        <v>27.082160673352927</v>
      </c>
      <c r="G150" s="587">
        <v>8.096190024076197</v>
      </c>
      <c r="H150" s="603">
        <v>48.835152925362799</v>
      </c>
      <c r="I150" s="571">
        <v>25.389496121089095</v>
      </c>
      <c r="J150" s="571">
        <v>15.407606493006101</v>
      </c>
      <c r="K150" s="571">
        <v>10.928305093618878</v>
      </c>
      <c r="L150" s="619">
        <v>3.4968462900974364</v>
      </c>
      <c r="M150" s="632">
        <v>71.288573715287342</v>
      </c>
      <c r="N150" s="571">
        <v>67.75623880975715</v>
      </c>
      <c r="O150" s="571">
        <v>66.496394234426262</v>
      </c>
      <c r="P150" s="571">
        <v>64.187274294938078</v>
      </c>
      <c r="Q150" s="619">
        <v>40.786673998398861</v>
      </c>
      <c r="R150" s="632">
        <v>61.069078876856821</v>
      </c>
      <c r="S150" s="571">
        <v>23.102244292744022</v>
      </c>
      <c r="T150" s="571">
        <v>60.344047561114735</v>
      </c>
      <c r="U150" s="571">
        <v>51.025681716251093</v>
      </c>
      <c r="V150" s="571">
        <v>19.769357243184309</v>
      </c>
      <c r="W150" s="571">
        <v>47.888555867625072</v>
      </c>
      <c r="X150" s="571">
        <v>52.193421458702062</v>
      </c>
      <c r="Y150" s="645">
        <v>43.924991410594835</v>
      </c>
      <c r="Z150" s="645">
        <v>48.274961934938332</v>
      </c>
      <c r="AA150" s="645">
        <v>93.730890321320075</v>
      </c>
      <c r="AB150" s="2469"/>
      <c r="AC150" s="2469"/>
      <c r="AD150" s="2469"/>
      <c r="AE150" s="2469"/>
      <c r="AF150" s="2469"/>
      <c r="AG150" s="2469"/>
      <c r="AH150" s="2469"/>
      <c r="AI150" s="2469"/>
      <c r="AJ150" s="2469"/>
      <c r="AK150" s="2469"/>
      <c r="AL150" s="2469"/>
      <c r="AM150" s="2469"/>
      <c r="AN150" s="2469"/>
      <c r="AO150" s="2469"/>
      <c r="AP150" s="2469"/>
      <c r="AQ150" s="2469"/>
      <c r="AR150" s="2469"/>
      <c r="AS150" s="2469"/>
      <c r="AT150" s="2469"/>
      <c r="AU150" s="2469"/>
      <c r="AV150" s="2469"/>
      <c r="AW150" s="2469"/>
      <c r="AX150" s="2469"/>
      <c r="AY150" s="2469"/>
      <c r="AZ150" s="239"/>
      <c r="BA150" s="3081"/>
      <c r="BB150" s="173" t="s">
        <v>111</v>
      </c>
      <c r="BC150" s="661">
        <v>9033.2322490000133</v>
      </c>
      <c r="BD150" s="677">
        <v>8741.9765170000064</v>
      </c>
      <c r="BE150" s="677">
        <v>7420.4277779999929</v>
      </c>
      <c r="BF150" s="677">
        <v>3533.8870390000029</v>
      </c>
      <c r="BG150" s="693">
        <v>1056.3385600000008</v>
      </c>
      <c r="BH150" s="709">
        <v>2537.9633600000011</v>
      </c>
      <c r="BI150" s="677">
        <v>1320.8610470000001</v>
      </c>
      <c r="BJ150" s="677">
        <v>799.24841400000014</v>
      </c>
      <c r="BK150" s="677">
        <v>568.34506199999987</v>
      </c>
      <c r="BL150" s="693">
        <v>181.87351800000002</v>
      </c>
      <c r="BM150" s="709">
        <v>5598.7264180000029</v>
      </c>
      <c r="BN150" s="677">
        <v>5314.1040339999927</v>
      </c>
      <c r="BO150" s="677">
        <v>5223.2337529999968</v>
      </c>
      <c r="BP150" s="677">
        <v>5039.7165050000031</v>
      </c>
      <c r="BQ150" s="693">
        <v>3201.7900320000012</v>
      </c>
      <c r="BR150" s="709">
        <v>3547.959185000002</v>
      </c>
      <c r="BS150" s="677">
        <v>2145.267855999999</v>
      </c>
      <c r="BT150" s="677">
        <v>5139.7682920000007</v>
      </c>
      <c r="BU150" s="677">
        <v>2863.663370000002</v>
      </c>
      <c r="BV150" s="677">
        <v>2167.0789179999983</v>
      </c>
      <c r="BW150" s="677">
        <v>1805.8273239999983</v>
      </c>
      <c r="BX150" s="677">
        <v>1837.6975780000014</v>
      </c>
      <c r="BY150" s="725">
        <v>2449.6385909999985</v>
      </c>
      <c r="BZ150" s="725">
        <v>3815.7154770000006</v>
      </c>
      <c r="CA150" s="725">
        <v>4013.2455520000049</v>
      </c>
      <c r="CB150" s="2803"/>
      <c r="CC150" s="2803"/>
      <c r="CD150" s="2803"/>
      <c r="CE150" s="2803"/>
      <c r="CF150" s="2803"/>
      <c r="CG150" s="2803"/>
      <c r="CH150" s="2803"/>
      <c r="CI150" s="2803"/>
      <c r="CJ150" s="2803"/>
      <c r="CK150" s="2803"/>
      <c r="CL150" s="2803"/>
      <c r="CM150" s="2803"/>
      <c r="CN150" s="2803"/>
      <c r="CO150" s="2803"/>
      <c r="CP150" s="2803"/>
      <c r="CQ150" s="2803"/>
      <c r="CR150" s="2803"/>
      <c r="CS150" s="2803"/>
      <c r="CT150" s="2803"/>
      <c r="CU150" s="2803"/>
      <c r="CV150" s="2803"/>
      <c r="CW150" s="2803"/>
      <c r="CX150" s="2803"/>
      <c r="CY150" s="2803"/>
      <c r="CZ150" s="2488"/>
    </row>
    <row r="151" s="130" customFormat="true" ht="15" customHeight="true" x14ac:dyDescent="0.2">
      <c r="A151" s="3028" t="s">
        <v>110</v>
      </c>
      <c r="B151" s="300" t="s">
        <v>49</v>
      </c>
      <c r="C151" s="555">
        <v>30.555598230869478</v>
      </c>
      <c r="D151" s="571">
        <v>26.661234966772167</v>
      </c>
      <c r="E151" s="571">
        <v>34.200318913014591</v>
      </c>
      <c r="F151" s="571">
        <v>54.860724330021284</v>
      </c>
      <c r="G151" s="587">
        <v>31.620214098276513</v>
      </c>
      <c r="H151" s="603">
        <v>55.335783061329067</v>
      </c>
      <c r="I151" s="571">
        <v>68.354520356391305</v>
      </c>
      <c r="J151" s="571">
        <v>64.335070481914883</v>
      </c>
      <c r="K151" s="571">
        <v>49.138360734771176</v>
      </c>
      <c r="L151" s="619">
        <v>13.030030652866992</v>
      </c>
      <c r="M151" s="632">
        <v>33.56627429387364</v>
      </c>
      <c r="N151" s="571">
        <v>24.833678657581835</v>
      </c>
      <c r="O151" s="571">
        <v>24.491587211312886</v>
      </c>
      <c r="P151" s="571">
        <v>25.59249614064365</v>
      </c>
      <c r="Q151" s="619">
        <v>20.064778324012636</v>
      </c>
      <c r="R151" s="632">
        <v>23.073209697888082</v>
      </c>
      <c r="S151" s="571">
        <v>40.03519022073398</v>
      </c>
      <c r="T151" s="571">
        <v>34.085844342919088</v>
      </c>
      <c r="U151" s="571">
        <v>21.509008476204119</v>
      </c>
      <c r="V151" s="571">
        <v>55.906731690783673</v>
      </c>
      <c r="W151" s="571">
        <v>21.019977366431164</v>
      </c>
      <c r="X151" s="571">
        <v>36.615284989634738</v>
      </c>
      <c r="Y151" s="645">
        <v>16.709962090354278</v>
      </c>
      <c r="Z151" s="645">
        <v>46.774834513938679</v>
      </c>
      <c r="AA151" s="645">
        <v>38.51987672425615</v>
      </c>
      <c r="AB151" s="2469"/>
      <c r="AC151" s="2469"/>
      <c r="AD151" s="2469"/>
      <c r="AE151" s="2469"/>
      <c r="AF151" s="2469"/>
      <c r="AG151" s="2469"/>
      <c r="AH151" s="2469"/>
      <c r="AI151" s="2469"/>
      <c r="AJ151" s="2469"/>
      <c r="AK151" s="2469"/>
      <c r="AL151" s="2469"/>
      <c r="AM151" s="2469"/>
      <c r="AN151" s="2469"/>
      <c r="AO151" s="2469"/>
      <c r="AP151" s="2469"/>
      <c r="AQ151" s="2469"/>
      <c r="AR151" s="2469"/>
      <c r="AS151" s="2469"/>
      <c r="AT151" s="2469"/>
      <c r="AU151" s="2469"/>
      <c r="AV151" s="2469"/>
      <c r="AW151" s="2469"/>
      <c r="AX151" s="2469"/>
      <c r="AY151" s="2469"/>
      <c r="AZ151" s="239"/>
      <c r="BA151" s="3081" t="s">
        <v>110</v>
      </c>
      <c r="BB151" s="173" t="s">
        <v>49</v>
      </c>
      <c r="BC151" s="661">
        <v>3100.1482280000018</v>
      </c>
      <c r="BD151" s="677">
        <v>2923.2354320000036</v>
      </c>
      <c r="BE151" s="677">
        <v>4072.9463400000009</v>
      </c>
      <c r="BF151" s="677">
        <v>7061.262173000001</v>
      </c>
      <c r="BG151" s="693">
        <v>4119.9869389999976</v>
      </c>
      <c r="BH151" s="709">
        <v>2772.3372050000021</v>
      </c>
      <c r="BI151" s="677">
        <v>3511.6802219999995</v>
      </c>
      <c r="BJ151" s="677">
        <v>3328.0525989999992</v>
      </c>
      <c r="BK151" s="677">
        <v>2555.5238839999984</v>
      </c>
      <c r="BL151" s="693">
        <v>677.70136799999977</v>
      </c>
      <c r="BM151" s="709">
        <v>1969.4283469999982</v>
      </c>
      <c r="BN151" s="677">
        <v>1585.1695380000008</v>
      </c>
      <c r="BO151" s="677">
        <v>1618.3258830000007</v>
      </c>
      <c r="BP151" s="677">
        <v>1769.0194209999984</v>
      </c>
      <c r="BQ151" s="693">
        <v>1490.3406449999989</v>
      </c>
      <c r="BR151" s="709">
        <v>1250.3902260000004</v>
      </c>
      <c r="BS151" s="677">
        <v>3682.7461279999993</v>
      </c>
      <c r="BT151" s="677">
        <v>2432.3557069999974</v>
      </c>
      <c r="BU151" s="677">
        <v>1153.9825910000002</v>
      </c>
      <c r="BV151" s="677">
        <v>6057.3238899999897</v>
      </c>
      <c r="BW151" s="677">
        <v>750.54134699999997</v>
      </c>
      <c r="BX151" s="677">
        <v>1248.9664189999992</v>
      </c>
      <c r="BY151" s="725">
        <v>923.8832639999988</v>
      </c>
      <c r="BZ151" s="725">
        <v>2947.6273760000008</v>
      </c>
      <c r="CA151" s="725">
        <v>829.76216400000089</v>
      </c>
      <c r="CB151" s="2803"/>
      <c r="CC151" s="2803"/>
      <c r="CD151" s="2803"/>
      <c r="CE151" s="2803"/>
      <c r="CF151" s="2803"/>
      <c r="CG151" s="2803"/>
      <c r="CH151" s="2803"/>
      <c r="CI151" s="2803"/>
      <c r="CJ151" s="2803"/>
      <c r="CK151" s="2803"/>
      <c r="CL151" s="2803"/>
      <c r="CM151" s="2803"/>
      <c r="CN151" s="2803"/>
      <c r="CO151" s="2803"/>
      <c r="CP151" s="2803"/>
      <c r="CQ151" s="2803"/>
      <c r="CR151" s="2803"/>
      <c r="CS151" s="2803"/>
      <c r="CT151" s="2803"/>
      <c r="CU151" s="2803"/>
      <c r="CV151" s="2803"/>
      <c r="CW151" s="2803"/>
      <c r="CX151" s="2803"/>
      <c r="CY151" s="2803"/>
      <c r="CZ151" s="2488"/>
    </row>
    <row r="152" s="130" customFormat="true" ht="15" customHeight="true" x14ac:dyDescent="0.2">
      <c r="A152" s="3029"/>
      <c r="B152" s="301" t="s">
        <v>48</v>
      </c>
      <c r="C152" s="556">
        <v>69.444401769130252</v>
      </c>
      <c r="D152" s="572">
        <v>73.338765033227631</v>
      </c>
      <c r="E152" s="572">
        <v>65.799681086985728</v>
      </c>
      <c r="F152" s="572">
        <v>45.139275669978836</v>
      </c>
      <c r="G152" s="588">
        <v>68.37978590172375</v>
      </c>
      <c r="H152" s="604">
        <v>44.66421693867099</v>
      </c>
      <c r="I152" s="572">
        <v>31.645479643608649</v>
      </c>
      <c r="J152" s="572">
        <v>35.664929518085209</v>
      </c>
      <c r="K152" s="572">
        <v>50.861639265228852</v>
      </c>
      <c r="L152" s="620">
        <v>86.969969347132832</v>
      </c>
      <c r="M152" s="633">
        <v>66.43372570612631</v>
      </c>
      <c r="N152" s="572">
        <v>75.166321342418328</v>
      </c>
      <c r="O152" s="572">
        <v>75.508412788687068</v>
      </c>
      <c r="P152" s="572">
        <v>74.407503859356268</v>
      </c>
      <c r="Q152" s="620">
        <v>79.935221675987322</v>
      </c>
      <c r="R152" s="633">
        <v>76.926790302111954</v>
      </c>
      <c r="S152" s="572">
        <v>59.964809779266062</v>
      </c>
      <c r="T152" s="572">
        <v>65.914155657080812</v>
      </c>
      <c r="U152" s="572">
        <v>78.490991523795913</v>
      </c>
      <c r="V152" s="572">
        <v>44.093268309216178</v>
      </c>
      <c r="W152" s="572">
        <v>78.980022633568808</v>
      </c>
      <c r="X152" s="572">
        <v>63.384715010365142</v>
      </c>
      <c r="Y152" s="646">
        <v>83.290037909645747</v>
      </c>
      <c r="Z152" s="646">
        <v>53.225165486061378</v>
      </c>
      <c r="AA152" s="646">
        <v>61.480123275744027</v>
      </c>
      <c r="AB152" s="2470"/>
      <c r="AC152" s="2470"/>
      <c r="AD152" s="2470"/>
      <c r="AE152" s="2470"/>
      <c r="AF152" s="2470"/>
      <c r="AG152" s="2470"/>
      <c r="AH152" s="2470"/>
      <c r="AI152" s="2470"/>
      <c r="AJ152" s="2470"/>
      <c r="AK152" s="2470"/>
      <c r="AL152" s="2470"/>
      <c r="AM152" s="2470"/>
      <c r="AN152" s="2470"/>
      <c r="AO152" s="2470"/>
      <c r="AP152" s="2470"/>
      <c r="AQ152" s="2470"/>
      <c r="AR152" s="2470"/>
      <c r="AS152" s="2470"/>
      <c r="AT152" s="2470"/>
      <c r="AU152" s="2470"/>
      <c r="AV152" s="2470"/>
      <c r="AW152" s="2470"/>
      <c r="AX152" s="2470"/>
      <c r="AY152" s="2470"/>
      <c r="AZ152" s="239"/>
      <c r="BA152" s="3089"/>
      <c r="BB152" s="265" t="s">
        <v>48</v>
      </c>
      <c r="BC152" s="662">
        <v>7045.7772569999906</v>
      </c>
      <c r="BD152" s="678">
        <v>8041.1307559999859</v>
      </c>
      <c r="BE152" s="678">
        <v>7836.1424329999927</v>
      </c>
      <c r="BF152" s="678">
        <v>5809.9900009999956</v>
      </c>
      <c r="BG152" s="694">
        <v>8909.6115520000112</v>
      </c>
      <c r="BH152" s="710">
        <v>2237.6889509999978</v>
      </c>
      <c r="BI152" s="678">
        <v>1625.7711180000006</v>
      </c>
      <c r="BJ152" s="678">
        <v>1844.9464729999997</v>
      </c>
      <c r="BK152" s="678">
        <v>2645.1459099999979</v>
      </c>
      <c r="BL152" s="694">
        <v>4523.3713389999966</v>
      </c>
      <c r="BM152" s="710">
        <v>3897.8547769999996</v>
      </c>
      <c r="BN152" s="678">
        <v>4797.9747389999911</v>
      </c>
      <c r="BO152" s="678">
        <v>4989.3548239999955</v>
      </c>
      <c r="BP152" s="678">
        <v>5143.238809999998</v>
      </c>
      <c r="BQ152" s="694">
        <v>5937.3050579999926</v>
      </c>
      <c r="BR152" s="710">
        <v>4168.8394450000014</v>
      </c>
      <c r="BS152" s="678">
        <v>5516.0265210000025</v>
      </c>
      <c r="BT152" s="678">
        <v>4703.6145289999995</v>
      </c>
      <c r="BU152" s="678">
        <v>4211.1303209999951</v>
      </c>
      <c r="BV152" s="678">
        <v>4777.3711580000017</v>
      </c>
      <c r="BW152" s="678">
        <v>2820.0683349999999</v>
      </c>
      <c r="BX152" s="678">
        <v>2162.0856029999995</v>
      </c>
      <c r="BY152" s="726">
        <v>4605.0536599999959</v>
      </c>
      <c r="BZ152" s="726">
        <v>3354.110314</v>
      </c>
      <c r="CA152" s="726">
        <v>1324.3521130000008</v>
      </c>
      <c r="CB152" s="2804"/>
      <c r="CC152" s="2804"/>
      <c r="CD152" s="2804"/>
      <c r="CE152" s="2804"/>
      <c r="CF152" s="2804"/>
      <c r="CG152" s="2804"/>
      <c r="CH152" s="2804"/>
      <c r="CI152" s="2804"/>
      <c r="CJ152" s="2804"/>
      <c r="CK152" s="2804"/>
      <c r="CL152" s="2804"/>
      <c r="CM152" s="2804"/>
      <c r="CN152" s="2804"/>
      <c r="CO152" s="2804"/>
      <c r="CP152" s="2804"/>
      <c r="CQ152" s="2804"/>
      <c r="CR152" s="2804"/>
      <c r="CS152" s="2804"/>
      <c r="CT152" s="2804"/>
      <c r="CU152" s="2804"/>
      <c r="CV152" s="2804"/>
      <c r="CW152" s="2804"/>
      <c r="CX152" s="2804"/>
      <c r="CY152" s="2804"/>
      <c r="CZ152" s="2489"/>
    </row>
    <row r="153" s="130" customFormat="true" ht="15" customHeight="true" x14ac:dyDescent="0.2">
      <c r="A153" s="3518" t="s">
        <v>585</v>
      </c>
      <c r="B153" s="300" t="s">
        <v>503</v>
      </c>
      <c r="C153" s="733">
        <v>5.2271396283388928E-2</v>
      </c>
      <c r="D153" s="734">
        <v>3.0912476781224302E-2</v>
      </c>
      <c r="E153" s="734">
        <v>0.45792138629718426</v>
      </c>
      <c r="F153" s="734">
        <v>6.8595006237896188</v>
      </c>
      <c r="G153" s="735">
        <v>28.272943841615</v>
      </c>
      <c r="H153" s="736">
        <v>1.2189573495569355</v>
      </c>
      <c r="I153" s="734">
        <v>7.2052158566670546</v>
      </c>
      <c r="J153" s="734">
        <v>14.369326882729949</v>
      </c>
      <c r="K153" s="734">
        <v>22.378431011765198</v>
      </c>
      <c r="L153" s="737">
        <v>40.906596270737253</v>
      </c>
      <c r="M153" s="738">
        <v>0</v>
      </c>
      <c r="N153" s="734">
        <v>0</v>
      </c>
      <c r="O153" s="734">
        <v>0</v>
      </c>
      <c r="P153" s="734">
        <v>9.7080218411681851E-2</v>
      </c>
      <c r="Q153" s="737">
        <v>2.1903066768533597</v>
      </c>
      <c r="R153" s="738">
        <v>5.6846462286404034</v>
      </c>
      <c r="S153" s="734">
        <v>28.521116758196996</v>
      </c>
      <c r="T153" s="734">
        <v>1.1346278969740404</v>
      </c>
      <c r="U153" s="734">
        <v>0.46047078600263347</v>
      </c>
      <c r="V153" s="734">
        <v>11.345544191073778</v>
      </c>
      <c r="W153" s="734">
        <v>0.1090954700043525</v>
      </c>
      <c r="X153" s="734">
        <v>0.78173959510182867</v>
      </c>
      <c r="Y153" s="739">
        <v>0.27371722335796789</v>
      </c>
      <c r="Z153" s="739">
        <v>2.8269217853902942</v>
      </c>
      <c r="AA153" s="739">
        <v>0.91837008037663692</v>
      </c>
      <c r="AB153" s="2469"/>
      <c r="AC153" s="2469"/>
      <c r="AD153" s="2469"/>
      <c r="AE153" s="2469"/>
      <c r="AF153" s="2469"/>
      <c r="AG153" s="2469"/>
      <c r="AH153" s="2469"/>
      <c r="AI153" s="2469"/>
      <c r="AJ153" s="2469"/>
      <c r="AK153" s="2469"/>
      <c r="AL153" s="2469"/>
      <c r="AM153" s="2469"/>
      <c r="AN153" s="2469"/>
      <c r="AO153" s="2469"/>
      <c r="AP153" s="2469"/>
      <c r="AQ153" s="2469"/>
      <c r="AR153" s="2469"/>
      <c r="AS153" s="2469"/>
      <c r="AT153" s="2469"/>
      <c r="AU153" s="2469"/>
      <c r="AV153" s="2469"/>
      <c r="AW153" s="2469"/>
      <c r="AX153" s="2469"/>
      <c r="AY153" s="2469"/>
      <c r="AZ153" s="239"/>
      <c r="BA153" s="3502" t="s">
        <v>585</v>
      </c>
      <c r="BB153" s="264" t="s">
        <v>503</v>
      </c>
      <c r="BC153" s="511">
        <v>6.8183720000000001</v>
      </c>
      <c r="BD153" s="443">
        <v>4.0350320000000002</v>
      </c>
      <c r="BE153" s="443">
        <v>59.750900999999999</v>
      </c>
      <c r="BF153" s="443">
        <v>895.07999899999959</v>
      </c>
      <c r="BG153" s="512">
        <v>3688.8710239999918</v>
      </c>
      <c r="BH153" s="523">
        <v>63.349225000000004</v>
      </c>
      <c r="BI153" s="443">
        <v>374.84355399999998</v>
      </c>
      <c r="BJ153" s="443">
        <v>745.38908599999968</v>
      </c>
      <c r="BK153" s="443">
        <v>1163.8283020000001</v>
      </c>
      <c r="BL153" s="512">
        <v>2127.5818139999974</v>
      </c>
      <c r="BM153" s="523">
        <v>0</v>
      </c>
      <c r="BN153" s="443">
        <v>0</v>
      </c>
      <c r="BO153" s="443">
        <v>0</v>
      </c>
      <c r="BP153" s="443">
        <v>7.6223329999999994</v>
      </c>
      <c r="BQ153" s="512">
        <v>171.941014</v>
      </c>
      <c r="BR153" s="523">
        <v>330.26358299999987</v>
      </c>
      <c r="BS153" s="443">
        <v>2648.462816999996</v>
      </c>
      <c r="BT153" s="443">
        <v>96.641254999999987</v>
      </c>
      <c r="BU153" s="443">
        <v>25.842542000000002</v>
      </c>
      <c r="BV153" s="443">
        <v>1243.6767329999989</v>
      </c>
      <c r="BW153" s="443">
        <v>4.1138760000000003</v>
      </c>
      <c r="BX153" s="443">
        <v>27.524560000000001</v>
      </c>
      <c r="BY153" s="444">
        <v>15.264847</v>
      </c>
      <c r="BZ153" s="444">
        <v>223.44355699999991</v>
      </c>
      <c r="CA153" s="444">
        <v>39.321557999999996</v>
      </c>
      <c r="CB153" s="2490"/>
      <c r="CC153" s="2490"/>
      <c r="CD153" s="2490"/>
      <c r="CE153" s="2490"/>
      <c r="CF153" s="2490"/>
      <c r="CG153" s="2490"/>
      <c r="CH153" s="2490"/>
      <c r="CI153" s="2490"/>
      <c r="CJ153" s="2490"/>
      <c r="CK153" s="2490"/>
      <c r="CL153" s="2490"/>
      <c r="CM153" s="2490"/>
      <c r="CN153" s="2490"/>
      <c r="CO153" s="2490"/>
      <c r="CP153" s="2490"/>
      <c r="CQ153" s="2490"/>
      <c r="CR153" s="2490"/>
      <c r="CS153" s="2490"/>
      <c r="CT153" s="2490"/>
      <c r="CU153" s="2490"/>
      <c r="CV153" s="2490"/>
      <c r="CW153" s="2490"/>
      <c r="CX153" s="2490"/>
      <c r="CY153" s="2490"/>
      <c r="CZ153" s="2490"/>
    </row>
    <row r="154" s="130" customFormat="true" ht="15" customHeight="true" x14ac:dyDescent="0.2">
      <c r="A154" s="3518"/>
      <c r="B154" s="300" t="s">
        <v>504</v>
      </c>
      <c r="C154" s="371">
        <v>3.8094431391741762E-2</v>
      </c>
      <c r="D154" s="372">
        <v>7.2173326812399463E-2</v>
      </c>
      <c r="E154" s="372">
        <v>0.61458456005477713</v>
      </c>
      <c r="F154" s="372">
        <v>7.2767554532830463</v>
      </c>
      <c r="G154" s="373">
        <v>25.561682084342134</v>
      </c>
      <c r="H154" s="374">
        <v>1.5037516597935698</v>
      </c>
      <c r="I154" s="372">
        <v>6.3931778330759501</v>
      </c>
      <c r="J154" s="372">
        <v>11.75226578753928</v>
      </c>
      <c r="K154" s="372">
        <v>19.294466842668399</v>
      </c>
      <c r="L154" s="375">
        <v>34.269688397186229</v>
      </c>
      <c r="M154" s="376">
        <v>0</v>
      </c>
      <c r="N154" s="372">
        <v>0.1267147933651161</v>
      </c>
      <c r="O154" s="372">
        <v>0</v>
      </c>
      <c r="P154" s="372">
        <v>6.4869843676232067E-2</v>
      </c>
      <c r="Q154" s="375">
        <v>7.1080369897574549</v>
      </c>
      <c r="R154" s="376">
        <v>3.9043989826766525</v>
      </c>
      <c r="S154" s="372">
        <v>11.82591337938751</v>
      </c>
      <c r="T154" s="372">
        <v>2.4227306804251567</v>
      </c>
      <c r="U154" s="372">
        <v>2.6151192382311446</v>
      </c>
      <c r="V154" s="372">
        <v>16.50287945158853</v>
      </c>
      <c r="W154" s="372">
        <v>1.7187984303499673</v>
      </c>
      <c r="X154" s="372">
        <v>5.707120182118623</v>
      </c>
      <c r="Y154" s="377">
        <v>1.8868339639266696</v>
      </c>
      <c r="Z154" s="377">
        <v>4.9090641808526927</v>
      </c>
      <c r="AA154" s="377">
        <v>3.1087940378047252</v>
      </c>
      <c r="AB154" s="2784"/>
      <c r="AC154" s="2784"/>
      <c r="AD154" s="2784"/>
      <c r="AE154" s="2784"/>
      <c r="AF154" s="2784"/>
      <c r="AG154" s="2784"/>
      <c r="AH154" s="2784"/>
      <c r="AI154" s="2784"/>
      <c r="AJ154" s="2784"/>
      <c r="AK154" s="2784"/>
      <c r="AL154" s="2784"/>
      <c r="AM154" s="2784"/>
      <c r="AN154" s="2784"/>
      <c r="AO154" s="2784"/>
      <c r="AP154" s="2784"/>
      <c r="AQ154" s="2784"/>
      <c r="AR154" s="2784"/>
      <c r="AS154" s="2784"/>
      <c r="AT154" s="2784"/>
      <c r="AU154" s="2784"/>
      <c r="AV154" s="2784"/>
      <c r="AW154" s="2784"/>
      <c r="AX154" s="2784"/>
      <c r="AY154" s="2784"/>
      <c r="AZ154" s="239"/>
      <c r="BA154" s="3502"/>
      <c r="BB154" s="173" t="s">
        <v>504</v>
      </c>
      <c r="BC154" s="513">
        <v>4.9691039999999997</v>
      </c>
      <c r="BD154" s="445">
        <v>9.4208460000000009</v>
      </c>
      <c r="BE154" s="445">
        <v>80.192762999999999</v>
      </c>
      <c r="BF154" s="445">
        <v>949.5265939999997</v>
      </c>
      <c r="BG154" s="514">
        <v>3335.1231090000001</v>
      </c>
      <c r="BH154" s="524">
        <v>78.149987999999993</v>
      </c>
      <c r="BI154" s="445">
        <v>332.59815500000008</v>
      </c>
      <c r="BJ154" s="445">
        <v>609.63263799999959</v>
      </c>
      <c r="BK154" s="445">
        <v>1003.4415089999999</v>
      </c>
      <c r="BL154" s="514">
        <v>1782.3914100000006</v>
      </c>
      <c r="BM154" s="524">
        <v>0</v>
      </c>
      <c r="BN154" s="445">
        <v>9.9382079999999995</v>
      </c>
      <c r="BO154" s="445">
        <v>0</v>
      </c>
      <c r="BP154" s="445">
        <v>5.0933089999999996</v>
      </c>
      <c r="BQ154" s="514">
        <v>557.98719900000003</v>
      </c>
      <c r="BR154" s="524">
        <v>226.83571600000002</v>
      </c>
      <c r="BS154" s="445">
        <v>1098.1509639999999</v>
      </c>
      <c r="BT154" s="445">
        <v>206.35464200000004</v>
      </c>
      <c r="BU154" s="445">
        <v>146.76572500000003</v>
      </c>
      <c r="BV154" s="445">
        <v>1809.0139049999996</v>
      </c>
      <c r="BW154" s="445">
        <v>64.814089999999993</v>
      </c>
      <c r="BX154" s="445">
        <v>200.94411600000009</v>
      </c>
      <c r="BY154" s="446">
        <v>105.22623100000001</v>
      </c>
      <c r="BZ154" s="446">
        <v>388.01878700000009</v>
      </c>
      <c r="CA154" s="446">
        <v>133.10824</v>
      </c>
      <c r="CB154" s="2490"/>
      <c r="CC154" s="2490"/>
      <c r="CD154" s="2490"/>
      <c r="CE154" s="2490"/>
      <c r="CF154" s="2490"/>
      <c r="CG154" s="2490"/>
      <c r="CH154" s="2490"/>
      <c r="CI154" s="2490"/>
      <c r="CJ154" s="2490"/>
      <c r="CK154" s="2490"/>
      <c r="CL154" s="2490"/>
      <c r="CM154" s="2490"/>
      <c r="CN154" s="2490"/>
      <c r="CO154" s="2490"/>
      <c r="CP154" s="2490"/>
      <c r="CQ154" s="2490"/>
      <c r="CR154" s="2490"/>
      <c r="CS154" s="2490"/>
      <c r="CT154" s="2490"/>
      <c r="CU154" s="2490"/>
      <c r="CV154" s="2490"/>
      <c r="CW154" s="2490"/>
      <c r="CX154" s="2490"/>
      <c r="CY154" s="2490"/>
      <c r="CZ154" s="2490"/>
    </row>
    <row r="155" s="130" customFormat="true" ht="15" customHeight="true" x14ac:dyDescent="0.2">
      <c r="A155" s="3518"/>
      <c r="B155" s="300" t="s">
        <v>505</v>
      </c>
      <c r="C155" s="371">
        <v>0</v>
      </c>
      <c r="D155" s="372">
        <v>1.2378467985818292E-2</v>
      </c>
      <c r="E155" s="372">
        <v>0.62792999670266947</v>
      </c>
      <c r="F155" s="372">
        <v>2.4589833148728979</v>
      </c>
      <c r="G155" s="373">
        <v>5.0764061596109924</v>
      </c>
      <c r="H155" s="374">
        <v>1.3153153077537827</v>
      </c>
      <c r="I155" s="372">
        <v>2.9593331861769134</v>
      </c>
      <c r="J155" s="372">
        <v>5.3629142093387667</v>
      </c>
      <c r="K155" s="372">
        <v>6.4803403474841019</v>
      </c>
      <c r="L155" s="375">
        <v>3.2871497791195905</v>
      </c>
      <c r="M155" s="376">
        <v>0</v>
      </c>
      <c r="N155" s="372">
        <v>0</v>
      </c>
      <c r="O155" s="372">
        <v>2.0570209373309556E-2</v>
      </c>
      <c r="P155" s="372">
        <v>3.1230292001303214E-2</v>
      </c>
      <c r="Q155" s="375">
        <v>0.69031853009542277</v>
      </c>
      <c r="R155" s="376">
        <v>0.20305170451750676</v>
      </c>
      <c r="S155" s="372">
        <v>2.5776210069352028</v>
      </c>
      <c r="T155" s="372">
        <v>2.5347333190206631E-2</v>
      </c>
      <c r="U155" s="372">
        <v>0.19230269361676</v>
      </c>
      <c r="V155" s="372">
        <v>6.2884190358053633</v>
      </c>
      <c r="W155" s="372">
        <v>0.14092613328678841</v>
      </c>
      <c r="X155" s="372">
        <v>0.66646636526053049</v>
      </c>
      <c r="Y155" s="377">
        <v>5.8947535911417319E-2</v>
      </c>
      <c r="Z155" s="377">
        <v>1.0280234483462711</v>
      </c>
      <c r="AA155" s="377">
        <v>0</v>
      </c>
      <c r="AB155" s="2784"/>
      <c r="AC155" s="2784"/>
      <c r="AD155" s="2784"/>
      <c r="AE155" s="2784"/>
      <c r="AF155" s="2784"/>
      <c r="AG155" s="2784"/>
      <c r="AH155" s="2784"/>
      <c r="AI155" s="2784"/>
      <c r="AJ155" s="2784"/>
      <c r="AK155" s="2784"/>
      <c r="AL155" s="2784"/>
      <c r="AM155" s="2784"/>
      <c r="AN155" s="2784"/>
      <c r="AO155" s="2784"/>
      <c r="AP155" s="2784"/>
      <c r="AQ155" s="2784"/>
      <c r="AR155" s="2784"/>
      <c r="AS155" s="2784"/>
      <c r="AT155" s="2784"/>
      <c r="AU155" s="2784"/>
      <c r="AV155" s="2784"/>
      <c r="AW155" s="2784"/>
      <c r="AX155" s="2784"/>
      <c r="AY155" s="2784"/>
      <c r="AZ155" s="239"/>
      <c r="BA155" s="3502"/>
      <c r="BB155" s="173" t="s">
        <v>505</v>
      </c>
      <c r="BC155" s="513">
        <v>0</v>
      </c>
      <c r="BD155" s="445">
        <v>1.615772</v>
      </c>
      <c r="BE155" s="445">
        <v>81.934113999999994</v>
      </c>
      <c r="BF155" s="445">
        <v>320.86691200000007</v>
      </c>
      <c r="BG155" s="514">
        <v>662.33667400000024</v>
      </c>
      <c r="BH155" s="524">
        <v>68.356949</v>
      </c>
      <c r="BI155" s="445">
        <v>153.95610499999998</v>
      </c>
      <c r="BJ155" s="445">
        <v>278.19380500000005</v>
      </c>
      <c r="BK155" s="445">
        <v>337.02110300000004</v>
      </c>
      <c r="BL155" s="514">
        <v>170.96705</v>
      </c>
      <c r="BM155" s="524">
        <v>0</v>
      </c>
      <c r="BN155" s="445">
        <v>0</v>
      </c>
      <c r="BO155" s="445">
        <v>1.615772</v>
      </c>
      <c r="BP155" s="445">
        <v>2.4520719999999998</v>
      </c>
      <c r="BQ155" s="514">
        <v>54.190616000000006</v>
      </c>
      <c r="BR155" s="524">
        <v>11.796790999999999</v>
      </c>
      <c r="BS155" s="445">
        <v>239.35715600000003</v>
      </c>
      <c r="BT155" s="445">
        <v>2.158944</v>
      </c>
      <c r="BU155" s="445">
        <v>10.792411999999999</v>
      </c>
      <c r="BV155" s="445">
        <v>689.32440000000008</v>
      </c>
      <c r="BW155" s="445">
        <v>5.3141769999999999</v>
      </c>
      <c r="BX155" s="445">
        <v>23.465862000000001</v>
      </c>
      <c r="BY155" s="446">
        <v>3.287426</v>
      </c>
      <c r="BZ155" s="446">
        <v>81.256304</v>
      </c>
      <c r="CA155" s="446">
        <v>0</v>
      </c>
      <c r="CB155" s="2490"/>
      <c r="CC155" s="2490"/>
      <c r="CD155" s="2490"/>
      <c r="CE155" s="2490"/>
      <c r="CF155" s="2490"/>
      <c r="CG155" s="2490"/>
      <c r="CH155" s="2490"/>
      <c r="CI155" s="2490"/>
      <c r="CJ155" s="2490"/>
      <c r="CK155" s="2490"/>
      <c r="CL155" s="2490"/>
      <c r="CM155" s="2490"/>
      <c r="CN155" s="2490"/>
      <c r="CO155" s="2490"/>
      <c r="CP155" s="2490"/>
      <c r="CQ155" s="2490"/>
      <c r="CR155" s="2490"/>
      <c r="CS155" s="2490"/>
      <c r="CT155" s="2490"/>
      <c r="CU155" s="2490"/>
      <c r="CV155" s="2490"/>
      <c r="CW155" s="2490"/>
      <c r="CX155" s="2490"/>
      <c r="CY155" s="2490"/>
      <c r="CZ155" s="2490"/>
    </row>
    <row r="156" s="130" customFormat="true" ht="15" customHeight="true" x14ac:dyDescent="0.2">
      <c r="A156" s="3518"/>
      <c r="B156" s="300" t="s">
        <v>506</v>
      </c>
      <c r="C156" s="371">
        <v>0</v>
      </c>
      <c r="D156" s="372">
        <v>0</v>
      </c>
      <c r="E156" s="372">
        <v>0.16490260720170172</v>
      </c>
      <c r="F156" s="372">
        <v>0.6586988675947395</v>
      </c>
      <c r="G156" s="373">
        <v>0.54754556269472754</v>
      </c>
      <c r="H156" s="374">
        <v>0.41402661302997856</v>
      </c>
      <c r="I156" s="372">
        <v>0.99730959667763774</v>
      </c>
      <c r="J156" s="372">
        <v>0.98912243339307104</v>
      </c>
      <c r="K156" s="372">
        <v>0.69692048208512047</v>
      </c>
      <c r="L156" s="375">
        <v>0.26890589283969379</v>
      </c>
      <c r="M156" s="376">
        <v>0</v>
      </c>
      <c r="N156" s="372">
        <v>0</v>
      </c>
      <c r="O156" s="372">
        <v>0</v>
      </c>
      <c r="P156" s="372">
        <v>0</v>
      </c>
      <c r="Q156" s="375">
        <v>5.0552550670420089E-2</v>
      </c>
      <c r="R156" s="376">
        <v>0</v>
      </c>
      <c r="S156" s="372">
        <v>1.0537895943169731</v>
      </c>
      <c r="T156" s="372">
        <v>1.6621178803175232E-2</v>
      </c>
      <c r="U156" s="372">
        <v>2.4350842290411946E-2</v>
      </c>
      <c r="V156" s="372">
        <v>0.63003575776933018</v>
      </c>
      <c r="W156" s="372">
        <v>0</v>
      </c>
      <c r="X156" s="372">
        <v>7.3895155527104822E-2</v>
      </c>
      <c r="Y156" s="377">
        <v>2.1951731678808709E-2</v>
      </c>
      <c r="Z156" s="377">
        <v>6.8103401429659649E-2</v>
      </c>
      <c r="AA156" s="377">
        <v>0</v>
      </c>
      <c r="AB156" s="2784"/>
      <c r="AC156" s="2784"/>
      <c r="AD156" s="2784"/>
      <c r="AE156" s="2784"/>
      <c r="AF156" s="2784"/>
      <c r="AG156" s="2784"/>
      <c r="AH156" s="2784"/>
      <c r="AI156" s="2784"/>
      <c r="AJ156" s="2784"/>
      <c r="AK156" s="2784"/>
      <c r="AL156" s="2784"/>
      <c r="AM156" s="2784"/>
      <c r="AN156" s="2784"/>
      <c r="AO156" s="2784"/>
      <c r="AP156" s="2784"/>
      <c r="AQ156" s="2784"/>
      <c r="AR156" s="2784"/>
      <c r="AS156" s="2784"/>
      <c r="AT156" s="2784"/>
      <c r="AU156" s="2784"/>
      <c r="AV156" s="2784"/>
      <c r="AW156" s="2784"/>
      <c r="AX156" s="2784"/>
      <c r="AY156" s="2784"/>
      <c r="AZ156" s="239"/>
      <c r="BA156" s="3502"/>
      <c r="BB156" s="173" t="s">
        <v>506</v>
      </c>
      <c r="BC156" s="513">
        <v>0</v>
      </c>
      <c r="BD156" s="445">
        <v>0</v>
      </c>
      <c r="BE156" s="445">
        <v>21.516967000000001</v>
      </c>
      <c r="BF156" s="445">
        <v>85.952055999999999</v>
      </c>
      <c r="BG156" s="514">
        <v>71.440207000000015</v>
      </c>
      <c r="BH156" s="524">
        <v>21.516967000000001</v>
      </c>
      <c r="BI156" s="445">
        <v>51.883951999999994</v>
      </c>
      <c r="BJ156" s="445">
        <v>51.309366999999995</v>
      </c>
      <c r="BK156" s="445">
        <v>36.244533000000004</v>
      </c>
      <c r="BL156" s="514">
        <v>13.985990999999999</v>
      </c>
      <c r="BM156" s="524">
        <v>0</v>
      </c>
      <c r="BN156" s="445">
        <v>0</v>
      </c>
      <c r="BO156" s="445">
        <v>0</v>
      </c>
      <c r="BP156" s="445">
        <v>0</v>
      </c>
      <c r="BQ156" s="514">
        <v>3.9684200000000001</v>
      </c>
      <c r="BR156" s="524">
        <v>0</v>
      </c>
      <c r="BS156" s="445">
        <v>97.854602999999983</v>
      </c>
      <c r="BT156" s="445">
        <v>1.415699</v>
      </c>
      <c r="BU156" s="445">
        <v>1.3666180000000001</v>
      </c>
      <c r="BV156" s="445">
        <v>69.063308000000006</v>
      </c>
      <c r="BW156" s="445">
        <v>0</v>
      </c>
      <c r="BX156" s="445">
        <v>2.6018020000000002</v>
      </c>
      <c r="BY156" s="446">
        <v>1.2242189999999999</v>
      </c>
      <c r="BZ156" s="446">
        <v>5.382981</v>
      </c>
      <c r="CA156" s="446">
        <v>0</v>
      </c>
      <c r="CB156" s="2490"/>
      <c r="CC156" s="2490"/>
      <c r="CD156" s="2490"/>
      <c r="CE156" s="2490"/>
      <c r="CF156" s="2490"/>
      <c r="CG156" s="2490"/>
      <c r="CH156" s="2490"/>
      <c r="CI156" s="2490"/>
      <c r="CJ156" s="2490"/>
      <c r="CK156" s="2490"/>
      <c r="CL156" s="2490"/>
      <c r="CM156" s="2490"/>
      <c r="CN156" s="2490"/>
      <c r="CO156" s="2490"/>
      <c r="CP156" s="2490"/>
      <c r="CQ156" s="2490"/>
      <c r="CR156" s="2490"/>
      <c r="CS156" s="2490"/>
      <c r="CT156" s="2490"/>
      <c r="CU156" s="2490"/>
      <c r="CV156" s="2490"/>
      <c r="CW156" s="2490"/>
      <c r="CX156" s="2490"/>
      <c r="CY156" s="2490"/>
      <c r="CZ156" s="2490"/>
    </row>
    <row r="157" s="130" customFormat="true" ht="15" customHeight="true" x14ac:dyDescent="0.2">
      <c r="A157" s="3518"/>
      <c r="B157" s="300" t="s">
        <v>507</v>
      </c>
      <c r="C157" s="371">
        <v>0.20317953859638502</v>
      </c>
      <c r="D157" s="372">
        <v>0.2297465620791328</v>
      </c>
      <c r="E157" s="372">
        <v>0.20387415676691306</v>
      </c>
      <c r="F157" s="372">
        <v>0.19846844051332907</v>
      </c>
      <c r="G157" s="373">
        <v>0.29798649961347312</v>
      </c>
      <c r="H157" s="374">
        <v>1.2123647781201767</v>
      </c>
      <c r="I157" s="372">
        <v>0.38450701197600617</v>
      </c>
      <c r="J157" s="372">
        <v>0.11362452319127296</v>
      </c>
      <c r="K157" s="372">
        <v>0.39907594256310164</v>
      </c>
      <c r="L157" s="375">
        <v>0.30324869288546141</v>
      </c>
      <c r="M157" s="376">
        <v>0.18361103175096635</v>
      </c>
      <c r="N157" s="372">
        <v>5.4597020572846551E-2</v>
      </c>
      <c r="O157" s="372">
        <v>1.763815898453755E-2</v>
      </c>
      <c r="P157" s="372">
        <v>0</v>
      </c>
      <c r="Q157" s="375">
        <v>2.9968400741225493E-2</v>
      </c>
      <c r="R157" s="376">
        <v>0</v>
      </c>
      <c r="S157" s="372">
        <v>0.7093909982571629</v>
      </c>
      <c r="T157" s="372">
        <v>5.1086732522264908E-2</v>
      </c>
      <c r="U157" s="372">
        <v>0.13799418830025523</v>
      </c>
      <c r="V157" s="372">
        <v>0.50613451435591561</v>
      </c>
      <c r="W157" s="372">
        <v>0.1628502368314865</v>
      </c>
      <c r="X157" s="372">
        <v>0.12155911309128026</v>
      </c>
      <c r="Y157" s="377">
        <v>7.1709825745302103E-2</v>
      </c>
      <c r="Z157" s="377">
        <v>0</v>
      </c>
      <c r="AA157" s="377">
        <v>0</v>
      </c>
      <c r="AB157" s="2784"/>
      <c r="AC157" s="2784"/>
      <c r="AD157" s="2784"/>
      <c r="AE157" s="2784"/>
      <c r="AF157" s="2784"/>
      <c r="AG157" s="2784"/>
      <c r="AH157" s="2784"/>
      <c r="AI157" s="2784"/>
      <c r="AJ157" s="2784"/>
      <c r="AK157" s="2784"/>
      <c r="AL157" s="2784"/>
      <c r="AM157" s="2784"/>
      <c r="AN157" s="2784"/>
      <c r="AO157" s="2784"/>
      <c r="AP157" s="2784"/>
      <c r="AQ157" s="2784"/>
      <c r="AR157" s="2784"/>
      <c r="AS157" s="2784"/>
      <c r="AT157" s="2784"/>
      <c r="AU157" s="2784"/>
      <c r="AV157" s="2784"/>
      <c r="AW157" s="2784"/>
      <c r="AX157" s="2784"/>
      <c r="AY157" s="2784"/>
      <c r="AZ157" s="239"/>
      <c r="BA157" s="3502"/>
      <c r="BB157" s="173" t="s">
        <v>507</v>
      </c>
      <c r="BC157" s="513">
        <v>26.503093</v>
      </c>
      <c r="BD157" s="445">
        <v>29.989015000000002</v>
      </c>
      <c r="BE157" s="445">
        <v>26.602086999999997</v>
      </c>
      <c r="BF157" s="445">
        <v>25.897677000000002</v>
      </c>
      <c r="BG157" s="514">
        <v>38.879353000000002</v>
      </c>
      <c r="BH157" s="524">
        <v>63.006608999999997</v>
      </c>
      <c r="BI157" s="445">
        <v>20.003561000000001</v>
      </c>
      <c r="BJ157" s="445">
        <v>5.8941160000000004</v>
      </c>
      <c r="BK157" s="445">
        <v>20.754621999999998</v>
      </c>
      <c r="BL157" s="514">
        <v>15.772185</v>
      </c>
      <c r="BM157" s="524">
        <v>14.420094000000001</v>
      </c>
      <c r="BN157" s="445">
        <v>4.2820299999999998</v>
      </c>
      <c r="BO157" s="445">
        <v>1.385462</v>
      </c>
      <c r="BP157" s="445">
        <v>0</v>
      </c>
      <c r="BQ157" s="514">
        <v>2.3525459999999998</v>
      </c>
      <c r="BR157" s="524">
        <v>0</v>
      </c>
      <c r="BS157" s="445">
        <v>65.873846999999998</v>
      </c>
      <c r="BT157" s="445">
        <v>4.3512819999999994</v>
      </c>
      <c r="BU157" s="445">
        <v>7.74451</v>
      </c>
      <c r="BV157" s="445">
        <v>55.481491999999996</v>
      </c>
      <c r="BW157" s="445">
        <v>6.1409120000000001</v>
      </c>
      <c r="BX157" s="445">
        <v>4.2800200000000004</v>
      </c>
      <c r="BY157" s="446">
        <v>3.9991620000000001</v>
      </c>
      <c r="BZ157" s="446">
        <v>0</v>
      </c>
      <c r="CA157" s="446">
        <v>0</v>
      </c>
      <c r="CB157" s="2490"/>
      <c r="CC157" s="2490"/>
      <c r="CD157" s="2490"/>
      <c r="CE157" s="2490"/>
      <c r="CF157" s="2490"/>
      <c r="CG157" s="2490"/>
      <c r="CH157" s="2490"/>
      <c r="CI157" s="2490"/>
      <c r="CJ157" s="2490"/>
      <c r="CK157" s="2490"/>
      <c r="CL157" s="2490"/>
      <c r="CM157" s="2490"/>
      <c r="CN157" s="2490"/>
      <c r="CO157" s="2490"/>
      <c r="CP157" s="2490"/>
      <c r="CQ157" s="2490"/>
      <c r="CR157" s="2490"/>
      <c r="CS157" s="2490"/>
      <c r="CT157" s="2490"/>
      <c r="CU157" s="2490"/>
      <c r="CV157" s="2490"/>
      <c r="CW157" s="2490"/>
      <c r="CX157" s="2490"/>
      <c r="CY157" s="2490"/>
      <c r="CZ157" s="2490"/>
    </row>
    <row r="158" s="130" customFormat="true" ht="15" customHeight="true" x14ac:dyDescent="0.2">
      <c r="A158" s="3518"/>
      <c r="B158" s="300" t="s">
        <v>508</v>
      </c>
      <c r="C158" s="371">
        <v>0.17220691487232978</v>
      </c>
      <c r="D158" s="372">
        <v>0.23334302977132104</v>
      </c>
      <c r="E158" s="372">
        <v>0.29638003232797422</v>
      </c>
      <c r="F158" s="372">
        <v>1.5261676193763416</v>
      </c>
      <c r="G158" s="373">
        <v>1.6301476345950032</v>
      </c>
      <c r="H158" s="374">
        <v>0.21494173493364974</v>
      </c>
      <c r="I158" s="372">
        <v>1.2075094348162396</v>
      </c>
      <c r="J158" s="372">
        <v>1.0809952285691229</v>
      </c>
      <c r="K158" s="372">
        <v>0.8735420974508431</v>
      </c>
      <c r="L158" s="375">
        <v>0.53549539814191194</v>
      </c>
      <c r="M158" s="376">
        <v>0.16888731834882018</v>
      </c>
      <c r="N158" s="372">
        <v>0.11729248720749758</v>
      </c>
      <c r="O158" s="372">
        <v>0.19840020486664206</v>
      </c>
      <c r="P158" s="372">
        <v>0.42792091834329921</v>
      </c>
      <c r="Q158" s="375">
        <v>2.910015677904648</v>
      </c>
      <c r="R158" s="376">
        <v>2.3015978354579518</v>
      </c>
      <c r="S158" s="372">
        <v>0.52549396906127854</v>
      </c>
      <c r="T158" s="372">
        <v>1.1862346683561955</v>
      </c>
      <c r="U158" s="372">
        <v>0.15097768825659386</v>
      </c>
      <c r="V158" s="372">
        <v>0.73732568984326785</v>
      </c>
      <c r="W158" s="372">
        <v>0.87000876445697284</v>
      </c>
      <c r="X158" s="372">
        <v>0.21419393841595236</v>
      </c>
      <c r="Y158" s="377">
        <v>1.4160655481674842E-2</v>
      </c>
      <c r="Z158" s="377">
        <v>1.0423498458202201</v>
      </c>
      <c r="AA158" s="377">
        <v>0.16478306990721142</v>
      </c>
      <c r="AB158" s="2784"/>
      <c r="AC158" s="2784"/>
      <c r="AD158" s="2784"/>
      <c r="AE158" s="2784"/>
      <c r="AF158" s="2784"/>
      <c r="AG158" s="2784"/>
      <c r="AH158" s="2784"/>
      <c r="AI158" s="2784"/>
      <c r="AJ158" s="2784"/>
      <c r="AK158" s="2784"/>
      <c r="AL158" s="2784"/>
      <c r="AM158" s="2784"/>
      <c r="AN158" s="2784"/>
      <c r="AO158" s="2784"/>
      <c r="AP158" s="2784"/>
      <c r="AQ158" s="2784"/>
      <c r="AR158" s="2784"/>
      <c r="AS158" s="2784"/>
      <c r="AT158" s="2784"/>
      <c r="AU158" s="2784"/>
      <c r="AV158" s="2784"/>
      <c r="AW158" s="2784"/>
      <c r="AX158" s="2784"/>
      <c r="AY158" s="2784"/>
      <c r="AZ158" s="239"/>
      <c r="BA158" s="3502"/>
      <c r="BB158" s="173" t="s">
        <v>508</v>
      </c>
      <c r="BC158" s="513">
        <v>22.462969999999999</v>
      </c>
      <c r="BD158" s="445">
        <v>30.458465</v>
      </c>
      <c r="BE158" s="445">
        <v>38.672520000000006</v>
      </c>
      <c r="BF158" s="445">
        <v>199.14600000000002</v>
      </c>
      <c r="BG158" s="514">
        <v>212.69112999999996</v>
      </c>
      <c r="BH158" s="524">
        <v>11.170524</v>
      </c>
      <c r="BI158" s="445">
        <v>62.819371000000004</v>
      </c>
      <c r="BJ158" s="445">
        <v>56.075142</v>
      </c>
      <c r="BK158" s="445">
        <v>45.430039999999998</v>
      </c>
      <c r="BL158" s="514">
        <v>27.851505</v>
      </c>
      <c r="BM158" s="524">
        <v>13.263751000000001</v>
      </c>
      <c r="BN158" s="445">
        <v>9.1992189999999994</v>
      </c>
      <c r="BO158" s="445">
        <v>15.584163</v>
      </c>
      <c r="BP158" s="445">
        <v>33.598562000000001</v>
      </c>
      <c r="BQ158" s="514">
        <v>228.43880799999994</v>
      </c>
      <c r="BR158" s="524">
        <v>133.71701900000002</v>
      </c>
      <c r="BS158" s="445">
        <v>48.797221000000008</v>
      </c>
      <c r="BT158" s="445">
        <v>101.03683099999998</v>
      </c>
      <c r="BU158" s="445">
        <v>8.4731699999999996</v>
      </c>
      <c r="BV158" s="445">
        <v>80.824224000000001</v>
      </c>
      <c r="BW158" s="445">
        <v>32.807120000000005</v>
      </c>
      <c r="BX158" s="445">
        <v>7.5416340000000002</v>
      </c>
      <c r="BY158" s="446">
        <v>0.78972100000000001</v>
      </c>
      <c r="BZ158" s="446">
        <v>82.38868100000002</v>
      </c>
      <c r="CA158" s="446">
        <v>7.0554639999999997</v>
      </c>
      <c r="CB158" s="2490"/>
      <c r="CC158" s="2490"/>
      <c r="CD158" s="2490"/>
      <c r="CE158" s="2490"/>
      <c r="CF158" s="2490"/>
      <c r="CG158" s="2490"/>
      <c r="CH158" s="2490"/>
      <c r="CI158" s="2490"/>
      <c r="CJ158" s="2490"/>
      <c r="CK158" s="2490"/>
      <c r="CL158" s="2490"/>
      <c r="CM158" s="2490"/>
      <c r="CN158" s="2490"/>
      <c r="CO158" s="2490"/>
      <c r="CP158" s="2490"/>
      <c r="CQ158" s="2490"/>
      <c r="CR158" s="2490"/>
      <c r="CS158" s="2490"/>
      <c r="CT158" s="2490"/>
      <c r="CU158" s="2490"/>
      <c r="CV158" s="2490"/>
      <c r="CW158" s="2490"/>
      <c r="CX158" s="2490"/>
      <c r="CY158" s="2490"/>
      <c r="CZ158" s="2490"/>
    </row>
    <row r="159" s="130" customFormat="true" ht="15" customHeight="true" x14ac:dyDescent="0.2">
      <c r="A159" s="3518"/>
      <c r="B159" s="300" t="s">
        <v>509</v>
      </c>
      <c r="C159" s="371">
        <v>30.25936084969139</v>
      </c>
      <c r="D159" s="372">
        <v>32.433777934134284</v>
      </c>
      <c r="E159" s="372">
        <v>40.930333531914158</v>
      </c>
      <c r="F159" s="372">
        <v>54.597963874811953</v>
      </c>
      <c r="G159" s="373">
        <v>30.990847459073791</v>
      </c>
      <c r="H159" s="374">
        <v>45.699516244479184</v>
      </c>
      <c r="I159" s="372">
        <v>56.460760556198686</v>
      </c>
      <c r="J159" s="372">
        <v>51.913266875625595</v>
      </c>
      <c r="K159" s="372">
        <v>39.460699742322483</v>
      </c>
      <c r="L159" s="375">
        <v>17.200975171831967</v>
      </c>
      <c r="M159" s="376">
        <v>28.336031393484262</v>
      </c>
      <c r="N159" s="372">
        <v>31.928498896362274</v>
      </c>
      <c r="O159" s="372">
        <v>33.241776861308765</v>
      </c>
      <c r="P159" s="372">
        <v>35.191624432629453</v>
      </c>
      <c r="Q159" s="375">
        <v>46.284679726249152</v>
      </c>
      <c r="R159" s="376">
        <v>26.837226371850619</v>
      </c>
      <c r="S159" s="372">
        <v>32.738219595417711</v>
      </c>
      <c r="T159" s="372">
        <v>34.835925127417468</v>
      </c>
      <c r="U159" s="372">
        <v>45.417453689341635</v>
      </c>
      <c r="V159" s="372">
        <v>44.762503412385428</v>
      </c>
      <c r="W159" s="372">
        <v>49.075118630745258</v>
      </c>
      <c r="X159" s="372">
        <v>40.208163152021079</v>
      </c>
      <c r="Y159" s="377">
        <v>53.769639384982227</v>
      </c>
      <c r="Z159" s="377">
        <v>41.918678804652302</v>
      </c>
      <c r="AA159" s="377">
        <v>2.0771624905913746</v>
      </c>
      <c r="AB159" s="2784"/>
      <c r="AC159" s="2784"/>
      <c r="AD159" s="2784"/>
      <c r="AE159" s="2784"/>
      <c r="AF159" s="2784"/>
      <c r="AG159" s="2784"/>
      <c r="AH159" s="2784"/>
      <c r="AI159" s="2784"/>
      <c r="AJ159" s="2784"/>
      <c r="AK159" s="2784"/>
      <c r="AL159" s="2784"/>
      <c r="AM159" s="2784"/>
      <c r="AN159" s="2784"/>
      <c r="AO159" s="2784"/>
      <c r="AP159" s="2784"/>
      <c r="AQ159" s="2784"/>
      <c r="AR159" s="2784"/>
      <c r="AS159" s="2784"/>
      <c r="AT159" s="2784"/>
      <c r="AU159" s="2784"/>
      <c r="AV159" s="2784"/>
      <c r="AW159" s="2784"/>
      <c r="AX159" s="2784"/>
      <c r="AY159" s="2784"/>
      <c r="AZ159" s="239"/>
      <c r="BA159" s="3502"/>
      <c r="BB159" s="173" t="s">
        <v>509</v>
      </c>
      <c r="BC159" s="513">
        <v>3947.0837479999991</v>
      </c>
      <c r="BD159" s="445">
        <v>4233.6087389999975</v>
      </c>
      <c r="BE159" s="445">
        <v>5340.7077719999934</v>
      </c>
      <c r="BF159" s="445">
        <v>7124.3590649999951</v>
      </c>
      <c r="BG159" s="514">
        <v>4043.4855259999999</v>
      </c>
      <c r="BH159" s="524">
        <v>2375.0042920000005</v>
      </c>
      <c r="BI159" s="445">
        <v>2937.3099389999988</v>
      </c>
      <c r="BJ159" s="445">
        <v>2692.9293809999999</v>
      </c>
      <c r="BK159" s="445">
        <v>2052.2206919999994</v>
      </c>
      <c r="BL159" s="514">
        <v>894.63522499999976</v>
      </c>
      <c r="BM159" s="524">
        <v>2225.4013409999998</v>
      </c>
      <c r="BN159" s="445">
        <v>2504.143792000003</v>
      </c>
      <c r="BO159" s="445">
        <v>2611.1125709999983</v>
      </c>
      <c r="BP159" s="445">
        <v>2763.0992659999993</v>
      </c>
      <c r="BQ159" s="514">
        <v>3633.3883510000014</v>
      </c>
      <c r="BR159" s="524">
        <v>1559.1750449999986</v>
      </c>
      <c r="BS159" s="445">
        <v>3040.0617909999996</v>
      </c>
      <c r="BT159" s="445">
        <v>2967.1291639999963</v>
      </c>
      <c r="BU159" s="445">
        <v>2548.9183899999985</v>
      </c>
      <c r="BV159" s="445">
        <v>4906.7795310000047</v>
      </c>
      <c r="BW159" s="445">
        <v>1850.5713640000008</v>
      </c>
      <c r="BX159" s="445">
        <v>1415.7041629999999</v>
      </c>
      <c r="BY159" s="446">
        <v>2998.6615690000012</v>
      </c>
      <c r="BZ159" s="446">
        <v>3313.3066309999977</v>
      </c>
      <c r="CA159" s="446">
        <v>88.937201999999985</v>
      </c>
      <c r="CB159" s="2490"/>
      <c r="CC159" s="2490"/>
      <c r="CD159" s="2490"/>
      <c r="CE159" s="2490"/>
      <c r="CF159" s="2490"/>
      <c r="CG159" s="2490"/>
      <c r="CH159" s="2490"/>
      <c r="CI159" s="2490"/>
      <c r="CJ159" s="2490"/>
      <c r="CK159" s="2490"/>
      <c r="CL159" s="2490"/>
      <c r="CM159" s="2490"/>
      <c r="CN159" s="2490"/>
      <c r="CO159" s="2490"/>
      <c r="CP159" s="2490"/>
      <c r="CQ159" s="2490"/>
      <c r="CR159" s="2490"/>
      <c r="CS159" s="2490"/>
      <c r="CT159" s="2490"/>
      <c r="CU159" s="2490"/>
      <c r="CV159" s="2490"/>
      <c r="CW159" s="2490"/>
      <c r="CX159" s="2490"/>
      <c r="CY159" s="2490"/>
      <c r="CZ159" s="2490"/>
    </row>
    <row r="160" s="130" customFormat="true" ht="15" customHeight="true" x14ac:dyDescent="0.2">
      <c r="A160" s="3518"/>
      <c r="B160" s="300" t="s">
        <v>510</v>
      </c>
      <c r="C160" s="371">
        <v>46.945988610014219</v>
      </c>
      <c r="D160" s="372">
        <v>50.938179185612128</v>
      </c>
      <c r="E160" s="372">
        <v>47.937163803858262</v>
      </c>
      <c r="F160" s="372">
        <v>25.06309448121295</v>
      </c>
      <c r="G160" s="373">
        <v>7.2982780698465533</v>
      </c>
      <c r="H160" s="374">
        <v>44.679733863438983</v>
      </c>
      <c r="I160" s="372">
        <v>23.143906976361457</v>
      </c>
      <c r="J160" s="372">
        <v>14.1415897848646</v>
      </c>
      <c r="K160" s="372">
        <v>9.9446746185785688</v>
      </c>
      <c r="L160" s="375">
        <v>3.2279403972577434</v>
      </c>
      <c r="M160" s="376">
        <v>45.865015115369609</v>
      </c>
      <c r="N160" s="372">
        <v>49.131210972500348</v>
      </c>
      <c r="O160" s="372">
        <v>50.61802501832905</v>
      </c>
      <c r="P160" s="372">
        <v>52.204413625991933</v>
      </c>
      <c r="Q160" s="375">
        <v>35.354744416777855</v>
      </c>
      <c r="R160" s="376">
        <v>54.29645428510095</v>
      </c>
      <c r="S160" s="372">
        <v>21.073528913676235</v>
      </c>
      <c r="T160" s="372">
        <v>43.944149648591505</v>
      </c>
      <c r="U160" s="372">
        <v>46.598650966601546</v>
      </c>
      <c r="V160" s="372">
        <v>17.843700696267632</v>
      </c>
      <c r="W160" s="372">
        <v>42.577200216623837</v>
      </c>
      <c r="X160" s="372">
        <v>48.998619976227566</v>
      </c>
      <c r="Y160" s="377">
        <v>43.043585467460289</v>
      </c>
      <c r="Z160" s="377">
        <v>27.934015587654947</v>
      </c>
      <c r="AA160" s="377">
        <v>44.041056101347131</v>
      </c>
      <c r="AB160" s="2784"/>
      <c r="AC160" s="2784"/>
      <c r="AD160" s="2784"/>
      <c r="AE160" s="2784"/>
      <c r="AF160" s="2784"/>
      <c r="AG160" s="2784"/>
      <c r="AH160" s="2784"/>
      <c r="AI160" s="2784"/>
      <c r="AJ160" s="2784"/>
      <c r="AK160" s="2784"/>
      <c r="AL160" s="2784"/>
      <c r="AM160" s="2784"/>
      <c r="AN160" s="2784"/>
      <c r="AO160" s="2784"/>
      <c r="AP160" s="2784"/>
      <c r="AQ160" s="2784"/>
      <c r="AR160" s="2784"/>
      <c r="AS160" s="2784"/>
      <c r="AT160" s="2784"/>
      <c r="AU160" s="2784"/>
      <c r="AV160" s="2784"/>
      <c r="AW160" s="2784"/>
      <c r="AX160" s="2784"/>
      <c r="AY160" s="2784"/>
      <c r="AZ160" s="239"/>
      <c r="BA160" s="3502"/>
      <c r="BB160" s="173" t="s">
        <v>510</v>
      </c>
      <c r="BC160" s="513">
        <v>6123.716544999992</v>
      </c>
      <c r="BD160" s="445">
        <v>6649.0040409999947</v>
      </c>
      <c r="BE160" s="445">
        <v>6254.9791609999993</v>
      </c>
      <c r="BF160" s="445">
        <v>3270.4238710000031</v>
      </c>
      <c r="BG160" s="514">
        <v>952.23216400000047</v>
      </c>
      <c r="BH160" s="524">
        <v>2322.0061920000021</v>
      </c>
      <c r="BI160" s="445">
        <v>1204.036703</v>
      </c>
      <c r="BJ160" s="445">
        <v>733.57553699999994</v>
      </c>
      <c r="BK160" s="445">
        <v>517.18968899999982</v>
      </c>
      <c r="BL160" s="514">
        <v>167.88752700000003</v>
      </c>
      <c r="BM160" s="524">
        <v>3602.0593260000005</v>
      </c>
      <c r="BN160" s="445">
        <v>3853.3479869999969</v>
      </c>
      <c r="BO160" s="445">
        <v>3976.0017039999998</v>
      </c>
      <c r="BP160" s="445">
        <v>4098.872368000003</v>
      </c>
      <c r="BQ160" s="514">
        <v>2775.3787489999995</v>
      </c>
      <c r="BR160" s="524">
        <v>3154.4868080000056</v>
      </c>
      <c r="BS160" s="445">
        <v>1956.8819209999999</v>
      </c>
      <c r="BT160" s="445">
        <v>3742.9167600000019</v>
      </c>
      <c r="BU160" s="445">
        <v>2615.2095450000038</v>
      </c>
      <c r="BV160" s="445">
        <v>1955.9921509999988</v>
      </c>
      <c r="BW160" s="445">
        <v>1605.5416609999982</v>
      </c>
      <c r="BX160" s="445">
        <v>1725.2106250000018</v>
      </c>
      <c r="BY160" s="446">
        <v>2400.4837489999986</v>
      </c>
      <c r="BZ160" s="446">
        <v>2207.9407490000003</v>
      </c>
      <c r="CA160" s="446">
        <v>1885.6918129999985</v>
      </c>
      <c r="CB160" s="2490"/>
      <c r="CC160" s="2490"/>
      <c r="CD160" s="2490"/>
      <c r="CE160" s="2490"/>
      <c r="CF160" s="2490"/>
      <c r="CG160" s="2490"/>
      <c r="CH160" s="2490"/>
      <c r="CI160" s="2490"/>
      <c r="CJ160" s="2490"/>
      <c r="CK160" s="2490"/>
      <c r="CL160" s="2490"/>
      <c r="CM160" s="2490"/>
      <c r="CN160" s="2490"/>
      <c r="CO160" s="2490"/>
      <c r="CP160" s="2490"/>
      <c r="CQ160" s="2490"/>
      <c r="CR160" s="2490"/>
      <c r="CS160" s="2490"/>
      <c r="CT160" s="2490"/>
      <c r="CU160" s="2490"/>
      <c r="CV160" s="2490"/>
      <c r="CW160" s="2490"/>
      <c r="CX160" s="2490"/>
      <c r="CY160" s="2490"/>
      <c r="CZ160" s="2490"/>
    </row>
    <row r="161" s="130" customFormat="true" ht="15" customHeight="true" x14ac:dyDescent="0.2">
      <c r="A161" s="3518"/>
      <c r="B161" s="300" t="s">
        <v>511</v>
      </c>
      <c r="C161" s="371">
        <v>22.21872146486432</v>
      </c>
      <c r="D161" s="372">
        <v>16.001728063769782</v>
      </c>
      <c r="E161" s="372">
        <v>8.7306408907813946</v>
      </c>
      <c r="F161" s="372">
        <v>1.3603673245452437</v>
      </c>
      <c r="G161" s="373">
        <v>0.1360839080301974</v>
      </c>
      <c r="H161" s="374">
        <v>3.5977440240401051</v>
      </c>
      <c r="I161" s="372">
        <v>1.2482795480499964</v>
      </c>
      <c r="J161" s="372">
        <v>0.27689427474842387</v>
      </c>
      <c r="K161" s="372">
        <v>0</v>
      </c>
      <c r="L161" s="375">
        <v>0</v>
      </c>
      <c r="M161" s="376">
        <v>25.291894215622058</v>
      </c>
      <c r="N161" s="372">
        <v>18.613213963747103</v>
      </c>
      <c r="O161" s="372">
        <v>15.878369216097257</v>
      </c>
      <c r="P161" s="372">
        <v>11.96349742481396</v>
      </c>
      <c r="Q161" s="375">
        <v>5.3813770309505617</v>
      </c>
      <c r="R161" s="376">
        <v>6.72176680349782</v>
      </c>
      <c r="S161" s="372">
        <v>0.93904015937006591</v>
      </c>
      <c r="T161" s="372">
        <v>16.219311289552081</v>
      </c>
      <c r="U161" s="372">
        <v>4.4026799073591656</v>
      </c>
      <c r="V161" s="372">
        <v>1.1595954140179492</v>
      </c>
      <c r="W161" s="372">
        <v>5.3113556510012323</v>
      </c>
      <c r="X161" s="372">
        <v>3.1209063269473996</v>
      </c>
      <c r="Y161" s="377">
        <v>0.8594542114557423</v>
      </c>
      <c r="Z161" s="377">
        <v>20.272842945853732</v>
      </c>
      <c r="AA161" s="377">
        <v>49.689834219972703</v>
      </c>
      <c r="AB161" s="2784"/>
      <c r="AC161" s="2784"/>
      <c r="AD161" s="2784"/>
      <c r="AE161" s="2784"/>
      <c r="AF161" s="2784"/>
      <c r="AG161" s="2784"/>
      <c r="AH161" s="2784"/>
      <c r="AI161" s="2784"/>
      <c r="AJ161" s="2784"/>
      <c r="AK161" s="2784"/>
      <c r="AL161" s="2784"/>
      <c r="AM161" s="2784"/>
      <c r="AN161" s="2784"/>
      <c r="AO161" s="2784"/>
      <c r="AP161" s="2784"/>
      <c r="AQ161" s="2784"/>
      <c r="AR161" s="2784"/>
      <c r="AS161" s="2784"/>
      <c r="AT161" s="2784"/>
      <c r="AU161" s="2784"/>
      <c r="AV161" s="2784"/>
      <c r="AW161" s="2784"/>
      <c r="AX161" s="2784"/>
      <c r="AY161" s="2784"/>
      <c r="AZ161" s="239"/>
      <c r="BA161" s="3502"/>
      <c r="BB161" s="173" t="s">
        <v>511</v>
      </c>
      <c r="BC161" s="513">
        <v>2898.2487380000002</v>
      </c>
      <c r="BD161" s="445">
        <v>2088.7192329999993</v>
      </c>
      <c r="BE161" s="445">
        <v>1139.1991620000006</v>
      </c>
      <c r="BF161" s="445">
        <v>177.511112</v>
      </c>
      <c r="BG161" s="514">
        <v>17.755348999999999</v>
      </c>
      <c r="BH161" s="524">
        <v>186.97479100000007</v>
      </c>
      <c r="BI161" s="445">
        <v>64.940392000000003</v>
      </c>
      <c r="BJ161" s="445">
        <v>14.36351</v>
      </c>
      <c r="BK161" s="445">
        <v>0</v>
      </c>
      <c r="BL161" s="514">
        <v>0</v>
      </c>
      <c r="BM161" s="524">
        <v>1986.3266849999977</v>
      </c>
      <c r="BN161" s="445">
        <v>1459.8294879999994</v>
      </c>
      <c r="BO161" s="445">
        <v>1247.2320490000006</v>
      </c>
      <c r="BP161" s="445">
        <v>939.32381599999997</v>
      </c>
      <c r="BQ161" s="514">
        <v>422.44286299999999</v>
      </c>
      <c r="BR161" s="524">
        <v>390.51766800000013</v>
      </c>
      <c r="BS161" s="445">
        <v>87.199003000000005</v>
      </c>
      <c r="BT161" s="445">
        <v>1381.4701739999998</v>
      </c>
      <c r="BU161" s="445">
        <v>247.08720699999992</v>
      </c>
      <c r="BV161" s="445">
        <v>127.112619</v>
      </c>
      <c r="BW161" s="445">
        <v>200.28566299999994</v>
      </c>
      <c r="BX161" s="445">
        <v>109.88515100000002</v>
      </c>
      <c r="BY161" s="446">
        <v>47.930622999999997</v>
      </c>
      <c r="BZ161" s="446">
        <v>1602.3917470000006</v>
      </c>
      <c r="CA161" s="446">
        <v>2127.5537389999963</v>
      </c>
      <c r="CB161" s="2490"/>
      <c r="CC161" s="2490"/>
      <c r="CD161" s="2490"/>
      <c r="CE161" s="2490"/>
      <c r="CF161" s="2490"/>
      <c r="CG161" s="2490"/>
      <c r="CH161" s="2490"/>
      <c r="CI161" s="2490"/>
      <c r="CJ161" s="2490"/>
      <c r="CK161" s="2490"/>
      <c r="CL161" s="2490"/>
      <c r="CM161" s="2490"/>
      <c r="CN161" s="2490"/>
      <c r="CO161" s="2490"/>
      <c r="CP161" s="2490"/>
      <c r="CQ161" s="2490"/>
      <c r="CR161" s="2490"/>
      <c r="CS161" s="2490"/>
      <c r="CT161" s="2490"/>
      <c r="CU161" s="2490"/>
      <c r="CV161" s="2490"/>
      <c r="CW161" s="2490"/>
      <c r="CX161" s="2490"/>
      <c r="CY161" s="2490"/>
      <c r="CZ161" s="2490"/>
    </row>
    <row r="162" s="130" customFormat="true" ht="15" customHeight="true" x14ac:dyDescent="0.2">
      <c r="A162" s="3518"/>
      <c r="B162" s="300" t="s">
        <v>512</v>
      </c>
      <c r="C162" s="371">
        <v>2.3801330363448329E-2</v>
      </c>
      <c r="D162" s="372">
        <v>1.5176756575980733E-2</v>
      </c>
      <c r="E162" s="372">
        <v>0</v>
      </c>
      <c r="F162" s="372">
        <v>0</v>
      </c>
      <c r="G162" s="373">
        <v>7.3796297073522268E-2</v>
      </c>
      <c r="H162" s="374">
        <v>0</v>
      </c>
      <c r="I162" s="372">
        <v>0</v>
      </c>
      <c r="J162" s="372">
        <v>0</v>
      </c>
      <c r="K162" s="372">
        <v>0.18513892212707572</v>
      </c>
      <c r="L162" s="375">
        <v>0</v>
      </c>
      <c r="M162" s="376">
        <v>2.2896541128632479E-2</v>
      </c>
      <c r="N162" s="372">
        <v>1.6657992735233919E-2</v>
      </c>
      <c r="O162" s="372">
        <v>2.522033104042792E-2</v>
      </c>
      <c r="P162" s="372">
        <v>0</v>
      </c>
      <c r="Q162" s="375">
        <v>0</v>
      </c>
      <c r="R162" s="376">
        <v>0</v>
      </c>
      <c r="S162" s="372">
        <v>0</v>
      </c>
      <c r="T162" s="372">
        <v>0</v>
      </c>
      <c r="U162" s="372">
        <v>0</v>
      </c>
      <c r="V162" s="372">
        <v>8.7836461763382584E-2</v>
      </c>
      <c r="W162" s="372">
        <v>3.4646466700072258E-2</v>
      </c>
      <c r="X162" s="372">
        <v>0.10733619528859445</v>
      </c>
      <c r="Y162" s="377">
        <v>0</v>
      </c>
      <c r="Z162" s="377">
        <v>0</v>
      </c>
      <c r="AA162" s="377">
        <v>0</v>
      </c>
      <c r="AB162" s="2784"/>
      <c r="AC162" s="2784"/>
      <c r="AD162" s="2784"/>
      <c r="AE162" s="2784"/>
      <c r="AF162" s="2784"/>
      <c r="AG162" s="2784"/>
      <c r="AH162" s="2784"/>
      <c r="AI162" s="2784"/>
      <c r="AJ162" s="2784"/>
      <c r="AK162" s="2784"/>
      <c r="AL162" s="2784"/>
      <c r="AM162" s="2784"/>
      <c r="AN162" s="2784"/>
      <c r="AO162" s="2784"/>
      <c r="AP162" s="2784"/>
      <c r="AQ162" s="2784"/>
      <c r="AR162" s="2784"/>
      <c r="AS162" s="2784"/>
      <c r="AT162" s="2784"/>
      <c r="AU162" s="2784"/>
      <c r="AV162" s="2784"/>
      <c r="AW162" s="2784"/>
      <c r="AX162" s="2784"/>
      <c r="AY162" s="2784"/>
      <c r="AZ162" s="239"/>
      <c r="BA162" s="3502"/>
      <c r="BB162" s="173" t="s">
        <v>512</v>
      </c>
      <c r="BC162" s="513">
        <v>3.1046870000000002</v>
      </c>
      <c r="BD162" s="445">
        <v>1.9810350000000001</v>
      </c>
      <c r="BE162" s="445">
        <v>0</v>
      </c>
      <c r="BF162" s="445">
        <v>0</v>
      </c>
      <c r="BG162" s="514">
        <v>9.6284639999999992</v>
      </c>
      <c r="BH162" s="524">
        <v>0</v>
      </c>
      <c r="BI162" s="445">
        <v>0</v>
      </c>
      <c r="BJ162" s="445">
        <v>0</v>
      </c>
      <c r="BK162" s="445">
        <v>9.6284639999999992</v>
      </c>
      <c r="BL162" s="514">
        <v>0</v>
      </c>
      <c r="BM162" s="524">
        <v>1.7982050000000001</v>
      </c>
      <c r="BN162" s="445">
        <v>1.3064819999999999</v>
      </c>
      <c r="BO162" s="445">
        <v>1.9810350000000001</v>
      </c>
      <c r="BP162" s="445">
        <v>0</v>
      </c>
      <c r="BQ162" s="514">
        <v>0</v>
      </c>
      <c r="BR162" s="524">
        <v>0</v>
      </c>
      <c r="BS162" s="445">
        <v>0</v>
      </c>
      <c r="BT162" s="445">
        <v>0</v>
      </c>
      <c r="BU162" s="445">
        <v>0</v>
      </c>
      <c r="BV162" s="445">
        <v>9.6284639999999992</v>
      </c>
      <c r="BW162" s="445">
        <v>1.3064819999999999</v>
      </c>
      <c r="BX162" s="445">
        <v>3.7792400000000002</v>
      </c>
      <c r="BY162" s="446">
        <v>0</v>
      </c>
      <c r="BZ162" s="446">
        <v>0</v>
      </c>
      <c r="CA162" s="446">
        <v>0</v>
      </c>
      <c r="CB162" s="2490"/>
      <c r="CC162" s="2490"/>
      <c r="CD162" s="2490"/>
      <c r="CE162" s="2490"/>
      <c r="CF162" s="2490"/>
      <c r="CG162" s="2490"/>
      <c r="CH162" s="2490"/>
      <c r="CI162" s="2490"/>
      <c r="CJ162" s="2490"/>
      <c r="CK162" s="2490"/>
      <c r="CL162" s="2490"/>
      <c r="CM162" s="2490"/>
      <c r="CN162" s="2490"/>
      <c r="CO162" s="2490"/>
      <c r="CP162" s="2490"/>
      <c r="CQ162" s="2490"/>
      <c r="CR162" s="2490"/>
      <c r="CS162" s="2490"/>
      <c r="CT162" s="2490"/>
      <c r="CU162" s="2490"/>
      <c r="CV162" s="2490"/>
      <c r="CW162" s="2490"/>
      <c r="CX162" s="2490"/>
      <c r="CY162" s="2490"/>
      <c r="CZ162" s="2490"/>
    </row>
    <row r="163" s="130" customFormat="true" ht="15" customHeight="true" x14ac:dyDescent="0.2">
      <c r="A163" s="3518"/>
      <c r="B163" s="300" t="s">
        <v>513</v>
      </c>
      <c r="C163" s="371">
        <v>0</v>
      </c>
      <c r="D163" s="372">
        <v>5.6079154957672898E-3</v>
      </c>
      <c r="E163" s="372">
        <v>8.4856803092918914E-3</v>
      </c>
      <c r="F163" s="372">
        <v>0</v>
      </c>
      <c r="G163" s="373">
        <v>0</v>
      </c>
      <c r="H163" s="374">
        <v>1.408516195138574E-2</v>
      </c>
      <c r="I163" s="372">
        <v>0</v>
      </c>
      <c r="J163" s="372">
        <v>0</v>
      </c>
      <c r="K163" s="372">
        <v>0</v>
      </c>
      <c r="L163" s="375">
        <v>0</v>
      </c>
      <c r="M163" s="376">
        <v>0</v>
      </c>
      <c r="N163" s="372">
        <v>0</v>
      </c>
      <c r="O163" s="372">
        <v>0</v>
      </c>
      <c r="P163" s="372">
        <v>1.4102075140678974E-2</v>
      </c>
      <c r="Q163" s="375">
        <v>0</v>
      </c>
      <c r="R163" s="376">
        <v>1.9058247035413797E-2</v>
      </c>
      <c r="S163" s="372">
        <v>7.8829230524555954E-3</v>
      </c>
      <c r="T163" s="372">
        <v>0</v>
      </c>
      <c r="U163" s="372">
        <v>0</v>
      </c>
      <c r="V163" s="372">
        <v>0</v>
      </c>
      <c r="W163" s="372">
        <v>0</v>
      </c>
      <c r="X163" s="372">
        <v>0</v>
      </c>
      <c r="Y163" s="377">
        <v>0</v>
      </c>
      <c r="Z163" s="377">
        <v>0</v>
      </c>
      <c r="AA163" s="377">
        <v>0</v>
      </c>
      <c r="AB163" s="2784"/>
      <c r="AC163" s="2784"/>
      <c r="AD163" s="2784"/>
      <c r="AE163" s="2784"/>
      <c r="AF163" s="2784"/>
      <c r="AG163" s="2784"/>
      <c r="AH163" s="2784"/>
      <c r="AI163" s="2784"/>
      <c r="AJ163" s="2784"/>
      <c r="AK163" s="2784"/>
      <c r="AL163" s="2784"/>
      <c r="AM163" s="2784"/>
      <c r="AN163" s="2784"/>
      <c r="AO163" s="2784"/>
      <c r="AP163" s="2784"/>
      <c r="AQ163" s="2784"/>
      <c r="AR163" s="2784"/>
      <c r="AS163" s="2784"/>
      <c r="AT163" s="2784"/>
      <c r="AU163" s="2784"/>
      <c r="AV163" s="2784"/>
      <c r="AW163" s="2784"/>
      <c r="AX163" s="2784"/>
      <c r="AY163" s="2784"/>
      <c r="AZ163" s="239"/>
      <c r="BA163" s="3502"/>
      <c r="BB163" s="173" t="s">
        <v>513</v>
      </c>
      <c r="BC163" s="513">
        <v>0</v>
      </c>
      <c r="BD163" s="445">
        <v>0.73200600000000005</v>
      </c>
      <c r="BE163" s="445">
        <v>1.1072360000000001</v>
      </c>
      <c r="BF163" s="445">
        <v>0</v>
      </c>
      <c r="BG163" s="514">
        <v>0</v>
      </c>
      <c r="BH163" s="524">
        <v>0.73200600000000005</v>
      </c>
      <c r="BI163" s="445">
        <v>0</v>
      </c>
      <c r="BJ163" s="445">
        <v>0</v>
      </c>
      <c r="BK163" s="445">
        <v>0</v>
      </c>
      <c r="BL163" s="514">
        <v>0</v>
      </c>
      <c r="BM163" s="524">
        <v>0</v>
      </c>
      <c r="BN163" s="445">
        <v>0</v>
      </c>
      <c r="BO163" s="445">
        <v>0</v>
      </c>
      <c r="BP163" s="445">
        <v>1.1072360000000001</v>
      </c>
      <c r="BQ163" s="514">
        <v>0</v>
      </c>
      <c r="BR163" s="524">
        <v>1.1072360000000001</v>
      </c>
      <c r="BS163" s="445">
        <v>0.73200600000000005</v>
      </c>
      <c r="BT163" s="445">
        <v>0</v>
      </c>
      <c r="BU163" s="445">
        <v>0</v>
      </c>
      <c r="BV163" s="445">
        <v>0</v>
      </c>
      <c r="BW163" s="445">
        <v>0</v>
      </c>
      <c r="BX163" s="445">
        <v>0</v>
      </c>
      <c r="BY163" s="446">
        <v>0</v>
      </c>
      <c r="BZ163" s="446">
        <v>0</v>
      </c>
      <c r="CA163" s="446">
        <v>0</v>
      </c>
      <c r="CB163" s="2490"/>
      <c r="CC163" s="2490"/>
      <c r="CD163" s="2490"/>
      <c r="CE163" s="2490"/>
      <c r="CF163" s="2490"/>
      <c r="CG163" s="2490"/>
      <c r="CH163" s="2490"/>
      <c r="CI163" s="2490"/>
      <c r="CJ163" s="2490"/>
      <c r="CK163" s="2490"/>
      <c r="CL163" s="2490"/>
      <c r="CM163" s="2490"/>
      <c r="CN163" s="2490"/>
      <c r="CO163" s="2490"/>
      <c r="CP163" s="2490"/>
      <c r="CQ163" s="2490"/>
      <c r="CR163" s="2490"/>
      <c r="CS163" s="2490"/>
      <c r="CT163" s="2490"/>
      <c r="CU163" s="2490"/>
      <c r="CV163" s="2490"/>
      <c r="CW163" s="2490"/>
      <c r="CX163" s="2490"/>
      <c r="CY163" s="2490"/>
      <c r="CZ163" s="2490"/>
    </row>
    <row r="164" s="130" customFormat="true" ht="15" customHeight="true" x14ac:dyDescent="0.2">
      <c r="A164" s="3519"/>
      <c r="B164" s="300" t="s">
        <v>502</v>
      </c>
      <c r="C164" s="371">
        <v>8.6375463922688495E-2</v>
      </c>
      <c r="D164" s="372">
        <v>2.6976280982080915E-2</v>
      </c>
      <c r="E164" s="372">
        <v>2.7783353786023077E-2</v>
      </c>
      <c r="F164" s="372">
        <v>0</v>
      </c>
      <c r="G164" s="373">
        <v>0.11428248350471674</v>
      </c>
      <c r="H164" s="374">
        <v>0.12956326290236492</v>
      </c>
      <c r="I164" s="372">
        <v>0</v>
      </c>
      <c r="J164" s="372">
        <v>0</v>
      </c>
      <c r="K164" s="372">
        <v>0.28670999295518851</v>
      </c>
      <c r="L164" s="375">
        <v>0</v>
      </c>
      <c r="M164" s="376">
        <v>0.13166438429561655</v>
      </c>
      <c r="N164" s="372">
        <v>1.1813873509750312E-2</v>
      </c>
      <c r="O164" s="372">
        <v>0</v>
      </c>
      <c r="P164" s="372">
        <v>5.2611689915134383E-3</v>
      </c>
      <c r="Q164" s="375">
        <v>0</v>
      </c>
      <c r="R164" s="376">
        <v>3.1799541222699616E-2</v>
      </c>
      <c r="S164" s="372">
        <v>2.8002702328301252E-2</v>
      </c>
      <c r="T164" s="372">
        <v>0.16396544416798584</v>
      </c>
      <c r="U164" s="372">
        <v>0</v>
      </c>
      <c r="V164" s="372">
        <v>0.13602537512939922</v>
      </c>
      <c r="W164" s="372">
        <v>0</v>
      </c>
      <c r="X164" s="372">
        <v>0</v>
      </c>
      <c r="Y164" s="377">
        <v>0</v>
      </c>
      <c r="Z164" s="377">
        <v>0</v>
      </c>
      <c r="AA164" s="377">
        <v>0</v>
      </c>
      <c r="AB164" s="2784"/>
      <c r="AC164" s="2784"/>
      <c r="AD164" s="2784"/>
      <c r="AE164" s="2784"/>
      <c r="AF164" s="2784"/>
      <c r="AG164" s="2784"/>
      <c r="AH164" s="2784"/>
      <c r="AI164" s="2784"/>
      <c r="AJ164" s="2784"/>
      <c r="AK164" s="2784"/>
      <c r="AL164" s="2784"/>
      <c r="AM164" s="2784"/>
      <c r="AN164" s="2784"/>
      <c r="AO164" s="2784"/>
      <c r="AP164" s="2784"/>
      <c r="AQ164" s="2784"/>
      <c r="AR164" s="2784"/>
      <c r="AS164" s="2784"/>
      <c r="AT164" s="2784"/>
      <c r="AU164" s="2784"/>
      <c r="AV164" s="2784"/>
      <c r="AW164" s="2784"/>
      <c r="AX164" s="2784"/>
      <c r="AY164" s="2784"/>
      <c r="AZ164" s="239"/>
      <c r="BA164" s="3503"/>
      <c r="BB164" s="173" t="s">
        <v>502</v>
      </c>
      <c r="BC164" s="513">
        <v>11.266966</v>
      </c>
      <c r="BD164" s="445">
        <v>3.5212370000000002</v>
      </c>
      <c r="BE164" s="445">
        <v>3.6252520000000001</v>
      </c>
      <c r="BF164" s="445">
        <v>0</v>
      </c>
      <c r="BG164" s="514">
        <v>14.91084</v>
      </c>
      <c r="BH164" s="524">
        <v>6.7334040000000002</v>
      </c>
      <c r="BI164" s="445">
        <v>0</v>
      </c>
      <c r="BJ164" s="445">
        <v>0</v>
      </c>
      <c r="BK164" s="445">
        <v>14.91084</v>
      </c>
      <c r="BL164" s="514">
        <v>0</v>
      </c>
      <c r="BM164" s="524">
        <v>10.340406999999999</v>
      </c>
      <c r="BN164" s="445">
        <v>0.92655900000000002</v>
      </c>
      <c r="BO164" s="445">
        <v>0</v>
      </c>
      <c r="BP164" s="445">
        <v>0.41308499999999998</v>
      </c>
      <c r="BQ164" s="514">
        <v>0</v>
      </c>
      <c r="BR164" s="524">
        <v>1.8474729999999999</v>
      </c>
      <c r="BS164" s="445">
        <v>2.6003229999999999</v>
      </c>
      <c r="BT164" s="445">
        <v>13.965659</v>
      </c>
      <c r="BU164" s="445">
        <v>0</v>
      </c>
      <c r="BV164" s="445">
        <v>14.91084</v>
      </c>
      <c r="BW164" s="445">
        <v>0</v>
      </c>
      <c r="BX164" s="445">
        <v>0</v>
      </c>
      <c r="BY164" s="446">
        <v>0</v>
      </c>
      <c r="BZ164" s="446">
        <v>0</v>
      </c>
      <c r="CA164" s="446">
        <v>0</v>
      </c>
      <c r="CB164" s="2490"/>
      <c r="CC164" s="2490"/>
      <c r="CD164" s="2490"/>
      <c r="CE164" s="2490"/>
      <c r="CF164" s="2490"/>
      <c r="CG164" s="2490"/>
      <c r="CH164" s="2490"/>
      <c r="CI164" s="2490"/>
      <c r="CJ164" s="2490"/>
      <c r="CK164" s="2490"/>
      <c r="CL164" s="2490"/>
      <c r="CM164" s="2490"/>
      <c r="CN164" s="2490"/>
      <c r="CO164" s="2490"/>
      <c r="CP164" s="2490"/>
      <c r="CQ164" s="2490"/>
      <c r="CR164" s="2490"/>
      <c r="CS164" s="2490"/>
      <c r="CT164" s="2490"/>
      <c r="CU164" s="2490"/>
      <c r="CV164" s="2490"/>
      <c r="CW164" s="2490"/>
      <c r="CX164" s="2490"/>
      <c r="CY164" s="2490"/>
      <c r="CZ164" s="2490"/>
    </row>
    <row r="165" s="130" customFormat="true" ht="15" customHeight="true" x14ac:dyDescent="0.2">
      <c r="A165" s="2717"/>
      <c r="B165" s="300"/>
      <c r="C165" s="371"/>
      <c r="D165" s="372"/>
      <c r="E165" s="372"/>
      <c r="F165" s="372"/>
      <c r="G165" s="373"/>
      <c r="H165" s="374"/>
      <c r="I165" s="372"/>
      <c r="J165" s="372"/>
      <c r="K165" s="372"/>
      <c r="L165" s="375"/>
      <c r="M165" s="376"/>
      <c r="N165" s="372"/>
      <c r="O165" s="372"/>
      <c r="P165" s="372"/>
      <c r="Q165" s="375"/>
      <c r="R165" s="376"/>
      <c r="S165" s="372"/>
      <c r="T165" s="372"/>
      <c r="U165" s="372"/>
      <c r="V165" s="372"/>
      <c r="W165" s="372"/>
      <c r="X165" s="372"/>
      <c r="Y165" s="377"/>
      <c r="Z165" s="377"/>
      <c r="AA165" s="377"/>
      <c r="AB165" s="2784"/>
      <c r="AC165" s="2784"/>
      <c r="AD165" s="2784"/>
      <c r="AE165" s="2784"/>
      <c r="AF165" s="2784"/>
      <c r="AG165" s="2784"/>
      <c r="AH165" s="2784"/>
      <c r="AI165" s="2784"/>
      <c r="AJ165" s="2784"/>
      <c r="AK165" s="2784"/>
      <c r="AL165" s="2784"/>
      <c r="AM165" s="2784"/>
      <c r="AN165" s="2784"/>
      <c r="AO165" s="2784"/>
      <c r="AP165" s="2784"/>
      <c r="AQ165" s="2784"/>
      <c r="AR165" s="2784"/>
      <c r="AS165" s="2784"/>
      <c r="AT165" s="2784"/>
      <c r="AU165" s="2784"/>
      <c r="AV165" s="2784"/>
      <c r="AW165" s="2784"/>
      <c r="AX165" s="2784"/>
      <c r="AY165" s="2784"/>
      <c r="AZ165" s="239"/>
      <c r="BA165" s="2716"/>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446"/>
      <c r="CB165" s="2490"/>
      <c r="CC165" s="2490"/>
      <c r="CD165" s="2490"/>
      <c r="CE165" s="2490"/>
      <c r="CF165" s="2490"/>
      <c r="CG165" s="2490"/>
      <c r="CH165" s="2490"/>
      <c r="CI165" s="2490"/>
      <c r="CJ165" s="2490"/>
      <c r="CK165" s="2490"/>
      <c r="CL165" s="2490"/>
      <c r="CM165" s="2490"/>
      <c r="CN165" s="2490"/>
      <c r="CO165" s="2490"/>
      <c r="CP165" s="2490"/>
      <c r="CQ165" s="2490"/>
      <c r="CR165" s="2490"/>
      <c r="CS165" s="2490"/>
      <c r="CT165" s="2490"/>
      <c r="CU165" s="2490"/>
      <c r="CV165" s="2490"/>
      <c r="CW165" s="2490"/>
      <c r="CX165" s="2490"/>
      <c r="CY165" s="2490"/>
      <c r="CZ165" s="2490"/>
    </row>
    <row r="166" s="130" customFormat="true" ht="15" customHeight="true" x14ac:dyDescent="0.2">
      <c r="A166" s="2717"/>
      <c r="B166" s="300"/>
      <c r="C166" s="371"/>
      <c r="D166" s="372"/>
      <c r="E166" s="372"/>
      <c r="F166" s="372"/>
      <c r="G166" s="373"/>
      <c r="H166" s="374"/>
      <c r="I166" s="372"/>
      <c r="J166" s="372"/>
      <c r="K166" s="372"/>
      <c r="L166" s="375"/>
      <c r="M166" s="376"/>
      <c r="N166" s="372"/>
      <c r="O166" s="372"/>
      <c r="P166" s="372"/>
      <c r="Q166" s="375"/>
      <c r="R166" s="376"/>
      <c r="S166" s="372"/>
      <c r="T166" s="372"/>
      <c r="U166" s="372"/>
      <c r="V166" s="372"/>
      <c r="W166" s="372"/>
      <c r="X166" s="372"/>
      <c r="Y166" s="377"/>
      <c r="Z166" s="377"/>
      <c r="AA166" s="377"/>
      <c r="AB166" s="2784"/>
      <c r="AC166" s="2784"/>
      <c r="AD166" s="2784"/>
      <c r="AE166" s="2784"/>
      <c r="AF166" s="2784"/>
      <c r="AG166" s="2784"/>
      <c r="AH166" s="2784"/>
      <c r="AI166" s="2784"/>
      <c r="AJ166" s="2784"/>
      <c r="AK166" s="2784"/>
      <c r="AL166" s="2784"/>
      <c r="AM166" s="2784"/>
      <c r="AN166" s="2784"/>
      <c r="AO166" s="2784"/>
      <c r="AP166" s="2784"/>
      <c r="AQ166" s="2784"/>
      <c r="AR166" s="2784"/>
      <c r="AS166" s="2784"/>
      <c r="AT166" s="2784"/>
      <c r="AU166" s="2784"/>
      <c r="AV166" s="2784"/>
      <c r="AW166" s="2784"/>
      <c r="AX166" s="2784"/>
      <c r="AY166" s="2784"/>
      <c r="AZ166" s="239"/>
      <c r="BA166" s="2716"/>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2490"/>
      <c r="CC166" s="2490"/>
      <c r="CD166" s="2490"/>
      <c r="CE166" s="2490"/>
      <c r="CF166" s="2490"/>
      <c r="CG166" s="2490"/>
      <c r="CH166" s="2490"/>
      <c r="CI166" s="2490"/>
      <c r="CJ166" s="2490"/>
      <c r="CK166" s="2490"/>
      <c r="CL166" s="2490"/>
      <c r="CM166" s="2490"/>
      <c r="CN166" s="2490"/>
      <c r="CO166" s="2490"/>
      <c r="CP166" s="2490"/>
      <c r="CQ166" s="2490"/>
      <c r="CR166" s="2490"/>
      <c r="CS166" s="2490"/>
      <c r="CT166" s="2490"/>
      <c r="CU166" s="2490"/>
      <c r="CV166" s="2490"/>
      <c r="CW166" s="2490"/>
      <c r="CX166" s="2490"/>
      <c r="CY166" s="2490"/>
      <c r="CZ166" s="2490"/>
    </row>
    <row r="167" s="130" customFormat="true" ht="15" customHeight="true" x14ac:dyDescent="0.2">
      <c r="A167" s="2717"/>
      <c r="B167" s="300"/>
      <c r="C167" s="371"/>
      <c r="D167" s="372"/>
      <c r="E167" s="372"/>
      <c r="F167" s="372"/>
      <c r="G167" s="373"/>
      <c r="H167" s="374"/>
      <c r="I167" s="372"/>
      <c r="J167" s="372"/>
      <c r="K167" s="372"/>
      <c r="L167" s="375"/>
      <c r="M167" s="376"/>
      <c r="N167" s="372"/>
      <c r="O167" s="372"/>
      <c r="P167" s="372"/>
      <c r="Q167" s="375"/>
      <c r="R167" s="376"/>
      <c r="S167" s="372"/>
      <c r="T167" s="372"/>
      <c r="U167" s="372"/>
      <c r="V167" s="372"/>
      <c r="W167" s="372"/>
      <c r="X167" s="372"/>
      <c r="Y167" s="377"/>
      <c r="Z167" s="377"/>
      <c r="AA167" s="377"/>
      <c r="AB167" s="2784"/>
      <c r="AC167" s="2784"/>
      <c r="AD167" s="2784"/>
      <c r="AE167" s="2784"/>
      <c r="AF167" s="2784"/>
      <c r="AG167" s="2784"/>
      <c r="AH167" s="2784"/>
      <c r="AI167" s="2784"/>
      <c r="AJ167" s="2784"/>
      <c r="AK167" s="2784"/>
      <c r="AL167" s="2784"/>
      <c r="AM167" s="2784"/>
      <c r="AN167" s="2784"/>
      <c r="AO167" s="2784"/>
      <c r="AP167" s="2784"/>
      <c r="AQ167" s="2784"/>
      <c r="AR167" s="2784"/>
      <c r="AS167" s="2784"/>
      <c r="AT167" s="2784"/>
      <c r="AU167" s="2784"/>
      <c r="AV167" s="2784"/>
      <c r="AW167" s="2784"/>
      <c r="AX167" s="2784"/>
      <c r="AY167" s="2784"/>
      <c r="AZ167" s="239"/>
      <c r="BA167" s="2716"/>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2490"/>
      <c r="CC167" s="2490"/>
      <c r="CD167" s="2490"/>
      <c r="CE167" s="2490"/>
      <c r="CF167" s="2490"/>
      <c r="CG167" s="2490"/>
      <c r="CH167" s="2490"/>
      <c r="CI167" s="2490"/>
      <c r="CJ167" s="2490"/>
      <c r="CK167" s="2490"/>
      <c r="CL167" s="2490"/>
      <c r="CM167" s="2490"/>
      <c r="CN167" s="2490"/>
      <c r="CO167" s="2490"/>
      <c r="CP167" s="2490"/>
      <c r="CQ167" s="2490"/>
      <c r="CR167" s="2490"/>
      <c r="CS167" s="2490"/>
      <c r="CT167" s="2490"/>
      <c r="CU167" s="2490"/>
      <c r="CV167" s="2490"/>
      <c r="CW167" s="2490"/>
      <c r="CX167" s="2490"/>
      <c r="CY167" s="2490"/>
      <c r="CZ167" s="2490"/>
    </row>
    <row r="168" s="130" customFormat="true" ht="15" customHeight="true" x14ac:dyDescent="0.2">
      <c r="A168" s="2717"/>
      <c r="B168" s="300"/>
      <c r="C168" s="371"/>
      <c r="D168" s="372"/>
      <c r="E168" s="372"/>
      <c r="F168" s="372"/>
      <c r="G168" s="373"/>
      <c r="H168" s="374"/>
      <c r="I168" s="372"/>
      <c r="J168" s="372"/>
      <c r="K168" s="372"/>
      <c r="L168" s="375"/>
      <c r="M168" s="376"/>
      <c r="N168" s="372"/>
      <c r="O168" s="372"/>
      <c r="P168" s="372"/>
      <c r="Q168" s="375"/>
      <c r="R168" s="376"/>
      <c r="S168" s="372"/>
      <c r="T168" s="372"/>
      <c r="U168" s="372"/>
      <c r="V168" s="372"/>
      <c r="W168" s="372"/>
      <c r="X168" s="372"/>
      <c r="Y168" s="377"/>
      <c r="Z168" s="377"/>
      <c r="AA168" s="377"/>
      <c r="AB168" s="2784"/>
      <c r="AC168" s="2784"/>
      <c r="AD168" s="2784"/>
      <c r="AE168" s="2784"/>
      <c r="AF168" s="2784"/>
      <c r="AG168" s="2784"/>
      <c r="AH168" s="2784"/>
      <c r="AI168" s="2784"/>
      <c r="AJ168" s="2784"/>
      <c r="AK168" s="2784"/>
      <c r="AL168" s="2784"/>
      <c r="AM168" s="2784"/>
      <c r="AN168" s="2784"/>
      <c r="AO168" s="2784"/>
      <c r="AP168" s="2784"/>
      <c r="AQ168" s="2784"/>
      <c r="AR168" s="2784"/>
      <c r="AS168" s="2784"/>
      <c r="AT168" s="2784"/>
      <c r="AU168" s="2784"/>
      <c r="AV168" s="2784"/>
      <c r="AW168" s="2784"/>
      <c r="AX168" s="2784"/>
      <c r="AY168" s="2784"/>
      <c r="AZ168" s="239"/>
      <c r="BA168" s="2716"/>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2490"/>
      <c r="CC168" s="2490"/>
      <c r="CD168" s="2490"/>
      <c r="CE168" s="2490"/>
      <c r="CF168" s="2490"/>
      <c r="CG168" s="2490"/>
      <c r="CH168" s="2490"/>
      <c r="CI168" s="2490"/>
      <c r="CJ168" s="2490"/>
      <c r="CK168" s="2490"/>
      <c r="CL168" s="2490"/>
      <c r="CM168" s="2490"/>
      <c r="CN168" s="2490"/>
      <c r="CO168" s="2490"/>
      <c r="CP168" s="2490"/>
      <c r="CQ168" s="2490"/>
      <c r="CR168" s="2490"/>
      <c r="CS168" s="2490"/>
      <c r="CT168" s="2490"/>
      <c r="CU168" s="2490"/>
      <c r="CV168" s="2490"/>
      <c r="CW168" s="2490"/>
      <c r="CX168" s="2490"/>
      <c r="CY168" s="2490"/>
      <c r="CZ168" s="2490"/>
    </row>
    <row r="169" s="130" customFormat="true" ht="15" customHeight="true" x14ac:dyDescent="0.2">
      <c r="A169" s="2717"/>
      <c r="B169" s="300"/>
      <c r="C169" s="371"/>
      <c r="D169" s="372"/>
      <c r="E169" s="372"/>
      <c r="F169" s="372"/>
      <c r="G169" s="373"/>
      <c r="H169" s="374"/>
      <c r="I169" s="372"/>
      <c r="J169" s="372"/>
      <c r="K169" s="372"/>
      <c r="L169" s="375"/>
      <c r="M169" s="376"/>
      <c r="N169" s="372"/>
      <c r="O169" s="372"/>
      <c r="P169" s="372"/>
      <c r="Q169" s="375"/>
      <c r="R169" s="376"/>
      <c r="S169" s="372"/>
      <c r="T169" s="372"/>
      <c r="U169" s="372"/>
      <c r="V169" s="372"/>
      <c r="W169" s="372"/>
      <c r="X169" s="372"/>
      <c r="Y169" s="377"/>
      <c r="Z169" s="377"/>
      <c r="AA169" s="377"/>
      <c r="AB169" s="2784"/>
      <c r="AC169" s="2784"/>
      <c r="AD169" s="2784"/>
      <c r="AE169" s="2784"/>
      <c r="AF169" s="2784"/>
      <c r="AG169" s="2784"/>
      <c r="AH169" s="2784"/>
      <c r="AI169" s="2784"/>
      <c r="AJ169" s="2784"/>
      <c r="AK169" s="2784"/>
      <c r="AL169" s="2784"/>
      <c r="AM169" s="2784"/>
      <c r="AN169" s="2784"/>
      <c r="AO169" s="2784"/>
      <c r="AP169" s="2784"/>
      <c r="AQ169" s="2784"/>
      <c r="AR169" s="2784"/>
      <c r="AS169" s="2784"/>
      <c r="AT169" s="2784"/>
      <c r="AU169" s="2784"/>
      <c r="AV169" s="2784"/>
      <c r="AW169" s="2784"/>
      <c r="AX169" s="2784"/>
      <c r="AY169" s="2784"/>
      <c r="AZ169" s="239"/>
      <c r="BA169" s="2716"/>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2490"/>
      <c r="CC169" s="2490"/>
      <c r="CD169" s="2490"/>
      <c r="CE169" s="2490"/>
      <c r="CF169" s="2490"/>
      <c r="CG169" s="2490"/>
      <c r="CH169" s="2490"/>
      <c r="CI169" s="2490"/>
      <c r="CJ169" s="2490"/>
      <c r="CK169" s="2490"/>
      <c r="CL169" s="2490"/>
      <c r="CM169" s="2490"/>
      <c r="CN169" s="2490"/>
      <c r="CO169" s="2490"/>
      <c r="CP169" s="2490"/>
      <c r="CQ169" s="2490"/>
      <c r="CR169" s="2490"/>
      <c r="CS169" s="2490"/>
      <c r="CT169" s="2490"/>
      <c r="CU169" s="2490"/>
      <c r="CV169" s="2490"/>
      <c r="CW169" s="2490"/>
      <c r="CX169" s="2490"/>
      <c r="CY169" s="2490"/>
      <c r="CZ169" s="2490"/>
    </row>
    <row r="170" s="130" customFormat="true" ht="15" customHeight="true" x14ac:dyDescent="0.2">
      <c r="A170" s="2717"/>
      <c r="B170" s="300"/>
      <c r="C170" s="371"/>
      <c r="D170" s="372"/>
      <c r="E170" s="372"/>
      <c r="F170" s="372"/>
      <c r="G170" s="373"/>
      <c r="H170" s="374"/>
      <c r="I170" s="372"/>
      <c r="J170" s="372"/>
      <c r="K170" s="372"/>
      <c r="L170" s="375"/>
      <c r="M170" s="376"/>
      <c r="N170" s="372"/>
      <c r="O170" s="372"/>
      <c r="P170" s="372"/>
      <c r="Q170" s="375"/>
      <c r="R170" s="376"/>
      <c r="S170" s="372"/>
      <c r="T170" s="372"/>
      <c r="U170" s="372"/>
      <c r="V170" s="372"/>
      <c r="W170" s="372"/>
      <c r="X170" s="372"/>
      <c r="Y170" s="377"/>
      <c r="Z170" s="377"/>
      <c r="AA170" s="377"/>
      <c r="AB170" s="2784"/>
      <c r="AC170" s="2784"/>
      <c r="AD170" s="2784"/>
      <c r="AE170" s="2784"/>
      <c r="AF170" s="2784"/>
      <c r="AG170" s="2784"/>
      <c r="AH170" s="2784"/>
      <c r="AI170" s="2784"/>
      <c r="AJ170" s="2784"/>
      <c r="AK170" s="2784"/>
      <c r="AL170" s="2784"/>
      <c r="AM170" s="2784"/>
      <c r="AN170" s="2784"/>
      <c r="AO170" s="2784"/>
      <c r="AP170" s="2784"/>
      <c r="AQ170" s="2784"/>
      <c r="AR170" s="2784"/>
      <c r="AS170" s="2784"/>
      <c r="AT170" s="2784"/>
      <c r="AU170" s="2784"/>
      <c r="AV170" s="2784"/>
      <c r="AW170" s="2784"/>
      <c r="AX170" s="2784"/>
      <c r="AY170" s="2784"/>
      <c r="AZ170" s="239"/>
      <c r="BA170" s="2716"/>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2490"/>
      <c r="CC170" s="2490"/>
      <c r="CD170" s="2490"/>
      <c r="CE170" s="2490"/>
      <c r="CF170" s="2490"/>
      <c r="CG170" s="2490"/>
      <c r="CH170" s="2490"/>
      <c r="CI170" s="2490"/>
      <c r="CJ170" s="2490"/>
      <c r="CK170" s="2490"/>
      <c r="CL170" s="2490"/>
      <c r="CM170" s="2490"/>
      <c r="CN170" s="2490"/>
      <c r="CO170" s="2490"/>
      <c r="CP170" s="2490"/>
      <c r="CQ170" s="2490"/>
      <c r="CR170" s="2490"/>
      <c r="CS170" s="2490"/>
      <c r="CT170" s="2490"/>
      <c r="CU170" s="2490"/>
      <c r="CV170" s="2490"/>
      <c r="CW170" s="2490"/>
      <c r="CX170" s="2490"/>
      <c r="CY170" s="2490"/>
      <c r="CZ170" s="2490"/>
    </row>
    <row r="171" s="130" customFormat="true" ht="15" customHeight="true" x14ac:dyDescent="0.2">
      <c r="A171" s="2717"/>
      <c r="B171" s="300"/>
      <c r="C171" s="371"/>
      <c r="D171" s="372"/>
      <c r="E171" s="372"/>
      <c r="F171" s="372"/>
      <c r="G171" s="373"/>
      <c r="H171" s="374"/>
      <c r="I171" s="372"/>
      <c r="J171" s="372"/>
      <c r="K171" s="372"/>
      <c r="L171" s="375"/>
      <c r="M171" s="376"/>
      <c r="N171" s="372"/>
      <c r="O171" s="372"/>
      <c r="P171" s="372"/>
      <c r="Q171" s="375"/>
      <c r="R171" s="376"/>
      <c r="S171" s="372"/>
      <c r="T171" s="372"/>
      <c r="U171" s="372"/>
      <c r="V171" s="372"/>
      <c r="W171" s="372"/>
      <c r="X171" s="372"/>
      <c r="Y171" s="377"/>
      <c r="Z171" s="377"/>
      <c r="AA171" s="377"/>
      <c r="AB171" s="2784"/>
      <c r="AC171" s="2784"/>
      <c r="AD171" s="2784"/>
      <c r="AE171" s="2784"/>
      <c r="AF171" s="2784"/>
      <c r="AG171" s="2784"/>
      <c r="AH171" s="2784"/>
      <c r="AI171" s="2784"/>
      <c r="AJ171" s="2784"/>
      <c r="AK171" s="2784"/>
      <c r="AL171" s="2784"/>
      <c r="AM171" s="2784"/>
      <c r="AN171" s="2784"/>
      <c r="AO171" s="2784"/>
      <c r="AP171" s="2784"/>
      <c r="AQ171" s="2784"/>
      <c r="AR171" s="2784"/>
      <c r="AS171" s="2784"/>
      <c r="AT171" s="2784"/>
      <c r="AU171" s="2784"/>
      <c r="AV171" s="2784"/>
      <c r="AW171" s="2784"/>
      <c r="AX171" s="2784"/>
      <c r="AY171" s="2784"/>
      <c r="AZ171" s="239"/>
      <c r="BA171" s="2716"/>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2490"/>
      <c r="CC171" s="2490"/>
      <c r="CD171" s="2490"/>
      <c r="CE171" s="2490"/>
      <c r="CF171" s="2490"/>
      <c r="CG171" s="2490"/>
      <c r="CH171" s="2490"/>
      <c r="CI171" s="2490"/>
      <c r="CJ171" s="2490"/>
      <c r="CK171" s="2490"/>
      <c r="CL171" s="2490"/>
      <c r="CM171" s="2490"/>
      <c r="CN171" s="2490"/>
      <c r="CO171" s="2490"/>
      <c r="CP171" s="2490"/>
      <c r="CQ171" s="2490"/>
      <c r="CR171" s="2490"/>
      <c r="CS171" s="2490"/>
      <c r="CT171" s="2490"/>
      <c r="CU171" s="2490"/>
      <c r="CV171" s="2490"/>
      <c r="CW171" s="2490"/>
      <c r="CX171" s="2490"/>
      <c r="CY171" s="2490"/>
      <c r="CZ171" s="2490"/>
    </row>
    <row r="172" s="130" customFormat="true" ht="15" customHeight="true" x14ac:dyDescent="0.2">
      <c r="A172" s="2717"/>
      <c r="B172" s="300"/>
      <c r="C172" s="371"/>
      <c r="D172" s="372"/>
      <c r="E172" s="372"/>
      <c r="F172" s="372"/>
      <c r="G172" s="373"/>
      <c r="H172" s="374"/>
      <c r="I172" s="372"/>
      <c r="J172" s="372"/>
      <c r="K172" s="372"/>
      <c r="L172" s="375"/>
      <c r="M172" s="376"/>
      <c r="N172" s="372"/>
      <c r="O172" s="372"/>
      <c r="P172" s="372"/>
      <c r="Q172" s="375"/>
      <c r="R172" s="376"/>
      <c r="S172" s="372"/>
      <c r="T172" s="372"/>
      <c r="U172" s="372"/>
      <c r="V172" s="372"/>
      <c r="W172" s="372"/>
      <c r="X172" s="372"/>
      <c r="Y172" s="377"/>
      <c r="Z172" s="377"/>
      <c r="AA172" s="377"/>
      <c r="AB172" s="2784"/>
      <c r="AC172" s="2784"/>
      <c r="AD172" s="2784"/>
      <c r="AE172" s="2784"/>
      <c r="AF172" s="2784"/>
      <c r="AG172" s="2784"/>
      <c r="AH172" s="2784"/>
      <c r="AI172" s="2784"/>
      <c r="AJ172" s="2784"/>
      <c r="AK172" s="2784"/>
      <c r="AL172" s="2784"/>
      <c r="AM172" s="2784"/>
      <c r="AN172" s="2784"/>
      <c r="AO172" s="2784"/>
      <c r="AP172" s="2784"/>
      <c r="AQ172" s="2784"/>
      <c r="AR172" s="2784"/>
      <c r="AS172" s="2784"/>
      <c r="AT172" s="2784"/>
      <c r="AU172" s="2784"/>
      <c r="AV172" s="2784"/>
      <c r="AW172" s="2784"/>
      <c r="AX172" s="2784"/>
      <c r="AY172" s="2784"/>
      <c r="AZ172" s="239"/>
      <c r="BA172" s="2716"/>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2490"/>
      <c r="CC172" s="2490"/>
      <c r="CD172" s="2490"/>
      <c r="CE172" s="2490"/>
      <c r="CF172" s="2490"/>
      <c r="CG172" s="2490"/>
      <c r="CH172" s="2490"/>
      <c r="CI172" s="2490"/>
      <c r="CJ172" s="2490"/>
      <c r="CK172" s="2490"/>
      <c r="CL172" s="2490"/>
      <c r="CM172" s="2490"/>
      <c r="CN172" s="2490"/>
      <c r="CO172" s="2490"/>
      <c r="CP172" s="2490"/>
      <c r="CQ172" s="2490"/>
      <c r="CR172" s="2490"/>
      <c r="CS172" s="2490"/>
      <c r="CT172" s="2490"/>
      <c r="CU172" s="2490"/>
      <c r="CV172" s="2490"/>
      <c r="CW172" s="2490"/>
      <c r="CX172" s="2490"/>
      <c r="CY172" s="2490"/>
      <c r="CZ172" s="2490"/>
    </row>
    <row r="173" s="130" customFormat="true" ht="15" customHeight="true" x14ac:dyDescent="0.2">
      <c r="A173" s="2717"/>
      <c r="B173" s="300"/>
      <c r="C173" s="371"/>
      <c r="D173" s="372"/>
      <c r="E173" s="372"/>
      <c r="F173" s="372"/>
      <c r="G173" s="373"/>
      <c r="H173" s="374"/>
      <c r="I173" s="372"/>
      <c r="J173" s="372"/>
      <c r="K173" s="372"/>
      <c r="L173" s="375"/>
      <c r="M173" s="376"/>
      <c r="N173" s="372"/>
      <c r="O173" s="372"/>
      <c r="P173" s="372"/>
      <c r="Q173" s="375"/>
      <c r="R173" s="376"/>
      <c r="S173" s="372"/>
      <c r="T173" s="372"/>
      <c r="U173" s="372"/>
      <c r="V173" s="372"/>
      <c r="W173" s="372"/>
      <c r="X173" s="372"/>
      <c r="Y173" s="377"/>
      <c r="Z173" s="377"/>
      <c r="AA173" s="377"/>
      <c r="AB173" s="2784"/>
      <c r="AC173" s="2784"/>
      <c r="AD173" s="2784"/>
      <c r="AE173" s="2784"/>
      <c r="AF173" s="2784"/>
      <c r="AG173" s="2784"/>
      <c r="AH173" s="2784"/>
      <c r="AI173" s="2784"/>
      <c r="AJ173" s="2784"/>
      <c r="AK173" s="2784"/>
      <c r="AL173" s="2784"/>
      <c r="AM173" s="2784"/>
      <c r="AN173" s="2784"/>
      <c r="AO173" s="2784"/>
      <c r="AP173" s="2784"/>
      <c r="AQ173" s="2784"/>
      <c r="AR173" s="2784"/>
      <c r="AS173" s="2784"/>
      <c r="AT173" s="2784"/>
      <c r="AU173" s="2784"/>
      <c r="AV173" s="2784"/>
      <c r="AW173" s="2784"/>
      <c r="AX173" s="2784"/>
      <c r="AY173" s="2784"/>
      <c r="AZ173" s="239"/>
      <c r="BA173" s="2716"/>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2490"/>
      <c r="CC173" s="2490"/>
      <c r="CD173" s="2490"/>
      <c r="CE173" s="2490"/>
      <c r="CF173" s="2490"/>
      <c r="CG173" s="2490"/>
      <c r="CH173" s="2490"/>
      <c r="CI173" s="2490"/>
      <c r="CJ173" s="2490"/>
      <c r="CK173" s="2490"/>
      <c r="CL173" s="2490"/>
      <c r="CM173" s="2490"/>
      <c r="CN173" s="2490"/>
      <c r="CO173" s="2490"/>
      <c r="CP173" s="2490"/>
      <c r="CQ173" s="2490"/>
      <c r="CR173" s="2490"/>
      <c r="CS173" s="2490"/>
      <c r="CT173" s="2490"/>
      <c r="CU173" s="2490"/>
      <c r="CV173" s="2490"/>
      <c r="CW173" s="2490"/>
      <c r="CX173" s="2490"/>
      <c r="CY173" s="2490"/>
      <c r="CZ173" s="2490"/>
    </row>
    <row r="174" s="130" customFormat="true" ht="15" customHeight="true" x14ac:dyDescent="0.2">
      <c r="A174" s="2717"/>
      <c r="B174" s="300"/>
      <c r="C174" s="371"/>
      <c r="D174" s="372"/>
      <c r="E174" s="372"/>
      <c r="F174" s="372"/>
      <c r="G174" s="373"/>
      <c r="H174" s="374"/>
      <c r="I174" s="372"/>
      <c r="J174" s="372"/>
      <c r="K174" s="372"/>
      <c r="L174" s="375"/>
      <c r="M174" s="376"/>
      <c r="N174" s="372"/>
      <c r="O174" s="372"/>
      <c r="P174" s="372"/>
      <c r="Q174" s="375"/>
      <c r="R174" s="376"/>
      <c r="S174" s="372"/>
      <c r="T174" s="372"/>
      <c r="U174" s="372"/>
      <c r="V174" s="372"/>
      <c r="W174" s="372"/>
      <c r="X174" s="372"/>
      <c r="Y174" s="377"/>
      <c r="Z174" s="377"/>
      <c r="AA174" s="377"/>
      <c r="AB174" s="2784"/>
      <c r="AC174" s="2784"/>
      <c r="AD174" s="2784"/>
      <c r="AE174" s="2784"/>
      <c r="AF174" s="2784"/>
      <c r="AG174" s="2784"/>
      <c r="AH174" s="2784"/>
      <c r="AI174" s="2784"/>
      <c r="AJ174" s="2784"/>
      <c r="AK174" s="2784"/>
      <c r="AL174" s="2784"/>
      <c r="AM174" s="2784"/>
      <c r="AN174" s="2784"/>
      <c r="AO174" s="2784"/>
      <c r="AP174" s="2784"/>
      <c r="AQ174" s="2784"/>
      <c r="AR174" s="2784"/>
      <c r="AS174" s="2784"/>
      <c r="AT174" s="2784"/>
      <c r="AU174" s="2784"/>
      <c r="AV174" s="2784"/>
      <c r="AW174" s="2784"/>
      <c r="AX174" s="2784"/>
      <c r="AY174" s="2784"/>
      <c r="AZ174" s="239"/>
      <c r="BA174" s="2716"/>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2490"/>
      <c r="CC174" s="2490"/>
      <c r="CD174" s="2490"/>
      <c r="CE174" s="2490"/>
      <c r="CF174" s="2490"/>
      <c r="CG174" s="2490"/>
      <c r="CH174" s="2490"/>
      <c r="CI174" s="2490"/>
      <c r="CJ174" s="2490"/>
      <c r="CK174" s="2490"/>
      <c r="CL174" s="2490"/>
      <c r="CM174" s="2490"/>
      <c r="CN174" s="2490"/>
      <c r="CO174" s="2490"/>
      <c r="CP174" s="2490"/>
      <c r="CQ174" s="2490"/>
      <c r="CR174" s="2490"/>
      <c r="CS174" s="2490"/>
      <c r="CT174" s="2490"/>
      <c r="CU174" s="2490"/>
      <c r="CV174" s="2490"/>
      <c r="CW174" s="2490"/>
      <c r="CX174" s="2490"/>
      <c r="CY174" s="2490"/>
      <c r="CZ174" s="2490"/>
    </row>
    <row r="175" s="130" customFormat="true" ht="15" customHeight="true" x14ac:dyDescent="0.2">
      <c r="A175" s="2717"/>
      <c r="B175" s="300"/>
      <c r="C175" s="371"/>
      <c r="D175" s="372"/>
      <c r="E175" s="372"/>
      <c r="F175" s="372"/>
      <c r="G175" s="373"/>
      <c r="H175" s="374"/>
      <c r="I175" s="372"/>
      <c r="J175" s="372"/>
      <c r="K175" s="372"/>
      <c r="L175" s="375"/>
      <c r="M175" s="376"/>
      <c r="N175" s="372"/>
      <c r="O175" s="372"/>
      <c r="P175" s="372"/>
      <c r="Q175" s="375"/>
      <c r="R175" s="376"/>
      <c r="S175" s="372"/>
      <c r="T175" s="372"/>
      <c r="U175" s="372"/>
      <c r="V175" s="372"/>
      <c r="W175" s="372"/>
      <c r="X175" s="372"/>
      <c r="Y175" s="377"/>
      <c r="Z175" s="377"/>
      <c r="AA175" s="377"/>
      <c r="AB175" s="2784"/>
      <c r="AC175" s="2784"/>
      <c r="AD175" s="2784"/>
      <c r="AE175" s="2784"/>
      <c r="AF175" s="2784"/>
      <c r="AG175" s="2784"/>
      <c r="AH175" s="2784"/>
      <c r="AI175" s="2784"/>
      <c r="AJ175" s="2784"/>
      <c r="AK175" s="2784"/>
      <c r="AL175" s="2784"/>
      <c r="AM175" s="2784"/>
      <c r="AN175" s="2784"/>
      <c r="AO175" s="2784"/>
      <c r="AP175" s="2784"/>
      <c r="AQ175" s="2784"/>
      <c r="AR175" s="2784"/>
      <c r="AS175" s="2784"/>
      <c r="AT175" s="2784"/>
      <c r="AU175" s="2784"/>
      <c r="AV175" s="2784"/>
      <c r="AW175" s="2784"/>
      <c r="AX175" s="2784"/>
      <c r="AY175" s="2784"/>
      <c r="AZ175" s="239"/>
      <c r="BA175" s="2716"/>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2490"/>
      <c r="CC175" s="2490"/>
      <c r="CD175" s="2490"/>
      <c r="CE175" s="2490"/>
      <c r="CF175" s="2490"/>
      <c r="CG175" s="2490"/>
      <c r="CH175" s="2490"/>
      <c r="CI175" s="2490"/>
      <c r="CJ175" s="2490"/>
      <c r="CK175" s="2490"/>
      <c r="CL175" s="2490"/>
      <c r="CM175" s="2490"/>
      <c r="CN175" s="2490"/>
      <c r="CO175" s="2490"/>
      <c r="CP175" s="2490"/>
      <c r="CQ175" s="2490"/>
      <c r="CR175" s="2490"/>
      <c r="CS175" s="2490"/>
      <c r="CT175" s="2490"/>
      <c r="CU175" s="2490"/>
      <c r="CV175" s="2490"/>
      <c r="CW175" s="2490"/>
      <c r="CX175" s="2490"/>
      <c r="CY175" s="2490"/>
      <c r="CZ175" s="2490"/>
    </row>
    <row r="176" s="130" customFormat="true" ht="15" customHeight="true" x14ac:dyDescent="0.2">
      <c r="A176" s="2717"/>
      <c r="B176" s="300"/>
      <c r="C176" s="371"/>
      <c r="D176" s="372"/>
      <c r="E176" s="372"/>
      <c r="F176" s="372"/>
      <c r="G176" s="373"/>
      <c r="H176" s="374"/>
      <c r="I176" s="372"/>
      <c r="J176" s="372"/>
      <c r="K176" s="372"/>
      <c r="L176" s="375"/>
      <c r="M176" s="376"/>
      <c r="N176" s="372"/>
      <c r="O176" s="372"/>
      <c r="P176" s="372"/>
      <c r="Q176" s="375"/>
      <c r="R176" s="376"/>
      <c r="S176" s="372"/>
      <c r="T176" s="372"/>
      <c r="U176" s="372"/>
      <c r="V176" s="372"/>
      <c r="W176" s="372"/>
      <c r="X176" s="372"/>
      <c r="Y176" s="377"/>
      <c r="Z176" s="377"/>
      <c r="AA176" s="377"/>
      <c r="AB176" s="2784"/>
      <c r="AC176" s="2784"/>
      <c r="AD176" s="2784"/>
      <c r="AE176" s="2784"/>
      <c r="AF176" s="2784"/>
      <c r="AG176" s="2784"/>
      <c r="AH176" s="2784"/>
      <c r="AI176" s="2784"/>
      <c r="AJ176" s="2784"/>
      <c r="AK176" s="2784"/>
      <c r="AL176" s="2784"/>
      <c r="AM176" s="2784"/>
      <c r="AN176" s="2784"/>
      <c r="AO176" s="2784"/>
      <c r="AP176" s="2784"/>
      <c r="AQ176" s="2784"/>
      <c r="AR176" s="2784"/>
      <c r="AS176" s="2784"/>
      <c r="AT176" s="2784"/>
      <c r="AU176" s="2784"/>
      <c r="AV176" s="2784"/>
      <c r="AW176" s="2784"/>
      <c r="AX176" s="2784"/>
      <c r="AY176" s="2784"/>
      <c r="AZ176" s="239"/>
      <c r="BA176" s="2716"/>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2490"/>
      <c r="CC176" s="2490"/>
      <c r="CD176" s="2490"/>
      <c r="CE176" s="2490"/>
      <c r="CF176" s="2490"/>
      <c r="CG176" s="2490"/>
      <c r="CH176" s="2490"/>
      <c r="CI176" s="2490"/>
      <c r="CJ176" s="2490"/>
      <c r="CK176" s="2490"/>
      <c r="CL176" s="2490"/>
      <c r="CM176" s="2490"/>
      <c r="CN176" s="2490"/>
      <c r="CO176" s="2490"/>
      <c r="CP176" s="2490"/>
      <c r="CQ176" s="2490"/>
      <c r="CR176" s="2490"/>
      <c r="CS176" s="2490"/>
      <c r="CT176" s="2490"/>
      <c r="CU176" s="2490"/>
      <c r="CV176" s="2490"/>
      <c r="CW176" s="2490"/>
      <c r="CX176" s="2490"/>
      <c r="CY176" s="2490"/>
      <c r="CZ176" s="2490"/>
    </row>
    <row r="177" s="130" customFormat="true" ht="15" customHeight="true" x14ac:dyDescent="0.2">
      <c r="A177" s="2717"/>
      <c r="B177" s="300"/>
      <c r="C177" s="371"/>
      <c r="D177" s="372"/>
      <c r="E177" s="372"/>
      <c r="F177" s="372"/>
      <c r="G177" s="373"/>
      <c r="H177" s="374"/>
      <c r="I177" s="372"/>
      <c r="J177" s="372"/>
      <c r="K177" s="372"/>
      <c r="L177" s="375"/>
      <c r="M177" s="376"/>
      <c r="N177" s="372"/>
      <c r="O177" s="372"/>
      <c r="P177" s="372"/>
      <c r="Q177" s="375"/>
      <c r="R177" s="376"/>
      <c r="S177" s="372"/>
      <c r="T177" s="372"/>
      <c r="U177" s="372"/>
      <c r="V177" s="372"/>
      <c r="W177" s="372"/>
      <c r="X177" s="372"/>
      <c r="Y177" s="377"/>
      <c r="Z177" s="377"/>
      <c r="AA177" s="377"/>
      <c r="AB177" s="2784"/>
      <c r="AC177" s="2784"/>
      <c r="AD177" s="2784"/>
      <c r="AE177" s="2784"/>
      <c r="AF177" s="2784"/>
      <c r="AG177" s="2784"/>
      <c r="AH177" s="2784"/>
      <c r="AI177" s="2784"/>
      <c r="AJ177" s="2784"/>
      <c r="AK177" s="2784"/>
      <c r="AL177" s="2784"/>
      <c r="AM177" s="2784"/>
      <c r="AN177" s="2784"/>
      <c r="AO177" s="2784"/>
      <c r="AP177" s="2784"/>
      <c r="AQ177" s="2784"/>
      <c r="AR177" s="2784"/>
      <c r="AS177" s="2784"/>
      <c r="AT177" s="2784"/>
      <c r="AU177" s="2784"/>
      <c r="AV177" s="2784"/>
      <c r="AW177" s="2784"/>
      <c r="AX177" s="2784"/>
      <c r="AY177" s="2784"/>
      <c r="AZ177" s="239"/>
      <c r="BA177" s="2716"/>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2490"/>
      <c r="CC177" s="2490"/>
      <c r="CD177" s="2490"/>
      <c r="CE177" s="2490"/>
      <c r="CF177" s="2490"/>
      <c r="CG177" s="2490"/>
      <c r="CH177" s="2490"/>
      <c r="CI177" s="2490"/>
      <c r="CJ177" s="2490"/>
      <c r="CK177" s="2490"/>
      <c r="CL177" s="2490"/>
      <c r="CM177" s="2490"/>
      <c r="CN177" s="2490"/>
      <c r="CO177" s="2490"/>
      <c r="CP177" s="2490"/>
      <c r="CQ177" s="2490"/>
      <c r="CR177" s="2490"/>
      <c r="CS177" s="2490"/>
      <c r="CT177" s="2490"/>
      <c r="CU177" s="2490"/>
      <c r="CV177" s="2490"/>
      <c r="CW177" s="2490"/>
      <c r="CX177" s="2490"/>
      <c r="CY177" s="2490"/>
      <c r="CZ177" s="2490"/>
    </row>
    <row r="178" s="130" customFormat="true" ht="15" customHeight="true" x14ac:dyDescent="0.2">
      <c r="A178" s="2717"/>
      <c r="B178" s="300"/>
      <c r="C178" s="371"/>
      <c r="D178" s="372"/>
      <c r="E178" s="372"/>
      <c r="F178" s="372"/>
      <c r="G178" s="373"/>
      <c r="H178" s="374"/>
      <c r="I178" s="372"/>
      <c r="J178" s="372"/>
      <c r="K178" s="372"/>
      <c r="L178" s="375"/>
      <c r="M178" s="376"/>
      <c r="N178" s="372"/>
      <c r="O178" s="372"/>
      <c r="P178" s="372"/>
      <c r="Q178" s="375"/>
      <c r="R178" s="376"/>
      <c r="S178" s="372"/>
      <c r="T178" s="372"/>
      <c r="U178" s="372"/>
      <c r="V178" s="372"/>
      <c r="W178" s="372"/>
      <c r="X178" s="372"/>
      <c r="Y178" s="377"/>
      <c r="Z178" s="377"/>
      <c r="AA178" s="377"/>
      <c r="AB178" s="2784"/>
      <c r="AC178" s="2784"/>
      <c r="AD178" s="2784"/>
      <c r="AE178" s="2784"/>
      <c r="AF178" s="2784"/>
      <c r="AG178" s="2784"/>
      <c r="AH178" s="2784"/>
      <c r="AI178" s="2784"/>
      <c r="AJ178" s="2784"/>
      <c r="AK178" s="2784"/>
      <c r="AL178" s="2784"/>
      <c r="AM178" s="2784"/>
      <c r="AN178" s="2784"/>
      <c r="AO178" s="2784"/>
      <c r="AP178" s="2784"/>
      <c r="AQ178" s="2784"/>
      <c r="AR178" s="2784"/>
      <c r="AS178" s="2784"/>
      <c r="AT178" s="2784"/>
      <c r="AU178" s="2784"/>
      <c r="AV178" s="2784"/>
      <c r="AW178" s="2784"/>
      <c r="AX178" s="2784"/>
      <c r="AY178" s="2784"/>
      <c r="AZ178" s="239"/>
      <c r="BA178" s="2716"/>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2490"/>
      <c r="CC178" s="2490"/>
      <c r="CD178" s="2490"/>
      <c r="CE178" s="2490"/>
      <c r="CF178" s="2490"/>
      <c r="CG178" s="2490"/>
      <c r="CH178" s="2490"/>
      <c r="CI178" s="2490"/>
      <c r="CJ178" s="2490"/>
      <c r="CK178" s="2490"/>
      <c r="CL178" s="2490"/>
      <c r="CM178" s="2490"/>
      <c r="CN178" s="2490"/>
      <c r="CO178" s="2490"/>
      <c r="CP178" s="2490"/>
      <c r="CQ178" s="2490"/>
      <c r="CR178" s="2490"/>
      <c r="CS178" s="2490"/>
      <c r="CT178" s="2490"/>
      <c r="CU178" s="2490"/>
      <c r="CV178" s="2490"/>
      <c r="CW178" s="2490"/>
      <c r="CX178" s="2490"/>
      <c r="CY178" s="2490"/>
      <c r="CZ178" s="2490"/>
    </row>
    <row r="179" s="130" customFormat="true" ht="15" customHeight="true" x14ac:dyDescent="0.2">
      <c r="A179" s="2717"/>
      <c r="B179" s="300"/>
      <c r="C179" s="371"/>
      <c r="D179" s="372"/>
      <c r="E179" s="372"/>
      <c r="F179" s="372"/>
      <c r="G179" s="373"/>
      <c r="H179" s="374"/>
      <c r="I179" s="372"/>
      <c r="J179" s="372"/>
      <c r="K179" s="372"/>
      <c r="L179" s="375"/>
      <c r="M179" s="376"/>
      <c r="N179" s="372"/>
      <c r="O179" s="372"/>
      <c r="P179" s="372"/>
      <c r="Q179" s="375"/>
      <c r="R179" s="376"/>
      <c r="S179" s="372"/>
      <c r="T179" s="372"/>
      <c r="U179" s="372"/>
      <c r="V179" s="372"/>
      <c r="W179" s="372"/>
      <c r="X179" s="372"/>
      <c r="Y179" s="377"/>
      <c r="Z179" s="377"/>
      <c r="AA179" s="377"/>
      <c r="AB179" s="2784"/>
      <c r="AC179" s="2784"/>
      <c r="AD179" s="2784"/>
      <c r="AE179" s="2784"/>
      <c r="AF179" s="2784"/>
      <c r="AG179" s="2784"/>
      <c r="AH179" s="2784"/>
      <c r="AI179" s="2784"/>
      <c r="AJ179" s="2784"/>
      <c r="AK179" s="2784"/>
      <c r="AL179" s="2784"/>
      <c r="AM179" s="2784"/>
      <c r="AN179" s="2784"/>
      <c r="AO179" s="2784"/>
      <c r="AP179" s="2784"/>
      <c r="AQ179" s="2784"/>
      <c r="AR179" s="2784"/>
      <c r="AS179" s="2784"/>
      <c r="AT179" s="2784"/>
      <c r="AU179" s="2784"/>
      <c r="AV179" s="2784"/>
      <c r="AW179" s="2784"/>
      <c r="AX179" s="2784"/>
      <c r="AY179" s="2784"/>
      <c r="AZ179" s="239"/>
      <c r="BA179" s="2716"/>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2490"/>
      <c r="CC179" s="2490"/>
      <c r="CD179" s="2490"/>
      <c r="CE179" s="2490"/>
      <c r="CF179" s="2490"/>
      <c r="CG179" s="2490"/>
      <c r="CH179" s="2490"/>
      <c r="CI179" s="2490"/>
      <c r="CJ179" s="2490"/>
      <c r="CK179" s="2490"/>
      <c r="CL179" s="2490"/>
      <c r="CM179" s="2490"/>
      <c r="CN179" s="2490"/>
      <c r="CO179" s="2490"/>
      <c r="CP179" s="2490"/>
      <c r="CQ179" s="2490"/>
      <c r="CR179" s="2490"/>
      <c r="CS179" s="2490"/>
      <c r="CT179" s="2490"/>
      <c r="CU179" s="2490"/>
      <c r="CV179" s="2490"/>
      <c r="CW179" s="2490"/>
      <c r="CX179" s="2490"/>
      <c r="CY179" s="2490"/>
      <c r="CZ179" s="2490"/>
    </row>
    <row r="180" s="130" customFormat="true" ht="15" customHeight="true" x14ac:dyDescent="0.2">
      <c r="A180" s="2717"/>
      <c r="B180" s="300"/>
      <c r="C180" s="371"/>
      <c r="D180" s="372"/>
      <c r="E180" s="372"/>
      <c r="F180" s="372"/>
      <c r="G180" s="373"/>
      <c r="H180" s="374"/>
      <c r="I180" s="372"/>
      <c r="J180" s="372"/>
      <c r="K180" s="372"/>
      <c r="L180" s="375"/>
      <c r="M180" s="376"/>
      <c r="N180" s="372"/>
      <c r="O180" s="372"/>
      <c r="P180" s="372"/>
      <c r="Q180" s="375"/>
      <c r="R180" s="376"/>
      <c r="S180" s="372"/>
      <c r="T180" s="372"/>
      <c r="U180" s="372"/>
      <c r="V180" s="372"/>
      <c r="W180" s="372"/>
      <c r="X180" s="372"/>
      <c r="Y180" s="377"/>
      <c r="Z180" s="377"/>
      <c r="AA180" s="377"/>
      <c r="AB180" s="2784"/>
      <c r="AC180" s="2784"/>
      <c r="AD180" s="2784"/>
      <c r="AE180" s="2784"/>
      <c r="AF180" s="2784"/>
      <c r="AG180" s="2784"/>
      <c r="AH180" s="2784"/>
      <c r="AI180" s="2784"/>
      <c r="AJ180" s="2784"/>
      <c r="AK180" s="2784"/>
      <c r="AL180" s="2784"/>
      <c r="AM180" s="2784"/>
      <c r="AN180" s="2784"/>
      <c r="AO180" s="2784"/>
      <c r="AP180" s="2784"/>
      <c r="AQ180" s="2784"/>
      <c r="AR180" s="2784"/>
      <c r="AS180" s="2784"/>
      <c r="AT180" s="2784"/>
      <c r="AU180" s="2784"/>
      <c r="AV180" s="2784"/>
      <c r="AW180" s="2784"/>
      <c r="AX180" s="2784"/>
      <c r="AY180" s="2784"/>
      <c r="AZ180" s="239"/>
      <c r="BA180" s="2716"/>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2490"/>
      <c r="CC180" s="2490"/>
      <c r="CD180" s="2490"/>
      <c r="CE180" s="2490"/>
      <c r="CF180" s="2490"/>
      <c r="CG180" s="2490"/>
      <c r="CH180" s="2490"/>
      <c r="CI180" s="2490"/>
      <c r="CJ180" s="2490"/>
      <c r="CK180" s="2490"/>
      <c r="CL180" s="2490"/>
      <c r="CM180" s="2490"/>
      <c r="CN180" s="2490"/>
      <c r="CO180" s="2490"/>
      <c r="CP180" s="2490"/>
      <c r="CQ180" s="2490"/>
      <c r="CR180" s="2490"/>
      <c r="CS180" s="2490"/>
      <c r="CT180" s="2490"/>
      <c r="CU180" s="2490"/>
      <c r="CV180" s="2490"/>
      <c r="CW180" s="2490"/>
      <c r="CX180" s="2490"/>
      <c r="CY180" s="2490"/>
      <c r="CZ180" s="2490"/>
    </row>
    <row r="181" s="130" customFormat="true" ht="15" customHeight="true" x14ac:dyDescent="0.2">
      <c r="A181" s="2717"/>
      <c r="B181" s="300"/>
      <c r="C181" s="371"/>
      <c r="D181" s="372"/>
      <c r="E181" s="372"/>
      <c r="F181" s="372"/>
      <c r="G181" s="373"/>
      <c r="H181" s="374"/>
      <c r="I181" s="372"/>
      <c r="J181" s="372"/>
      <c r="K181" s="372"/>
      <c r="L181" s="375"/>
      <c r="M181" s="376"/>
      <c r="N181" s="372"/>
      <c r="O181" s="372"/>
      <c r="P181" s="372"/>
      <c r="Q181" s="375"/>
      <c r="R181" s="376"/>
      <c r="S181" s="372"/>
      <c r="T181" s="372"/>
      <c r="U181" s="372"/>
      <c r="V181" s="372"/>
      <c r="W181" s="372"/>
      <c r="X181" s="372"/>
      <c r="Y181" s="377"/>
      <c r="Z181" s="377"/>
      <c r="AA181" s="377"/>
      <c r="AB181" s="2784"/>
      <c r="AC181" s="2784"/>
      <c r="AD181" s="2784"/>
      <c r="AE181" s="2784"/>
      <c r="AF181" s="2784"/>
      <c r="AG181" s="2784"/>
      <c r="AH181" s="2784"/>
      <c r="AI181" s="2784"/>
      <c r="AJ181" s="2784"/>
      <c r="AK181" s="2784"/>
      <c r="AL181" s="2784"/>
      <c r="AM181" s="2784"/>
      <c r="AN181" s="2784"/>
      <c r="AO181" s="2784"/>
      <c r="AP181" s="2784"/>
      <c r="AQ181" s="2784"/>
      <c r="AR181" s="2784"/>
      <c r="AS181" s="2784"/>
      <c r="AT181" s="2784"/>
      <c r="AU181" s="2784"/>
      <c r="AV181" s="2784"/>
      <c r="AW181" s="2784"/>
      <c r="AX181" s="2784"/>
      <c r="AY181" s="2784"/>
      <c r="AZ181" s="239"/>
      <c r="BA181" s="2716"/>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2490"/>
      <c r="CC181" s="2490"/>
      <c r="CD181" s="2490"/>
      <c r="CE181" s="2490"/>
      <c r="CF181" s="2490"/>
      <c r="CG181" s="2490"/>
      <c r="CH181" s="2490"/>
      <c r="CI181" s="2490"/>
      <c r="CJ181" s="2490"/>
      <c r="CK181" s="2490"/>
      <c r="CL181" s="2490"/>
      <c r="CM181" s="2490"/>
      <c r="CN181" s="2490"/>
      <c r="CO181" s="2490"/>
      <c r="CP181" s="2490"/>
      <c r="CQ181" s="2490"/>
      <c r="CR181" s="2490"/>
      <c r="CS181" s="2490"/>
      <c r="CT181" s="2490"/>
      <c r="CU181" s="2490"/>
      <c r="CV181" s="2490"/>
      <c r="CW181" s="2490"/>
      <c r="CX181" s="2490"/>
      <c r="CY181" s="2490"/>
      <c r="CZ181" s="2490"/>
    </row>
    <row r="182" s="130" customFormat="true" ht="15" customHeight="true" x14ac:dyDescent="0.2">
      <c r="A182" s="2717"/>
      <c r="B182" s="300"/>
      <c r="C182" s="371"/>
      <c r="D182" s="372"/>
      <c r="E182" s="372"/>
      <c r="F182" s="372"/>
      <c r="G182" s="373"/>
      <c r="H182" s="374"/>
      <c r="I182" s="372"/>
      <c r="J182" s="372"/>
      <c r="K182" s="372"/>
      <c r="L182" s="375"/>
      <c r="M182" s="376"/>
      <c r="N182" s="372"/>
      <c r="O182" s="372"/>
      <c r="P182" s="372"/>
      <c r="Q182" s="375"/>
      <c r="R182" s="376"/>
      <c r="S182" s="372"/>
      <c r="T182" s="372"/>
      <c r="U182" s="372"/>
      <c r="V182" s="372"/>
      <c r="W182" s="372"/>
      <c r="X182" s="372"/>
      <c r="Y182" s="377"/>
      <c r="Z182" s="377"/>
      <c r="AA182" s="377"/>
      <c r="AB182" s="2784"/>
      <c r="AC182" s="2784"/>
      <c r="AD182" s="2784"/>
      <c r="AE182" s="2784"/>
      <c r="AF182" s="2784"/>
      <c r="AG182" s="2784"/>
      <c r="AH182" s="2784"/>
      <c r="AI182" s="2784"/>
      <c r="AJ182" s="2784"/>
      <c r="AK182" s="2784"/>
      <c r="AL182" s="2784"/>
      <c r="AM182" s="2784"/>
      <c r="AN182" s="2784"/>
      <c r="AO182" s="2784"/>
      <c r="AP182" s="2784"/>
      <c r="AQ182" s="2784"/>
      <c r="AR182" s="2784"/>
      <c r="AS182" s="2784"/>
      <c r="AT182" s="2784"/>
      <c r="AU182" s="2784"/>
      <c r="AV182" s="2784"/>
      <c r="AW182" s="2784"/>
      <c r="AX182" s="2784"/>
      <c r="AY182" s="2784"/>
      <c r="AZ182" s="239"/>
      <c r="BA182" s="2716"/>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2490"/>
      <c r="CC182" s="2490"/>
      <c r="CD182" s="2490"/>
      <c r="CE182" s="2490"/>
      <c r="CF182" s="2490"/>
      <c r="CG182" s="2490"/>
      <c r="CH182" s="2490"/>
      <c r="CI182" s="2490"/>
      <c r="CJ182" s="2490"/>
      <c r="CK182" s="2490"/>
      <c r="CL182" s="2490"/>
      <c r="CM182" s="2490"/>
      <c r="CN182" s="2490"/>
      <c r="CO182" s="2490"/>
      <c r="CP182" s="2490"/>
      <c r="CQ182" s="2490"/>
      <c r="CR182" s="2490"/>
      <c r="CS182" s="2490"/>
      <c r="CT182" s="2490"/>
      <c r="CU182" s="2490"/>
      <c r="CV182" s="2490"/>
      <c r="CW182" s="2490"/>
      <c r="CX182" s="2490"/>
      <c r="CY182" s="2490"/>
      <c r="CZ182" s="2490"/>
    </row>
    <row r="183" s="130" customFormat="true" ht="15" customHeight="true" x14ac:dyDescent="0.2">
      <c r="A183" s="2717"/>
      <c r="B183" s="300"/>
      <c r="C183" s="371"/>
      <c r="D183" s="372"/>
      <c r="E183" s="372"/>
      <c r="F183" s="372"/>
      <c r="G183" s="373"/>
      <c r="H183" s="374"/>
      <c r="I183" s="372"/>
      <c r="J183" s="372"/>
      <c r="K183" s="372"/>
      <c r="L183" s="375"/>
      <c r="M183" s="376"/>
      <c r="N183" s="372"/>
      <c r="O183" s="372"/>
      <c r="P183" s="372"/>
      <c r="Q183" s="375"/>
      <c r="R183" s="376"/>
      <c r="S183" s="372"/>
      <c r="T183" s="372"/>
      <c r="U183" s="372"/>
      <c r="V183" s="372"/>
      <c r="W183" s="372"/>
      <c r="X183" s="372"/>
      <c r="Y183" s="377"/>
      <c r="Z183" s="377"/>
      <c r="AA183" s="377"/>
      <c r="AB183" s="2784"/>
      <c r="AC183" s="2784"/>
      <c r="AD183" s="2784"/>
      <c r="AE183" s="2784"/>
      <c r="AF183" s="2784"/>
      <c r="AG183" s="2784"/>
      <c r="AH183" s="2784"/>
      <c r="AI183" s="2784"/>
      <c r="AJ183" s="2784"/>
      <c r="AK183" s="2784"/>
      <c r="AL183" s="2784"/>
      <c r="AM183" s="2784"/>
      <c r="AN183" s="2784"/>
      <c r="AO183" s="2784"/>
      <c r="AP183" s="2784"/>
      <c r="AQ183" s="2784"/>
      <c r="AR183" s="2784"/>
      <c r="AS183" s="2784"/>
      <c r="AT183" s="2784"/>
      <c r="AU183" s="2784"/>
      <c r="AV183" s="2784"/>
      <c r="AW183" s="2784"/>
      <c r="AX183" s="2784"/>
      <c r="AY183" s="2784"/>
      <c r="AZ183" s="239"/>
      <c r="BA183" s="2716"/>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2490"/>
      <c r="CC183" s="2490"/>
      <c r="CD183" s="2490"/>
      <c r="CE183" s="2490"/>
      <c r="CF183" s="2490"/>
      <c r="CG183" s="2490"/>
      <c r="CH183" s="2490"/>
      <c r="CI183" s="2490"/>
      <c r="CJ183" s="2490"/>
      <c r="CK183" s="2490"/>
      <c r="CL183" s="2490"/>
      <c r="CM183" s="2490"/>
      <c r="CN183" s="2490"/>
      <c r="CO183" s="2490"/>
      <c r="CP183" s="2490"/>
      <c r="CQ183" s="2490"/>
      <c r="CR183" s="2490"/>
      <c r="CS183" s="2490"/>
      <c r="CT183" s="2490"/>
      <c r="CU183" s="2490"/>
      <c r="CV183" s="2490"/>
      <c r="CW183" s="2490"/>
      <c r="CX183" s="2490"/>
      <c r="CY183" s="2490"/>
      <c r="CZ183" s="2490"/>
    </row>
    <row r="184" s="130" customFormat="true" ht="15" customHeight="true" x14ac:dyDescent="0.2">
      <c r="A184" s="2717"/>
      <c r="B184" s="300"/>
      <c r="C184" s="371"/>
      <c r="D184" s="372"/>
      <c r="E184" s="372"/>
      <c r="F184" s="372"/>
      <c r="G184" s="373"/>
      <c r="H184" s="374"/>
      <c r="I184" s="372"/>
      <c r="J184" s="372"/>
      <c r="K184" s="372"/>
      <c r="L184" s="375"/>
      <c r="M184" s="376"/>
      <c r="N184" s="372"/>
      <c r="O184" s="372"/>
      <c r="P184" s="372"/>
      <c r="Q184" s="375"/>
      <c r="R184" s="376"/>
      <c r="S184" s="372"/>
      <c r="T184" s="372"/>
      <c r="U184" s="372"/>
      <c r="V184" s="372"/>
      <c r="W184" s="372"/>
      <c r="X184" s="372"/>
      <c r="Y184" s="377"/>
      <c r="Z184" s="377"/>
      <c r="AA184" s="377"/>
      <c r="AB184" s="2784"/>
      <c r="AC184" s="2784"/>
      <c r="AD184" s="2784"/>
      <c r="AE184" s="2784"/>
      <c r="AF184" s="2784"/>
      <c r="AG184" s="2784"/>
      <c r="AH184" s="2784"/>
      <c r="AI184" s="2784"/>
      <c r="AJ184" s="2784"/>
      <c r="AK184" s="2784"/>
      <c r="AL184" s="2784"/>
      <c r="AM184" s="2784"/>
      <c r="AN184" s="2784"/>
      <c r="AO184" s="2784"/>
      <c r="AP184" s="2784"/>
      <c r="AQ184" s="2784"/>
      <c r="AR184" s="2784"/>
      <c r="AS184" s="2784"/>
      <c r="AT184" s="2784"/>
      <c r="AU184" s="2784"/>
      <c r="AV184" s="2784"/>
      <c r="AW184" s="2784"/>
      <c r="AX184" s="2784"/>
      <c r="AY184" s="2784"/>
      <c r="AZ184" s="239"/>
      <c r="BA184" s="2716"/>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2490"/>
      <c r="CC184" s="2490"/>
      <c r="CD184" s="2490"/>
      <c r="CE184" s="2490"/>
      <c r="CF184" s="2490"/>
      <c r="CG184" s="2490"/>
      <c r="CH184" s="2490"/>
      <c r="CI184" s="2490"/>
      <c r="CJ184" s="2490"/>
      <c r="CK184" s="2490"/>
      <c r="CL184" s="2490"/>
      <c r="CM184" s="2490"/>
      <c r="CN184" s="2490"/>
      <c r="CO184" s="2490"/>
      <c r="CP184" s="2490"/>
      <c r="CQ184" s="2490"/>
      <c r="CR184" s="2490"/>
      <c r="CS184" s="2490"/>
      <c r="CT184" s="2490"/>
      <c r="CU184" s="2490"/>
      <c r="CV184" s="2490"/>
      <c r="CW184" s="2490"/>
      <c r="CX184" s="2490"/>
      <c r="CY184" s="2490"/>
      <c r="CZ184" s="2490"/>
    </row>
    <row r="185" s="130" customFormat="true" ht="15" customHeight="true" x14ac:dyDescent="0.2">
      <c r="A185" s="2717"/>
      <c r="B185" s="300"/>
      <c r="C185" s="371"/>
      <c r="D185" s="372"/>
      <c r="E185" s="372"/>
      <c r="F185" s="372"/>
      <c r="G185" s="373"/>
      <c r="H185" s="374"/>
      <c r="I185" s="372"/>
      <c r="J185" s="372"/>
      <c r="K185" s="372"/>
      <c r="L185" s="375"/>
      <c r="M185" s="376"/>
      <c r="N185" s="372"/>
      <c r="O185" s="372"/>
      <c r="P185" s="372"/>
      <c r="Q185" s="375"/>
      <c r="R185" s="376"/>
      <c r="S185" s="372"/>
      <c r="T185" s="372"/>
      <c r="U185" s="372"/>
      <c r="V185" s="372"/>
      <c r="W185" s="372"/>
      <c r="X185" s="372"/>
      <c r="Y185" s="377"/>
      <c r="Z185" s="377"/>
      <c r="AA185" s="377"/>
      <c r="AB185" s="2784"/>
      <c r="AC185" s="2784"/>
      <c r="AD185" s="2784"/>
      <c r="AE185" s="2784"/>
      <c r="AF185" s="2784"/>
      <c r="AG185" s="2784"/>
      <c r="AH185" s="2784"/>
      <c r="AI185" s="2784"/>
      <c r="AJ185" s="2784"/>
      <c r="AK185" s="2784"/>
      <c r="AL185" s="2784"/>
      <c r="AM185" s="2784"/>
      <c r="AN185" s="2784"/>
      <c r="AO185" s="2784"/>
      <c r="AP185" s="2784"/>
      <c r="AQ185" s="2784"/>
      <c r="AR185" s="2784"/>
      <c r="AS185" s="2784"/>
      <c r="AT185" s="2784"/>
      <c r="AU185" s="2784"/>
      <c r="AV185" s="2784"/>
      <c r="AW185" s="2784"/>
      <c r="AX185" s="2784"/>
      <c r="AY185" s="2784"/>
      <c r="AZ185" s="239"/>
      <c r="BA185" s="2716"/>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2490"/>
      <c r="CC185" s="2490"/>
      <c r="CD185" s="2490"/>
      <c r="CE185" s="2490"/>
      <c r="CF185" s="2490"/>
      <c r="CG185" s="2490"/>
      <c r="CH185" s="2490"/>
      <c r="CI185" s="2490"/>
      <c r="CJ185" s="2490"/>
      <c r="CK185" s="2490"/>
      <c r="CL185" s="2490"/>
      <c r="CM185" s="2490"/>
      <c r="CN185" s="2490"/>
      <c r="CO185" s="2490"/>
      <c r="CP185" s="2490"/>
      <c r="CQ185" s="2490"/>
      <c r="CR185" s="2490"/>
      <c r="CS185" s="2490"/>
      <c r="CT185" s="2490"/>
      <c r="CU185" s="2490"/>
      <c r="CV185" s="2490"/>
      <c r="CW185" s="2490"/>
      <c r="CX185" s="2490"/>
      <c r="CY185" s="2490"/>
      <c r="CZ185" s="2490"/>
    </row>
    <row r="186" s="130" customFormat="true" ht="15" customHeight="true" x14ac:dyDescent="0.2">
      <c r="A186" s="2717"/>
      <c r="B186" s="300"/>
      <c r="C186" s="371"/>
      <c r="D186" s="372"/>
      <c r="E186" s="372"/>
      <c r="F186" s="372"/>
      <c r="G186" s="373"/>
      <c r="H186" s="374"/>
      <c r="I186" s="372"/>
      <c r="J186" s="372"/>
      <c r="K186" s="372"/>
      <c r="L186" s="375"/>
      <c r="M186" s="376"/>
      <c r="N186" s="372"/>
      <c r="O186" s="372"/>
      <c r="P186" s="372"/>
      <c r="Q186" s="375"/>
      <c r="R186" s="376"/>
      <c r="S186" s="372"/>
      <c r="T186" s="372"/>
      <c r="U186" s="372"/>
      <c r="V186" s="372"/>
      <c r="W186" s="372"/>
      <c r="X186" s="372"/>
      <c r="Y186" s="377"/>
      <c r="Z186" s="377"/>
      <c r="AA186" s="377"/>
      <c r="AB186" s="2784"/>
      <c r="AC186" s="2784"/>
      <c r="AD186" s="2784"/>
      <c r="AE186" s="2784"/>
      <c r="AF186" s="2784"/>
      <c r="AG186" s="2784"/>
      <c r="AH186" s="2784"/>
      <c r="AI186" s="2784"/>
      <c r="AJ186" s="2784"/>
      <c r="AK186" s="2784"/>
      <c r="AL186" s="2784"/>
      <c r="AM186" s="2784"/>
      <c r="AN186" s="2784"/>
      <c r="AO186" s="2784"/>
      <c r="AP186" s="2784"/>
      <c r="AQ186" s="2784"/>
      <c r="AR186" s="2784"/>
      <c r="AS186" s="2784"/>
      <c r="AT186" s="2784"/>
      <c r="AU186" s="2784"/>
      <c r="AV186" s="2784"/>
      <c r="AW186" s="2784"/>
      <c r="AX186" s="2784"/>
      <c r="AY186" s="2784"/>
      <c r="AZ186" s="239"/>
      <c r="BA186" s="2716"/>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2490"/>
      <c r="CC186" s="2490"/>
      <c r="CD186" s="2490"/>
      <c r="CE186" s="2490"/>
      <c r="CF186" s="2490"/>
      <c r="CG186" s="2490"/>
      <c r="CH186" s="2490"/>
      <c r="CI186" s="2490"/>
      <c r="CJ186" s="2490"/>
      <c r="CK186" s="2490"/>
      <c r="CL186" s="2490"/>
      <c r="CM186" s="2490"/>
      <c r="CN186" s="2490"/>
      <c r="CO186" s="2490"/>
      <c r="CP186" s="2490"/>
      <c r="CQ186" s="2490"/>
      <c r="CR186" s="2490"/>
      <c r="CS186" s="2490"/>
      <c r="CT186" s="2490"/>
      <c r="CU186" s="2490"/>
      <c r="CV186" s="2490"/>
      <c r="CW186" s="2490"/>
      <c r="CX186" s="2490"/>
      <c r="CY186" s="2490"/>
      <c r="CZ186" s="2490"/>
    </row>
    <row r="187" s="130" customFormat="true" ht="15" customHeight="true" x14ac:dyDescent="0.2">
      <c r="A187" s="2717"/>
      <c r="B187" s="300"/>
      <c r="C187" s="371"/>
      <c r="D187" s="372"/>
      <c r="E187" s="372"/>
      <c r="F187" s="372"/>
      <c r="G187" s="373"/>
      <c r="H187" s="374"/>
      <c r="I187" s="372"/>
      <c r="J187" s="372"/>
      <c r="K187" s="372"/>
      <c r="L187" s="375"/>
      <c r="M187" s="376"/>
      <c r="N187" s="372"/>
      <c r="O187" s="372"/>
      <c r="P187" s="372"/>
      <c r="Q187" s="375"/>
      <c r="R187" s="376"/>
      <c r="S187" s="372"/>
      <c r="T187" s="372"/>
      <c r="U187" s="372"/>
      <c r="V187" s="372"/>
      <c r="W187" s="372"/>
      <c r="X187" s="372"/>
      <c r="Y187" s="377"/>
      <c r="Z187" s="377"/>
      <c r="AA187" s="377"/>
      <c r="AB187" s="2784"/>
      <c r="AC187" s="2784"/>
      <c r="AD187" s="2784"/>
      <c r="AE187" s="2784"/>
      <c r="AF187" s="2784"/>
      <c r="AG187" s="2784"/>
      <c r="AH187" s="2784"/>
      <c r="AI187" s="2784"/>
      <c r="AJ187" s="2784"/>
      <c r="AK187" s="2784"/>
      <c r="AL187" s="2784"/>
      <c r="AM187" s="2784"/>
      <c r="AN187" s="2784"/>
      <c r="AO187" s="2784"/>
      <c r="AP187" s="2784"/>
      <c r="AQ187" s="2784"/>
      <c r="AR187" s="2784"/>
      <c r="AS187" s="2784"/>
      <c r="AT187" s="2784"/>
      <c r="AU187" s="2784"/>
      <c r="AV187" s="2784"/>
      <c r="AW187" s="2784"/>
      <c r="AX187" s="2784"/>
      <c r="AY187" s="2784"/>
      <c r="AZ187" s="239"/>
      <c r="BA187" s="2716"/>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2490"/>
      <c r="CC187" s="2490"/>
      <c r="CD187" s="2490"/>
      <c r="CE187" s="2490"/>
      <c r="CF187" s="2490"/>
      <c r="CG187" s="2490"/>
      <c r="CH187" s="2490"/>
      <c r="CI187" s="2490"/>
      <c r="CJ187" s="2490"/>
      <c r="CK187" s="2490"/>
      <c r="CL187" s="2490"/>
      <c r="CM187" s="2490"/>
      <c r="CN187" s="2490"/>
      <c r="CO187" s="2490"/>
      <c r="CP187" s="2490"/>
      <c r="CQ187" s="2490"/>
      <c r="CR187" s="2490"/>
      <c r="CS187" s="2490"/>
      <c r="CT187" s="2490"/>
      <c r="CU187" s="2490"/>
      <c r="CV187" s="2490"/>
      <c r="CW187" s="2490"/>
      <c r="CX187" s="2490"/>
      <c r="CY187" s="2490"/>
      <c r="CZ187" s="2490"/>
    </row>
    <row r="188" s="130" customFormat="true" ht="15" customHeight="true" x14ac:dyDescent="0.2">
      <c r="A188" s="2717"/>
      <c r="B188" s="300"/>
      <c r="C188" s="371"/>
      <c r="D188" s="372"/>
      <c r="E188" s="372"/>
      <c r="F188" s="372"/>
      <c r="G188" s="373"/>
      <c r="H188" s="374"/>
      <c r="I188" s="372"/>
      <c r="J188" s="372"/>
      <c r="K188" s="372"/>
      <c r="L188" s="375"/>
      <c r="M188" s="376"/>
      <c r="N188" s="372"/>
      <c r="O188" s="372"/>
      <c r="P188" s="372"/>
      <c r="Q188" s="375"/>
      <c r="R188" s="376"/>
      <c r="S188" s="372"/>
      <c r="T188" s="372"/>
      <c r="U188" s="372"/>
      <c r="V188" s="372"/>
      <c r="W188" s="372"/>
      <c r="X188" s="372"/>
      <c r="Y188" s="377"/>
      <c r="Z188" s="377"/>
      <c r="AA188" s="377"/>
      <c r="AB188" s="2784"/>
      <c r="AC188" s="2784"/>
      <c r="AD188" s="2784"/>
      <c r="AE188" s="2784"/>
      <c r="AF188" s="2784"/>
      <c r="AG188" s="2784"/>
      <c r="AH188" s="2784"/>
      <c r="AI188" s="2784"/>
      <c r="AJ188" s="2784"/>
      <c r="AK188" s="2784"/>
      <c r="AL188" s="2784"/>
      <c r="AM188" s="2784"/>
      <c r="AN188" s="2784"/>
      <c r="AO188" s="2784"/>
      <c r="AP188" s="2784"/>
      <c r="AQ188" s="2784"/>
      <c r="AR188" s="2784"/>
      <c r="AS188" s="2784"/>
      <c r="AT188" s="2784"/>
      <c r="AU188" s="2784"/>
      <c r="AV188" s="2784"/>
      <c r="AW188" s="2784"/>
      <c r="AX188" s="2784"/>
      <c r="AY188" s="2784"/>
      <c r="AZ188" s="239"/>
      <c r="BA188" s="2716"/>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2490"/>
      <c r="CC188" s="2490"/>
      <c r="CD188" s="2490"/>
      <c r="CE188" s="2490"/>
      <c r="CF188" s="2490"/>
      <c r="CG188" s="2490"/>
      <c r="CH188" s="2490"/>
      <c r="CI188" s="2490"/>
      <c r="CJ188" s="2490"/>
      <c r="CK188" s="2490"/>
      <c r="CL188" s="2490"/>
      <c r="CM188" s="2490"/>
      <c r="CN188" s="2490"/>
      <c r="CO188" s="2490"/>
      <c r="CP188" s="2490"/>
      <c r="CQ188" s="2490"/>
      <c r="CR188" s="2490"/>
      <c r="CS188" s="2490"/>
      <c r="CT188" s="2490"/>
      <c r="CU188" s="2490"/>
      <c r="CV188" s="2490"/>
      <c r="CW188" s="2490"/>
      <c r="CX188" s="2490"/>
      <c r="CY188" s="2490"/>
      <c r="CZ188" s="2490"/>
    </row>
    <row r="189" s="130" customFormat="true" ht="15" customHeight="true" x14ac:dyDescent="0.2">
      <c r="A189" s="2717"/>
      <c r="B189" s="300"/>
      <c r="C189" s="371"/>
      <c r="D189" s="372"/>
      <c r="E189" s="372"/>
      <c r="F189" s="372"/>
      <c r="G189" s="373"/>
      <c r="H189" s="374"/>
      <c r="I189" s="372"/>
      <c r="J189" s="372"/>
      <c r="K189" s="372"/>
      <c r="L189" s="375"/>
      <c r="M189" s="376"/>
      <c r="N189" s="372"/>
      <c r="O189" s="372"/>
      <c r="P189" s="372"/>
      <c r="Q189" s="375"/>
      <c r="R189" s="376"/>
      <c r="S189" s="372"/>
      <c r="T189" s="372"/>
      <c r="U189" s="372"/>
      <c r="V189" s="372"/>
      <c r="W189" s="372"/>
      <c r="X189" s="372"/>
      <c r="Y189" s="377"/>
      <c r="Z189" s="377"/>
      <c r="AA189" s="377"/>
      <c r="AB189" s="2784"/>
      <c r="AC189" s="2784"/>
      <c r="AD189" s="2784"/>
      <c r="AE189" s="2784"/>
      <c r="AF189" s="2784"/>
      <c r="AG189" s="2784"/>
      <c r="AH189" s="2784"/>
      <c r="AI189" s="2784"/>
      <c r="AJ189" s="2784"/>
      <c r="AK189" s="2784"/>
      <c r="AL189" s="2784"/>
      <c r="AM189" s="2784"/>
      <c r="AN189" s="2784"/>
      <c r="AO189" s="2784"/>
      <c r="AP189" s="2784"/>
      <c r="AQ189" s="2784"/>
      <c r="AR189" s="2784"/>
      <c r="AS189" s="2784"/>
      <c r="AT189" s="2784"/>
      <c r="AU189" s="2784"/>
      <c r="AV189" s="2784"/>
      <c r="AW189" s="2784"/>
      <c r="AX189" s="2784"/>
      <c r="AY189" s="2784"/>
      <c r="AZ189" s="239"/>
      <c r="BA189" s="2716"/>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2490"/>
      <c r="CC189" s="2490"/>
      <c r="CD189" s="2490"/>
      <c r="CE189" s="2490"/>
      <c r="CF189" s="2490"/>
      <c r="CG189" s="2490"/>
      <c r="CH189" s="2490"/>
      <c r="CI189" s="2490"/>
      <c r="CJ189" s="2490"/>
      <c r="CK189" s="2490"/>
      <c r="CL189" s="2490"/>
      <c r="CM189" s="2490"/>
      <c r="CN189" s="2490"/>
      <c r="CO189" s="2490"/>
      <c r="CP189" s="2490"/>
      <c r="CQ189" s="2490"/>
      <c r="CR189" s="2490"/>
      <c r="CS189" s="2490"/>
      <c r="CT189" s="2490"/>
      <c r="CU189" s="2490"/>
      <c r="CV189" s="2490"/>
      <c r="CW189" s="2490"/>
      <c r="CX189" s="2490"/>
      <c r="CY189" s="2490"/>
      <c r="CZ189" s="2490"/>
    </row>
    <row r="190" s="130" customFormat="true" ht="15" customHeight="true" x14ac:dyDescent="0.2">
      <c r="A190" s="2717"/>
      <c r="B190" s="300"/>
      <c r="C190" s="371"/>
      <c r="D190" s="372"/>
      <c r="E190" s="372"/>
      <c r="F190" s="372"/>
      <c r="G190" s="373"/>
      <c r="H190" s="374"/>
      <c r="I190" s="372"/>
      <c r="J190" s="372"/>
      <c r="K190" s="372"/>
      <c r="L190" s="375"/>
      <c r="M190" s="376"/>
      <c r="N190" s="372"/>
      <c r="O190" s="372"/>
      <c r="P190" s="372"/>
      <c r="Q190" s="375"/>
      <c r="R190" s="376"/>
      <c r="S190" s="372"/>
      <c r="T190" s="372"/>
      <c r="U190" s="372"/>
      <c r="V190" s="372"/>
      <c r="W190" s="372"/>
      <c r="X190" s="372"/>
      <c r="Y190" s="377"/>
      <c r="Z190" s="377"/>
      <c r="AA190" s="377"/>
      <c r="AB190" s="2784"/>
      <c r="AC190" s="2784"/>
      <c r="AD190" s="2784"/>
      <c r="AE190" s="2784"/>
      <c r="AF190" s="2784"/>
      <c r="AG190" s="2784"/>
      <c r="AH190" s="2784"/>
      <c r="AI190" s="2784"/>
      <c r="AJ190" s="2784"/>
      <c r="AK190" s="2784"/>
      <c r="AL190" s="2784"/>
      <c r="AM190" s="2784"/>
      <c r="AN190" s="2784"/>
      <c r="AO190" s="2784"/>
      <c r="AP190" s="2784"/>
      <c r="AQ190" s="2784"/>
      <c r="AR190" s="2784"/>
      <c r="AS190" s="2784"/>
      <c r="AT190" s="2784"/>
      <c r="AU190" s="2784"/>
      <c r="AV190" s="2784"/>
      <c r="AW190" s="2784"/>
      <c r="AX190" s="2784"/>
      <c r="AY190" s="2784"/>
      <c r="AZ190" s="239"/>
      <c r="BA190" s="2716"/>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2490"/>
      <c r="CC190" s="2490"/>
      <c r="CD190" s="2490"/>
      <c r="CE190" s="2490"/>
      <c r="CF190" s="2490"/>
      <c r="CG190" s="2490"/>
      <c r="CH190" s="2490"/>
      <c r="CI190" s="2490"/>
      <c r="CJ190" s="2490"/>
      <c r="CK190" s="2490"/>
      <c r="CL190" s="2490"/>
      <c r="CM190" s="2490"/>
      <c r="CN190" s="2490"/>
      <c r="CO190" s="2490"/>
      <c r="CP190" s="2490"/>
      <c r="CQ190" s="2490"/>
      <c r="CR190" s="2490"/>
      <c r="CS190" s="2490"/>
      <c r="CT190" s="2490"/>
      <c r="CU190" s="2490"/>
      <c r="CV190" s="2490"/>
      <c r="CW190" s="2490"/>
      <c r="CX190" s="2490"/>
      <c r="CY190" s="2490"/>
      <c r="CZ190" s="2490"/>
    </row>
    <row r="191" s="130" customFormat="true" ht="15" customHeight="true" x14ac:dyDescent="0.2">
      <c r="A191" s="2717"/>
      <c r="B191" s="300"/>
      <c r="C191" s="371"/>
      <c r="D191" s="372"/>
      <c r="E191" s="372"/>
      <c r="F191" s="372"/>
      <c r="G191" s="373"/>
      <c r="H191" s="374"/>
      <c r="I191" s="372"/>
      <c r="J191" s="372"/>
      <c r="K191" s="372"/>
      <c r="L191" s="375"/>
      <c r="M191" s="376"/>
      <c r="N191" s="372"/>
      <c r="O191" s="372"/>
      <c r="P191" s="372"/>
      <c r="Q191" s="375"/>
      <c r="R191" s="376"/>
      <c r="S191" s="372"/>
      <c r="T191" s="372"/>
      <c r="U191" s="372"/>
      <c r="V191" s="372"/>
      <c r="W191" s="372"/>
      <c r="X191" s="372"/>
      <c r="Y191" s="377"/>
      <c r="Z191" s="377"/>
      <c r="AA191" s="377"/>
      <c r="AB191" s="2784"/>
      <c r="AC191" s="2784"/>
      <c r="AD191" s="2784"/>
      <c r="AE191" s="2784"/>
      <c r="AF191" s="2784"/>
      <c r="AG191" s="2784"/>
      <c r="AH191" s="2784"/>
      <c r="AI191" s="2784"/>
      <c r="AJ191" s="2784"/>
      <c r="AK191" s="2784"/>
      <c r="AL191" s="2784"/>
      <c r="AM191" s="2784"/>
      <c r="AN191" s="2784"/>
      <c r="AO191" s="2784"/>
      <c r="AP191" s="2784"/>
      <c r="AQ191" s="2784"/>
      <c r="AR191" s="2784"/>
      <c r="AS191" s="2784"/>
      <c r="AT191" s="2784"/>
      <c r="AU191" s="2784"/>
      <c r="AV191" s="2784"/>
      <c r="AW191" s="2784"/>
      <c r="AX191" s="2784"/>
      <c r="AY191" s="2784"/>
      <c r="AZ191" s="239"/>
      <c r="BA191" s="2716"/>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2490"/>
      <c r="CC191" s="2490"/>
      <c r="CD191" s="2490"/>
      <c r="CE191" s="2490"/>
      <c r="CF191" s="2490"/>
      <c r="CG191" s="2490"/>
      <c r="CH191" s="2490"/>
      <c r="CI191" s="2490"/>
      <c r="CJ191" s="2490"/>
      <c r="CK191" s="2490"/>
      <c r="CL191" s="2490"/>
      <c r="CM191" s="2490"/>
      <c r="CN191" s="2490"/>
      <c r="CO191" s="2490"/>
      <c r="CP191" s="2490"/>
      <c r="CQ191" s="2490"/>
      <c r="CR191" s="2490"/>
      <c r="CS191" s="2490"/>
      <c r="CT191" s="2490"/>
      <c r="CU191" s="2490"/>
      <c r="CV191" s="2490"/>
      <c r="CW191" s="2490"/>
      <c r="CX191" s="2490"/>
      <c r="CY191" s="2490"/>
      <c r="CZ191" s="2490"/>
    </row>
    <row r="192" s="130" customFormat="true" ht="15" customHeight="true" x14ac:dyDescent="0.2">
      <c r="A192" s="2717"/>
      <c r="B192" s="300"/>
      <c r="C192" s="371"/>
      <c r="D192" s="372"/>
      <c r="E192" s="372"/>
      <c r="F192" s="372"/>
      <c r="G192" s="373"/>
      <c r="H192" s="374"/>
      <c r="I192" s="372"/>
      <c r="J192" s="372"/>
      <c r="K192" s="372"/>
      <c r="L192" s="375"/>
      <c r="M192" s="376"/>
      <c r="N192" s="372"/>
      <c r="O192" s="372"/>
      <c r="P192" s="372"/>
      <c r="Q192" s="375"/>
      <c r="R192" s="376"/>
      <c r="S192" s="372"/>
      <c r="T192" s="372"/>
      <c r="U192" s="372"/>
      <c r="V192" s="372"/>
      <c r="W192" s="372"/>
      <c r="X192" s="372"/>
      <c r="Y192" s="377"/>
      <c r="Z192" s="377"/>
      <c r="AA192" s="377"/>
      <c r="AB192" s="2784"/>
      <c r="AC192" s="2784"/>
      <c r="AD192" s="2784"/>
      <c r="AE192" s="2784"/>
      <c r="AF192" s="2784"/>
      <c r="AG192" s="2784"/>
      <c r="AH192" s="2784"/>
      <c r="AI192" s="2784"/>
      <c r="AJ192" s="2784"/>
      <c r="AK192" s="2784"/>
      <c r="AL192" s="2784"/>
      <c r="AM192" s="2784"/>
      <c r="AN192" s="2784"/>
      <c r="AO192" s="2784"/>
      <c r="AP192" s="2784"/>
      <c r="AQ192" s="2784"/>
      <c r="AR192" s="2784"/>
      <c r="AS192" s="2784"/>
      <c r="AT192" s="2784"/>
      <c r="AU192" s="2784"/>
      <c r="AV192" s="2784"/>
      <c r="AW192" s="2784"/>
      <c r="AX192" s="2784"/>
      <c r="AY192" s="2784"/>
      <c r="AZ192" s="239"/>
      <c r="BA192" s="2716"/>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2490"/>
      <c r="CC192" s="2490"/>
      <c r="CD192" s="2490"/>
      <c r="CE192" s="2490"/>
      <c r="CF192" s="2490"/>
      <c r="CG192" s="2490"/>
      <c r="CH192" s="2490"/>
      <c r="CI192" s="2490"/>
      <c r="CJ192" s="2490"/>
      <c r="CK192" s="2490"/>
      <c r="CL192" s="2490"/>
      <c r="CM192" s="2490"/>
      <c r="CN192" s="2490"/>
      <c r="CO192" s="2490"/>
      <c r="CP192" s="2490"/>
      <c r="CQ192" s="2490"/>
      <c r="CR192" s="2490"/>
      <c r="CS192" s="2490"/>
      <c r="CT192" s="2490"/>
      <c r="CU192" s="2490"/>
      <c r="CV192" s="2490"/>
      <c r="CW192" s="2490"/>
      <c r="CX192" s="2490"/>
      <c r="CY192" s="2490"/>
      <c r="CZ192" s="2490"/>
    </row>
    <row r="193" s="130" customFormat="true" ht="15" customHeight="true" x14ac:dyDescent="0.2">
      <c r="A193" s="2717"/>
      <c r="B193" s="300"/>
      <c r="C193" s="371"/>
      <c r="D193" s="372"/>
      <c r="E193" s="372"/>
      <c r="F193" s="372"/>
      <c r="G193" s="373"/>
      <c r="H193" s="374"/>
      <c r="I193" s="372"/>
      <c r="J193" s="372"/>
      <c r="K193" s="372"/>
      <c r="L193" s="375"/>
      <c r="M193" s="376"/>
      <c r="N193" s="372"/>
      <c r="O193" s="372"/>
      <c r="P193" s="372"/>
      <c r="Q193" s="375"/>
      <c r="R193" s="376"/>
      <c r="S193" s="372"/>
      <c r="T193" s="372"/>
      <c r="U193" s="372"/>
      <c r="V193" s="372"/>
      <c r="W193" s="372"/>
      <c r="X193" s="372"/>
      <c r="Y193" s="377"/>
      <c r="Z193" s="377"/>
      <c r="AA193" s="377"/>
      <c r="AB193" s="2784"/>
      <c r="AC193" s="2784"/>
      <c r="AD193" s="2784"/>
      <c r="AE193" s="2784"/>
      <c r="AF193" s="2784"/>
      <c r="AG193" s="2784"/>
      <c r="AH193" s="2784"/>
      <c r="AI193" s="2784"/>
      <c r="AJ193" s="2784"/>
      <c r="AK193" s="2784"/>
      <c r="AL193" s="2784"/>
      <c r="AM193" s="2784"/>
      <c r="AN193" s="2784"/>
      <c r="AO193" s="2784"/>
      <c r="AP193" s="2784"/>
      <c r="AQ193" s="2784"/>
      <c r="AR193" s="2784"/>
      <c r="AS193" s="2784"/>
      <c r="AT193" s="2784"/>
      <c r="AU193" s="2784"/>
      <c r="AV193" s="2784"/>
      <c r="AW193" s="2784"/>
      <c r="AX193" s="2784"/>
      <c r="AY193" s="2784"/>
      <c r="AZ193" s="239"/>
      <c r="BA193" s="2716"/>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2490"/>
      <c r="CC193" s="2490"/>
      <c r="CD193" s="2490"/>
      <c r="CE193" s="2490"/>
      <c r="CF193" s="2490"/>
      <c r="CG193" s="2490"/>
      <c r="CH193" s="2490"/>
      <c r="CI193" s="2490"/>
      <c r="CJ193" s="2490"/>
      <c r="CK193" s="2490"/>
      <c r="CL193" s="2490"/>
      <c r="CM193" s="2490"/>
      <c r="CN193" s="2490"/>
      <c r="CO193" s="2490"/>
      <c r="CP193" s="2490"/>
      <c r="CQ193" s="2490"/>
      <c r="CR193" s="2490"/>
      <c r="CS193" s="2490"/>
      <c r="CT193" s="2490"/>
      <c r="CU193" s="2490"/>
      <c r="CV193" s="2490"/>
      <c r="CW193" s="2490"/>
      <c r="CX193" s="2490"/>
      <c r="CY193" s="2490"/>
      <c r="CZ193" s="2490"/>
    </row>
    <row r="194" s="130" customFormat="true" ht="15" customHeight="true" x14ac:dyDescent="0.2">
      <c r="A194" s="2717"/>
      <c r="B194" s="300"/>
      <c r="C194" s="371"/>
      <c r="D194" s="372"/>
      <c r="E194" s="372"/>
      <c r="F194" s="372"/>
      <c r="G194" s="373"/>
      <c r="H194" s="374"/>
      <c r="I194" s="372"/>
      <c r="J194" s="372"/>
      <c r="K194" s="372"/>
      <c r="L194" s="375"/>
      <c r="M194" s="376"/>
      <c r="N194" s="372"/>
      <c r="O194" s="372"/>
      <c r="P194" s="372"/>
      <c r="Q194" s="375"/>
      <c r="R194" s="376"/>
      <c r="S194" s="372"/>
      <c r="T194" s="372"/>
      <c r="U194" s="372"/>
      <c r="V194" s="372"/>
      <c r="W194" s="372"/>
      <c r="X194" s="372"/>
      <c r="Y194" s="377"/>
      <c r="Z194" s="377"/>
      <c r="AA194" s="377"/>
      <c r="AB194" s="2784"/>
      <c r="AC194" s="2784"/>
      <c r="AD194" s="2784"/>
      <c r="AE194" s="2784"/>
      <c r="AF194" s="2784"/>
      <c r="AG194" s="2784"/>
      <c r="AH194" s="2784"/>
      <c r="AI194" s="2784"/>
      <c r="AJ194" s="2784"/>
      <c r="AK194" s="2784"/>
      <c r="AL194" s="2784"/>
      <c r="AM194" s="2784"/>
      <c r="AN194" s="2784"/>
      <c r="AO194" s="2784"/>
      <c r="AP194" s="2784"/>
      <c r="AQ194" s="2784"/>
      <c r="AR194" s="2784"/>
      <c r="AS194" s="2784"/>
      <c r="AT194" s="2784"/>
      <c r="AU194" s="2784"/>
      <c r="AV194" s="2784"/>
      <c r="AW194" s="2784"/>
      <c r="AX194" s="2784"/>
      <c r="AY194" s="2784"/>
      <c r="AZ194" s="239"/>
      <c r="BA194" s="2716"/>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2490"/>
      <c r="CC194" s="2490"/>
      <c r="CD194" s="2490"/>
      <c r="CE194" s="2490"/>
      <c r="CF194" s="2490"/>
      <c r="CG194" s="2490"/>
      <c r="CH194" s="2490"/>
      <c r="CI194" s="2490"/>
      <c r="CJ194" s="2490"/>
      <c r="CK194" s="2490"/>
      <c r="CL194" s="2490"/>
      <c r="CM194" s="2490"/>
      <c r="CN194" s="2490"/>
      <c r="CO194" s="2490"/>
      <c r="CP194" s="2490"/>
      <c r="CQ194" s="2490"/>
      <c r="CR194" s="2490"/>
      <c r="CS194" s="2490"/>
      <c r="CT194" s="2490"/>
      <c r="CU194" s="2490"/>
      <c r="CV194" s="2490"/>
      <c r="CW194" s="2490"/>
      <c r="CX194" s="2490"/>
      <c r="CY194" s="2490"/>
      <c r="CZ194" s="2490"/>
    </row>
    <row r="195" s="130" customFormat="true" ht="15" customHeight="true" x14ac:dyDescent="0.2">
      <c r="A195" s="2717"/>
      <c r="B195" s="300"/>
      <c r="C195" s="371"/>
      <c r="D195" s="372"/>
      <c r="E195" s="372"/>
      <c r="F195" s="372"/>
      <c r="G195" s="373"/>
      <c r="H195" s="374"/>
      <c r="I195" s="372"/>
      <c r="J195" s="372"/>
      <c r="K195" s="372"/>
      <c r="L195" s="375"/>
      <c r="M195" s="376"/>
      <c r="N195" s="372"/>
      <c r="O195" s="372"/>
      <c r="P195" s="372"/>
      <c r="Q195" s="375"/>
      <c r="R195" s="376"/>
      <c r="S195" s="372"/>
      <c r="T195" s="372"/>
      <c r="U195" s="372"/>
      <c r="V195" s="372"/>
      <c r="W195" s="372"/>
      <c r="X195" s="372"/>
      <c r="Y195" s="377"/>
      <c r="Z195" s="377"/>
      <c r="AA195" s="377"/>
      <c r="AB195" s="2784"/>
      <c r="AC195" s="2784"/>
      <c r="AD195" s="2784"/>
      <c r="AE195" s="2784"/>
      <c r="AF195" s="2784"/>
      <c r="AG195" s="2784"/>
      <c r="AH195" s="2784"/>
      <c r="AI195" s="2784"/>
      <c r="AJ195" s="2784"/>
      <c r="AK195" s="2784"/>
      <c r="AL195" s="2784"/>
      <c r="AM195" s="2784"/>
      <c r="AN195" s="2784"/>
      <c r="AO195" s="2784"/>
      <c r="AP195" s="2784"/>
      <c r="AQ195" s="2784"/>
      <c r="AR195" s="2784"/>
      <c r="AS195" s="2784"/>
      <c r="AT195" s="2784"/>
      <c r="AU195" s="2784"/>
      <c r="AV195" s="2784"/>
      <c r="AW195" s="2784"/>
      <c r="AX195" s="2784"/>
      <c r="AY195" s="2784"/>
      <c r="AZ195" s="239"/>
      <c r="BA195" s="2716"/>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2490"/>
      <c r="CC195" s="2490"/>
      <c r="CD195" s="2490"/>
      <c r="CE195" s="2490"/>
      <c r="CF195" s="2490"/>
      <c r="CG195" s="2490"/>
      <c r="CH195" s="2490"/>
      <c r="CI195" s="2490"/>
      <c r="CJ195" s="2490"/>
      <c r="CK195" s="2490"/>
      <c r="CL195" s="2490"/>
      <c r="CM195" s="2490"/>
      <c r="CN195" s="2490"/>
      <c r="CO195" s="2490"/>
      <c r="CP195" s="2490"/>
      <c r="CQ195" s="2490"/>
      <c r="CR195" s="2490"/>
      <c r="CS195" s="2490"/>
      <c r="CT195" s="2490"/>
      <c r="CU195" s="2490"/>
      <c r="CV195" s="2490"/>
      <c r="CW195" s="2490"/>
      <c r="CX195" s="2490"/>
      <c r="CY195" s="2490"/>
      <c r="CZ195" s="2490"/>
    </row>
    <row r="196" s="130" customFormat="true" ht="15" customHeight="true" x14ac:dyDescent="0.2">
      <c r="A196" s="2717"/>
      <c r="B196" s="300"/>
      <c r="C196" s="371"/>
      <c r="D196" s="372"/>
      <c r="E196" s="372"/>
      <c r="F196" s="372"/>
      <c r="G196" s="373"/>
      <c r="H196" s="374"/>
      <c r="I196" s="372"/>
      <c r="J196" s="372"/>
      <c r="K196" s="372"/>
      <c r="L196" s="375"/>
      <c r="M196" s="376"/>
      <c r="N196" s="372"/>
      <c r="O196" s="372"/>
      <c r="P196" s="372"/>
      <c r="Q196" s="375"/>
      <c r="R196" s="376"/>
      <c r="S196" s="372"/>
      <c r="T196" s="372"/>
      <c r="U196" s="372"/>
      <c r="V196" s="372"/>
      <c r="W196" s="372"/>
      <c r="X196" s="372"/>
      <c r="Y196" s="377"/>
      <c r="Z196" s="377"/>
      <c r="AA196" s="377"/>
      <c r="AB196" s="2784"/>
      <c r="AC196" s="2784"/>
      <c r="AD196" s="2784"/>
      <c r="AE196" s="2784"/>
      <c r="AF196" s="2784"/>
      <c r="AG196" s="2784"/>
      <c r="AH196" s="2784"/>
      <c r="AI196" s="2784"/>
      <c r="AJ196" s="2784"/>
      <c r="AK196" s="2784"/>
      <c r="AL196" s="2784"/>
      <c r="AM196" s="2784"/>
      <c r="AN196" s="2784"/>
      <c r="AO196" s="2784"/>
      <c r="AP196" s="2784"/>
      <c r="AQ196" s="2784"/>
      <c r="AR196" s="2784"/>
      <c r="AS196" s="2784"/>
      <c r="AT196" s="2784"/>
      <c r="AU196" s="2784"/>
      <c r="AV196" s="2784"/>
      <c r="AW196" s="2784"/>
      <c r="AX196" s="2784"/>
      <c r="AY196" s="2784"/>
      <c r="AZ196" s="239"/>
      <c r="BA196" s="2716"/>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2490"/>
      <c r="CC196" s="2490"/>
      <c r="CD196" s="2490"/>
      <c r="CE196" s="2490"/>
      <c r="CF196" s="2490"/>
      <c r="CG196" s="2490"/>
      <c r="CH196" s="2490"/>
      <c r="CI196" s="2490"/>
      <c r="CJ196" s="2490"/>
      <c r="CK196" s="2490"/>
      <c r="CL196" s="2490"/>
      <c r="CM196" s="2490"/>
      <c r="CN196" s="2490"/>
      <c r="CO196" s="2490"/>
      <c r="CP196" s="2490"/>
      <c r="CQ196" s="2490"/>
      <c r="CR196" s="2490"/>
      <c r="CS196" s="2490"/>
      <c r="CT196" s="2490"/>
      <c r="CU196" s="2490"/>
      <c r="CV196" s="2490"/>
      <c r="CW196" s="2490"/>
      <c r="CX196" s="2490"/>
      <c r="CY196" s="2490"/>
      <c r="CZ196" s="2490"/>
    </row>
    <row r="197" s="130" customFormat="true" ht="15" customHeight="true" x14ac:dyDescent="0.2">
      <c r="A197" s="2717"/>
      <c r="B197" s="300"/>
      <c r="C197" s="371"/>
      <c r="D197" s="372"/>
      <c r="E197" s="372"/>
      <c r="F197" s="372"/>
      <c r="G197" s="373"/>
      <c r="H197" s="374"/>
      <c r="I197" s="372"/>
      <c r="J197" s="372"/>
      <c r="K197" s="372"/>
      <c r="L197" s="375"/>
      <c r="M197" s="376"/>
      <c r="N197" s="372"/>
      <c r="O197" s="372"/>
      <c r="P197" s="372"/>
      <c r="Q197" s="375"/>
      <c r="R197" s="376"/>
      <c r="S197" s="372"/>
      <c r="T197" s="372"/>
      <c r="U197" s="372"/>
      <c r="V197" s="372"/>
      <c r="W197" s="372"/>
      <c r="X197" s="372"/>
      <c r="Y197" s="377"/>
      <c r="Z197" s="377"/>
      <c r="AA197" s="377"/>
      <c r="AB197" s="2784"/>
      <c r="AC197" s="2784"/>
      <c r="AD197" s="2784"/>
      <c r="AE197" s="2784"/>
      <c r="AF197" s="2784"/>
      <c r="AG197" s="2784"/>
      <c r="AH197" s="2784"/>
      <c r="AI197" s="2784"/>
      <c r="AJ197" s="2784"/>
      <c r="AK197" s="2784"/>
      <c r="AL197" s="2784"/>
      <c r="AM197" s="2784"/>
      <c r="AN197" s="2784"/>
      <c r="AO197" s="2784"/>
      <c r="AP197" s="2784"/>
      <c r="AQ197" s="2784"/>
      <c r="AR197" s="2784"/>
      <c r="AS197" s="2784"/>
      <c r="AT197" s="2784"/>
      <c r="AU197" s="2784"/>
      <c r="AV197" s="2784"/>
      <c r="AW197" s="2784"/>
      <c r="AX197" s="2784"/>
      <c r="AY197" s="2784"/>
      <c r="AZ197" s="239"/>
      <c r="BA197" s="2716"/>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2490"/>
      <c r="CC197" s="2490"/>
      <c r="CD197" s="2490"/>
      <c r="CE197" s="2490"/>
      <c r="CF197" s="2490"/>
      <c r="CG197" s="2490"/>
      <c r="CH197" s="2490"/>
      <c r="CI197" s="2490"/>
      <c r="CJ197" s="2490"/>
      <c r="CK197" s="2490"/>
      <c r="CL197" s="2490"/>
      <c r="CM197" s="2490"/>
      <c r="CN197" s="2490"/>
      <c r="CO197" s="2490"/>
      <c r="CP197" s="2490"/>
      <c r="CQ197" s="2490"/>
      <c r="CR197" s="2490"/>
      <c r="CS197" s="2490"/>
      <c r="CT197" s="2490"/>
      <c r="CU197" s="2490"/>
      <c r="CV197" s="2490"/>
      <c r="CW197" s="2490"/>
      <c r="CX197" s="2490"/>
      <c r="CY197" s="2490"/>
      <c r="CZ197" s="2490"/>
    </row>
    <row r="198" s="130" customFormat="true" ht="15" customHeight="true" x14ac:dyDescent="0.2">
      <c r="A198" s="2717"/>
      <c r="B198" s="300"/>
      <c r="C198" s="371"/>
      <c r="D198" s="372"/>
      <c r="E198" s="372"/>
      <c r="F198" s="372"/>
      <c r="G198" s="373"/>
      <c r="H198" s="374"/>
      <c r="I198" s="372"/>
      <c r="J198" s="372"/>
      <c r="K198" s="372"/>
      <c r="L198" s="375"/>
      <c r="M198" s="376"/>
      <c r="N198" s="372"/>
      <c r="O198" s="372"/>
      <c r="P198" s="372"/>
      <c r="Q198" s="375"/>
      <c r="R198" s="376"/>
      <c r="S198" s="372"/>
      <c r="T198" s="372"/>
      <c r="U198" s="372"/>
      <c r="V198" s="372"/>
      <c r="W198" s="372"/>
      <c r="X198" s="372"/>
      <c r="Y198" s="377"/>
      <c r="Z198" s="377"/>
      <c r="AA198" s="377"/>
      <c r="AB198" s="2784"/>
      <c r="AC198" s="2784"/>
      <c r="AD198" s="2784"/>
      <c r="AE198" s="2784"/>
      <c r="AF198" s="2784"/>
      <c r="AG198" s="2784"/>
      <c r="AH198" s="2784"/>
      <c r="AI198" s="2784"/>
      <c r="AJ198" s="2784"/>
      <c r="AK198" s="2784"/>
      <c r="AL198" s="2784"/>
      <c r="AM198" s="2784"/>
      <c r="AN198" s="2784"/>
      <c r="AO198" s="2784"/>
      <c r="AP198" s="2784"/>
      <c r="AQ198" s="2784"/>
      <c r="AR198" s="2784"/>
      <c r="AS198" s="2784"/>
      <c r="AT198" s="2784"/>
      <c r="AU198" s="2784"/>
      <c r="AV198" s="2784"/>
      <c r="AW198" s="2784"/>
      <c r="AX198" s="2784"/>
      <c r="AY198" s="2784"/>
      <c r="AZ198" s="239"/>
      <c r="BA198" s="2716"/>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2490"/>
      <c r="CC198" s="2490"/>
      <c r="CD198" s="2490"/>
      <c r="CE198" s="2490"/>
      <c r="CF198" s="2490"/>
      <c r="CG198" s="2490"/>
      <c r="CH198" s="2490"/>
      <c r="CI198" s="2490"/>
      <c r="CJ198" s="2490"/>
      <c r="CK198" s="2490"/>
      <c r="CL198" s="2490"/>
      <c r="CM198" s="2490"/>
      <c r="CN198" s="2490"/>
      <c r="CO198" s="2490"/>
      <c r="CP198" s="2490"/>
      <c r="CQ198" s="2490"/>
      <c r="CR198" s="2490"/>
      <c r="CS198" s="2490"/>
      <c r="CT198" s="2490"/>
      <c r="CU198" s="2490"/>
      <c r="CV198" s="2490"/>
      <c r="CW198" s="2490"/>
      <c r="CX198" s="2490"/>
      <c r="CY198" s="2490"/>
      <c r="CZ198" s="2490"/>
    </row>
    <row r="199" s="130" customFormat="true" ht="15" customHeight="true" x14ac:dyDescent="0.2">
      <c r="A199" s="2717"/>
      <c r="B199" s="300"/>
      <c r="C199" s="371"/>
      <c r="D199" s="372"/>
      <c r="E199" s="372"/>
      <c r="F199" s="372"/>
      <c r="G199" s="373"/>
      <c r="H199" s="374"/>
      <c r="I199" s="372"/>
      <c r="J199" s="372"/>
      <c r="K199" s="372"/>
      <c r="L199" s="375"/>
      <c r="M199" s="376"/>
      <c r="N199" s="372"/>
      <c r="O199" s="372"/>
      <c r="P199" s="372"/>
      <c r="Q199" s="375"/>
      <c r="R199" s="376"/>
      <c r="S199" s="372"/>
      <c r="T199" s="372"/>
      <c r="U199" s="372"/>
      <c r="V199" s="372"/>
      <c r="W199" s="372"/>
      <c r="X199" s="372"/>
      <c r="Y199" s="377"/>
      <c r="Z199" s="377"/>
      <c r="AA199" s="377"/>
      <c r="AB199" s="2784"/>
      <c r="AC199" s="2784"/>
      <c r="AD199" s="2784"/>
      <c r="AE199" s="2784"/>
      <c r="AF199" s="2784"/>
      <c r="AG199" s="2784"/>
      <c r="AH199" s="2784"/>
      <c r="AI199" s="2784"/>
      <c r="AJ199" s="2784"/>
      <c r="AK199" s="2784"/>
      <c r="AL199" s="2784"/>
      <c r="AM199" s="2784"/>
      <c r="AN199" s="2784"/>
      <c r="AO199" s="2784"/>
      <c r="AP199" s="2784"/>
      <c r="AQ199" s="2784"/>
      <c r="AR199" s="2784"/>
      <c r="AS199" s="2784"/>
      <c r="AT199" s="2784"/>
      <c r="AU199" s="2784"/>
      <c r="AV199" s="2784"/>
      <c r="AW199" s="2784"/>
      <c r="AX199" s="2784"/>
      <c r="AY199" s="2784"/>
      <c r="AZ199" s="239"/>
      <c r="BA199" s="2716"/>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2490"/>
      <c r="CC199" s="2490"/>
      <c r="CD199" s="2490"/>
      <c r="CE199" s="2490"/>
      <c r="CF199" s="2490"/>
      <c r="CG199" s="2490"/>
      <c r="CH199" s="2490"/>
      <c r="CI199" s="2490"/>
      <c r="CJ199" s="2490"/>
      <c r="CK199" s="2490"/>
      <c r="CL199" s="2490"/>
      <c r="CM199" s="2490"/>
      <c r="CN199" s="2490"/>
      <c r="CO199" s="2490"/>
      <c r="CP199" s="2490"/>
      <c r="CQ199" s="2490"/>
      <c r="CR199" s="2490"/>
      <c r="CS199" s="2490"/>
      <c r="CT199" s="2490"/>
      <c r="CU199" s="2490"/>
      <c r="CV199" s="2490"/>
      <c r="CW199" s="2490"/>
      <c r="CX199" s="2490"/>
      <c r="CY199" s="2490"/>
      <c r="CZ199" s="2490"/>
    </row>
    <row r="200" s="130" customFormat="true" ht="15" customHeight="true" x14ac:dyDescent="0.2">
      <c r="A200" s="2717"/>
      <c r="B200" s="300"/>
      <c r="C200" s="371"/>
      <c r="D200" s="372"/>
      <c r="E200" s="372"/>
      <c r="F200" s="372"/>
      <c r="G200" s="373"/>
      <c r="H200" s="374"/>
      <c r="I200" s="372"/>
      <c r="J200" s="372"/>
      <c r="K200" s="372"/>
      <c r="L200" s="375"/>
      <c r="M200" s="376"/>
      <c r="N200" s="372"/>
      <c r="O200" s="372"/>
      <c r="P200" s="372"/>
      <c r="Q200" s="375"/>
      <c r="R200" s="376"/>
      <c r="S200" s="372"/>
      <c r="T200" s="372"/>
      <c r="U200" s="372"/>
      <c r="V200" s="372"/>
      <c r="W200" s="372"/>
      <c r="X200" s="372"/>
      <c r="Y200" s="377"/>
      <c r="Z200" s="377"/>
      <c r="AA200" s="377"/>
      <c r="AB200" s="2784"/>
      <c r="AC200" s="2784"/>
      <c r="AD200" s="2784"/>
      <c r="AE200" s="2784"/>
      <c r="AF200" s="2784"/>
      <c r="AG200" s="2784"/>
      <c r="AH200" s="2784"/>
      <c r="AI200" s="2784"/>
      <c r="AJ200" s="2784"/>
      <c r="AK200" s="2784"/>
      <c r="AL200" s="2784"/>
      <c r="AM200" s="2784"/>
      <c r="AN200" s="2784"/>
      <c r="AO200" s="2784"/>
      <c r="AP200" s="2784"/>
      <c r="AQ200" s="2784"/>
      <c r="AR200" s="2784"/>
      <c r="AS200" s="2784"/>
      <c r="AT200" s="2784"/>
      <c r="AU200" s="2784"/>
      <c r="AV200" s="2784"/>
      <c r="AW200" s="2784"/>
      <c r="AX200" s="2784"/>
      <c r="AY200" s="2784"/>
      <c r="AZ200" s="239"/>
      <c r="BA200" s="2716"/>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2490"/>
      <c r="CC200" s="2490"/>
      <c r="CD200" s="2490"/>
      <c r="CE200" s="2490"/>
      <c r="CF200" s="2490"/>
      <c r="CG200" s="2490"/>
      <c r="CH200" s="2490"/>
      <c r="CI200" s="2490"/>
      <c r="CJ200" s="2490"/>
      <c r="CK200" s="2490"/>
      <c r="CL200" s="2490"/>
      <c r="CM200" s="2490"/>
      <c r="CN200" s="2490"/>
      <c r="CO200" s="2490"/>
      <c r="CP200" s="2490"/>
      <c r="CQ200" s="2490"/>
      <c r="CR200" s="2490"/>
      <c r="CS200" s="2490"/>
      <c r="CT200" s="2490"/>
      <c r="CU200" s="2490"/>
      <c r="CV200" s="2490"/>
      <c r="CW200" s="2490"/>
      <c r="CX200" s="2490"/>
      <c r="CY200" s="2490"/>
      <c r="CZ200" s="2490"/>
    </row>
    <row r="201" s="130" customFormat="true" ht="15" customHeight="true" x14ac:dyDescent="0.2">
      <c r="A201" s="2717"/>
      <c r="B201" s="300"/>
      <c r="C201" s="371"/>
      <c r="D201" s="372"/>
      <c r="E201" s="372"/>
      <c r="F201" s="372"/>
      <c r="G201" s="373"/>
      <c r="H201" s="374"/>
      <c r="I201" s="372"/>
      <c r="J201" s="372"/>
      <c r="K201" s="372"/>
      <c r="L201" s="375"/>
      <c r="M201" s="376"/>
      <c r="N201" s="372"/>
      <c r="O201" s="372"/>
      <c r="P201" s="372"/>
      <c r="Q201" s="375"/>
      <c r="R201" s="376"/>
      <c r="S201" s="372"/>
      <c r="T201" s="372"/>
      <c r="U201" s="372"/>
      <c r="V201" s="372"/>
      <c r="W201" s="372"/>
      <c r="X201" s="372"/>
      <c r="Y201" s="377"/>
      <c r="Z201" s="377"/>
      <c r="AA201" s="377"/>
      <c r="AB201" s="2784"/>
      <c r="AC201" s="2784"/>
      <c r="AD201" s="2784"/>
      <c r="AE201" s="2784"/>
      <c r="AF201" s="2784"/>
      <c r="AG201" s="2784"/>
      <c r="AH201" s="2784"/>
      <c r="AI201" s="2784"/>
      <c r="AJ201" s="2784"/>
      <c r="AK201" s="2784"/>
      <c r="AL201" s="2784"/>
      <c r="AM201" s="2784"/>
      <c r="AN201" s="2784"/>
      <c r="AO201" s="2784"/>
      <c r="AP201" s="2784"/>
      <c r="AQ201" s="2784"/>
      <c r="AR201" s="2784"/>
      <c r="AS201" s="2784"/>
      <c r="AT201" s="2784"/>
      <c r="AU201" s="2784"/>
      <c r="AV201" s="2784"/>
      <c r="AW201" s="2784"/>
      <c r="AX201" s="2784"/>
      <c r="AY201" s="2784"/>
      <c r="AZ201" s="239"/>
      <c r="BA201" s="2716"/>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2490"/>
      <c r="CC201" s="2490"/>
      <c r="CD201" s="2490"/>
      <c r="CE201" s="2490"/>
      <c r="CF201" s="2490"/>
      <c r="CG201" s="2490"/>
      <c r="CH201" s="2490"/>
      <c r="CI201" s="2490"/>
      <c r="CJ201" s="2490"/>
      <c r="CK201" s="2490"/>
      <c r="CL201" s="2490"/>
      <c r="CM201" s="2490"/>
      <c r="CN201" s="2490"/>
      <c r="CO201" s="2490"/>
      <c r="CP201" s="2490"/>
      <c r="CQ201" s="2490"/>
      <c r="CR201" s="2490"/>
      <c r="CS201" s="2490"/>
      <c r="CT201" s="2490"/>
      <c r="CU201" s="2490"/>
      <c r="CV201" s="2490"/>
      <c r="CW201" s="2490"/>
      <c r="CX201" s="2490"/>
      <c r="CY201" s="2490"/>
      <c r="CZ201" s="2490"/>
    </row>
    <row r="202" s="130" customFormat="true" ht="15" customHeight="true" x14ac:dyDescent="0.2">
      <c r="A202" s="2717"/>
      <c r="B202" s="300"/>
      <c r="C202" s="371"/>
      <c r="D202" s="372"/>
      <c r="E202" s="372"/>
      <c r="F202" s="372"/>
      <c r="G202" s="373"/>
      <c r="H202" s="374"/>
      <c r="I202" s="372"/>
      <c r="J202" s="372"/>
      <c r="K202" s="372"/>
      <c r="L202" s="375"/>
      <c r="M202" s="376"/>
      <c r="N202" s="372"/>
      <c r="O202" s="372"/>
      <c r="P202" s="372"/>
      <c r="Q202" s="375"/>
      <c r="R202" s="376"/>
      <c r="S202" s="372"/>
      <c r="T202" s="372"/>
      <c r="U202" s="372"/>
      <c r="V202" s="372"/>
      <c r="W202" s="372"/>
      <c r="X202" s="372"/>
      <c r="Y202" s="377"/>
      <c r="Z202" s="377"/>
      <c r="AA202" s="377"/>
      <c r="AB202" s="2784"/>
      <c r="AC202" s="2784"/>
      <c r="AD202" s="2784"/>
      <c r="AE202" s="2784"/>
      <c r="AF202" s="2784"/>
      <c r="AG202" s="2784"/>
      <c r="AH202" s="2784"/>
      <c r="AI202" s="2784"/>
      <c r="AJ202" s="2784"/>
      <c r="AK202" s="2784"/>
      <c r="AL202" s="2784"/>
      <c r="AM202" s="2784"/>
      <c r="AN202" s="2784"/>
      <c r="AO202" s="2784"/>
      <c r="AP202" s="2784"/>
      <c r="AQ202" s="2784"/>
      <c r="AR202" s="2784"/>
      <c r="AS202" s="2784"/>
      <c r="AT202" s="2784"/>
      <c r="AU202" s="2784"/>
      <c r="AV202" s="2784"/>
      <c r="AW202" s="2784"/>
      <c r="AX202" s="2784"/>
      <c r="AY202" s="2784"/>
      <c r="AZ202" s="239"/>
      <c r="BA202" s="2716"/>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2490"/>
      <c r="CC202" s="2490"/>
      <c r="CD202" s="2490"/>
      <c r="CE202" s="2490"/>
      <c r="CF202" s="2490"/>
      <c r="CG202" s="2490"/>
      <c r="CH202" s="2490"/>
      <c r="CI202" s="2490"/>
      <c r="CJ202" s="2490"/>
      <c r="CK202" s="2490"/>
      <c r="CL202" s="2490"/>
      <c r="CM202" s="2490"/>
      <c r="CN202" s="2490"/>
      <c r="CO202" s="2490"/>
      <c r="CP202" s="2490"/>
      <c r="CQ202" s="2490"/>
      <c r="CR202" s="2490"/>
      <c r="CS202" s="2490"/>
      <c r="CT202" s="2490"/>
      <c r="CU202" s="2490"/>
      <c r="CV202" s="2490"/>
      <c r="CW202" s="2490"/>
      <c r="CX202" s="2490"/>
      <c r="CY202" s="2490"/>
      <c r="CZ202" s="2490"/>
    </row>
    <row r="203" s="130" customFormat="true" ht="15" customHeight="true" x14ac:dyDescent="0.2">
      <c r="A203" s="2717"/>
      <c r="B203" s="300"/>
      <c r="C203" s="371"/>
      <c r="D203" s="372"/>
      <c r="E203" s="372"/>
      <c r="F203" s="372"/>
      <c r="G203" s="373"/>
      <c r="H203" s="374"/>
      <c r="I203" s="372"/>
      <c r="J203" s="372"/>
      <c r="K203" s="372"/>
      <c r="L203" s="375"/>
      <c r="M203" s="376"/>
      <c r="N203" s="372"/>
      <c r="O203" s="372"/>
      <c r="P203" s="372"/>
      <c r="Q203" s="375"/>
      <c r="R203" s="376"/>
      <c r="S203" s="372"/>
      <c r="T203" s="372"/>
      <c r="U203" s="372"/>
      <c r="V203" s="372"/>
      <c r="W203" s="372"/>
      <c r="X203" s="372"/>
      <c r="Y203" s="377"/>
      <c r="Z203" s="377"/>
      <c r="AA203" s="377"/>
      <c r="AB203" s="2784"/>
      <c r="AC203" s="2784"/>
      <c r="AD203" s="2784"/>
      <c r="AE203" s="2784"/>
      <c r="AF203" s="2784"/>
      <c r="AG203" s="2784"/>
      <c r="AH203" s="2784"/>
      <c r="AI203" s="2784"/>
      <c r="AJ203" s="2784"/>
      <c r="AK203" s="2784"/>
      <c r="AL203" s="2784"/>
      <c r="AM203" s="2784"/>
      <c r="AN203" s="2784"/>
      <c r="AO203" s="2784"/>
      <c r="AP203" s="2784"/>
      <c r="AQ203" s="2784"/>
      <c r="AR203" s="2784"/>
      <c r="AS203" s="2784"/>
      <c r="AT203" s="2784"/>
      <c r="AU203" s="2784"/>
      <c r="AV203" s="2784"/>
      <c r="AW203" s="2784"/>
      <c r="AX203" s="2784"/>
      <c r="AY203" s="2784"/>
      <c r="AZ203" s="239"/>
      <c r="BA203" s="2716"/>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2490"/>
      <c r="CC203" s="2490"/>
      <c r="CD203" s="2490"/>
      <c r="CE203" s="2490"/>
      <c r="CF203" s="2490"/>
      <c r="CG203" s="2490"/>
      <c r="CH203" s="2490"/>
      <c r="CI203" s="2490"/>
      <c r="CJ203" s="2490"/>
      <c r="CK203" s="2490"/>
      <c r="CL203" s="2490"/>
      <c r="CM203" s="2490"/>
      <c r="CN203" s="2490"/>
      <c r="CO203" s="2490"/>
      <c r="CP203" s="2490"/>
      <c r="CQ203" s="2490"/>
      <c r="CR203" s="2490"/>
      <c r="CS203" s="2490"/>
      <c r="CT203" s="2490"/>
      <c r="CU203" s="2490"/>
      <c r="CV203" s="2490"/>
      <c r="CW203" s="2490"/>
      <c r="CX203" s="2490"/>
      <c r="CY203" s="2490"/>
      <c r="CZ203" s="2490"/>
    </row>
    <row r="204" s="130" customFormat="true" ht="15" customHeight="true" x14ac:dyDescent="0.2">
      <c r="A204" s="2717"/>
      <c r="B204" s="300"/>
      <c r="C204" s="371"/>
      <c r="D204" s="372"/>
      <c r="E204" s="372"/>
      <c r="F204" s="372"/>
      <c r="G204" s="373"/>
      <c r="H204" s="374"/>
      <c r="I204" s="372"/>
      <c r="J204" s="372"/>
      <c r="K204" s="372"/>
      <c r="L204" s="375"/>
      <c r="M204" s="376"/>
      <c r="N204" s="372"/>
      <c r="O204" s="372"/>
      <c r="P204" s="372"/>
      <c r="Q204" s="375"/>
      <c r="R204" s="376"/>
      <c r="S204" s="372"/>
      <c r="T204" s="372"/>
      <c r="U204" s="372"/>
      <c r="V204" s="372"/>
      <c r="W204" s="372"/>
      <c r="X204" s="372"/>
      <c r="Y204" s="377"/>
      <c r="Z204" s="377"/>
      <c r="AA204" s="377"/>
      <c r="AB204" s="2784"/>
      <c r="AC204" s="2784"/>
      <c r="AD204" s="2784"/>
      <c r="AE204" s="2784"/>
      <c r="AF204" s="2784"/>
      <c r="AG204" s="2784"/>
      <c r="AH204" s="2784"/>
      <c r="AI204" s="2784"/>
      <c r="AJ204" s="2784"/>
      <c r="AK204" s="2784"/>
      <c r="AL204" s="2784"/>
      <c r="AM204" s="2784"/>
      <c r="AN204" s="2784"/>
      <c r="AO204" s="2784"/>
      <c r="AP204" s="2784"/>
      <c r="AQ204" s="2784"/>
      <c r="AR204" s="2784"/>
      <c r="AS204" s="2784"/>
      <c r="AT204" s="2784"/>
      <c r="AU204" s="2784"/>
      <c r="AV204" s="2784"/>
      <c r="AW204" s="2784"/>
      <c r="AX204" s="2784"/>
      <c r="AY204" s="2784"/>
      <c r="AZ204" s="239"/>
      <c r="BA204" s="2716"/>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2490"/>
      <c r="CC204" s="2490"/>
      <c r="CD204" s="2490"/>
      <c r="CE204" s="2490"/>
      <c r="CF204" s="2490"/>
      <c r="CG204" s="2490"/>
      <c r="CH204" s="2490"/>
      <c r="CI204" s="2490"/>
      <c r="CJ204" s="2490"/>
      <c r="CK204" s="2490"/>
      <c r="CL204" s="2490"/>
      <c r="CM204" s="2490"/>
      <c r="CN204" s="2490"/>
      <c r="CO204" s="2490"/>
      <c r="CP204" s="2490"/>
      <c r="CQ204" s="2490"/>
      <c r="CR204" s="2490"/>
      <c r="CS204" s="2490"/>
      <c r="CT204" s="2490"/>
      <c r="CU204" s="2490"/>
      <c r="CV204" s="2490"/>
      <c r="CW204" s="2490"/>
      <c r="CX204" s="2490"/>
      <c r="CY204" s="2490"/>
      <c r="CZ204" s="2490"/>
    </row>
    <row r="205" s="130" customFormat="true" ht="15" customHeight="true" x14ac:dyDescent="0.2">
      <c r="A205" s="284"/>
      <c r="B205" s="302"/>
      <c r="C205" s="378"/>
      <c r="D205" s="379"/>
      <c r="E205" s="379"/>
      <c r="F205" s="379"/>
      <c r="G205" s="380"/>
      <c r="H205" s="381"/>
      <c r="I205" s="379"/>
      <c r="J205" s="379"/>
      <c r="K205" s="379"/>
      <c r="L205" s="382"/>
      <c r="M205" s="383"/>
      <c r="N205" s="379"/>
      <c r="O205" s="379"/>
      <c r="P205" s="379"/>
      <c r="Q205" s="382"/>
      <c r="R205" s="383"/>
      <c r="S205" s="379"/>
      <c r="T205" s="379"/>
      <c r="U205" s="379"/>
      <c r="V205" s="379"/>
      <c r="W205" s="379"/>
      <c r="X205" s="379"/>
      <c r="Y205" s="384"/>
      <c r="Z205" s="384"/>
      <c r="AA205" s="384"/>
      <c r="AB205" s="2784"/>
      <c r="AC205" s="2784"/>
      <c r="AD205" s="2784"/>
      <c r="AE205" s="2784"/>
      <c r="AF205" s="2784"/>
      <c r="AG205" s="2784"/>
      <c r="AH205" s="2784"/>
      <c r="AI205" s="2784"/>
      <c r="AJ205" s="2784"/>
      <c r="AK205" s="2784"/>
      <c r="AL205" s="2784"/>
      <c r="AM205" s="2784"/>
      <c r="AN205" s="2784"/>
      <c r="AO205" s="2784"/>
      <c r="AP205" s="2784"/>
      <c r="AQ205" s="2784"/>
      <c r="AR205" s="2784"/>
      <c r="AS205" s="2784"/>
      <c r="AT205" s="2784"/>
      <c r="AU205" s="2784"/>
      <c r="AV205" s="2784"/>
      <c r="AW205" s="2784"/>
      <c r="AX205" s="2784"/>
      <c r="AY205" s="2784"/>
      <c r="AZ205" s="239"/>
      <c r="BA205" s="2716"/>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2490"/>
      <c r="CC205" s="2490"/>
      <c r="CD205" s="2490"/>
      <c r="CE205" s="2490"/>
      <c r="CF205" s="2490"/>
      <c r="CG205" s="2490"/>
      <c r="CH205" s="2490"/>
      <c r="CI205" s="2490"/>
      <c r="CJ205" s="2490"/>
      <c r="CK205" s="2490"/>
      <c r="CL205" s="2490"/>
      <c r="CM205" s="2490"/>
      <c r="CN205" s="2490"/>
      <c r="CO205" s="2490"/>
      <c r="CP205" s="2490"/>
      <c r="CQ205" s="2490"/>
      <c r="CR205" s="2490"/>
      <c r="CS205" s="2490"/>
      <c r="CT205" s="2490"/>
      <c r="CU205" s="2490"/>
      <c r="CV205" s="2490"/>
      <c r="CW205" s="2490"/>
      <c r="CX205" s="2490"/>
      <c r="CY205" s="2490"/>
      <c r="CZ205" s="2490"/>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732"/>
      <c r="S206" s="132"/>
      <c r="T206" s="132"/>
      <c r="U206" s="132"/>
      <c r="V206" s="132"/>
      <c r="W206" s="132"/>
      <c r="X206" s="132"/>
      <c r="Y206" s="132"/>
      <c r="Z206" s="239"/>
      <c r="AA206" s="239"/>
      <c r="AB206" s="239"/>
      <c r="AC206" s="239"/>
      <c r="AD206" s="239"/>
      <c r="AE206" s="239"/>
      <c r="AF206" s="239"/>
      <c r="AG206" s="239"/>
      <c r="AH206" s="239"/>
      <c r="AI206" s="239"/>
      <c r="AJ206" s="239"/>
      <c r="AK206" s="239"/>
      <c r="AL206" s="239"/>
      <c r="AM206" s="239"/>
      <c r="AN206" s="239"/>
      <c r="AO206" s="239"/>
      <c r="AP206" s="239"/>
      <c r="AQ206" s="239"/>
      <c r="AR206" s="239"/>
      <c r="AS206" s="239"/>
      <c r="AT206" s="239"/>
      <c r="AU206" s="239"/>
      <c r="AV206" s="239"/>
      <c r="AW206" s="239"/>
      <c r="AX206" s="239"/>
      <c r="AY206" s="239"/>
      <c r="AZ206" s="239"/>
      <c r="BA206" s="132"/>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207" s="134"/>
      <c r="B207" s="134"/>
      <c r="C207" s="134"/>
      <c r="D207" s="134"/>
      <c r="E207" s="134"/>
      <c r="F207" s="134"/>
      <c r="G207" s="134"/>
      <c r="R207" s="123"/>
      <c r="S207" s="123"/>
      <c r="T207" s="123"/>
      <c r="U207" s="123"/>
      <c r="V207" s="123"/>
      <c r="W207" s="123"/>
      <c r="X207" s="123"/>
      <c r="Y207" s="123"/>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3008" t="str">
        <f>A1026</f>
        <v>Zambia</v>
      </c>
      <c r="B208" s="3009"/>
      <c r="C208" s="134"/>
      <c r="D208" s="134"/>
      <c r="E208" s="134"/>
      <c r="F208" s="134"/>
      <c r="G208" s="134"/>
      <c r="R208" s="467"/>
      <c r="S208" s="123"/>
      <c r="T208" s="123"/>
      <c r="U208" s="123"/>
      <c r="V208" s="123"/>
      <c r="W208" s="123"/>
      <c r="X208" s="123"/>
      <c r="Y208" s="123"/>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2018</v>
      </c>
      <c r="B209" s="139"/>
      <c r="C209" s="134"/>
      <c r="D209" s="134"/>
      <c r="E209" s="134"/>
      <c r="F209" s="134"/>
      <c r="G209" s="134"/>
      <c r="R209" s="467"/>
      <c r="S209" s="123"/>
      <c r="T209" s="123"/>
      <c r="U209" s="123"/>
      <c r="V209" s="123"/>
      <c r="W209" s="123"/>
      <c r="X209" s="123"/>
      <c r="Y209" s="123"/>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2721" t="s">
        <v>112</v>
      </c>
      <c r="B210" s="141"/>
      <c r="C210" s="134"/>
      <c r="D210" s="134"/>
      <c r="E210" s="134"/>
      <c r="F210" s="134"/>
      <c r="G210" s="134"/>
      <c r="R210" s="467"/>
      <c r="S210" s="123"/>
      <c r="T210" s="123"/>
      <c r="U210" s="123"/>
      <c r="V210" s="123"/>
      <c r="W210" s="123"/>
      <c r="X210" s="123"/>
      <c r="Y210" s="123"/>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C211" s="134"/>
      <c r="D211" s="134"/>
      <c r="E211" s="134"/>
      <c r="F211" s="134"/>
      <c r="G211" s="134"/>
      <c r="R211" s="467"/>
      <c r="S211" s="123"/>
      <c r="T211" s="123"/>
      <c r="U211" s="123"/>
      <c r="V211" s="123"/>
      <c r="W211" s="123"/>
      <c r="X211" s="123"/>
      <c r="Y211" s="123"/>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2722" t="s">
        <v>98</v>
      </c>
      <c r="B212" s="248"/>
      <c r="C212" s="134"/>
      <c r="D212" s="134"/>
      <c r="E212" s="134"/>
      <c r="F212" s="134"/>
      <c r="G212" s="134"/>
      <c r="R212" s="467"/>
      <c r="S212" s="123"/>
      <c r="T212" s="123"/>
      <c r="U212" s="123"/>
      <c r="V212" s="123"/>
      <c r="W212" s="123"/>
      <c r="X212" s="123"/>
      <c r="Y212" s="123"/>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C213" s="134"/>
      <c r="D213" s="134"/>
      <c r="E213" s="134"/>
      <c r="F213" s="134"/>
      <c r="G213" s="134"/>
      <c r="R213" s="467"/>
      <c r="S213" s="123"/>
      <c r="T213" s="123"/>
      <c r="U213" s="123"/>
      <c r="V213" s="123"/>
      <c r="W213" s="123"/>
      <c r="X213" s="123"/>
      <c r="Y213" s="123"/>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C214" s="134"/>
      <c r="D214" s="134"/>
      <c r="E214" s="134"/>
      <c r="F214" s="134"/>
      <c r="G214" s="134"/>
      <c r="R214" s="467"/>
      <c r="S214" s="123"/>
      <c r="T214" s="123"/>
      <c r="U214" s="123"/>
      <c r="V214" s="123"/>
      <c r="W214" s="123"/>
      <c r="X214" s="123"/>
      <c r="Y214" s="123"/>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DHS18</v>
      </c>
      <c r="C215" s="134"/>
      <c r="D215" s="134"/>
      <c r="E215" s="134"/>
      <c r="F215" s="134"/>
      <c r="G215" s="134"/>
      <c r="R215" s="467"/>
      <c r="S215" s="123"/>
      <c r="T215" s="123"/>
      <c r="U215" s="123"/>
      <c r="V215" s="123"/>
      <c r="W215" s="123"/>
      <c r="X215" s="123"/>
      <c r="Y215" s="123"/>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417"/>
      <c r="B216" s="269"/>
      <c r="C216" s="134"/>
      <c r="D216" s="134"/>
      <c r="E216" s="134"/>
      <c r="F216" s="134"/>
      <c r="G216" s="134"/>
      <c r="R216" s="467"/>
      <c r="S216" s="123"/>
      <c r="T216" s="123"/>
      <c r="U216" s="123"/>
      <c r="V216" s="123"/>
      <c r="W216" s="123"/>
      <c r="X216" s="123"/>
      <c r="Y216" s="123"/>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417"/>
      <c r="B217" s="270"/>
      <c r="C217" s="134"/>
      <c r="D217" s="134"/>
      <c r="E217" s="134"/>
      <c r="F217" s="134"/>
      <c r="G217" s="134"/>
      <c r="R217" s="467"/>
      <c r="S217" s="123"/>
      <c r="T217" s="123"/>
      <c r="U217" s="123"/>
      <c r="V217" s="123"/>
      <c r="W217" s="123"/>
      <c r="X217" s="123"/>
      <c r="Y217" s="123"/>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417"/>
      <c r="B218" s="269"/>
      <c r="C218" s="134"/>
      <c r="D218" s="134"/>
      <c r="E218" s="134"/>
      <c r="F218" s="134"/>
      <c r="G218" s="134"/>
      <c r="R218" s="467"/>
      <c r="S218" s="123"/>
      <c r="T218" s="123"/>
      <c r="U218" s="123"/>
      <c r="V218" s="123"/>
      <c r="W218" s="123"/>
      <c r="X218" s="123"/>
      <c r="Y218" s="123"/>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418"/>
      <c r="B219" s="271"/>
      <c r="C219" s="134"/>
      <c r="D219" s="134"/>
      <c r="E219" s="134"/>
      <c r="F219" s="134"/>
      <c r="G219" s="134"/>
      <c r="R219" s="467"/>
      <c r="S219" s="123"/>
      <c r="T219" s="123"/>
      <c r="U219" s="123"/>
      <c r="V219" s="123"/>
      <c r="W219" s="123"/>
      <c r="X219" s="123"/>
      <c r="Y219" s="123"/>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0" customFormat="true" ht="15" customHeight="true" x14ac:dyDescent="0.2">
      <c r="A220" s="114" t="s">
        <v>86</v>
      </c>
      <c r="B220" s="230"/>
      <c r="C220" s="3010" t="s">
        <v>115</v>
      </c>
      <c r="D220" s="3011"/>
      <c r="E220" s="3011"/>
      <c r="F220" s="3011"/>
      <c r="G220" s="3012"/>
      <c r="H220" s="3466" t="s">
        <v>38</v>
      </c>
      <c r="I220" s="3467"/>
      <c r="J220" s="3467"/>
      <c r="K220" s="3467"/>
      <c r="L220" s="3468"/>
      <c r="M220" s="3469" t="s">
        <v>37</v>
      </c>
      <c r="N220" s="3470"/>
      <c r="O220" s="3470"/>
      <c r="P220" s="3470"/>
      <c r="Q220" s="3471"/>
      <c r="R220" s="745" t="s">
        <v>142</v>
      </c>
      <c r="S220" s="462"/>
      <c r="T220" s="462"/>
      <c r="U220" s="462"/>
      <c r="V220" s="462"/>
      <c r="W220" s="462"/>
      <c r="X220" s="462"/>
      <c r="Y220" s="463"/>
      <c r="Z220" s="464"/>
      <c r="AA220" s="464"/>
      <c r="AB220" s="2766"/>
      <c r="AC220" s="2766"/>
      <c r="AD220" s="2766"/>
      <c r="AE220" s="2766"/>
      <c r="AF220" s="2766"/>
      <c r="AG220" s="2766"/>
      <c r="AH220" s="2766"/>
      <c r="AI220" s="2766"/>
      <c r="AJ220" s="2766"/>
      <c r="AK220" s="2766"/>
      <c r="AL220" s="2766"/>
      <c r="AM220" s="2766"/>
      <c r="AN220" s="2766"/>
      <c r="AO220" s="2766"/>
      <c r="AP220" s="2766"/>
      <c r="AQ220" s="2766"/>
      <c r="AR220" s="2766"/>
      <c r="AS220" s="2766"/>
      <c r="AT220" s="2766"/>
      <c r="AU220" s="2766"/>
      <c r="AV220" s="2766"/>
      <c r="AW220" s="2766"/>
      <c r="AX220" s="2766"/>
      <c r="AY220" s="2766"/>
      <c r="AZ220" s="239"/>
      <c r="BA220" s="241" t="s">
        <v>131</v>
      </c>
      <c r="BB220" s="114" t="s">
        <v>86</v>
      </c>
      <c r="BC220" s="3127" t="s">
        <v>115</v>
      </c>
      <c r="BD220" s="3128"/>
      <c r="BE220" s="3128"/>
      <c r="BF220" s="3128"/>
      <c r="BG220" s="3129"/>
      <c r="BH220" s="3130" t="s">
        <v>38</v>
      </c>
      <c r="BI220" s="3128"/>
      <c r="BJ220" s="3128"/>
      <c r="BK220" s="3128"/>
      <c r="BL220" s="3129"/>
      <c r="BM220" s="3130" t="s">
        <v>37</v>
      </c>
      <c r="BN220" s="3128"/>
      <c r="BO220" s="3128"/>
      <c r="BP220" s="3128"/>
      <c r="BQ220" s="3129"/>
      <c r="BR220" s="749" t="s">
        <v>142</v>
      </c>
      <c r="BS220" s="535"/>
      <c r="BT220" s="535"/>
      <c r="BU220" s="535"/>
      <c r="BV220" s="535"/>
      <c r="BW220" s="535"/>
      <c r="BX220" s="535"/>
      <c r="BY220" s="536"/>
      <c r="BZ220" s="461"/>
      <c r="CA220" s="461"/>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0" customFormat="true" ht="12.75" x14ac:dyDescent="0.2">
      <c r="A221" s="209" t="s">
        <v>87</v>
      </c>
      <c r="B221" s="281"/>
      <c r="C221" s="419" t="s">
        <v>0</v>
      </c>
      <c r="D221" s="420" t="s">
        <v>1</v>
      </c>
      <c r="E221" s="420" t="s">
        <v>2</v>
      </c>
      <c r="F221" s="420" t="s">
        <v>3</v>
      </c>
      <c r="G221" s="421" t="s">
        <v>4</v>
      </c>
      <c r="H221" s="331" t="s">
        <v>0</v>
      </c>
      <c r="I221" s="330" t="s">
        <v>1</v>
      </c>
      <c r="J221" s="330" t="s">
        <v>2</v>
      </c>
      <c r="K221" s="330" t="s">
        <v>3</v>
      </c>
      <c r="L221" s="332" t="s">
        <v>4</v>
      </c>
      <c r="M221" s="333" t="s">
        <v>0</v>
      </c>
      <c r="N221" s="330" t="s">
        <v>1</v>
      </c>
      <c r="O221" s="330" t="s">
        <v>2</v>
      </c>
      <c r="P221" s="330" t="s">
        <v>3</v>
      </c>
      <c r="Q221" s="332" t="s">
        <v>4</v>
      </c>
      <c r="R221" s="333" t="s">
        <v>478</v>
      </c>
      <c r="S221" s="330" t="s">
        <v>479</v>
      </c>
      <c r="T221" s="330" t="s">
        <v>480</v>
      </c>
      <c r="U221" s="330" t="s">
        <v>481</v>
      </c>
      <c r="V221" s="330" t="s">
        <v>482</v>
      </c>
      <c r="W221" s="330" t="s">
        <v>483</v>
      </c>
      <c r="X221" s="330" t="s">
        <v>484</v>
      </c>
      <c r="Y221" s="334" t="s">
        <v>485</v>
      </c>
      <c r="Z221" s="334" t="s">
        <v>486</v>
      </c>
      <c r="AA221" s="334" t="s">
        <v>487</v>
      </c>
      <c r="AB221" s="2785"/>
      <c r="AC221" s="2785"/>
      <c r="AD221" s="2785"/>
      <c r="AE221" s="2785"/>
      <c r="AF221" s="2785"/>
      <c r="AG221" s="2785"/>
      <c r="AH221" s="2785"/>
      <c r="AI221" s="2785"/>
      <c r="AJ221" s="2785"/>
      <c r="AK221" s="2785"/>
      <c r="AL221" s="2785"/>
      <c r="AM221" s="2785"/>
      <c r="AN221" s="2785"/>
      <c r="AO221" s="2785"/>
      <c r="AP221" s="2785"/>
      <c r="AQ221" s="2785"/>
      <c r="AR221" s="2785"/>
      <c r="AS221" s="2785"/>
      <c r="AT221" s="2785"/>
      <c r="AU221" s="2785"/>
      <c r="AV221" s="2785"/>
      <c r="AW221" s="2785"/>
      <c r="AX221" s="2785"/>
      <c r="AY221" s="2785"/>
      <c r="AZ221" s="239"/>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478</v>
      </c>
      <c r="BS221" s="190" t="s">
        <v>479</v>
      </c>
      <c r="BT221" s="190" t="s">
        <v>480</v>
      </c>
      <c r="BU221" s="190" t="s">
        <v>481</v>
      </c>
      <c r="BV221" s="190" t="s">
        <v>482</v>
      </c>
      <c r="BW221" s="190" t="s">
        <v>483</v>
      </c>
      <c r="BX221" s="190" t="s">
        <v>484</v>
      </c>
      <c r="BY221" s="191" t="s">
        <v>485</v>
      </c>
      <c r="BZ221" s="191" t="s">
        <v>486</v>
      </c>
      <c r="CA221" s="191" t="s">
        <v>487</v>
      </c>
      <c r="CB221" s="2491"/>
      <c r="CC221" s="2491"/>
      <c r="CD221" s="2491"/>
      <c r="CE221" s="2491"/>
      <c r="CF221" s="2491"/>
      <c r="CG221" s="2491"/>
      <c r="CH221" s="2491"/>
      <c r="CI221" s="2491"/>
      <c r="CJ221" s="2491"/>
      <c r="CK221" s="2491"/>
      <c r="CL221" s="2491"/>
      <c r="CM221" s="2491"/>
      <c r="CN221" s="2491"/>
      <c r="CO221" s="2491"/>
      <c r="CP221" s="2491"/>
      <c r="CQ221" s="2491"/>
      <c r="CR221" s="2491"/>
      <c r="CS221" s="2491"/>
      <c r="CT221" s="2491"/>
      <c r="CU221" s="2491"/>
      <c r="CV221" s="2491"/>
      <c r="CW221" s="2491"/>
      <c r="CX221" s="2491"/>
      <c r="CY221" s="2491"/>
      <c r="CZ221" s="2491"/>
    </row>
    <row r="222" s="130" customFormat="true" ht="15" customHeight="true" x14ac:dyDescent="0.2">
      <c r="A222" s="3491" t="s">
        <v>36</v>
      </c>
      <c r="B222" s="303" t="s">
        <v>15</v>
      </c>
      <c r="C222" s="557">
        <v>11.288930467776053</v>
      </c>
      <c r="D222" s="573">
        <v>11.330289167952664</v>
      </c>
      <c r="E222" s="573">
        <v>13.812697428946269</v>
      </c>
      <c r="F222" s="573">
        <v>21.202138571325428</v>
      </c>
      <c r="G222" s="589">
        <v>46.208114584612623</v>
      </c>
      <c r="H222" s="605">
        <v>13.506465455657256</v>
      </c>
      <c r="I222" s="573">
        <v>20.009000718183113</v>
      </c>
      <c r="J222" s="573">
        <v>27.060085078643976</v>
      </c>
      <c r="K222" s="573">
        <v>36.274042653813815</v>
      </c>
      <c r="L222" s="621">
        <v>63.567344182313313</v>
      </c>
      <c r="M222" s="634">
        <v>11.520124309529477</v>
      </c>
      <c r="N222" s="573">
        <v>10.414116924763016</v>
      </c>
      <c r="O222" s="573">
        <v>11.552074873345031</v>
      </c>
      <c r="P222" s="573">
        <v>12.900944085608614</v>
      </c>
      <c r="Q222" s="621">
        <v>20.137056213106959</v>
      </c>
      <c r="R222" s="634">
        <v>28.542439167768251</v>
      </c>
      <c r="S222" s="573">
        <v>30.338056988503727</v>
      </c>
      <c r="T222" s="573">
        <v>17.089457781279609</v>
      </c>
      <c r="U222" s="573">
        <v>18.129397284701014</v>
      </c>
      <c r="V222" s="573">
        <v>34.019533711325636</v>
      </c>
      <c r="W222" s="573">
        <v>6.821675143892544</v>
      </c>
      <c r="X222" s="573">
        <v>8.6647745018814426</v>
      </c>
      <c r="Y222" s="647">
        <v>13.229039524533054</v>
      </c>
      <c r="Z222" s="647">
        <v>5.3833721351145147</v>
      </c>
      <c r="AA222" s="647">
        <v>26.111555152472782</v>
      </c>
      <c r="AB222" s="2786"/>
      <c r="AC222" s="2786"/>
      <c r="AD222" s="2786"/>
      <c r="AE222" s="2786"/>
      <c r="AF222" s="2786"/>
      <c r="AG222" s="2786"/>
      <c r="AH222" s="2786"/>
      <c r="AI222" s="2786"/>
      <c r="AJ222" s="2786"/>
      <c r="AK222" s="2786"/>
      <c r="AL222" s="2786"/>
      <c r="AM222" s="2786"/>
      <c r="AN222" s="2786"/>
      <c r="AO222" s="2786"/>
      <c r="AP222" s="2786"/>
      <c r="AQ222" s="2786"/>
      <c r="AR222" s="2786"/>
      <c r="AS222" s="2786"/>
      <c r="AT222" s="2786"/>
      <c r="AU222" s="2786"/>
      <c r="AV222" s="2786"/>
      <c r="AW222" s="2786"/>
      <c r="AX222" s="2786"/>
      <c r="AY222" s="2786"/>
      <c r="AZ222" s="239"/>
      <c r="BA222" s="3132" t="s">
        <v>36</v>
      </c>
      <c r="BB222" s="174" t="s">
        <v>15</v>
      </c>
      <c r="BC222" s="663">
        <v>1460.3762399999991</v>
      </c>
      <c r="BD222" s="679">
        <v>1457.452837999999</v>
      </c>
      <c r="BE222" s="679">
        <v>1765.5501509999988</v>
      </c>
      <c r="BF222" s="679">
        <v>2679.4734490000037</v>
      </c>
      <c r="BG222" s="695">
        <v>5858.9284260000095</v>
      </c>
      <c r="BH222" s="711">
        <v>676.58442900000023</v>
      </c>
      <c r="BI222" s="679">
        <v>1006.0807659999997</v>
      </c>
      <c r="BJ222" s="679">
        <v>1349.2214440000007</v>
      </c>
      <c r="BK222" s="679">
        <v>1831.7971279999986</v>
      </c>
      <c r="BL222" s="695">
        <v>3193.6441289999952</v>
      </c>
      <c r="BM222" s="711">
        <v>899.55921099999955</v>
      </c>
      <c r="BN222" s="679">
        <v>806.37828400000035</v>
      </c>
      <c r="BO222" s="679">
        <v>894.59561599999984</v>
      </c>
      <c r="BP222" s="679">
        <v>995.70970099999965</v>
      </c>
      <c r="BQ222" s="695">
        <v>1568.2103960000002</v>
      </c>
      <c r="BR222" s="711">
        <v>1629.6885120000002</v>
      </c>
      <c r="BS222" s="679">
        <v>2682.7532959999967</v>
      </c>
      <c r="BT222" s="679">
        <v>1447.6325689999987</v>
      </c>
      <c r="BU222" s="679">
        <v>1012.2511970000007</v>
      </c>
      <c r="BV222" s="679">
        <v>3671.8446399999998</v>
      </c>
      <c r="BW222" s="679">
        <v>255.45619600000006</v>
      </c>
      <c r="BX222" s="679">
        <v>302.06476500000002</v>
      </c>
      <c r="BY222" s="727">
        <v>732.76498900000013</v>
      </c>
      <c r="BZ222" s="727">
        <v>409.10473700000017</v>
      </c>
      <c r="CA222" s="727">
        <v>1078.2202030000008</v>
      </c>
      <c r="CB222" s="2492"/>
      <c r="CC222" s="2492"/>
      <c r="CD222" s="2492"/>
      <c r="CE222" s="2492"/>
      <c r="CF222" s="2492"/>
      <c r="CG222" s="2492"/>
      <c r="CH222" s="2492"/>
      <c r="CI222" s="2492"/>
      <c r="CJ222" s="2492"/>
      <c r="CK222" s="2492"/>
      <c r="CL222" s="2492"/>
      <c r="CM222" s="2492"/>
      <c r="CN222" s="2492"/>
      <c r="CO222" s="2492"/>
      <c r="CP222" s="2492"/>
      <c r="CQ222" s="2492"/>
      <c r="CR222" s="2492"/>
      <c r="CS222" s="2492"/>
      <c r="CT222" s="2492"/>
      <c r="CU222" s="2492"/>
      <c r="CV222" s="2492"/>
      <c r="CW222" s="2492"/>
      <c r="CX222" s="2492"/>
      <c r="CY222" s="2492"/>
      <c r="CZ222" s="2493"/>
    </row>
    <row r="223" s="130" customFormat="true" ht="15" customHeight="true" x14ac:dyDescent="0.2">
      <c r="A223" s="3486"/>
      <c r="B223" s="304" t="s">
        <v>16</v>
      </c>
      <c r="C223" s="558">
        <v>32.274588621182943</v>
      </c>
      <c r="D223" s="574">
        <v>34.216940316800923</v>
      </c>
      <c r="E223" s="574">
        <v>33.745247807005953</v>
      </c>
      <c r="F223" s="574">
        <v>41.33718495571069</v>
      </c>
      <c r="G223" s="590">
        <v>30.040579345982099</v>
      </c>
      <c r="H223" s="606">
        <v>40.722241277104189</v>
      </c>
      <c r="I223" s="574">
        <v>44.227598414441069</v>
      </c>
      <c r="J223" s="574">
        <v>40.872945436880023</v>
      </c>
      <c r="K223" s="574">
        <v>35.827352227633106</v>
      </c>
      <c r="L223" s="622">
        <v>19.994995478387246</v>
      </c>
      <c r="M223" s="635">
        <v>32.211110244609451</v>
      </c>
      <c r="N223" s="574">
        <v>32.025642926920305</v>
      </c>
      <c r="O223" s="574">
        <v>35.345254679084235</v>
      </c>
      <c r="P223" s="574">
        <v>30.904252269794807</v>
      </c>
      <c r="Q223" s="622">
        <v>34.543598925142604</v>
      </c>
      <c r="R223" s="635">
        <v>33.776778621083132</v>
      </c>
      <c r="S223" s="574">
        <v>49.761188229147066</v>
      </c>
      <c r="T223" s="574">
        <v>23.987636332650847</v>
      </c>
      <c r="U223" s="574">
        <v>39.91206494943274</v>
      </c>
      <c r="V223" s="574">
        <v>29.509844354828125</v>
      </c>
      <c r="W223" s="574">
        <v>37.723552902532923</v>
      </c>
      <c r="X223" s="574">
        <v>40.520591359023925</v>
      </c>
      <c r="Y223" s="648">
        <v>25.499207959618928</v>
      </c>
      <c r="Z223" s="648">
        <v>31.900109381380918</v>
      </c>
      <c r="AA223" s="648">
        <v>36.003541608883246</v>
      </c>
      <c r="AB223" s="2787"/>
      <c r="AC223" s="2787"/>
      <c r="AD223" s="2787"/>
      <c r="AE223" s="2787"/>
      <c r="AF223" s="2787"/>
      <c r="AG223" s="2787"/>
      <c r="AH223" s="2787"/>
      <c r="AI223" s="2787"/>
      <c r="AJ223" s="2787"/>
      <c r="AK223" s="2787"/>
      <c r="AL223" s="2787"/>
      <c r="AM223" s="2787"/>
      <c r="AN223" s="2787"/>
      <c r="AO223" s="2787"/>
      <c r="AP223" s="2787"/>
      <c r="AQ223" s="2787"/>
      <c r="AR223" s="2787"/>
      <c r="AS223" s="2787"/>
      <c r="AT223" s="2787"/>
      <c r="AU223" s="2787"/>
      <c r="AV223" s="2787"/>
      <c r="AW223" s="2787"/>
      <c r="AX223" s="2787"/>
      <c r="AY223" s="2787"/>
      <c r="AZ223" s="239"/>
      <c r="BA223" s="3133"/>
      <c r="BB223" s="175" t="s">
        <v>16</v>
      </c>
      <c r="BC223" s="664">
        <v>4175.1556989999981</v>
      </c>
      <c r="BD223" s="680">
        <v>4401.4390129999929</v>
      </c>
      <c r="BE223" s="680">
        <v>4313.3448530000005</v>
      </c>
      <c r="BF223" s="680">
        <v>5224.0904459999974</v>
      </c>
      <c r="BG223" s="696">
        <v>3808.9761039999985</v>
      </c>
      <c r="BH223" s="712">
        <v>2039.9144729999998</v>
      </c>
      <c r="BI223" s="680">
        <v>2223.8260029999983</v>
      </c>
      <c r="BJ223" s="680">
        <v>2037.9335210000008</v>
      </c>
      <c r="BK223" s="680">
        <v>1809.239779</v>
      </c>
      <c r="BL223" s="696">
        <v>1004.5551020000003</v>
      </c>
      <c r="BM223" s="712">
        <v>2515.2333549999998</v>
      </c>
      <c r="BN223" s="680">
        <v>2479.7861570000005</v>
      </c>
      <c r="BO223" s="680">
        <v>2737.1455109999993</v>
      </c>
      <c r="BP223" s="680">
        <v>2385.2257310000009</v>
      </c>
      <c r="BQ223" s="696">
        <v>2690.1464830000036</v>
      </c>
      <c r="BR223" s="712">
        <v>1928.5537500000016</v>
      </c>
      <c r="BS223" s="680">
        <v>4400.3144889999958</v>
      </c>
      <c r="BT223" s="680">
        <v>2031.9710579999994</v>
      </c>
      <c r="BU223" s="680">
        <v>2228.4819999999986</v>
      </c>
      <c r="BV223" s="680">
        <v>3185.0984420000045</v>
      </c>
      <c r="BW223" s="680">
        <v>1412.6611309999989</v>
      </c>
      <c r="BX223" s="680">
        <v>1412.5979740000009</v>
      </c>
      <c r="BY223" s="728">
        <v>1412.4174929999995</v>
      </c>
      <c r="BZ223" s="728">
        <v>2424.2213859999983</v>
      </c>
      <c r="CA223" s="728">
        <v>1486.6883919999996</v>
      </c>
      <c r="CB223" s="2494"/>
      <c r="CC223" s="2494"/>
      <c r="CD223" s="2494"/>
      <c r="CE223" s="2494"/>
      <c r="CF223" s="2494"/>
      <c r="CG223" s="2494"/>
      <c r="CH223" s="2494"/>
      <c r="CI223" s="2494"/>
      <c r="CJ223" s="2494"/>
      <c r="CK223" s="2494"/>
      <c r="CL223" s="2494"/>
      <c r="CM223" s="2494"/>
      <c r="CN223" s="2494"/>
      <c r="CO223" s="2494"/>
      <c r="CP223" s="2494"/>
      <c r="CQ223" s="2494"/>
      <c r="CR223" s="2494"/>
      <c r="CS223" s="2494"/>
      <c r="CT223" s="2494"/>
      <c r="CU223" s="2494"/>
      <c r="CV223" s="2494"/>
      <c r="CW223" s="2494"/>
      <c r="CX223" s="2494"/>
      <c r="CY223" s="2494"/>
      <c r="CZ223" s="2495"/>
    </row>
    <row r="224" s="130" customFormat="true" ht="15" customHeight="true" x14ac:dyDescent="0.2">
      <c r="A224" s="3492"/>
      <c r="B224" s="433" t="s">
        <v>20</v>
      </c>
      <c r="C224" s="558">
        <v>56.436480911040817</v>
      </c>
      <c r="D224" s="574">
        <v>54.452770515246215</v>
      </c>
      <c r="E224" s="574">
        <v>52.442054764048116</v>
      </c>
      <c r="F224" s="574">
        <v>37.46067647296401</v>
      </c>
      <c r="G224" s="590">
        <v>23.751306069405487</v>
      </c>
      <c r="H224" s="606">
        <v>45.771293267238654</v>
      </c>
      <c r="I224" s="574">
        <v>35.763400867375729</v>
      </c>
      <c r="J224" s="574">
        <v>32.066969484476068</v>
      </c>
      <c r="K224" s="574">
        <v>27.898605118553142</v>
      </c>
      <c r="L224" s="622">
        <v>16.437660339299192</v>
      </c>
      <c r="M224" s="635">
        <v>56.268765445860979</v>
      </c>
      <c r="N224" s="574">
        <v>57.560240148316879</v>
      </c>
      <c r="O224" s="574">
        <v>53.102670447570752</v>
      </c>
      <c r="P224" s="574">
        <v>56.194803644596583</v>
      </c>
      <c r="Q224" s="622">
        <v>45.31934486175053</v>
      </c>
      <c r="R224" s="635">
        <v>37.680782211148632</v>
      </c>
      <c r="S224" s="574">
        <v>19.900754782348894</v>
      </c>
      <c r="T224" s="574">
        <v>58.9229058860696</v>
      </c>
      <c r="U224" s="574">
        <v>41.958537765866346</v>
      </c>
      <c r="V224" s="574">
        <v>36.470621933846239</v>
      </c>
      <c r="W224" s="574">
        <v>55.454771953574557</v>
      </c>
      <c r="X224" s="574">
        <v>50.814634139094608</v>
      </c>
      <c r="Y224" s="648">
        <v>61.271752515848164</v>
      </c>
      <c r="Z224" s="648">
        <v>62.716518483504657</v>
      </c>
      <c r="AA224" s="648">
        <v>37.884903238643844</v>
      </c>
      <c r="AB224" s="2787"/>
      <c r="AC224" s="2787"/>
      <c r="AD224" s="2787"/>
      <c r="AE224" s="2787"/>
      <c r="AF224" s="2787"/>
      <c r="AG224" s="2787"/>
      <c r="AH224" s="2787"/>
      <c r="AI224" s="2787"/>
      <c r="AJ224" s="2787"/>
      <c r="AK224" s="2787"/>
      <c r="AL224" s="2787"/>
      <c r="AM224" s="2787"/>
      <c r="AN224" s="2787"/>
      <c r="AO224" s="2787"/>
      <c r="AP224" s="2787"/>
      <c r="AQ224" s="2787"/>
      <c r="AR224" s="2787"/>
      <c r="AS224" s="2787"/>
      <c r="AT224" s="2787"/>
      <c r="AU224" s="2787"/>
      <c r="AV224" s="2787"/>
      <c r="AW224" s="2787"/>
      <c r="AX224" s="2787"/>
      <c r="AY224" s="2787"/>
      <c r="AZ224" s="239"/>
      <c r="BA224" s="3133"/>
      <c r="BB224" s="175" t="s">
        <v>20</v>
      </c>
      <c r="BC224" s="664">
        <v>7300.8241149999894</v>
      </c>
      <c r="BD224" s="680">
        <v>7004.4412589999865</v>
      </c>
      <c r="BE224" s="680">
        <v>6703.1858319999928</v>
      </c>
      <c r="BF224" s="680">
        <v>4734.1869620000016</v>
      </c>
      <c r="BG224" s="696">
        <v>3011.5317090000017</v>
      </c>
      <c r="BH224" s="712">
        <v>2292.8385240000034</v>
      </c>
      <c r="BI224" s="680">
        <v>1798.234216999999</v>
      </c>
      <c r="BJ224" s="680">
        <v>1598.8657369999987</v>
      </c>
      <c r="BK224" s="680">
        <v>1408.8472360000003</v>
      </c>
      <c r="BL224" s="696">
        <v>825.83342299999993</v>
      </c>
      <c r="BM224" s="712">
        <v>4393.7968799999971</v>
      </c>
      <c r="BN224" s="680">
        <v>4456.9624110000013</v>
      </c>
      <c r="BO224" s="680">
        <v>4112.2843039999989</v>
      </c>
      <c r="BP224" s="680">
        <v>4337.1795709999997</v>
      </c>
      <c r="BQ224" s="696">
        <v>3529.3275739999981</v>
      </c>
      <c r="BR224" s="712">
        <v>2151.4607610000003</v>
      </c>
      <c r="BS224" s="680">
        <v>1759.7967959999976</v>
      </c>
      <c r="BT224" s="680">
        <v>4991.3062609999997</v>
      </c>
      <c r="BU224" s="680">
        <v>2342.7463920000023</v>
      </c>
      <c r="BV224" s="680">
        <v>3936.3989760000013</v>
      </c>
      <c r="BW224" s="680">
        <v>2076.6548970000026</v>
      </c>
      <c r="BX224" s="680">
        <v>1771.4610480000013</v>
      </c>
      <c r="BY224" s="728">
        <v>3393.8816930000039</v>
      </c>
      <c r="BZ224" s="728">
        <v>4766.087900999999</v>
      </c>
      <c r="CA224" s="728">
        <v>1564.3751519999985</v>
      </c>
      <c r="CB224" s="2494"/>
      <c r="CC224" s="2494"/>
      <c r="CD224" s="2494"/>
      <c r="CE224" s="2494"/>
      <c r="CF224" s="2494"/>
      <c r="CG224" s="2494"/>
      <c r="CH224" s="2494"/>
      <c r="CI224" s="2494"/>
      <c r="CJ224" s="2494"/>
      <c r="CK224" s="2494"/>
      <c r="CL224" s="2494"/>
      <c r="CM224" s="2494"/>
      <c r="CN224" s="2494"/>
      <c r="CO224" s="2494"/>
      <c r="CP224" s="2494"/>
      <c r="CQ224" s="2494"/>
      <c r="CR224" s="2494"/>
      <c r="CS224" s="2494"/>
      <c r="CT224" s="2494"/>
      <c r="CU224" s="2494"/>
      <c r="CV224" s="2494"/>
      <c r="CW224" s="2494"/>
      <c r="CX224" s="2494"/>
      <c r="CY224" s="2494"/>
      <c r="CZ224" s="2495"/>
    </row>
    <row r="225" s="130" customFormat="true" ht="15" customHeight="true" x14ac:dyDescent="0.2">
      <c r="A225" s="3486" t="s">
        <v>70</v>
      </c>
      <c r="B225" s="433" t="s">
        <v>71</v>
      </c>
      <c r="C225" s="558">
        <v>38.46047669431897</v>
      </c>
      <c r="D225" s="574">
        <v>38.231403701669095</v>
      </c>
      <c r="E225" s="574">
        <v>40.548142028741701</v>
      </c>
      <c r="F225" s="574">
        <v>36.491759114196483</v>
      </c>
      <c r="G225" s="590">
        <v>67.231208974298937</v>
      </c>
      <c r="H225" s="606">
        <v>29.847568736473562</v>
      </c>
      <c r="I225" s="574">
        <v>29.789555173380265</v>
      </c>
      <c r="J225" s="574">
        <v>40.481198710080285</v>
      </c>
      <c r="K225" s="574">
        <v>57.811763125860558</v>
      </c>
      <c r="L225" s="622">
        <v>80.915395937292047</v>
      </c>
      <c r="M225" s="635">
        <v>38.710080259674548</v>
      </c>
      <c r="N225" s="574">
        <v>39.762108514642073</v>
      </c>
      <c r="O225" s="574">
        <v>37.921153266164502</v>
      </c>
      <c r="P225" s="574">
        <v>41.67565862582844</v>
      </c>
      <c r="Q225" s="622">
        <v>51.556091008407002</v>
      </c>
      <c r="R225" s="635">
        <v>47.564347404741135</v>
      </c>
      <c r="S225" s="574">
        <v>36.966848482588603</v>
      </c>
      <c r="T225" s="574">
        <v>59.422911188958814</v>
      </c>
      <c r="U225" s="574">
        <v>37.349281178730756</v>
      </c>
      <c r="V225" s="574">
        <v>53.968203771652789</v>
      </c>
      <c r="W225" s="574">
        <v>47.72936298383047</v>
      </c>
      <c r="X225" s="574">
        <v>50.061889576058391</v>
      </c>
      <c r="Y225" s="648">
        <v>49.415154556534446</v>
      </c>
      <c r="Z225" s="648">
        <v>48.861459779086708</v>
      </c>
      <c r="AA225" s="648">
        <v>33.831987178474918</v>
      </c>
      <c r="AB225" s="2787"/>
      <c r="AC225" s="2787"/>
      <c r="AD225" s="2787"/>
      <c r="AE225" s="2787"/>
      <c r="AF225" s="2787"/>
      <c r="AG225" s="2787"/>
      <c r="AH225" s="2787"/>
      <c r="AI225" s="2787"/>
      <c r="AJ225" s="2787"/>
      <c r="AK225" s="2787"/>
      <c r="AL225" s="2787"/>
      <c r="AM225" s="2787"/>
      <c r="AN225" s="2787"/>
      <c r="AO225" s="2787"/>
      <c r="AP225" s="2787"/>
      <c r="AQ225" s="2787"/>
      <c r="AR225" s="2787"/>
      <c r="AS225" s="2787"/>
      <c r="AT225" s="2787"/>
      <c r="AU225" s="2787"/>
      <c r="AV225" s="2787"/>
      <c r="AW225" s="2787"/>
      <c r="AX225" s="2787"/>
      <c r="AY225" s="2787"/>
      <c r="AZ225" s="239"/>
      <c r="BA225" s="3133" t="s">
        <v>70</v>
      </c>
      <c r="BB225" s="175" t="s">
        <v>71</v>
      </c>
      <c r="BC225" s="664">
        <v>2167.4524479999973</v>
      </c>
      <c r="BD225" s="680">
        <v>2239.9365960000009</v>
      </c>
      <c r="BE225" s="680">
        <v>2464.87898</v>
      </c>
      <c r="BF225" s="680">
        <v>2884.1494980000002</v>
      </c>
      <c r="BG225" s="696">
        <v>6499.8490980000124</v>
      </c>
      <c r="BH225" s="712">
        <v>810.80887699999971</v>
      </c>
      <c r="BI225" s="680">
        <v>962.17485899999929</v>
      </c>
      <c r="BJ225" s="680">
        <v>1371.1609320000005</v>
      </c>
      <c r="BK225" s="680">
        <v>2104.9476319999972</v>
      </c>
      <c r="BL225" s="696">
        <v>3396.9895299999953</v>
      </c>
      <c r="BM225" s="712">
        <v>1321.8689429999999</v>
      </c>
      <c r="BN225" s="680">
        <v>1306.648271</v>
      </c>
      <c r="BO225" s="680">
        <v>1377.1981190000001</v>
      </c>
      <c r="BP225" s="680">
        <v>1409.0271089999987</v>
      </c>
      <c r="BQ225" s="696">
        <v>2195.4423480000019</v>
      </c>
      <c r="BR225" s="712">
        <v>1692.4547110000003</v>
      </c>
      <c r="BS225" s="680">
        <v>2618.3869359999971</v>
      </c>
      <c r="BT225" s="680">
        <v>2067.681772999998</v>
      </c>
      <c r="BU225" s="680">
        <v>1210.3905539999992</v>
      </c>
      <c r="BV225" s="680">
        <v>3700.5690150000019</v>
      </c>
      <c r="BW225" s="680">
        <v>796.18177399999979</v>
      </c>
      <c r="BX225" s="680">
        <v>858.39256699999862</v>
      </c>
      <c r="BY225" s="728">
        <v>1060.0452390000003</v>
      </c>
      <c r="BZ225" s="728">
        <v>1384.404504000001</v>
      </c>
      <c r="CA225" s="728">
        <v>867.75954700000102</v>
      </c>
      <c r="CB225" s="2494"/>
      <c r="CC225" s="2494"/>
      <c r="CD225" s="2494"/>
      <c r="CE225" s="2494"/>
      <c r="CF225" s="2494"/>
      <c r="CG225" s="2494"/>
      <c r="CH225" s="2494"/>
      <c r="CI225" s="2494"/>
      <c r="CJ225" s="2494"/>
      <c r="CK225" s="2494"/>
      <c r="CL225" s="2494"/>
      <c r="CM225" s="2494"/>
      <c r="CN225" s="2494"/>
      <c r="CO225" s="2494"/>
      <c r="CP225" s="2494"/>
      <c r="CQ225" s="2494"/>
      <c r="CR225" s="2494"/>
      <c r="CS225" s="2494"/>
      <c r="CT225" s="2494"/>
      <c r="CU225" s="2494"/>
      <c r="CV225" s="2494"/>
      <c r="CW225" s="2494"/>
      <c r="CX225" s="2494"/>
      <c r="CY225" s="2494"/>
      <c r="CZ225" s="2495"/>
    </row>
    <row r="226" s="130" customFormat="true" ht="15" customHeight="true" x14ac:dyDescent="0.2">
      <c r="A226" s="3486"/>
      <c r="B226" s="433" t="s">
        <v>72</v>
      </c>
      <c r="C226" s="558">
        <v>61.53952330568093</v>
      </c>
      <c r="D226" s="574">
        <v>61.768596298330955</v>
      </c>
      <c r="E226" s="574">
        <v>59.451857971258491</v>
      </c>
      <c r="F226" s="574">
        <v>63.508240885803637</v>
      </c>
      <c r="G226" s="590">
        <v>32.768791025701177</v>
      </c>
      <c r="H226" s="606">
        <v>70.15243126352641</v>
      </c>
      <c r="I226" s="574">
        <v>70.210444826619693</v>
      </c>
      <c r="J226" s="574">
        <v>59.518801289919764</v>
      </c>
      <c r="K226" s="574">
        <v>42.188236874139491</v>
      </c>
      <c r="L226" s="622">
        <v>19.084604062707982</v>
      </c>
      <c r="M226" s="635">
        <v>61.289919740325395</v>
      </c>
      <c r="N226" s="574">
        <v>60.237891485358055</v>
      </c>
      <c r="O226" s="574">
        <v>62.078846733835469</v>
      </c>
      <c r="P226" s="574">
        <v>58.324341374171482</v>
      </c>
      <c r="Q226" s="622">
        <v>48.44390899159292</v>
      </c>
      <c r="R226" s="635">
        <v>52.435652595258865</v>
      </c>
      <c r="S226" s="574">
        <v>63.033151517411227</v>
      </c>
      <c r="T226" s="574">
        <v>40.577088811041229</v>
      </c>
      <c r="U226" s="574">
        <v>62.650718821269372</v>
      </c>
      <c r="V226" s="574">
        <v>46.031796228347467</v>
      </c>
      <c r="W226" s="574">
        <v>52.270637016169545</v>
      </c>
      <c r="X226" s="574">
        <v>49.938110423941438</v>
      </c>
      <c r="Y226" s="648">
        <v>50.584845443465717</v>
      </c>
      <c r="Z226" s="648">
        <v>51.138540220913399</v>
      </c>
      <c r="AA226" s="648">
        <v>66.168012821525068</v>
      </c>
      <c r="AB226" s="2787"/>
      <c r="AC226" s="2787"/>
      <c r="AD226" s="2787"/>
      <c r="AE226" s="2787"/>
      <c r="AF226" s="2787"/>
      <c r="AG226" s="2787"/>
      <c r="AH226" s="2787"/>
      <c r="AI226" s="2787"/>
      <c r="AJ226" s="2787"/>
      <c r="AK226" s="2787"/>
      <c r="AL226" s="2787"/>
      <c r="AM226" s="2787"/>
      <c r="AN226" s="2787"/>
      <c r="AO226" s="2787"/>
      <c r="AP226" s="2787"/>
      <c r="AQ226" s="2787"/>
      <c r="AR226" s="2787"/>
      <c r="AS226" s="2787"/>
      <c r="AT226" s="2787"/>
      <c r="AU226" s="2787"/>
      <c r="AV226" s="2787"/>
      <c r="AW226" s="2787"/>
      <c r="AX226" s="2787"/>
      <c r="AY226" s="2787"/>
      <c r="AZ226" s="239"/>
      <c r="BA226" s="3133"/>
      <c r="BB226" s="175" t="s">
        <v>72</v>
      </c>
      <c r="BC226" s="664">
        <v>3468.0794909999977</v>
      </c>
      <c r="BD226" s="680">
        <v>3618.9552549999967</v>
      </c>
      <c r="BE226" s="680">
        <v>3614.0160240000027</v>
      </c>
      <c r="BF226" s="680">
        <v>5019.4143969999959</v>
      </c>
      <c r="BG226" s="696">
        <v>3168.0554319999969</v>
      </c>
      <c r="BH226" s="712">
        <v>1905.6900249999997</v>
      </c>
      <c r="BI226" s="680">
        <v>2267.7319100000009</v>
      </c>
      <c r="BJ226" s="680">
        <v>2015.9940330000015</v>
      </c>
      <c r="BK226" s="680">
        <v>1536.0892749999998</v>
      </c>
      <c r="BL226" s="696">
        <v>801.209701</v>
      </c>
      <c r="BM226" s="712">
        <v>2092.9236229999979</v>
      </c>
      <c r="BN226" s="680">
        <v>1979.5161700000012</v>
      </c>
      <c r="BO226" s="680">
        <v>2254.5430079999992</v>
      </c>
      <c r="BP226" s="680">
        <v>1971.9083230000003</v>
      </c>
      <c r="BQ226" s="696">
        <v>2062.9145309999985</v>
      </c>
      <c r="BR226" s="712">
        <v>1865.7875510000017</v>
      </c>
      <c r="BS226" s="680">
        <v>4464.6808489999976</v>
      </c>
      <c r="BT226" s="680">
        <v>1411.9218540000004</v>
      </c>
      <c r="BU226" s="680">
        <v>2030.3426430000011</v>
      </c>
      <c r="BV226" s="680">
        <v>3156.374067000002</v>
      </c>
      <c r="BW226" s="680">
        <v>871.93555299999935</v>
      </c>
      <c r="BX226" s="680">
        <v>856.27017199999909</v>
      </c>
      <c r="BY226" s="728">
        <v>1085.1372430000004</v>
      </c>
      <c r="BZ226" s="728">
        <v>1448.9216190000004</v>
      </c>
      <c r="CA226" s="728">
        <v>1697.1490479999984</v>
      </c>
      <c r="CB226" s="2494"/>
      <c r="CC226" s="2494"/>
      <c r="CD226" s="2494"/>
      <c r="CE226" s="2494"/>
      <c r="CF226" s="2494"/>
      <c r="CG226" s="2494"/>
      <c r="CH226" s="2494"/>
      <c r="CI226" s="2494"/>
      <c r="CJ226" s="2494"/>
      <c r="CK226" s="2494"/>
      <c r="CL226" s="2494"/>
      <c r="CM226" s="2494"/>
      <c r="CN226" s="2494"/>
      <c r="CO226" s="2494"/>
      <c r="CP226" s="2494"/>
      <c r="CQ226" s="2494"/>
      <c r="CR226" s="2494"/>
      <c r="CS226" s="2494"/>
      <c r="CT226" s="2494"/>
      <c r="CU226" s="2494"/>
      <c r="CV226" s="2494"/>
      <c r="CW226" s="2494"/>
      <c r="CX226" s="2494"/>
      <c r="CY226" s="2494"/>
      <c r="CZ226" s="2495"/>
    </row>
    <row r="227" s="130" customFormat="true" ht="15" customHeight="true" x14ac:dyDescent="0.2">
      <c r="A227" s="3486" t="s">
        <v>95</v>
      </c>
      <c r="B227" s="304" t="s">
        <v>61</v>
      </c>
      <c r="C227" s="558">
        <v>25.913724841015384</v>
      </c>
      <c r="D227" s="574">
        <v>24.87591297236936</v>
      </c>
      <c r="E227" s="574">
        <v>29.043932323855636</v>
      </c>
      <c r="F227" s="574">
        <v>33.902091317248825</v>
      </c>
      <c r="G227" s="590">
        <v>60.601844048205663</v>
      </c>
      <c r="H227" s="606">
        <v>24.906486378546681</v>
      </c>
      <c r="I227" s="574">
        <v>31.14891041611979</v>
      </c>
      <c r="J227" s="574">
        <v>39.833472573345951</v>
      </c>
      <c r="K227" s="574">
        <v>50.309765453855114</v>
      </c>
      <c r="L227" s="622">
        <v>76.071762040680525</v>
      </c>
      <c r="M227" s="635">
        <v>26.343011870080304</v>
      </c>
      <c r="N227" s="574">
        <v>24.538585894825616</v>
      </c>
      <c r="O227" s="574">
        <v>24.632692273939156</v>
      </c>
      <c r="P227" s="574">
        <v>29.450716259641339</v>
      </c>
      <c r="Q227" s="622">
        <v>36.826654988303034</v>
      </c>
      <c r="R227" s="635">
        <v>45.800380974734182</v>
      </c>
      <c r="S227" s="574">
        <v>37.87558410327982</v>
      </c>
      <c r="T227" s="574">
        <v>41.603375676674453</v>
      </c>
      <c r="U227" s="574">
        <v>31.235252502028228</v>
      </c>
      <c r="V227" s="574">
        <v>53.549294431783757</v>
      </c>
      <c r="W227" s="574">
        <v>15.314042475622591</v>
      </c>
      <c r="X227" s="574">
        <v>17.61657019363269</v>
      </c>
      <c r="Y227" s="648">
        <v>34.158631964812081</v>
      </c>
      <c r="Z227" s="648">
        <v>14.439027462423901</v>
      </c>
      <c r="AA227" s="648">
        <v>42.037373382500625</v>
      </c>
      <c r="AB227" s="2787"/>
      <c r="AC227" s="2787"/>
      <c r="AD227" s="2787"/>
      <c r="AE227" s="2787"/>
      <c r="AF227" s="2787"/>
      <c r="AG227" s="2787"/>
      <c r="AH227" s="2787"/>
      <c r="AI227" s="2787"/>
      <c r="AJ227" s="2787"/>
      <c r="AK227" s="2787"/>
      <c r="AL227" s="2787"/>
      <c r="AM227" s="2787"/>
      <c r="AN227" s="2787"/>
      <c r="AO227" s="2787"/>
      <c r="AP227" s="2787"/>
      <c r="AQ227" s="2787"/>
      <c r="AR227" s="2787"/>
      <c r="AS227" s="2787"/>
      <c r="AT227" s="2787"/>
      <c r="AU227" s="2787"/>
      <c r="AV227" s="2787"/>
      <c r="AW227" s="2787"/>
      <c r="AX227" s="2787"/>
      <c r="AY227" s="2787"/>
      <c r="AZ227" s="239"/>
      <c r="BA227" s="3133" t="s">
        <v>95</v>
      </c>
      <c r="BB227" s="175" t="s">
        <v>61</v>
      </c>
      <c r="BC227" s="664">
        <v>1460.3762399999991</v>
      </c>
      <c r="BD227" s="680">
        <v>1457.452837999999</v>
      </c>
      <c r="BE227" s="680">
        <v>1765.5501509999988</v>
      </c>
      <c r="BF227" s="680">
        <v>2679.4734490000037</v>
      </c>
      <c r="BG227" s="696">
        <v>5858.9284260000095</v>
      </c>
      <c r="BH227" s="712">
        <v>676.58442900000023</v>
      </c>
      <c r="BI227" s="680">
        <v>1006.0807659999997</v>
      </c>
      <c r="BJ227" s="680">
        <v>1349.2214440000007</v>
      </c>
      <c r="BK227" s="680">
        <v>1831.7971279999986</v>
      </c>
      <c r="BL227" s="696">
        <v>3193.6441289999952</v>
      </c>
      <c r="BM227" s="712">
        <v>899.55921099999955</v>
      </c>
      <c r="BN227" s="680">
        <v>806.37828400000035</v>
      </c>
      <c r="BO227" s="680">
        <v>894.59561599999984</v>
      </c>
      <c r="BP227" s="680">
        <v>995.70970099999965</v>
      </c>
      <c r="BQ227" s="696">
        <v>1568.2103960000002</v>
      </c>
      <c r="BR227" s="712">
        <v>1629.6885120000002</v>
      </c>
      <c r="BS227" s="680">
        <v>2682.7532959999967</v>
      </c>
      <c r="BT227" s="680">
        <v>1447.6325689999987</v>
      </c>
      <c r="BU227" s="680">
        <v>1012.2511970000007</v>
      </c>
      <c r="BV227" s="680">
        <v>3671.8446399999998</v>
      </c>
      <c r="BW227" s="680">
        <v>255.45619600000006</v>
      </c>
      <c r="BX227" s="680">
        <v>302.06476500000002</v>
      </c>
      <c r="BY227" s="728">
        <v>732.76498900000013</v>
      </c>
      <c r="BZ227" s="728">
        <v>409.10473700000017</v>
      </c>
      <c r="CA227" s="728">
        <v>1078.2202030000008</v>
      </c>
      <c r="CB227" s="2494"/>
      <c r="CC227" s="2494"/>
      <c r="CD227" s="2494"/>
      <c r="CE227" s="2494"/>
      <c r="CF227" s="2494"/>
      <c r="CG227" s="2494"/>
      <c r="CH227" s="2494"/>
      <c r="CI227" s="2494"/>
      <c r="CJ227" s="2494"/>
      <c r="CK227" s="2494"/>
      <c r="CL227" s="2494"/>
      <c r="CM227" s="2494"/>
      <c r="CN227" s="2494"/>
      <c r="CO227" s="2494"/>
      <c r="CP227" s="2494"/>
      <c r="CQ227" s="2494"/>
      <c r="CR227" s="2494"/>
      <c r="CS227" s="2494"/>
      <c r="CT227" s="2494"/>
      <c r="CU227" s="2494"/>
      <c r="CV227" s="2494"/>
      <c r="CW227" s="2494"/>
      <c r="CX227" s="2494"/>
      <c r="CY227" s="2494"/>
      <c r="CZ227" s="2495"/>
    </row>
    <row r="228" s="130" customFormat="true" ht="15" customHeight="true" x14ac:dyDescent="0.2">
      <c r="A228" s="3486"/>
      <c r="B228" s="304" t="s">
        <v>92</v>
      </c>
      <c r="C228" s="558">
        <v>31.206176524874081</v>
      </c>
      <c r="D228" s="574">
        <v>28.170360026671226</v>
      </c>
      <c r="E228" s="574">
        <v>26.423493528726244</v>
      </c>
      <c r="F228" s="574">
        <v>31.850866601996447</v>
      </c>
      <c r="G228" s="590">
        <v>23.769586489700263</v>
      </c>
      <c r="H228" s="606">
        <v>28.249335695847812</v>
      </c>
      <c r="I228" s="574">
        <v>30.186669205373555</v>
      </c>
      <c r="J228" s="574">
        <v>29.08573558576467</v>
      </c>
      <c r="K228" s="574">
        <v>30.346721777956461</v>
      </c>
      <c r="L228" s="622">
        <v>15.821519881556126</v>
      </c>
      <c r="M228" s="635">
        <v>29.35067204313459</v>
      </c>
      <c r="N228" s="574">
        <v>32.077054417862023</v>
      </c>
      <c r="O228" s="574">
        <v>27.456911826303742</v>
      </c>
      <c r="P228" s="574">
        <v>26.162632998783625</v>
      </c>
      <c r="Q228" s="622">
        <v>32.78103697423802</v>
      </c>
      <c r="R228" s="635">
        <v>25.21758087083278</v>
      </c>
      <c r="S228" s="574">
        <v>24.806751782342261</v>
      </c>
      <c r="T228" s="574">
        <v>22.041864712655698</v>
      </c>
      <c r="U228" s="574">
        <v>24.454044311133728</v>
      </c>
      <c r="V228" s="574">
        <v>28.011759847359968</v>
      </c>
      <c r="W228" s="574">
        <v>46.523772784958325</v>
      </c>
      <c r="X228" s="574">
        <v>38.979660127786779</v>
      </c>
      <c r="Y228" s="648">
        <v>28.471391693939868</v>
      </c>
      <c r="Z228" s="648">
        <v>34.260409704343822</v>
      </c>
      <c r="AA228" s="648">
        <v>26.130783268711372</v>
      </c>
      <c r="AB228" s="2787"/>
      <c r="AC228" s="2787"/>
      <c r="AD228" s="2787"/>
      <c r="AE228" s="2787"/>
      <c r="AF228" s="2787"/>
      <c r="AG228" s="2787"/>
      <c r="AH228" s="2787"/>
      <c r="AI228" s="2787"/>
      <c r="AJ228" s="2787"/>
      <c r="AK228" s="2787"/>
      <c r="AL228" s="2787"/>
      <c r="AM228" s="2787"/>
      <c r="AN228" s="2787"/>
      <c r="AO228" s="2787"/>
      <c r="AP228" s="2787"/>
      <c r="AQ228" s="2787"/>
      <c r="AR228" s="2787"/>
      <c r="AS228" s="2787"/>
      <c r="AT228" s="2787"/>
      <c r="AU228" s="2787"/>
      <c r="AV228" s="2787"/>
      <c r="AW228" s="2787"/>
      <c r="AX228" s="2787"/>
      <c r="AY228" s="2787"/>
      <c r="AZ228" s="239"/>
      <c r="BA228" s="3133"/>
      <c r="BB228" s="175" t="s">
        <v>92</v>
      </c>
      <c r="BC228" s="664">
        <v>1758.6340449999991</v>
      </c>
      <c r="BD228" s="680">
        <v>1650.4709280000004</v>
      </c>
      <c r="BE228" s="680">
        <v>1606.2564280000006</v>
      </c>
      <c r="BF228" s="680">
        <v>2517.3535930000003</v>
      </c>
      <c r="BG228" s="696">
        <v>2298.0209289999993</v>
      </c>
      <c r="BH228" s="712">
        <v>767.39289399999996</v>
      </c>
      <c r="BI228" s="680">
        <v>975.0012719999994</v>
      </c>
      <c r="BJ228" s="680">
        <v>985.17893699999991</v>
      </c>
      <c r="BK228" s="680">
        <v>1104.9353399999998</v>
      </c>
      <c r="BL228" s="696">
        <v>664.21892600000047</v>
      </c>
      <c r="BM228" s="712">
        <v>1002.2645670000002</v>
      </c>
      <c r="BN228" s="680">
        <v>1054.1047560000004</v>
      </c>
      <c r="BO228" s="680">
        <v>997.16395899999998</v>
      </c>
      <c r="BP228" s="680">
        <v>884.54172900000003</v>
      </c>
      <c r="BQ228" s="696">
        <v>1395.9335429999994</v>
      </c>
      <c r="BR228" s="712">
        <v>897.30262000000016</v>
      </c>
      <c r="BS228" s="680">
        <v>1757.0790439999998</v>
      </c>
      <c r="BT228" s="680">
        <v>766.96952400000009</v>
      </c>
      <c r="BU228" s="680">
        <v>792.49033199999985</v>
      </c>
      <c r="BV228" s="680">
        <v>1920.750428999999</v>
      </c>
      <c r="BW228" s="680">
        <v>776.07111499999985</v>
      </c>
      <c r="BX228" s="680">
        <v>668.36970799999995</v>
      </c>
      <c r="BY228" s="728">
        <v>610.76330700000028</v>
      </c>
      <c r="BZ228" s="728">
        <v>970.70913800000005</v>
      </c>
      <c r="CA228" s="728">
        <v>670.23070599999994</v>
      </c>
      <c r="CB228" s="2494"/>
      <c r="CC228" s="2494"/>
      <c r="CD228" s="2494"/>
      <c r="CE228" s="2494"/>
      <c r="CF228" s="2494"/>
      <c r="CG228" s="2494"/>
      <c r="CH228" s="2494"/>
      <c r="CI228" s="2494"/>
      <c r="CJ228" s="2494"/>
      <c r="CK228" s="2494"/>
      <c r="CL228" s="2494"/>
      <c r="CM228" s="2494"/>
      <c r="CN228" s="2494"/>
      <c r="CO228" s="2494"/>
      <c r="CP228" s="2494"/>
      <c r="CQ228" s="2494"/>
      <c r="CR228" s="2494"/>
      <c r="CS228" s="2494"/>
      <c r="CT228" s="2494"/>
      <c r="CU228" s="2494"/>
      <c r="CV228" s="2494"/>
      <c r="CW228" s="2494"/>
      <c r="CX228" s="2494"/>
      <c r="CY228" s="2494"/>
      <c r="CZ228" s="2495"/>
    </row>
    <row r="229" s="130" customFormat="true" ht="15" customHeight="true" x14ac:dyDescent="0.2">
      <c r="A229" s="3486"/>
      <c r="B229" s="304" t="s">
        <v>93</v>
      </c>
      <c r="C229" s="558">
        <v>2.7675847051924589</v>
      </c>
      <c r="D229" s="574">
        <v>4.179062307801594</v>
      </c>
      <c r="E229" s="574">
        <v>6.513320525185379</v>
      </c>
      <c r="F229" s="574">
        <v>6.0641943225537869</v>
      </c>
      <c r="G229" s="590">
        <v>3.6143391043601896</v>
      </c>
      <c r="H229" s="606">
        <v>6.7400233758680885</v>
      </c>
      <c r="I229" s="574">
        <v>6.5358206319174368</v>
      </c>
      <c r="J229" s="574">
        <v>6.7619174607206078</v>
      </c>
      <c r="K229" s="574">
        <v>4.1040038543064457</v>
      </c>
      <c r="L229" s="622">
        <v>2.5062211250736173</v>
      </c>
      <c r="M229" s="635">
        <v>3.0561149171718109</v>
      </c>
      <c r="N229" s="574">
        <v>3.4604926211603453</v>
      </c>
      <c r="O229" s="574">
        <v>4.3644356648000686</v>
      </c>
      <c r="P229" s="574">
        <v>5.6387675788065739</v>
      </c>
      <c r="Q229" s="622">
        <v>4.23569236034432</v>
      </c>
      <c r="R229" s="635">
        <v>5.8965687142973948</v>
      </c>
      <c r="S229" s="574">
        <v>7.3943789032932337</v>
      </c>
      <c r="T229" s="574">
        <v>1.9965272900895292</v>
      </c>
      <c r="U229" s="574">
        <v>2.6076789992533311</v>
      </c>
      <c r="V229" s="574">
        <v>2.6767858622280509</v>
      </c>
      <c r="W229" s="574">
        <v>0.58972914199577797</v>
      </c>
      <c r="X229" s="574">
        <v>2.5773765881081521</v>
      </c>
      <c r="Y229" s="648">
        <v>2.5640339440362854</v>
      </c>
      <c r="Z229" s="648">
        <v>8.6497103884571125</v>
      </c>
      <c r="AA229" s="648">
        <v>7.8082624616882281</v>
      </c>
      <c r="AB229" s="2787"/>
      <c r="AC229" s="2787"/>
      <c r="AD229" s="2787"/>
      <c r="AE229" s="2787"/>
      <c r="AF229" s="2787"/>
      <c r="AG229" s="2787"/>
      <c r="AH229" s="2787"/>
      <c r="AI229" s="2787"/>
      <c r="AJ229" s="2787"/>
      <c r="AK229" s="2787"/>
      <c r="AL229" s="2787"/>
      <c r="AM229" s="2787"/>
      <c r="AN229" s="2787"/>
      <c r="AO229" s="2787"/>
      <c r="AP229" s="2787"/>
      <c r="AQ229" s="2787"/>
      <c r="AR229" s="2787"/>
      <c r="AS229" s="2787"/>
      <c r="AT229" s="2787"/>
      <c r="AU229" s="2787"/>
      <c r="AV229" s="2787"/>
      <c r="AW229" s="2787"/>
      <c r="AX229" s="2787"/>
      <c r="AY229" s="2787"/>
      <c r="AZ229" s="239"/>
      <c r="BA229" s="3133"/>
      <c r="BB229" s="175" t="s">
        <v>93</v>
      </c>
      <c r="BC229" s="664">
        <v>155.96812000000003</v>
      </c>
      <c r="BD229" s="680">
        <v>244.84674099999989</v>
      </c>
      <c r="BE229" s="680">
        <v>395.93791599999992</v>
      </c>
      <c r="BF229" s="680">
        <v>479.28747300000015</v>
      </c>
      <c r="BG229" s="696">
        <v>349.43085400000012</v>
      </c>
      <c r="BH229" s="712">
        <v>183.09266099999996</v>
      </c>
      <c r="BI229" s="680">
        <v>211.10091299999996</v>
      </c>
      <c r="BJ229" s="680">
        <v>229.03662299999999</v>
      </c>
      <c r="BK229" s="680">
        <v>149.42829499999999</v>
      </c>
      <c r="BL229" s="696">
        <v>105.216156</v>
      </c>
      <c r="BM229" s="712">
        <v>104.35998500000004</v>
      </c>
      <c r="BN229" s="680">
        <v>113.717478</v>
      </c>
      <c r="BO229" s="680">
        <v>158.50500499999998</v>
      </c>
      <c r="BP229" s="680">
        <v>190.64309100000006</v>
      </c>
      <c r="BQ229" s="696">
        <v>180.37089699999996</v>
      </c>
      <c r="BR229" s="712">
        <v>209.81420000000006</v>
      </c>
      <c r="BS229" s="680">
        <v>523.7488699999999</v>
      </c>
      <c r="BT229" s="680">
        <v>69.471236000000005</v>
      </c>
      <c r="BU229" s="680">
        <v>84.507918999999987</v>
      </c>
      <c r="BV229" s="680">
        <v>183.54568300000003</v>
      </c>
      <c r="BW229" s="680">
        <v>9.8373740000000005</v>
      </c>
      <c r="BX229" s="680">
        <v>44.193316000000003</v>
      </c>
      <c r="BY229" s="728">
        <v>55.003206999999996</v>
      </c>
      <c r="BZ229" s="728">
        <v>245.07450399999999</v>
      </c>
      <c r="CA229" s="728">
        <v>200.27479499999995</v>
      </c>
      <c r="CB229" s="2494"/>
      <c r="CC229" s="2494"/>
      <c r="CD229" s="2494"/>
      <c r="CE229" s="2494"/>
      <c r="CF229" s="2494"/>
      <c r="CG229" s="2494"/>
      <c r="CH229" s="2494"/>
      <c r="CI229" s="2494"/>
      <c r="CJ229" s="2494"/>
      <c r="CK229" s="2494"/>
      <c r="CL229" s="2494"/>
      <c r="CM229" s="2494"/>
      <c r="CN229" s="2494"/>
      <c r="CO229" s="2494"/>
      <c r="CP229" s="2494"/>
      <c r="CQ229" s="2494"/>
      <c r="CR229" s="2494"/>
      <c r="CS229" s="2494"/>
      <c r="CT229" s="2494"/>
      <c r="CU229" s="2494"/>
      <c r="CV229" s="2494"/>
      <c r="CW229" s="2494"/>
      <c r="CX229" s="2494"/>
      <c r="CY229" s="2494"/>
      <c r="CZ229" s="2495"/>
    </row>
    <row r="230" s="130" customFormat="true" ht="15" customHeight="true" x14ac:dyDescent="0.2">
      <c r="A230" s="3486"/>
      <c r="B230" s="304" t="s">
        <v>94</v>
      </c>
      <c r="C230" s="558">
        <v>40.112513928918005</v>
      </c>
      <c r="D230" s="574">
        <v>42.774664693157916</v>
      </c>
      <c r="E230" s="574">
        <v>38.019253622232895</v>
      </c>
      <c r="F230" s="574">
        <v>28.182847758201181</v>
      </c>
      <c r="G230" s="590">
        <v>12.014230357734002</v>
      </c>
      <c r="H230" s="606">
        <v>40.10415454973743</v>
      </c>
      <c r="I230" s="574">
        <v>32.128599746589138</v>
      </c>
      <c r="J230" s="574">
        <v>24.318874380168783</v>
      </c>
      <c r="K230" s="574">
        <v>15.239508913882061</v>
      </c>
      <c r="L230" s="622">
        <v>5.6004969526897685</v>
      </c>
      <c r="M230" s="635">
        <v>41.250201169613341</v>
      </c>
      <c r="N230" s="574">
        <v>39.923867066152155</v>
      </c>
      <c r="O230" s="574">
        <v>43.545960234957043</v>
      </c>
      <c r="P230" s="574">
        <v>38.747883162768382</v>
      </c>
      <c r="Q230" s="622">
        <v>26.156615677114527</v>
      </c>
      <c r="R230" s="635">
        <v>23.085469440135597</v>
      </c>
      <c r="S230" s="574">
        <v>29.923285211084561</v>
      </c>
      <c r="T230" s="574">
        <v>34.35823232058037</v>
      </c>
      <c r="U230" s="574">
        <v>41.703024187584845</v>
      </c>
      <c r="V230" s="574">
        <v>15.762159858628417</v>
      </c>
      <c r="W230" s="574">
        <v>37.572455597423314</v>
      </c>
      <c r="X230" s="574">
        <v>40.826393090472301</v>
      </c>
      <c r="Y230" s="648">
        <v>34.805942397211943</v>
      </c>
      <c r="Z230" s="648">
        <v>42.650852444775239</v>
      </c>
      <c r="AA230" s="648">
        <v>24.023580887099794</v>
      </c>
      <c r="AB230" s="2787"/>
      <c r="AC230" s="2787"/>
      <c r="AD230" s="2787"/>
      <c r="AE230" s="2787"/>
      <c r="AF230" s="2787"/>
      <c r="AG230" s="2787"/>
      <c r="AH230" s="2787"/>
      <c r="AI230" s="2787"/>
      <c r="AJ230" s="2787"/>
      <c r="AK230" s="2787"/>
      <c r="AL230" s="2787"/>
      <c r="AM230" s="2787"/>
      <c r="AN230" s="2787"/>
      <c r="AO230" s="2787"/>
      <c r="AP230" s="2787"/>
      <c r="AQ230" s="2787"/>
      <c r="AR230" s="2787"/>
      <c r="AS230" s="2787"/>
      <c r="AT230" s="2787"/>
      <c r="AU230" s="2787"/>
      <c r="AV230" s="2787"/>
      <c r="AW230" s="2787"/>
      <c r="AX230" s="2787"/>
      <c r="AY230" s="2787"/>
      <c r="AZ230" s="239"/>
      <c r="BA230" s="3133"/>
      <c r="BB230" s="175" t="s">
        <v>94</v>
      </c>
      <c r="BC230" s="664">
        <v>2260.5535339999979</v>
      </c>
      <c r="BD230" s="680">
        <v>2506.121344000001</v>
      </c>
      <c r="BE230" s="680">
        <v>2311.150509000001</v>
      </c>
      <c r="BF230" s="680">
        <v>2227.4493800000014</v>
      </c>
      <c r="BG230" s="696">
        <v>1161.5243210000006</v>
      </c>
      <c r="BH230" s="712">
        <v>1089.4289180000005</v>
      </c>
      <c r="BI230" s="680">
        <v>1037.7238179999999</v>
      </c>
      <c r="BJ230" s="680">
        <v>823.71796099999995</v>
      </c>
      <c r="BK230" s="680">
        <v>554.87614399999995</v>
      </c>
      <c r="BL230" s="696">
        <v>235.12001999999998</v>
      </c>
      <c r="BM230" s="712">
        <v>1408.6088030000012</v>
      </c>
      <c r="BN230" s="680">
        <v>1311.9639230000009</v>
      </c>
      <c r="BO230" s="680">
        <v>1581.4765470000009</v>
      </c>
      <c r="BP230" s="680">
        <v>1310.0409109999991</v>
      </c>
      <c r="BQ230" s="696">
        <v>1113.8420429999996</v>
      </c>
      <c r="BR230" s="712">
        <v>821.43693000000007</v>
      </c>
      <c r="BS230" s="680">
        <v>2119.4865750000022</v>
      </c>
      <c r="BT230" s="680">
        <v>1195.5302979999999</v>
      </c>
      <c r="BU230" s="680">
        <v>1351.483749</v>
      </c>
      <c r="BV230" s="680">
        <v>1080.80233</v>
      </c>
      <c r="BW230" s="680">
        <v>626.75264199999935</v>
      </c>
      <c r="BX230" s="680">
        <v>700.0349499999993</v>
      </c>
      <c r="BY230" s="728">
        <v>746.65097900000035</v>
      </c>
      <c r="BZ230" s="728">
        <v>1208.4377440000003</v>
      </c>
      <c r="CA230" s="728">
        <v>616.18289099999981</v>
      </c>
      <c r="CB230" s="2494"/>
      <c r="CC230" s="2494"/>
      <c r="CD230" s="2494"/>
      <c r="CE230" s="2494"/>
      <c r="CF230" s="2494"/>
      <c r="CG230" s="2494"/>
      <c r="CH230" s="2494"/>
      <c r="CI230" s="2494"/>
      <c r="CJ230" s="2494"/>
      <c r="CK230" s="2494"/>
      <c r="CL230" s="2494"/>
      <c r="CM230" s="2494"/>
      <c r="CN230" s="2494"/>
      <c r="CO230" s="2494"/>
      <c r="CP230" s="2494"/>
      <c r="CQ230" s="2494"/>
      <c r="CR230" s="2494"/>
      <c r="CS230" s="2494"/>
      <c r="CT230" s="2494"/>
      <c r="CU230" s="2494"/>
      <c r="CV230" s="2494"/>
      <c r="CW230" s="2494"/>
      <c r="CX230" s="2494"/>
      <c r="CY230" s="2494"/>
      <c r="CZ230" s="2495"/>
    </row>
    <row r="231" s="130" customFormat="true" ht="15" customHeight="true" x14ac:dyDescent="0.2">
      <c r="A231" s="3520" t="s">
        <v>514</v>
      </c>
      <c r="B231" s="304" t="s">
        <v>515</v>
      </c>
      <c r="C231" s="385">
        <v>16.616248839871055</v>
      </c>
      <c r="D231" s="386">
        <v>17.160207903001666</v>
      </c>
      <c r="E231" s="386">
        <v>18.890439820754999</v>
      </c>
      <c r="F231" s="386">
        <v>22.102857066112954</v>
      </c>
      <c r="G231" s="387">
        <v>49.817374294495437</v>
      </c>
      <c r="H231" s="388">
        <v>15.601476414354792</v>
      </c>
      <c r="I231" s="386">
        <v>18.494855992516772</v>
      </c>
      <c r="J231" s="386">
        <v>26.432718174701936</v>
      </c>
      <c r="K231" s="386">
        <v>40.474548767323625</v>
      </c>
      <c r="L231" s="389">
        <v>65.313248273343007</v>
      </c>
      <c r="M231" s="390">
        <v>16.8313549456605</v>
      </c>
      <c r="N231" s="386">
        <v>16.660112734675231</v>
      </c>
      <c r="O231" s="386">
        <v>17.532952456384994</v>
      </c>
      <c r="P231" s="386">
        <v>17.945773228446008</v>
      </c>
      <c r="Q231" s="389">
        <v>27.967102912810677</v>
      </c>
      <c r="R231" s="390">
        <v>29.131296289578618</v>
      </c>
      <c r="S231" s="386">
        <v>28.197231632039831</v>
      </c>
      <c r="T231" s="386">
        <v>24.275858397229456</v>
      </c>
      <c r="U231" s="386">
        <v>21.567131041928558</v>
      </c>
      <c r="V231" s="386">
        <v>33.758747894659628</v>
      </c>
      <c r="W231" s="386">
        <v>21.113865571891115</v>
      </c>
      <c r="X231" s="386">
        <v>24.379661573699934</v>
      </c>
      <c r="Y231" s="391">
        <v>19.007896997127684</v>
      </c>
      <c r="Z231" s="391">
        <v>17.514952342752263</v>
      </c>
      <c r="AA231" s="391">
        <v>20.266857303212277</v>
      </c>
      <c r="AB231" s="2788"/>
      <c r="AC231" s="2788"/>
      <c r="AD231" s="2788"/>
      <c r="AE231" s="2788"/>
      <c r="AF231" s="2788"/>
      <c r="AG231" s="2788"/>
      <c r="AH231" s="2788"/>
      <c r="AI231" s="2788"/>
      <c r="AJ231" s="2788"/>
      <c r="AK231" s="2788"/>
      <c r="AL231" s="2788"/>
      <c r="AM231" s="2788"/>
      <c r="AN231" s="2788"/>
      <c r="AO231" s="2788"/>
      <c r="AP231" s="2788"/>
      <c r="AQ231" s="2788"/>
      <c r="AR231" s="2788"/>
      <c r="AS231" s="2788"/>
      <c r="AT231" s="2788"/>
      <c r="AU231" s="2788"/>
      <c r="AV231" s="2788"/>
      <c r="AW231" s="2788"/>
      <c r="AX231" s="2788"/>
      <c r="AY231" s="2788"/>
      <c r="AZ231" s="239"/>
      <c r="BA231" s="3504" t="s">
        <v>514</v>
      </c>
      <c r="BB231" s="175" t="s">
        <v>515</v>
      </c>
      <c r="BC231" s="517">
        <v>2167.4524479999973</v>
      </c>
      <c r="BD231" s="447">
        <v>2239.9365960000009</v>
      </c>
      <c r="BE231" s="447">
        <v>2464.87898</v>
      </c>
      <c r="BF231" s="447">
        <v>2884.1494980000002</v>
      </c>
      <c r="BG231" s="518">
        <v>6499.8490980000124</v>
      </c>
      <c r="BH231" s="526">
        <v>810.80887699999971</v>
      </c>
      <c r="BI231" s="447">
        <v>962.17485899999929</v>
      </c>
      <c r="BJ231" s="447">
        <v>1371.1609320000005</v>
      </c>
      <c r="BK231" s="447">
        <v>2104.9476319999972</v>
      </c>
      <c r="BL231" s="518">
        <v>3396.9895299999953</v>
      </c>
      <c r="BM231" s="526">
        <v>1321.8689429999999</v>
      </c>
      <c r="BN231" s="447">
        <v>1306.648271</v>
      </c>
      <c r="BO231" s="447">
        <v>1377.1981190000001</v>
      </c>
      <c r="BP231" s="447">
        <v>1409.0271089999987</v>
      </c>
      <c r="BQ231" s="518">
        <v>2195.4423480000019</v>
      </c>
      <c r="BR231" s="526">
        <v>1692.4547110000003</v>
      </c>
      <c r="BS231" s="447">
        <v>2618.3869359999971</v>
      </c>
      <c r="BT231" s="447">
        <v>2067.681772999998</v>
      </c>
      <c r="BU231" s="447">
        <v>1210.3905539999992</v>
      </c>
      <c r="BV231" s="447">
        <v>3700.5690150000019</v>
      </c>
      <c r="BW231" s="447">
        <v>796.18177399999979</v>
      </c>
      <c r="BX231" s="447">
        <v>858.39256699999862</v>
      </c>
      <c r="BY231" s="448">
        <v>1060.0452390000003</v>
      </c>
      <c r="BZ231" s="448">
        <v>1384.404504000001</v>
      </c>
      <c r="CA231" s="448">
        <v>867.75954700000102</v>
      </c>
      <c r="CB231" s="2496"/>
      <c r="CC231" s="2496"/>
      <c r="CD231" s="2496"/>
      <c r="CE231" s="2496"/>
      <c r="CF231" s="2496"/>
      <c r="CG231" s="2496"/>
      <c r="CH231" s="2496"/>
      <c r="CI231" s="2496"/>
      <c r="CJ231" s="2496"/>
      <c r="CK231" s="2496"/>
      <c r="CL231" s="2496"/>
      <c r="CM231" s="2496"/>
      <c r="CN231" s="2496"/>
      <c r="CO231" s="2496"/>
      <c r="CP231" s="2496"/>
      <c r="CQ231" s="2496"/>
      <c r="CR231" s="2496"/>
      <c r="CS231" s="2496"/>
      <c r="CT231" s="2496"/>
      <c r="CU231" s="2496"/>
      <c r="CV231" s="2496"/>
      <c r="CW231" s="2496"/>
      <c r="CX231" s="2496"/>
      <c r="CY231" s="2496"/>
      <c r="CZ231" s="2496"/>
    </row>
    <row r="232" s="130" customFormat="true" ht="15" customHeight="true" x14ac:dyDescent="0.2">
      <c r="A232" s="3520"/>
      <c r="B232" s="304" t="s">
        <v>516</v>
      </c>
      <c r="C232" s="385">
        <v>26.587190815689528</v>
      </c>
      <c r="D232" s="386">
        <v>27.724902873750956</v>
      </c>
      <c r="E232" s="386">
        <v>27.697243055971981</v>
      </c>
      <c r="F232" s="386">
        <v>38.466590948012104</v>
      </c>
      <c r="G232" s="387">
        <v>24.281210357670517</v>
      </c>
      <c r="H232" s="388">
        <v>36.669033629868238</v>
      </c>
      <c r="I232" s="386">
        <v>43.590179802323277</v>
      </c>
      <c r="J232" s="386">
        <v>38.863565080170901</v>
      </c>
      <c r="K232" s="386">
        <v>29.536373887305512</v>
      </c>
      <c r="L232" s="389">
        <v>15.40470103257103</v>
      </c>
      <c r="M232" s="390">
        <v>26.649192841253331</v>
      </c>
      <c r="N232" s="386">
        <v>25.239357280956103</v>
      </c>
      <c r="O232" s="386">
        <v>28.702330350873211</v>
      </c>
      <c r="P232" s="386">
        <v>25.114789748053955</v>
      </c>
      <c r="Q232" s="389">
        <v>26.278869514094605</v>
      </c>
      <c r="R232" s="390">
        <v>32.114779561500661</v>
      </c>
      <c r="S232" s="386">
        <v>48.079845775088039</v>
      </c>
      <c r="T232" s="386">
        <v>16.576832781152405</v>
      </c>
      <c r="U232" s="386">
        <v>36.177303017515641</v>
      </c>
      <c r="V232" s="386">
        <v>28.794284326864393</v>
      </c>
      <c r="W232" s="386">
        <v>23.122772530829792</v>
      </c>
      <c r="X232" s="386">
        <v>24.319382310091513</v>
      </c>
      <c r="Y232" s="391">
        <v>19.457827066087237</v>
      </c>
      <c r="Z232" s="391">
        <v>18.331198021852465</v>
      </c>
      <c r="AA232" s="391">
        <v>39.637567454038617</v>
      </c>
      <c r="AB232" s="2788"/>
      <c r="AC232" s="2788"/>
      <c r="AD232" s="2788"/>
      <c r="AE232" s="2788"/>
      <c r="AF232" s="2788"/>
      <c r="AG232" s="2788"/>
      <c r="AH232" s="2788"/>
      <c r="AI232" s="2788"/>
      <c r="AJ232" s="2788"/>
      <c r="AK232" s="2788"/>
      <c r="AL232" s="2788"/>
      <c r="AM232" s="2788"/>
      <c r="AN232" s="2788"/>
      <c r="AO232" s="2788"/>
      <c r="AP232" s="2788"/>
      <c r="AQ232" s="2788"/>
      <c r="AR232" s="2788"/>
      <c r="AS232" s="2788"/>
      <c r="AT232" s="2788"/>
      <c r="AU232" s="2788"/>
      <c r="AV232" s="2788"/>
      <c r="AW232" s="2788"/>
      <c r="AX232" s="2788"/>
      <c r="AY232" s="2788"/>
      <c r="AZ232" s="239"/>
      <c r="BA232" s="3504"/>
      <c r="BB232" s="175" t="s">
        <v>516</v>
      </c>
      <c r="BC232" s="517">
        <v>3468.0794909999977</v>
      </c>
      <c r="BD232" s="447">
        <v>3618.9552549999967</v>
      </c>
      <c r="BE232" s="447">
        <v>3614.0160240000027</v>
      </c>
      <c r="BF232" s="447">
        <v>5019.4143969999959</v>
      </c>
      <c r="BG232" s="518">
        <v>3168.0554319999969</v>
      </c>
      <c r="BH232" s="526">
        <v>1905.6900249999997</v>
      </c>
      <c r="BI232" s="447">
        <v>2267.7319100000009</v>
      </c>
      <c r="BJ232" s="447">
        <v>2015.9940330000015</v>
      </c>
      <c r="BK232" s="447">
        <v>1536.0892749999998</v>
      </c>
      <c r="BL232" s="518">
        <v>801.209701</v>
      </c>
      <c r="BM232" s="526">
        <v>2092.9236229999979</v>
      </c>
      <c r="BN232" s="447">
        <v>1979.5161700000012</v>
      </c>
      <c r="BO232" s="447">
        <v>2254.5430079999992</v>
      </c>
      <c r="BP232" s="447">
        <v>1971.9083230000003</v>
      </c>
      <c r="BQ232" s="518">
        <v>2062.9145309999985</v>
      </c>
      <c r="BR232" s="526">
        <v>1865.7875510000017</v>
      </c>
      <c r="BS232" s="447">
        <v>4464.6808489999976</v>
      </c>
      <c r="BT232" s="447">
        <v>1411.9218540000004</v>
      </c>
      <c r="BU232" s="447">
        <v>2030.3426430000011</v>
      </c>
      <c r="BV232" s="447">
        <v>3156.374067000002</v>
      </c>
      <c r="BW232" s="447">
        <v>871.93555299999935</v>
      </c>
      <c r="BX232" s="447">
        <v>856.27017199999909</v>
      </c>
      <c r="BY232" s="448">
        <v>1085.1372430000004</v>
      </c>
      <c r="BZ232" s="448">
        <v>1448.9216190000004</v>
      </c>
      <c r="CA232" s="448">
        <v>1697.1490479999984</v>
      </c>
      <c r="CB232" s="2496"/>
      <c r="CC232" s="2496"/>
      <c r="CD232" s="2496"/>
      <c r="CE232" s="2496"/>
      <c r="CF232" s="2496"/>
      <c r="CG232" s="2496"/>
      <c r="CH232" s="2496"/>
      <c r="CI232" s="2496"/>
      <c r="CJ232" s="2496"/>
      <c r="CK232" s="2496"/>
      <c r="CL232" s="2496"/>
      <c r="CM232" s="2496"/>
      <c r="CN232" s="2496"/>
      <c r="CO232" s="2496"/>
      <c r="CP232" s="2496"/>
      <c r="CQ232" s="2496"/>
      <c r="CR232" s="2496"/>
      <c r="CS232" s="2496"/>
      <c r="CT232" s="2496"/>
      <c r="CU232" s="2496"/>
      <c r="CV232" s="2496"/>
      <c r="CW232" s="2496"/>
      <c r="CX232" s="2496"/>
      <c r="CY232" s="2496"/>
      <c r="CZ232" s="2496"/>
    </row>
    <row r="233" s="130" customFormat="true" ht="15" customHeight="true" x14ac:dyDescent="0.2">
      <c r="A233" s="3520"/>
      <c r="B233" s="304" t="s">
        <v>517</v>
      </c>
      <c r="C233" s="385">
        <v>44.89319335120927</v>
      </c>
      <c r="D233" s="386">
        <v>40.597221891113769</v>
      </c>
      <c r="E233" s="386">
        <v>36.137732915533</v>
      </c>
      <c r="F233" s="386">
        <v>21.717005802690785</v>
      </c>
      <c r="G233" s="387">
        <v>14.286844971470503</v>
      </c>
      <c r="H233" s="388">
        <v>31.038199982071308</v>
      </c>
      <c r="I233" s="386">
        <v>19.988107673703311</v>
      </c>
      <c r="J233" s="386">
        <v>16.18165845805148</v>
      </c>
      <c r="K233" s="386">
        <v>16.476885092543533</v>
      </c>
      <c r="L233" s="389">
        <v>10.552061601856773</v>
      </c>
      <c r="M233" s="390">
        <v>45.382988099504658</v>
      </c>
      <c r="N233" s="386">
        <v>43.963562525062329</v>
      </c>
      <c r="O233" s="386">
        <v>40.389466344825138</v>
      </c>
      <c r="P233" s="386">
        <v>40.43220354823864</v>
      </c>
      <c r="Q233" s="389">
        <v>29.438190188184461</v>
      </c>
      <c r="R233" s="390">
        <v>28.796494604324106</v>
      </c>
      <c r="S233" s="386">
        <v>9.0107327952028058</v>
      </c>
      <c r="T233" s="386">
        <v>58.044403870387697</v>
      </c>
      <c r="U233" s="386">
        <v>35.466968154989324</v>
      </c>
      <c r="V233" s="386">
        <v>20.581319263535651</v>
      </c>
      <c r="W233" s="386">
        <v>22.787604650428193</v>
      </c>
      <c r="X233" s="386">
        <v>42.114338743981889</v>
      </c>
      <c r="Y233" s="391">
        <v>44.857929472356616</v>
      </c>
      <c r="Z233" s="391">
        <v>32.037103961712425</v>
      </c>
      <c r="AA233" s="391">
        <v>34.848874070202953</v>
      </c>
      <c r="AB233" s="2788"/>
      <c r="AC233" s="2788"/>
      <c r="AD233" s="2788"/>
      <c r="AE233" s="2788"/>
      <c r="AF233" s="2788"/>
      <c r="AG233" s="2788"/>
      <c r="AH233" s="2788"/>
      <c r="AI233" s="2788"/>
      <c r="AJ233" s="2788"/>
      <c r="AK233" s="2788"/>
      <c r="AL233" s="2788"/>
      <c r="AM233" s="2788"/>
      <c r="AN233" s="2788"/>
      <c r="AO233" s="2788"/>
      <c r="AP233" s="2788"/>
      <c r="AQ233" s="2788"/>
      <c r="AR233" s="2788"/>
      <c r="AS233" s="2788"/>
      <c r="AT233" s="2788"/>
      <c r="AU233" s="2788"/>
      <c r="AV233" s="2788"/>
      <c r="AW233" s="2788"/>
      <c r="AX233" s="2788"/>
      <c r="AY233" s="2788"/>
      <c r="AZ233" s="239"/>
      <c r="BA233" s="3504"/>
      <c r="BB233" s="175" t="s">
        <v>517</v>
      </c>
      <c r="BC233" s="517">
        <v>5855.9463549999909</v>
      </c>
      <c r="BD233" s="447">
        <v>5299.1900519999926</v>
      </c>
      <c r="BE233" s="447">
        <v>4715.3554439999971</v>
      </c>
      <c r="BF233" s="447">
        <v>2833.8006800000012</v>
      </c>
      <c r="BG233" s="518">
        <v>1864.0552160000004</v>
      </c>
      <c r="BH233" s="526">
        <v>1613.0555469999988</v>
      </c>
      <c r="BI233" s="447">
        <v>1039.8596609999991</v>
      </c>
      <c r="BJ233" s="447">
        <v>839.40129599999989</v>
      </c>
      <c r="BK233" s="447">
        <v>856.90838599999961</v>
      </c>
      <c r="BL233" s="518">
        <v>548.82039600000019</v>
      </c>
      <c r="BM233" s="526">
        <v>3564.2028050000008</v>
      </c>
      <c r="BN233" s="447">
        <v>3448.0506750000036</v>
      </c>
      <c r="BO233" s="447">
        <v>3172.5573439999966</v>
      </c>
      <c r="BP233" s="447">
        <v>3174.5676350000012</v>
      </c>
      <c r="BQ233" s="518">
        <v>2310.9240020000002</v>
      </c>
      <c r="BR233" s="526">
        <v>1673.0035789999995</v>
      </c>
      <c r="BS233" s="447">
        <v>836.73409300000026</v>
      </c>
      <c r="BT233" s="447">
        <v>4943.897511000001</v>
      </c>
      <c r="BU233" s="447">
        <v>1990.4772290000008</v>
      </c>
      <c r="BV233" s="447">
        <v>2256.0846329999999</v>
      </c>
      <c r="BW233" s="447">
        <v>859.29672300000027</v>
      </c>
      <c r="BX233" s="447">
        <v>1482.819408000001</v>
      </c>
      <c r="BY233" s="448">
        <v>2501.667311000002</v>
      </c>
      <c r="BZ233" s="448">
        <v>2532.2541650000016</v>
      </c>
      <c r="CA233" s="448">
        <v>1492.1130949999986</v>
      </c>
      <c r="CB233" s="2496"/>
      <c r="CC233" s="2496"/>
      <c r="CD233" s="2496"/>
      <c r="CE233" s="2496"/>
      <c r="CF233" s="2496"/>
      <c r="CG233" s="2496"/>
      <c r="CH233" s="2496"/>
      <c r="CI233" s="2496"/>
      <c r="CJ233" s="2496"/>
      <c r="CK233" s="2496"/>
      <c r="CL233" s="2496"/>
      <c r="CM233" s="2496"/>
      <c r="CN233" s="2496"/>
      <c r="CO233" s="2496"/>
      <c r="CP233" s="2496"/>
      <c r="CQ233" s="2496"/>
      <c r="CR233" s="2496"/>
      <c r="CS233" s="2496"/>
      <c r="CT233" s="2496"/>
      <c r="CU233" s="2496"/>
      <c r="CV233" s="2496"/>
      <c r="CW233" s="2496"/>
      <c r="CX233" s="2496"/>
      <c r="CY233" s="2496"/>
      <c r="CZ233" s="2496"/>
    </row>
    <row r="234" s="130" customFormat="true" ht="15" customHeight="true" x14ac:dyDescent="0.2">
      <c r="A234" s="3520"/>
      <c r="B234" s="304" t="s">
        <v>518</v>
      </c>
      <c r="C234" s="385">
        <v>0.82656185939230065</v>
      </c>
      <c r="D234" s="386">
        <v>1.453696998678363</v>
      </c>
      <c r="E234" s="386">
        <v>2.0401687970568312</v>
      </c>
      <c r="F234" s="386">
        <v>3.1498190287578844</v>
      </c>
      <c r="G234" s="387">
        <v>2.8198637479429371</v>
      </c>
      <c r="H234" s="388">
        <v>3.6109964749637</v>
      </c>
      <c r="I234" s="386">
        <v>3.3494353169943092</v>
      </c>
      <c r="J234" s="386">
        <v>3.8813920719297852</v>
      </c>
      <c r="K234" s="386">
        <v>2.8993506023774325</v>
      </c>
      <c r="L234" s="389">
        <v>3.4039142110381531</v>
      </c>
      <c r="M234" s="390">
        <v>0.57324420355602601</v>
      </c>
      <c r="N234" s="386">
        <v>1.2730746779439235</v>
      </c>
      <c r="O234" s="386">
        <v>1.4116939098438537</v>
      </c>
      <c r="P234" s="386">
        <v>1.6998745373997111</v>
      </c>
      <c r="Q234" s="389">
        <v>0.79494788466823585</v>
      </c>
      <c r="R234" s="390">
        <v>1.7220080351587206</v>
      </c>
      <c r="S234" s="386">
        <v>4.7717900463821028</v>
      </c>
      <c r="T234" s="386">
        <v>0.5462970066144559</v>
      </c>
      <c r="U234" s="386">
        <v>0.51175170861721786</v>
      </c>
      <c r="V234" s="386">
        <v>1.5368414965640897</v>
      </c>
      <c r="W234" s="386">
        <v>0.69275645728640611</v>
      </c>
      <c r="X234" s="386">
        <v>0.98875339971878462</v>
      </c>
      <c r="Y234" s="391">
        <v>0.67786031641249656</v>
      </c>
      <c r="Z234" s="391">
        <v>3.8551419916480345</v>
      </c>
      <c r="AA234" s="391">
        <v>3.5589930940596268</v>
      </c>
      <c r="AB234" s="2788"/>
      <c r="AC234" s="2788"/>
      <c r="AD234" s="2788"/>
      <c r="AE234" s="2788"/>
      <c r="AF234" s="2788"/>
      <c r="AG234" s="2788"/>
      <c r="AH234" s="2788"/>
      <c r="AI234" s="2788"/>
      <c r="AJ234" s="2788"/>
      <c r="AK234" s="2788"/>
      <c r="AL234" s="2788"/>
      <c r="AM234" s="2788"/>
      <c r="AN234" s="2788"/>
      <c r="AO234" s="2788"/>
      <c r="AP234" s="2788"/>
      <c r="AQ234" s="2788"/>
      <c r="AR234" s="2788"/>
      <c r="AS234" s="2788"/>
      <c r="AT234" s="2788"/>
      <c r="AU234" s="2788"/>
      <c r="AV234" s="2788"/>
      <c r="AW234" s="2788"/>
      <c r="AX234" s="2788"/>
      <c r="AY234" s="2788"/>
      <c r="AZ234" s="239"/>
      <c r="BA234" s="3504"/>
      <c r="BB234" s="175" t="s">
        <v>518</v>
      </c>
      <c r="BC234" s="517">
        <v>107.81816900000003</v>
      </c>
      <c r="BD234" s="447">
        <v>189.75231099999999</v>
      </c>
      <c r="BE234" s="447">
        <v>266.20709900000008</v>
      </c>
      <c r="BF234" s="447">
        <v>411.01242900000005</v>
      </c>
      <c r="BG234" s="518">
        <v>367.9176010000001</v>
      </c>
      <c r="BH234" s="526">
        <v>187.66352099999997</v>
      </c>
      <c r="BI234" s="447">
        <v>174.25074599999999</v>
      </c>
      <c r="BJ234" s="447">
        <v>201.34188000000003</v>
      </c>
      <c r="BK234" s="447">
        <v>150.78565100000003</v>
      </c>
      <c r="BL234" s="518">
        <v>177.04005299999997</v>
      </c>
      <c r="BM234" s="526">
        <v>45.020362999999996</v>
      </c>
      <c r="BN234" s="447">
        <v>99.846912999999986</v>
      </c>
      <c r="BO234" s="447">
        <v>110.887325</v>
      </c>
      <c r="BP234" s="447">
        <v>133.46704399999999</v>
      </c>
      <c r="BQ234" s="518">
        <v>62.404113000000002</v>
      </c>
      <c r="BR234" s="526">
        <v>100.04431600000001</v>
      </c>
      <c r="BS234" s="447">
        <v>443.10707099999996</v>
      </c>
      <c r="BT234" s="447">
        <v>46.530521999999991</v>
      </c>
      <c r="BU234" s="447">
        <v>28.72053</v>
      </c>
      <c r="BV234" s="447">
        <v>168.465609</v>
      </c>
      <c r="BW234" s="447">
        <v>26.123121000000001</v>
      </c>
      <c r="BX234" s="447">
        <v>34.813386000000001</v>
      </c>
      <c r="BY234" s="448">
        <v>37.803371999999996</v>
      </c>
      <c r="BZ234" s="448">
        <v>304.71541300000001</v>
      </c>
      <c r="CA234" s="448">
        <v>152.38426899999999</v>
      </c>
      <c r="CB234" s="2496"/>
      <c r="CC234" s="2496"/>
      <c r="CD234" s="2496"/>
      <c r="CE234" s="2496"/>
      <c r="CF234" s="2496"/>
      <c r="CG234" s="2496"/>
      <c r="CH234" s="2496"/>
      <c r="CI234" s="2496"/>
      <c r="CJ234" s="2496"/>
      <c r="CK234" s="2496"/>
      <c r="CL234" s="2496"/>
      <c r="CM234" s="2496"/>
      <c r="CN234" s="2496"/>
      <c r="CO234" s="2496"/>
      <c r="CP234" s="2496"/>
      <c r="CQ234" s="2496"/>
      <c r="CR234" s="2496"/>
      <c r="CS234" s="2496"/>
      <c r="CT234" s="2496"/>
      <c r="CU234" s="2496"/>
      <c r="CV234" s="2496"/>
      <c r="CW234" s="2496"/>
      <c r="CX234" s="2496"/>
      <c r="CY234" s="2496"/>
      <c r="CZ234" s="2496"/>
    </row>
    <row r="235" s="130" customFormat="true" ht="15" customHeight="true" x14ac:dyDescent="0.2">
      <c r="A235" s="3521"/>
      <c r="B235" s="304" t="s">
        <v>519</v>
      </c>
      <c r="C235" s="385">
        <v>11.076805133837722</v>
      </c>
      <c r="D235" s="386">
        <v>13.06397033345516</v>
      </c>
      <c r="E235" s="386">
        <v>15.234415410683589</v>
      </c>
      <c r="F235" s="386">
        <v>14.563727154426379</v>
      </c>
      <c r="G235" s="387">
        <v>8.7947066284208457</v>
      </c>
      <c r="H235" s="388">
        <v>13.080293498741993</v>
      </c>
      <c r="I235" s="386">
        <v>14.577421214462284</v>
      </c>
      <c r="J235" s="386">
        <v>14.640666215146034</v>
      </c>
      <c r="K235" s="386">
        <v>10.61284165044993</v>
      </c>
      <c r="L235" s="389">
        <v>5.3260748811908449</v>
      </c>
      <c r="M235" s="390">
        <v>10.563219910025449</v>
      </c>
      <c r="N235" s="386">
        <v>12.863892781362649</v>
      </c>
      <c r="O235" s="386">
        <v>11.96355693807276</v>
      </c>
      <c r="P235" s="386">
        <v>14.807358937861718</v>
      </c>
      <c r="Q235" s="389">
        <v>15.520889500242117</v>
      </c>
      <c r="R235" s="390">
        <v>8.2354215094378596</v>
      </c>
      <c r="S235" s="386">
        <v>9.9403997512871136</v>
      </c>
      <c r="T235" s="386">
        <v>0.55660794461607566</v>
      </c>
      <c r="U235" s="386">
        <v>6.2768460769493881</v>
      </c>
      <c r="V235" s="386">
        <v>15.328807018376208</v>
      </c>
      <c r="W235" s="386">
        <v>32.283000789564461</v>
      </c>
      <c r="X235" s="386">
        <v>8.1978639725077489</v>
      </c>
      <c r="Y235" s="391">
        <v>15.998486148016102</v>
      </c>
      <c r="Z235" s="391">
        <v>28.261603682034991</v>
      </c>
      <c r="AA235" s="391">
        <v>1.6877080784863898</v>
      </c>
      <c r="AB235" s="2788"/>
      <c r="AC235" s="2788"/>
      <c r="AD235" s="2788"/>
      <c r="AE235" s="2788"/>
      <c r="AF235" s="2788"/>
      <c r="AG235" s="2788"/>
      <c r="AH235" s="2788"/>
      <c r="AI235" s="2788"/>
      <c r="AJ235" s="2788"/>
      <c r="AK235" s="2788"/>
      <c r="AL235" s="2788"/>
      <c r="AM235" s="2788"/>
      <c r="AN235" s="2788"/>
      <c r="AO235" s="2788"/>
      <c r="AP235" s="2788"/>
      <c r="AQ235" s="2788"/>
      <c r="AR235" s="2788"/>
      <c r="AS235" s="2788"/>
      <c r="AT235" s="2788"/>
      <c r="AU235" s="2788"/>
      <c r="AV235" s="2788"/>
      <c r="AW235" s="2788"/>
      <c r="AX235" s="2788"/>
      <c r="AY235" s="2788"/>
      <c r="AZ235" s="239"/>
      <c r="BA235" s="3505"/>
      <c r="BB235" s="175" t="s">
        <v>519</v>
      </c>
      <c r="BC235" s="517">
        <v>1444.877760000001</v>
      </c>
      <c r="BD235" s="447">
        <v>1705.2512070000007</v>
      </c>
      <c r="BE235" s="447">
        <v>1987.8303879999994</v>
      </c>
      <c r="BF235" s="447">
        <v>1900.3862819999993</v>
      </c>
      <c r="BG235" s="518">
        <v>1147.4764929999997</v>
      </c>
      <c r="BH235" s="526">
        <v>679.78297700000041</v>
      </c>
      <c r="BI235" s="447">
        <v>758.3745560000001</v>
      </c>
      <c r="BJ235" s="447">
        <v>759.46444100000031</v>
      </c>
      <c r="BK235" s="447">
        <v>551.93885</v>
      </c>
      <c r="BL235" s="518">
        <v>277.01302700000002</v>
      </c>
      <c r="BM235" s="526">
        <v>829.59407499999975</v>
      </c>
      <c r="BN235" s="447">
        <v>1008.9117359999996</v>
      </c>
      <c r="BO235" s="447">
        <v>939.72696000000019</v>
      </c>
      <c r="BP235" s="447">
        <v>1162.6119360000002</v>
      </c>
      <c r="BQ235" s="518">
        <v>1218.4035719999997</v>
      </c>
      <c r="BR235" s="526">
        <v>478.45718199999999</v>
      </c>
      <c r="BS235" s="447">
        <v>923.06270300000051</v>
      </c>
      <c r="BT235" s="447">
        <v>47.408750000000005</v>
      </c>
      <c r="BU235" s="447">
        <v>352.26916300000005</v>
      </c>
      <c r="BV235" s="447">
        <v>1680.314342999998</v>
      </c>
      <c r="BW235" s="447">
        <v>1217.3581739999995</v>
      </c>
      <c r="BX235" s="447">
        <v>288.64164000000011</v>
      </c>
      <c r="BY235" s="448">
        <v>892.21438199999955</v>
      </c>
      <c r="BZ235" s="448">
        <v>2233.8337360000005</v>
      </c>
      <c r="CA235" s="448">
        <v>72.262056999999999</v>
      </c>
      <c r="CB235" s="2496"/>
      <c r="CC235" s="2496"/>
      <c r="CD235" s="2496"/>
      <c r="CE235" s="2496"/>
      <c r="CF235" s="2496"/>
      <c r="CG235" s="2496"/>
      <c r="CH235" s="2496"/>
      <c r="CI235" s="2496"/>
      <c r="CJ235" s="2496"/>
      <c r="CK235" s="2496"/>
      <c r="CL235" s="2496"/>
      <c r="CM235" s="2496"/>
      <c r="CN235" s="2496"/>
      <c r="CO235" s="2496"/>
      <c r="CP235" s="2496"/>
      <c r="CQ235" s="2496"/>
      <c r="CR235" s="2496"/>
      <c r="CS235" s="2496"/>
      <c r="CT235" s="2496"/>
      <c r="CU235" s="2496"/>
      <c r="CV235" s="2496"/>
      <c r="CW235" s="2496"/>
      <c r="CX235" s="2496"/>
      <c r="CY235" s="2496"/>
      <c r="CZ235" s="2496"/>
    </row>
    <row r="236" s="130" customFormat="true" ht="15" customHeight="true" x14ac:dyDescent="0.2">
      <c r="A236" s="2720"/>
      <c r="B236" s="304"/>
      <c r="C236" s="385"/>
      <c r="D236" s="386"/>
      <c r="E236" s="386"/>
      <c r="F236" s="386"/>
      <c r="G236" s="387"/>
      <c r="H236" s="388"/>
      <c r="I236" s="386"/>
      <c r="J236" s="386"/>
      <c r="K236" s="386"/>
      <c r="L236" s="389"/>
      <c r="M236" s="390"/>
      <c r="N236" s="386"/>
      <c r="O236" s="386"/>
      <c r="P236" s="386"/>
      <c r="Q236" s="389"/>
      <c r="R236" s="390"/>
      <c r="S236" s="386"/>
      <c r="T236" s="386"/>
      <c r="U236" s="386"/>
      <c r="V236" s="386"/>
      <c r="W236" s="386"/>
      <c r="X236" s="386"/>
      <c r="Y236" s="391"/>
      <c r="Z236" s="391"/>
      <c r="AA236" s="391"/>
      <c r="AB236" s="2788"/>
      <c r="AC236" s="2788"/>
      <c r="AD236" s="2788"/>
      <c r="AE236" s="2788"/>
      <c r="AF236" s="2788"/>
      <c r="AG236" s="2788"/>
      <c r="AH236" s="2788"/>
      <c r="AI236" s="2788"/>
      <c r="AJ236" s="2788"/>
      <c r="AK236" s="2788"/>
      <c r="AL236" s="2788"/>
      <c r="AM236" s="2788"/>
      <c r="AN236" s="2788"/>
      <c r="AO236" s="2788"/>
      <c r="AP236" s="2788"/>
      <c r="AQ236" s="2788"/>
      <c r="AR236" s="2788"/>
      <c r="AS236" s="2788"/>
      <c r="AT236" s="2788"/>
      <c r="AU236" s="2788"/>
      <c r="AV236" s="2788"/>
      <c r="AW236" s="2788"/>
      <c r="AX236" s="2788"/>
      <c r="AY236" s="2788"/>
      <c r="AZ236" s="239"/>
      <c r="BA236" s="2715"/>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2496"/>
      <c r="CC236" s="2496"/>
      <c r="CD236" s="2496"/>
      <c r="CE236" s="2496"/>
      <c r="CF236" s="2496"/>
      <c r="CG236" s="2496"/>
      <c r="CH236" s="2496"/>
      <c r="CI236" s="2496"/>
      <c r="CJ236" s="2496"/>
      <c r="CK236" s="2496"/>
      <c r="CL236" s="2496"/>
      <c r="CM236" s="2496"/>
      <c r="CN236" s="2496"/>
      <c r="CO236" s="2496"/>
      <c r="CP236" s="2496"/>
      <c r="CQ236" s="2496"/>
      <c r="CR236" s="2496"/>
      <c r="CS236" s="2496"/>
      <c r="CT236" s="2496"/>
      <c r="CU236" s="2496"/>
      <c r="CV236" s="2496"/>
      <c r="CW236" s="2496"/>
      <c r="CX236" s="2496"/>
      <c r="CY236" s="2496"/>
      <c r="CZ236" s="2496"/>
    </row>
    <row r="237" s="130" customFormat="true" ht="15" customHeight="true" x14ac:dyDescent="0.2">
      <c r="A237" s="2720"/>
      <c r="B237" s="304"/>
      <c r="C237" s="385"/>
      <c r="D237" s="386"/>
      <c r="E237" s="386"/>
      <c r="F237" s="386"/>
      <c r="G237" s="387"/>
      <c r="H237" s="388"/>
      <c r="I237" s="386"/>
      <c r="J237" s="386"/>
      <c r="K237" s="386"/>
      <c r="L237" s="389"/>
      <c r="M237" s="390"/>
      <c r="N237" s="386"/>
      <c r="O237" s="386"/>
      <c r="P237" s="386"/>
      <c r="Q237" s="389"/>
      <c r="R237" s="390"/>
      <c r="S237" s="386"/>
      <c r="T237" s="386"/>
      <c r="U237" s="386"/>
      <c r="V237" s="386"/>
      <c r="W237" s="386"/>
      <c r="X237" s="386"/>
      <c r="Y237" s="391"/>
      <c r="Z237" s="391"/>
      <c r="AA237" s="391"/>
      <c r="AB237" s="2788"/>
      <c r="AC237" s="2788"/>
      <c r="AD237" s="2788"/>
      <c r="AE237" s="2788"/>
      <c r="AF237" s="2788"/>
      <c r="AG237" s="2788"/>
      <c r="AH237" s="2788"/>
      <c r="AI237" s="2788"/>
      <c r="AJ237" s="2788"/>
      <c r="AK237" s="2788"/>
      <c r="AL237" s="2788"/>
      <c r="AM237" s="2788"/>
      <c r="AN237" s="2788"/>
      <c r="AO237" s="2788"/>
      <c r="AP237" s="2788"/>
      <c r="AQ237" s="2788"/>
      <c r="AR237" s="2788"/>
      <c r="AS237" s="2788"/>
      <c r="AT237" s="2788"/>
      <c r="AU237" s="2788"/>
      <c r="AV237" s="2788"/>
      <c r="AW237" s="2788"/>
      <c r="AX237" s="2788"/>
      <c r="AY237" s="2788"/>
      <c r="AZ237" s="239"/>
      <c r="BA237" s="2715"/>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2496"/>
      <c r="CC237" s="2496"/>
      <c r="CD237" s="2496"/>
      <c r="CE237" s="2496"/>
      <c r="CF237" s="2496"/>
      <c r="CG237" s="2496"/>
      <c r="CH237" s="2496"/>
      <c r="CI237" s="2496"/>
      <c r="CJ237" s="2496"/>
      <c r="CK237" s="2496"/>
      <c r="CL237" s="2496"/>
      <c r="CM237" s="2496"/>
      <c r="CN237" s="2496"/>
      <c r="CO237" s="2496"/>
      <c r="CP237" s="2496"/>
      <c r="CQ237" s="2496"/>
      <c r="CR237" s="2496"/>
      <c r="CS237" s="2496"/>
      <c r="CT237" s="2496"/>
      <c r="CU237" s="2496"/>
      <c r="CV237" s="2496"/>
      <c r="CW237" s="2496"/>
      <c r="CX237" s="2496"/>
      <c r="CY237" s="2496"/>
      <c r="CZ237" s="2496"/>
    </row>
    <row r="238" s="130" customFormat="true" ht="15" customHeight="true" x14ac:dyDescent="0.2">
      <c r="A238" s="2720"/>
      <c r="B238" s="304"/>
      <c r="C238" s="385"/>
      <c r="D238" s="386"/>
      <c r="E238" s="386"/>
      <c r="F238" s="386"/>
      <c r="G238" s="387"/>
      <c r="H238" s="388"/>
      <c r="I238" s="386"/>
      <c r="J238" s="386"/>
      <c r="K238" s="386"/>
      <c r="L238" s="389"/>
      <c r="M238" s="390"/>
      <c r="N238" s="386"/>
      <c r="O238" s="386"/>
      <c r="P238" s="386"/>
      <c r="Q238" s="389"/>
      <c r="R238" s="390"/>
      <c r="S238" s="386"/>
      <c r="T238" s="386"/>
      <c r="U238" s="386"/>
      <c r="V238" s="386"/>
      <c r="W238" s="386"/>
      <c r="X238" s="386"/>
      <c r="Y238" s="391"/>
      <c r="Z238" s="391"/>
      <c r="AA238" s="391"/>
      <c r="AB238" s="2788"/>
      <c r="AC238" s="2788"/>
      <c r="AD238" s="2788"/>
      <c r="AE238" s="2788"/>
      <c r="AF238" s="2788"/>
      <c r="AG238" s="2788"/>
      <c r="AH238" s="2788"/>
      <c r="AI238" s="2788"/>
      <c r="AJ238" s="2788"/>
      <c r="AK238" s="2788"/>
      <c r="AL238" s="2788"/>
      <c r="AM238" s="2788"/>
      <c r="AN238" s="2788"/>
      <c r="AO238" s="2788"/>
      <c r="AP238" s="2788"/>
      <c r="AQ238" s="2788"/>
      <c r="AR238" s="2788"/>
      <c r="AS238" s="2788"/>
      <c r="AT238" s="2788"/>
      <c r="AU238" s="2788"/>
      <c r="AV238" s="2788"/>
      <c r="AW238" s="2788"/>
      <c r="AX238" s="2788"/>
      <c r="AY238" s="2788"/>
      <c r="AZ238" s="239"/>
      <c r="BA238" s="2715"/>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2496"/>
      <c r="CC238" s="2496"/>
      <c r="CD238" s="2496"/>
      <c r="CE238" s="2496"/>
      <c r="CF238" s="2496"/>
      <c r="CG238" s="2496"/>
      <c r="CH238" s="2496"/>
      <c r="CI238" s="2496"/>
      <c r="CJ238" s="2496"/>
      <c r="CK238" s="2496"/>
      <c r="CL238" s="2496"/>
      <c r="CM238" s="2496"/>
      <c r="CN238" s="2496"/>
      <c r="CO238" s="2496"/>
      <c r="CP238" s="2496"/>
      <c r="CQ238" s="2496"/>
      <c r="CR238" s="2496"/>
      <c r="CS238" s="2496"/>
      <c r="CT238" s="2496"/>
      <c r="CU238" s="2496"/>
      <c r="CV238" s="2496"/>
      <c r="CW238" s="2496"/>
      <c r="CX238" s="2496"/>
      <c r="CY238" s="2496"/>
      <c r="CZ238" s="2496"/>
    </row>
    <row r="239" s="130" customFormat="true" ht="15" customHeight="true" x14ac:dyDescent="0.2">
      <c r="A239" s="2720"/>
      <c r="B239" s="304"/>
      <c r="C239" s="385"/>
      <c r="D239" s="386"/>
      <c r="E239" s="386"/>
      <c r="F239" s="386"/>
      <c r="G239" s="387"/>
      <c r="H239" s="388"/>
      <c r="I239" s="386"/>
      <c r="J239" s="386"/>
      <c r="K239" s="386"/>
      <c r="L239" s="389"/>
      <c r="M239" s="390"/>
      <c r="N239" s="386"/>
      <c r="O239" s="386"/>
      <c r="P239" s="386"/>
      <c r="Q239" s="389"/>
      <c r="R239" s="390"/>
      <c r="S239" s="386"/>
      <c r="T239" s="386"/>
      <c r="U239" s="386"/>
      <c r="V239" s="386"/>
      <c r="W239" s="386"/>
      <c r="X239" s="386"/>
      <c r="Y239" s="391"/>
      <c r="Z239" s="391"/>
      <c r="AA239" s="391"/>
      <c r="AB239" s="2788"/>
      <c r="AC239" s="2788"/>
      <c r="AD239" s="2788"/>
      <c r="AE239" s="2788"/>
      <c r="AF239" s="2788"/>
      <c r="AG239" s="2788"/>
      <c r="AH239" s="2788"/>
      <c r="AI239" s="2788"/>
      <c r="AJ239" s="2788"/>
      <c r="AK239" s="2788"/>
      <c r="AL239" s="2788"/>
      <c r="AM239" s="2788"/>
      <c r="AN239" s="2788"/>
      <c r="AO239" s="2788"/>
      <c r="AP239" s="2788"/>
      <c r="AQ239" s="2788"/>
      <c r="AR239" s="2788"/>
      <c r="AS239" s="2788"/>
      <c r="AT239" s="2788"/>
      <c r="AU239" s="2788"/>
      <c r="AV239" s="2788"/>
      <c r="AW239" s="2788"/>
      <c r="AX239" s="2788"/>
      <c r="AY239" s="2788"/>
      <c r="AZ239" s="239"/>
      <c r="BA239" s="2715"/>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2496"/>
      <c r="CC239" s="2496"/>
      <c r="CD239" s="2496"/>
      <c r="CE239" s="2496"/>
      <c r="CF239" s="2496"/>
      <c r="CG239" s="2496"/>
      <c r="CH239" s="2496"/>
      <c r="CI239" s="2496"/>
      <c r="CJ239" s="2496"/>
      <c r="CK239" s="2496"/>
      <c r="CL239" s="2496"/>
      <c r="CM239" s="2496"/>
      <c r="CN239" s="2496"/>
      <c r="CO239" s="2496"/>
      <c r="CP239" s="2496"/>
      <c r="CQ239" s="2496"/>
      <c r="CR239" s="2496"/>
      <c r="CS239" s="2496"/>
      <c r="CT239" s="2496"/>
      <c r="CU239" s="2496"/>
      <c r="CV239" s="2496"/>
      <c r="CW239" s="2496"/>
      <c r="CX239" s="2496"/>
      <c r="CY239" s="2496"/>
      <c r="CZ239" s="2496"/>
    </row>
    <row r="240" s="130" customFormat="true" ht="15" customHeight="true" x14ac:dyDescent="0.2">
      <c r="A240" s="2720"/>
      <c r="B240" s="304"/>
      <c r="C240" s="385"/>
      <c r="D240" s="386"/>
      <c r="E240" s="386"/>
      <c r="F240" s="386"/>
      <c r="G240" s="387"/>
      <c r="H240" s="388"/>
      <c r="I240" s="386"/>
      <c r="J240" s="386"/>
      <c r="K240" s="386"/>
      <c r="L240" s="389"/>
      <c r="M240" s="390"/>
      <c r="N240" s="386"/>
      <c r="O240" s="386"/>
      <c r="P240" s="386"/>
      <c r="Q240" s="389"/>
      <c r="R240" s="390"/>
      <c r="S240" s="386"/>
      <c r="T240" s="386"/>
      <c r="U240" s="386"/>
      <c r="V240" s="386"/>
      <c r="W240" s="386"/>
      <c r="X240" s="386"/>
      <c r="Y240" s="391"/>
      <c r="Z240" s="391"/>
      <c r="AA240" s="391"/>
      <c r="AB240" s="2788"/>
      <c r="AC240" s="2788"/>
      <c r="AD240" s="2788"/>
      <c r="AE240" s="2788"/>
      <c r="AF240" s="2788"/>
      <c r="AG240" s="2788"/>
      <c r="AH240" s="2788"/>
      <c r="AI240" s="2788"/>
      <c r="AJ240" s="2788"/>
      <c r="AK240" s="2788"/>
      <c r="AL240" s="2788"/>
      <c r="AM240" s="2788"/>
      <c r="AN240" s="2788"/>
      <c r="AO240" s="2788"/>
      <c r="AP240" s="2788"/>
      <c r="AQ240" s="2788"/>
      <c r="AR240" s="2788"/>
      <c r="AS240" s="2788"/>
      <c r="AT240" s="2788"/>
      <c r="AU240" s="2788"/>
      <c r="AV240" s="2788"/>
      <c r="AW240" s="2788"/>
      <c r="AX240" s="2788"/>
      <c r="AY240" s="2788"/>
      <c r="AZ240" s="239"/>
      <c r="BA240" s="2715"/>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2496"/>
      <c r="CC240" s="2496"/>
      <c r="CD240" s="2496"/>
      <c r="CE240" s="2496"/>
      <c r="CF240" s="2496"/>
      <c r="CG240" s="2496"/>
      <c r="CH240" s="2496"/>
      <c r="CI240" s="2496"/>
      <c r="CJ240" s="2496"/>
      <c r="CK240" s="2496"/>
      <c r="CL240" s="2496"/>
      <c r="CM240" s="2496"/>
      <c r="CN240" s="2496"/>
      <c r="CO240" s="2496"/>
      <c r="CP240" s="2496"/>
      <c r="CQ240" s="2496"/>
      <c r="CR240" s="2496"/>
      <c r="CS240" s="2496"/>
      <c r="CT240" s="2496"/>
      <c r="CU240" s="2496"/>
      <c r="CV240" s="2496"/>
      <c r="CW240" s="2496"/>
      <c r="CX240" s="2496"/>
      <c r="CY240" s="2496"/>
      <c r="CZ240" s="2496"/>
    </row>
    <row r="241" s="130" customFormat="true" ht="15" customHeight="true" x14ac:dyDescent="0.2">
      <c r="A241" s="2720"/>
      <c r="B241" s="304"/>
      <c r="C241" s="385"/>
      <c r="D241" s="386"/>
      <c r="E241" s="386"/>
      <c r="F241" s="386"/>
      <c r="G241" s="387"/>
      <c r="H241" s="388"/>
      <c r="I241" s="386"/>
      <c r="J241" s="386"/>
      <c r="K241" s="386"/>
      <c r="L241" s="389"/>
      <c r="M241" s="390"/>
      <c r="N241" s="386"/>
      <c r="O241" s="386"/>
      <c r="P241" s="386"/>
      <c r="Q241" s="389"/>
      <c r="R241" s="390"/>
      <c r="S241" s="386"/>
      <c r="T241" s="386"/>
      <c r="U241" s="386"/>
      <c r="V241" s="386"/>
      <c r="W241" s="386"/>
      <c r="X241" s="386"/>
      <c r="Y241" s="391"/>
      <c r="Z241" s="391"/>
      <c r="AA241" s="391"/>
      <c r="AB241" s="2788"/>
      <c r="AC241" s="2788"/>
      <c r="AD241" s="2788"/>
      <c r="AE241" s="2788"/>
      <c r="AF241" s="2788"/>
      <c r="AG241" s="2788"/>
      <c r="AH241" s="2788"/>
      <c r="AI241" s="2788"/>
      <c r="AJ241" s="2788"/>
      <c r="AK241" s="2788"/>
      <c r="AL241" s="2788"/>
      <c r="AM241" s="2788"/>
      <c r="AN241" s="2788"/>
      <c r="AO241" s="2788"/>
      <c r="AP241" s="2788"/>
      <c r="AQ241" s="2788"/>
      <c r="AR241" s="2788"/>
      <c r="AS241" s="2788"/>
      <c r="AT241" s="2788"/>
      <c r="AU241" s="2788"/>
      <c r="AV241" s="2788"/>
      <c r="AW241" s="2788"/>
      <c r="AX241" s="2788"/>
      <c r="AY241" s="2788"/>
      <c r="AZ241" s="239"/>
      <c r="BA241" s="2715"/>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2496"/>
      <c r="CC241" s="2496"/>
      <c r="CD241" s="2496"/>
      <c r="CE241" s="2496"/>
      <c r="CF241" s="2496"/>
      <c r="CG241" s="2496"/>
      <c r="CH241" s="2496"/>
      <c r="CI241" s="2496"/>
      <c r="CJ241" s="2496"/>
      <c r="CK241" s="2496"/>
      <c r="CL241" s="2496"/>
      <c r="CM241" s="2496"/>
      <c r="CN241" s="2496"/>
      <c r="CO241" s="2496"/>
      <c r="CP241" s="2496"/>
      <c r="CQ241" s="2496"/>
      <c r="CR241" s="2496"/>
      <c r="CS241" s="2496"/>
      <c r="CT241" s="2496"/>
      <c r="CU241" s="2496"/>
      <c r="CV241" s="2496"/>
      <c r="CW241" s="2496"/>
      <c r="CX241" s="2496"/>
      <c r="CY241" s="2496"/>
      <c r="CZ241" s="2496"/>
    </row>
    <row r="242" s="130" customFormat="true" ht="15" customHeight="true" x14ac:dyDescent="0.2">
      <c r="A242" s="2720"/>
      <c r="B242" s="304"/>
      <c r="C242" s="385"/>
      <c r="D242" s="386"/>
      <c r="E242" s="386"/>
      <c r="F242" s="386"/>
      <c r="G242" s="387"/>
      <c r="H242" s="388"/>
      <c r="I242" s="386"/>
      <c r="J242" s="386"/>
      <c r="K242" s="386"/>
      <c r="L242" s="389"/>
      <c r="M242" s="390"/>
      <c r="N242" s="386"/>
      <c r="O242" s="386"/>
      <c r="P242" s="386"/>
      <c r="Q242" s="389"/>
      <c r="R242" s="390"/>
      <c r="S242" s="386"/>
      <c r="T242" s="386"/>
      <c r="U242" s="386"/>
      <c r="V242" s="386"/>
      <c r="W242" s="386"/>
      <c r="X242" s="386"/>
      <c r="Y242" s="391"/>
      <c r="Z242" s="391"/>
      <c r="AA242" s="391"/>
      <c r="AB242" s="2788"/>
      <c r="AC242" s="2788"/>
      <c r="AD242" s="2788"/>
      <c r="AE242" s="2788"/>
      <c r="AF242" s="2788"/>
      <c r="AG242" s="2788"/>
      <c r="AH242" s="2788"/>
      <c r="AI242" s="2788"/>
      <c r="AJ242" s="2788"/>
      <c r="AK242" s="2788"/>
      <c r="AL242" s="2788"/>
      <c r="AM242" s="2788"/>
      <c r="AN242" s="2788"/>
      <c r="AO242" s="2788"/>
      <c r="AP242" s="2788"/>
      <c r="AQ242" s="2788"/>
      <c r="AR242" s="2788"/>
      <c r="AS242" s="2788"/>
      <c r="AT242" s="2788"/>
      <c r="AU242" s="2788"/>
      <c r="AV242" s="2788"/>
      <c r="AW242" s="2788"/>
      <c r="AX242" s="2788"/>
      <c r="AY242" s="2788"/>
      <c r="AZ242" s="239"/>
      <c r="BA242" s="2715"/>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2496"/>
      <c r="CC242" s="2496"/>
      <c r="CD242" s="2496"/>
      <c r="CE242" s="2496"/>
      <c r="CF242" s="2496"/>
      <c r="CG242" s="2496"/>
      <c r="CH242" s="2496"/>
      <c r="CI242" s="2496"/>
      <c r="CJ242" s="2496"/>
      <c r="CK242" s="2496"/>
      <c r="CL242" s="2496"/>
      <c r="CM242" s="2496"/>
      <c r="CN242" s="2496"/>
      <c r="CO242" s="2496"/>
      <c r="CP242" s="2496"/>
      <c r="CQ242" s="2496"/>
      <c r="CR242" s="2496"/>
      <c r="CS242" s="2496"/>
      <c r="CT242" s="2496"/>
      <c r="CU242" s="2496"/>
      <c r="CV242" s="2496"/>
      <c r="CW242" s="2496"/>
      <c r="CX242" s="2496"/>
      <c r="CY242" s="2496"/>
      <c r="CZ242" s="2496"/>
    </row>
    <row r="243" s="130" customFormat="true" ht="15" customHeight="true" x14ac:dyDescent="0.2">
      <c r="A243" s="2720"/>
      <c r="B243" s="304"/>
      <c r="C243" s="385"/>
      <c r="D243" s="386"/>
      <c r="E243" s="386"/>
      <c r="F243" s="386"/>
      <c r="G243" s="387"/>
      <c r="H243" s="388"/>
      <c r="I243" s="386"/>
      <c r="J243" s="386"/>
      <c r="K243" s="386"/>
      <c r="L243" s="389"/>
      <c r="M243" s="390"/>
      <c r="N243" s="386"/>
      <c r="O243" s="386"/>
      <c r="P243" s="386"/>
      <c r="Q243" s="389"/>
      <c r="R243" s="390"/>
      <c r="S243" s="386"/>
      <c r="T243" s="386"/>
      <c r="U243" s="386"/>
      <c r="V243" s="386"/>
      <c r="W243" s="386"/>
      <c r="X243" s="386"/>
      <c r="Y243" s="391"/>
      <c r="Z243" s="391"/>
      <c r="AA243" s="391"/>
      <c r="AB243" s="2788"/>
      <c r="AC243" s="2788"/>
      <c r="AD243" s="2788"/>
      <c r="AE243" s="2788"/>
      <c r="AF243" s="2788"/>
      <c r="AG243" s="2788"/>
      <c r="AH243" s="2788"/>
      <c r="AI243" s="2788"/>
      <c r="AJ243" s="2788"/>
      <c r="AK243" s="2788"/>
      <c r="AL243" s="2788"/>
      <c r="AM243" s="2788"/>
      <c r="AN243" s="2788"/>
      <c r="AO243" s="2788"/>
      <c r="AP243" s="2788"/>
      <c r="AQ243" s="2788"/>
      <c r="AR243" s="2788"/>
      <c r="AS243" s="2788"/>
      <c r="AT243" s="2788"/>
      <c r="AU243" s="2788"/>
      <c r="AV243" s="2788"/>
      <c r="AW243" s="2788"/>
      <c r="AX243" s="2788"/>
      <c r="AY243" s="2788"/>
      <c r="AZ243" s="239"/>
      <c r="BA243" s="2715"/>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2496"/>
      <c r="CC243" s="2496"/>
      <c r="CD243" s="2496"/>
      <c r="CE243" s="2496"/>
      <c r="CF243" s="2496"/>
      <c r="CG243" s="2496"/>
      <c r="CH243" s="2496"/>
      <c r="CI243" s="2496"/>
      <c r="CJ243" s="2496"/>
      <c r="CK243" s="2496"/>
      <c r="CL243" s="2496"/>
      <c r="CM243" s="2496"/>
      <c r="CN243" s="2496"/>
      <c r="CO243" s="2496"/>
      <c r="CP243" s="2496"/>
      <c r="CQ243" s="2496"/>
      <c r="CR243" s="2496"/>
      <c r="CS243" s="2496"/>
      <c r="CT243" s="2496"/>
      <c r="CU243" s="2496"/>
      <c r="CV243" s="2496"/>
      <c r="CW243" s="2496"/>
      <c r="CX243" s="2496"/>
      <c r="CY243" s="2496"/>
      <c r="CZ243" s="2496"/>
    </row>
    <row r="244" s="130" customFormat="true" ht="15" customHeight="true" x14ac:dyDescent="0.2">
      <c r="A244" s="2720"/>
      <c r="B244" s="304"/>
      <c r="C244" s="385"/>
      <c r="D244" s="386"/>
      <c r="E244" s="386"/>
      <c r="F244" s="386"/>
      <c r="G244" s="387"/>
      <c r="H244" s="388"/>
      <c r="I244" s="386"/>
      <c r="J244" s="386"/>
      <c r="K244" s="386"/>
      <c r="L244" s="389"/>
      <c r="M244" s="390"/>
      <c r="N244" s="386"/>
      <c r="O244" s="386"/>
      <c r="P244" s="386"/>
      <c r="Q244" s="389"/>
      <c r="R244" s="390"/>
      <c r="S244" s="386"/>
      <c r="T244" s="386"/>
      <c r="U244" s="386"/>
      <c r="V244" s="386"/>
      <c r="W244" s="386"/>
      <c r="X244" s="386"/>
      <c r="Y244" s="391"/>
      <c r="Z244" s="391"/>
      <c r="AA244" s="391"/>
      <c r="AB244" s="2788"/>
      <c r="AC244" s="2788"/>
      <c r="AD244" s="2788"/>
      <c r="AE244" s="2788"/>
      <c r="AF244" s="2788"/>
      <c r="AG244" s="2788"/>
      <c r="AH244" s="2788"/>
      <c r="AI244" s="2788"/>
      <c r="AJ244" s="2788"/>
      <c r="AK244" s="2788"/>
      <c r="AL244" s="2788"/>
      <c r="AM244" s="2788"/>
      <c r="AN244" s="2788"/>
      <c r="AO244" s="2788"/>
      <c r="AP244" s="2788"/>
      <c r="AQ244" s="2788"/>
      <c r="AR244" s="2788"/>
      <c r="AS244" s="2788"/>
      <c r="AT244" s="2788"/>
      <c r="AU244" s="2788"/>
      <c r="AV244" s="2788"/>
      <c r="AW244" s="2788"/>
      <c r="AX244" s="2788"/>
      <c r="AY244" s="2788"/>
      <c r="AZ244" s="239"/>
      <c r="BA244" s="2715"/>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2496"/>
      <c r="CC244" s="2496"/>
      <c r="CD244" s="2496"/>
      <c r="CE244" s="2496"/>
      <c r="CF244" s="2496"/>
      <c r="CG244" s="2496"/>
      <c r="CH244" s="2496"/>
      <c r="CI244" s="2496"/>
      <c r="CJ244" s="2496"/>
      <c r="CK244" s="2496"/>
      <c r="CL244" s="2496"/>
      <c r="CM244" s="2496"/>
      <c r="CN244" s="2496"/>
      <c r="CO244" s="2496"/>
      <c r="CP244" s="2496"/>
      <c r="CQ244" s="2496"/>
      <c r="CR244" s="2496"/>
      <c r="CS244" s="2496"/>
      <c r="CT244" s="2496"/>
      <c r="CU244" s="2496"/>
      <c r="CV244" s="2496"/>
      <c r="CW244" s="2496"/>
      <c r="CX244" s="2496"/>
      <c r="CY244" s="2496"/>
      <c r="CZ244" s="2496"/>
    </row>
    <row r="245" s="130" customFormat="true" ht="15" customHeight="true" x14ac:dyDescent="0.2">
      <c r="A245" s="2720"/>
      <c r="B245" s="304"/>
      <c r="C245" s="385"/>
      <c r="D245" s="386"/>
      <c r="E245" s="386"/>
      <c r="F245" s="386"/>
      <c r="G245" s="387"/>
      <c r="H245" s="388"/>
      <c r="I245" s="386"/>
      <c r="J245" s="386"/>
      <c r="K245" s="386"/>
      <c r="L245" s="389"/>
      <c r="M245" s="390"/>
      <c r="N245" s="386"/>
      <c r="O245" s="386"/>
      <c r="P245" s="386"/>
      <c r="Q245" s="389"/>
      <c r="R245" s="390"/>
      <c r="S245" s="386"/>
      <c r="T245" s="386"/>
      <c r="U245" s="386"/>
      <c r="V245" s="386"/>
      <c r="W245" s="386"/>
      <c r="X245" s="386"/>
      <c r="Y245" s="391"/>
      <c r="Z245" s="391"/>
      <c r="AA245" s="391"/>
      <c r="AB245" s="2788"/>
      <c r="AC245" s="2788"/>
      <c r="AD245" s="2788"/>
      <c r="AE245" s="2788"/>
      <c r="AF245" s="2788"/>
      <c r="AG245" s="2788"/>
      <c r="AH245" s="2788"/>
      <c r="AI245" s="2788"/>
      <c r="AJ245" s="2788"/>
      <c r="AK245" s="2788"/>
      <c r="AL245" s="2788"/>
      <c r="AM245" s="2788"/>
      <c r="AN245" s="2788"/>
      <c r="AO245" s="2788"/>
      <c r="AP245" s="2788"/>
      <c r="AQ245" s="2788"/>
      <c r="AR245" s="2788"/>
      <c r="AS245" s="2788"/>
      <c r="AT245" s="2788"/>
      <c r="AU245" s="2788"/>
      <c r="AV245" s="2788"/>
      <c r="AW245" s="2788"/>
      <c r="AX245" s="2788"/>
      <c r="AY245" s="2788"/>
      <c r="AZ245" s="239"/>
      <c r="BA245" s="2715"/>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2496"/>
      <c r="CC245" s="2496"/>
      <c r="CD245" s="2496"/>
      <c r="CE245" s="2496"/>
      <c r="CF245" s="2496"/>
      <c r="CG245" s="2496"/>
      <c r="CH245" s="2496"/>
      <c r="CI245" s="2496"/>
      <c r="CJ245" s="2496"/>
      <c r="CK245" s="2496"/>
      <c r="CL245" s="2496"/>
      <c r="CM245" s="2496"/>
      <c r="CN245" s="2496"/>
      <c r="CO245" s="2496"/>
      <c r="CP245" s="2496"/>
      <c r="CQ245" s="2496"/>
      <c r="CR245" s="2496"/>
      <c r="CS245" s="2496"/>
      <c r="CT245" s="2496"/>
      <c r="CU245" s="2496"/>
      <c r="CV245" s="2496"/>
      <c r="CW245" s="2496"/>
      <c r="CX245" s="2496"/>
      <c r="CY245" s="2496"/>
      <c r="CZ245" s="2496"/>
    </row>
    <row r="246" s="130" customFormat="true" ht="15" customHeight="true" x14ac:dyDescent="0.2">
      <c r="A246" s="2720"/>
      <c r="B246" s="304"/>
      <c r="C246" s="385"/>
      <c r="D246" s="386"/>
      <c r="E246" s="386"/>
      <c r="F246" s="386"/>
      <c r="G246" s="387"/>
      <c r="H246" s="388"/>
      <c r="I246" s="386"/>
      <c r="J246" s="386"/>
      <c r="K246" s="386"/>
      <c r="L246" s="389"/>
      <c r="M246" s="390"/>
      <c r="N246" s="386"/>
      <c r="O246" s="386"/>
      <c r="P246" s="386"/>
      <c r="Q246" s="389"/>
      <c r="R246" s="390"/>
      <c r="S246" s="386"/>
      <c r="T246" s="386"/>
      <c r="U246" s="386"/>
      <c r="V246" s="386"/>
      <c r="W246" s="386"/>
      <c r="X246" s="386"/>
      <c r="Y246" s="391"/>
      <c r="Z246" s="391"/>
      <c r="AA246" s="391"/>
      <c r="AB246" s="2788"/>
      <c r="AC246" s="2788"/>
      <c r="AD246" s="2788"/>
      <c r="AE246" s="2788"/>
      <c r="AF246" s="2788"/>
      <c r="AG246" s="2788"/>
      <c r="AH246" s="2788"/>
      <c r="AI246" s="2788"/>
      <c r="AJ246" s="2788"/>
      <c r="AK246" s="2788"/>
      <c r="AL246" s="2788"/>
      <c r="AM246" s="2788"/>
      <c r="AN246" s="2788"/>
      <c r="AO246" s="2788"/>
      <c r="AP246" s="2788"/>
      <c r="AQ246" s="2788"/>
      <c r="AR246" s="2788"/>
      <c r="AS246" s="2788"/>
      <c r="AT246" s="2788"/>
      <c r="AU246" s="2788"/>
      <c r="AV246" s="2788"/>
      <c r="AW246" s="2788"/>
      <c r="AX246" s="2788"/>
      <c r="AY246" s="2788"/>
      <c r="AZ246" s="239"/>
      <c r="BA246" s="2715"/>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2496"/>
      <c r="CC246" s="2496"/>
      <c r="CD246" s="2496"/>
      <c r="CE246" s="2496"/>
      <c r="CF246" s="2496"/>
      <c r="CG246" s="2496"/>
      <c r="CH246" s="2496"/>
      <c r="CI246" s="2496"/>
      <c r="CJ246" s="2496"/>
      <c r="CK246" s="2496"/>
      <c r="CL246" s="2496"/>
      <c r="CM246" s="2496"/>
      <c r="CN246" s="2496"/>
      <c r="CO246" s="2496"/>
      <c r="CP246" s="2496"/>
      <c r="CQ246" s="2496"/>
      <c r="CR246" s="2496"/>
      <c r="CS246" s="2496"/>
      <c r="CT246" s="2496"/>
      <c r="CU246" s="2496"/>
      <c r="CV246" s="2496"/>
      <c r="CW246" s="2496"/>
      <c r="CX246" s="2496"/>
      <c r="CY246" s="2496"/>
      <c r="CZ246" s="2496"/>
    </row>
    <row r="247" s="130" customFormat="true" ht="15" customHeight="true" x14ac:dyDescent="0.2">
      <c r="A247" s="2720"/>
      <c r="B247" s="304"/>
      <c r="C247" s="385"/>
      <c r="D247" s="386"/>
      <c r="E247" s="386"/>
      <c r="F247" s="386"/>
      <c r="G247" s="387"/>
      <c r="H247" s="388"/>
      <c r="I247" s="386"/>
      <c r="J247" s="386"/>
      <c r="K247" s="386"/>
      <c r="L247" s="389"/>
      <c r="M247" s="390"/>
      <c r="N247" s="386"/>
      <c r="O247" s="386"/>
      <c r="P247" s="386"/>
      <c r="Q247" s="389"/>
      <c r="R247" s="390"/>
      <c r="S247" s="386"/>
      <c r="T247" s="386"/>
      <c r="U247" s="386"/>
      <c r="V247" s="386"/>
      <c r="W247" s="386"/>
      <c r="X247" s="386"/>
      <c r="Y247" s="391"/>
      <c r="Z247" s="391"/>
      <c r="AA247" s="391"/>
      <c r="AB247" s="2788"/>
      <c r="AC247" s="2788"/>
      <c r="AD247" s="2788"/>
      <c r="AE247" s="2788"/>
      <c r="AF247" s="2788"/>
      <c r="AG247" s="2788"/>
      <c r="AH247" s="2788"/>
      <c r="AI247" s="2788"/>
      <c r="AJ247" s="2788"/>
      <c r="AK247" s="2788"/>
      <c r="AL247" s="2788"/>
      <c r="AM247" s="2788"/>
      <c r="AN247" s="2788"/>
      <c r="AO247" s="2788"/>
      <c r="AP247" s="2788"/>
      <c r="AQ247" s="2788"/>
      <c r="AR247" s="2788"/>
      <c r="AS247" s="2788"/>
      <c r="AT247" s="2788"/>
      <c r="AU247" s="2788"/>
      <c r="AV247" s="2788"/>
      <c r="AW247" s="2788"/>
      <c r="AX247" s="2788"/>
      <c r="AY247" s="2788"/>
      <c r="AZ247" s="239"/>
      <c r="BA247" s="2715"/>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2496"/>
      <c r="CC247" s="2496"/>
      <c r="CD247" s="2496"/>
      <c r="CE247" s="2496"/>
      <c r="CF247" s="2496"/>
      <c r="CG247" s="2496"/>
      <c r="CH247" s="2496"/>
      <c r="CI247" s="2496"/>
      <c r="CJ247" s="2496"/>
      <c r="CK247" s="2496"/>
      <c r="CL247" s="2496"/>
      <c r="CM247" s="2496"/>
      <c r="CN247" s="2496"/>
      <c r="CO247" s="2496"/>
      <c r="CP247" s="2496"/>
      <c r="CQ247" s="2496"/>
      <c r="CR247" s="2496"/>
      <c r="CS247" s="2496"/>
      <c r="CT247" s="2496"/>
      <c r="CU247" s="2496"/>
      <c r="CV247" s="2496"/>
      <c r="CW247" s="2496"/>
      <c r="CX247" s="2496"/>
      <c r="CY247" s="2496"/>
      <c r="CZ247" s="2496"/>
    </row>
    <row r="248" s="130" customFormat="true" ht="15" customHeight="true" x14ac:dyDescent="0.2">
      <c r="A248" s="285"/>
      <c r="B248" s="305"/>
      <c r="C248" s="392"/>
      <c r="D248" s="393"/>
      <c r="E248" s="393"/>
      <c r="F248" s="393"/>
      <c r="G248" s="394"/>
      <c r="H248" s="395"/>
      <c r="I248" s="393"/>
      <c r="J248" s="393"/>
      <c r="K248" s="393"/>
      <c r="L248" s="396"/>
      <c r="M248" s="397"/>
      <c r="N248" s="393"/>
      <c r="O248" s="393"/>
      <c r="P248" s="393"/>
      <c r="Q248" s="396"/>
      <c r="R248" s="397"/>
      <c r="S248" s="393"/>
      <c r="T248" s="393"/>
      <c r="U248" s="393"/>
      <c r="V248" s="393"/>
      <c r="W248" s="393"/>
      <c r="X248" s="393"/>
      <c r="Y248" s="398"/>
      <c r="Z248" s="398"/>
      <c r="AA248" s="398"/>
      <c r="AB248" s="2788"/>
      <c r="AC248" s="2788"/>
      <c r="AD248" s="2788"/>
      <c r="AE248" s="2788"/>
      <c r="AF248" s="2788"/>
      <c r="AG248" s="2788"/>
      <c r="AH248" s="2788"/>
      <c r="AI248" s="2788"/>
      <c r="AJ248" s="2788"/>
      <c r="AK248" s="2788"/>
      <c r="AL248" s="2788"/>
      <c r="AM248" s="2788"/>
      <c r="AN248" s="2788"/>
      <c r="AO248" s="2788"/>
      <c r="AP248" s="2788"/>
      <c r="AQ248" s="2788"/>
      <c r="AR248" s="2788"/>
      <c r="AS248" s="2788"/>
      <c r="AT248" s="2788"/>
      <c r="AU248" s="2788"/>
      <c r="AV248" s="2788"/>
      <c r="AW248" s="2788"/>
      <c r="AX248" s="2788"/>
      <c r="AY248" s="2788"/>
      <c r="AZ248" s="239"/>
      <c r="BA248" s="2715"/>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2496"/>
      <c r="CC248" s="2496"/>
      <c r="CD248" s="2496"/>
      <c r="CE248" s="2496"/>
      <c r="CF248" s="2496"/>
      <c r="CG248" s="2496"/>
      <c r="CH248" s="2496"/>
      <c r="CI248" s="2496"/>
      <c r="CJ248" s="2496"/>
      <c r="CK248" s="2496"/>
      <c r="CL248" s="2496"/>
      <c r="CM248" s="2496"/>
      <c r="CN248" s="2496"/>
      <c r="CO248" s="2496"/>
      <c r="CP248" s="2496"/>
      <c r="CQ248" s="2496"/>
      <c r="CR248" s="2496"/>
      <c r="CS248" s="2496"/>
      <c r="CT248" s="2496"/>
      <c r="CU248" s="2496"/>
      <c r="CV248" s="2496"/>
      <c r="CW248" s="2496"/>
      <c r="CX248" s="2496"/>
      <c r="CY248" s="2496"/>
      <c r="CZ248" s="2496"/>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732"/>
      <c r="S249" s="132"/>
      <c r="T249" s="132"/>
      <c r="U249" s="132"/>
      <c r="V249" s="132"/>
      <c r="W249" s="132"/>
      <c r="X249" s="132"/>
      <c r="Y249" s="132"/>
      <c r="Z249" s="239"/>
      <c r="AA249" s="239"/>
      <c r="AB249" s="239"/>
      <c r="AC249" s="239"/>
      <c r="AD249" s="239"/>
      <c r="AE249" s="239"/>
      <c r="AF249" s="239"/>
      <c r="AG249" s="239"/>
      <c r="AH249" s="239"/>
      <c r="AI249" s="239"/>
      <c r="AJ249" s="239"/>
      <c r="AK249" s="239"/>
      <c r="AL249" s="239"/>
      <c r="AM249" s="239"/>
      <c r="AN249" s="239"/>
      <c r="AO249" s="239"/>
      <c r="AP249" s="239"/>
      <c r="AQ249" s="239"/>
      <c r="AR249" s="239"/>
      <c r="AS249" s="239"/>
      <c r="AT249" s="239"/>
      <c r="AU249" s="239"/>
      <c r="AV249" s="239"/>
      <c r="AW249" s="239"/>
      <c r="AX249" s="239"/>
      <c r="AY249" s="239"/>
      <c r="AZ249" s="239"/>
      <c r="BA249" s="132"/>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ht="19.15" customHeight="true" x14ac:dyDescent="0.2">
      <c r="R250" s="468"/>
      <c r="S250" s="468"/>
      <c r="T250" s="468"/>
      <c r="U250" s="468"/>
      <c r="V250" s="468"/>
      <c r="W250" s="468"/>
      <c r="X250" s="468"/>
      <c r="Y250" s="468"/>
    </row>
    <row r="251" ht="22.5" customHeight="true" x14ac:dyDescent="0.35">
      <c r="A251" s="3008" t="str">
        <f>A1026</f>
        <v>Zambia</v>
      </c>
      <c r="B251" s="3009"/>
      <c r="R251" s="468"/>
      <c r="S251" s="468"/>
      <c r="T251" s="468"/>
      <c r="U251" s="468"/>
      <c r="V251" s="468"/>
      <c r="W251" s="468"/>
      <c r="X251" s="468"/>
      <c r="Y251" s="468"/>
    </row>
    <row r="252" ht="22.5" customHeight="true" x14ac:dyDescent="0.35">
      <c r="A252" s="257" t="str">
        <f>A1034</f>
        <v>2018</v>
      </c>
      <c r="B252" s="139"/>
      <c r="R252" s="468"/>
      <c r="S252" s="468"/>
      <c r="T252" s="468"/>
      <c r="U252" s="468"/>
      <c r="V252" s="468"/>
      <c r="W252" s="468"/>
      <c r="X252" s="468"/>
      <c r="Y252" s="468"/>
    </row>
    <row r="253" ht="22.5" customHeight="true" x14ac:dyDescent="0.35">
      <c r="A253" s="3487" t="s">
        <v>129</v>
      </c>
      <c r="B253" s="3488"/>
      <c r="R253" s="468"/>
      <c r="S253" s="468"/>
      <c r="T253" s="468"/>
      <c r="U253" s="468"/>
      <c r="V253" s="468"/>
      <c r="W253" s="468"/>
      <c r="X253" s="468"/>
      <c r="Y253" s="468"/>
    </row>
    <row r="254" ht="22.5" customHeight="true" x14ac:dyDescent="0.35">
      <c r="A254" s="3487" t="s">
        <v>97</v>
      </c>
      <c r="B254" s="3488"/>
      <c r="R254" s="468"/>
      <c r="S254" s="468"/>
      <c r="T254" s="468"/>
      <c r="U254" s="468"/>
      <c r="V254" s="468"/>
      <c r="W254" s="468"/>
      <c r="X254" s="468"/>
      <c r="Y254" s="468"/>
    </row>
    <row r="255" ht="15" customHeight="true" x14ac:dyDescent="0.2">
      <c r="A255" s="3489" t="s">
        <v>98</v>
      </c>
      <c r="B255" s="3490"/>
      <c r="R255" s="468"/>
      <c r="S255" s="468"/>
      <c r="T255" s="468"/>
      <c r="U255" s="468"/>
      <c r="V255" s="468"/>
      <c r="W255" s="468"/>
      <c r="X255" s="468"/>
      <c r="Y255" s="468"/>
    </row>
    <row r="256" ht="15" customHeight="true" x14ac:dyDescent="0.2">
      <c r="A256" s="152" t="s">
        <v>40</v>
      </c>
      <c r="B256" s="151"/>
      <c r="R256" s="468"/>
      <c r="S256" s="468"/>
      <c r="T256" s="468"/>
      <c r="U256" s="468"/>
      <c r="V256" s="468"/>
      <c r="W256" s="468"/>
      <c r="X256" s="468"/>
      <c r="Y256" s="468"/>
    </row>
    <row r="257" ht="18" customHeight="true" x14ac:dyDescent="0.2">
      <c r="A257" s="150" t="s">
        <v>39</v>
      </c>
      <c r="B257" s="153"/>
      <c r="R257" s="468"/>
      <c r="S257" s="468"/>
      <c r="T257" s="468"/>
      <c r="U257" s="468"/>
      <c r="V257" s="468"/>
      <c r="W257" s="468"/>
      <c r="X257" s="468"/>
      <c r="Y257" s="468"/>
    </row>
    <row r="258" ht="18" customHeight="true" x14ac:dyDescent="0.2">
      <c r="A258" s="245" t="s">
        <v>136</v>
      </c>
      <c r="B258" s="246" t="str">
        <f>A1025</f>
        <v>DHS18</v>
      </c>
      <c r="R258" s="468"/>
      <c r="S258" s="468"/>
      <c r="T258" s="468"/>
      <c r="U258" s="468"/>
      <c r="V258" s="468"/>
      <c r="W258" s="468"/>
      <c r="X258" s="468"/>
      <c r="Y258" s="468"/>
    </row>
    <row r="259" s="130" customFormat="true" ht="15" customHeight="true" x14ac:dyDescent="0.2">
      <c r="A259" s="137" t="s">
        <v>85</v>
      </c>
      <c r="B259" s="229"/>
      <c r="C259" s="3479" t="s">
        <v>115</v>
      </c>
      <c r="D259" s="3480"/>
      <c r="E259" s="3480"/>
      <c r="F259" s="3480"/>
      <c r="G259" s="3481"/>
      <c r="H259" s="3482" t="s">
        <v>38</v>
      </c>
      <c r="I259" s="3483"/>
      <c r="J259" s="3483"/>
      <c r="K259" s="3483"/>
      <c r="L259" s="3484"/>
      <c r="M259" s="3482" t="s">
        <v>37</v>
      </c>
      <c r="N259" s="3483"/>
      <c r="O259" s="3483"/>
      <c r="P259" s="3483"/>
      <c r="Q259" s="3485"/>
      <c r="R259" s="746" t="s">
        <v>142</v>
      </c>
      <c r="S259" s="459"/>
      <c r="T259" s="459"/>
      <c r="U259" s="459"/>
      <c r="V259" s="459"/>
      <c r="W259" s="459"/>
      <c r="X259" s="459"/>
      <c r="Y259" s="460"/>
      <c r="Z259" s="461"/>
      <c r="AA259" s="461"/>
      <c r="AB259" s="239"/>
      <c r="AC259" s="239"/>
      <c r="AD259" s="239"/>
      <c r="AE259" s="239"/>
      <c r="AF259" s="239"/>
      <c r="AG259" s="239"/>
      <c r="AH259" s="239"/>
      <c r="AI259" s="239"/>
      <c r="AJ259" s="239"/>
      <c r="AK259" s="239"/>
      <c r="AL259" s="239"/>
      <c r="AM259" s="239"/>
      <c r="AN259" s="239"/>
      <c r="AO259" s="239"/>
      <c r="AP259" s="239"/>
      <c r="AQ259" s="239"/>
      <c r="AR259" s="239"/>
      <c r="AS259" s="239"/>
      <c r="AT259" s="239"/>
      <c r="AU259" s="239"/>
      <c r="AV259" s="239"/>
      <c r="AW259" s="239"/>
      <c r="AX259" s="239"/>
      <c r="AY259" s="239"/>
      <c r="AZ259" s="239"/>
      <c r="BA259" s="241" t="s">
        <v>131</v>
      </c>
      <c r="BB259" s="137" t="s">
        <v>85</v>
      </c>
      <c r="BC259" s="3134" t="s">
        <v>115</v>
      </c>
      <c r="BD259" s="3135"/>
      <c r="BE259" s="3135"/>
      <c r="BF259" s="3135"/>
      <c r="BG259" s="3136"/>
      <c r="BH259" s="3137" t="s">
        <v>38</v>
      </c>
      <c r="BI259" s="3135"/>
      <c r="BJ259" s="3135"/>
      <c r="BK259" s="3135"/>
      <c r="BL259" s="3136"/>
      <c r="BM259" s="3137" t="s">
        <v>37</v>
      </c>
      <c r="BN259" s="3135"/>
      <c r="BO259" s="3135"/>
      <c r="BP259" s="3135"/>
      <c r="BQ259" s="3136"/>
      <c r="BR259" s="748" t="s">
        <v>142</v>
      </c>
      <c r="BS259" s="541"/>
      <c r="BT259" s="541"/>
      <c r="BU259" s="541"/>
      <c r="BV259" s="541"/>
      <c r="BW259" s="541"/>
      <c r="BX259" s="541"/>
      <c r="BY259" s="542"/>
      <c r="BZ259" s="461"/>
      <c r="CA259" s="461"/>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0" customFormat="true" ht="12.75" x14ac:dyDescent="0.2">
      <c r="A260" s="211" t="s">
        <v>88</v>
      </c>
      <c r="B260" s="210"/>
      <c r="C260" s="451" t="s">
        <v>0</v>
      </c>
      <c r="D260" s="422" t="s">
        <v>1</v>
      </c>
      <c r="E260" s="422" t="s">
        <v>2</v>
      </c>
      <c r="F260" s="422" t="s">
        <v>3</v>
      </c>
      <c r="G260" s="452" t="s">
        <v>4</v>
      </c>
      <c r="H260" s="453" t="s">
        <v>0</v>
      </c>
      <c r="I260" s="192" t="s">
        <v>1</v>
      </c>
      <c r="J260" s="192" t="s">
        <v>2</v>
      </c>
      <c r="K260" s="192" t="s">
        <v>3</v>
      </c>
      <c r="L260" s="454" t="s">
        <v>4</v>
      </c>
      <c r="M260" s="453" t="s">
        <v>0</v>
      </c>
      <c r="N260" s="192" t="s">
        <v>1</v>
      </c>
      <c r="O260" s="192" t="s">
        <v>2</v>
      </c>
      <c r="P260" s="192" t="s">
        <v>3</v>
      </c>
      <c r="Q260" s="193" t="s">
        <v>4</v>
      </c>
      <c r="R260" s="453" t="s">
        <v>478</v>
      </c>
      <c r="S260" s="192" t="s">
        <v>479</v>
      </c>
      <c r="T260" s="192" t="s">
        <v>480</v>
      </c>
      <c r="U260" s="192" t="s">
        <v>481</v>
      </c>
      <c r="V260" s="192" t="s">
        <v>482</v>
      </c>
      <c r="W260" s="192" t="s">
        <v>483</v>
      </c>
      <c r="X260" s="192" t="s">
        <v>484</v>
      </c>
      <c r="Y260" s="194" t="s">
        <v>485</v>
      </c>
      <c r="Z260" s="194" t="s">
        <v>486</v>
      </c>
      <c r="AA260" s="194" t="s">
        <v>487</v>
      </c>
      <c r="AB260" s="2789"/>
      <c r="AC260" s="2789"/>
      <c r="AD260" s="2789"/>
      <c r="AE260" s="2789"/>
      <c r="AF260" s="2789"/>
      <c r="AG260" s="2789"/>
      <c r="AH260" s="2789"/>
      <c r="AI260" s="2789"/>
      <c r="AJ260" s="2789"/>
      <c r="AK260" s="2789"/>
      <c r="AL260" s="2789"/>
      <c r="AM260" s="2789"/>
      <c r="AN260" s="2789"/>
      <c r="AO260" s="2789"/>
      <c r="AP260" s="2789"/>
      <c r="AQ260" s="2789"/>
      <c r="AR260" s="2789"/>
      <c r="AS260" s="2789"/>
      <c r="AT260" s="2789"/>
      <c r="AU260" s="2789"/>
      <c r="AV260" s="2789"/>
      <c r="AW260" s="2789"/>
      <c r="AX260" s="2789"/>
      <c r="AY260" s="2789"/>
      <c r="AZ260" s="239"/>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478</v>
      </c>
      <c r="BS260" s="195" t="s">
        <v>479</v>
      </c>
      <c r="BT260" s="195" t="s">
        <v>480</v>
      </c>
      <c r="BU260" s="195" t="s">
        <v>481</v>
      </c>
      <c r="BV260" s="195" t="s">
        <v>482</v>
      </c>
      <c r="BW260" s="195" t="s">
        <v>483</v>
      </c>
      <c r="BX260" s="195" t="s">
        <v>484</v>
      </c>
      <c r="BY260" s="196" t="s">
        <v>485</v>
      </c>
      <c r="BZ260" s="196" t="s">
        <v>486</v>
      </c>
      <c r="CA260" s="196" t="s">
        <v>487</v>
      </c>
      <c r="CB260" s="2497"/>
      <c r="CC260" s="2497"/>
      <c r="CD260" s="2497"/>
      <c r="CE260" s="2497"/>
      <c r="CF260" s="2497"/>
      <c r="CG260" s="2497"/>
      <c r="CH260" s="2497"/>
      <c r="CI260" s="2497"/>
      <c r="CJ260" s="2497"/>
      <c r="CK260" s="2497"/>
      <c r="CL260" s="2497"/>
      <c r="CM260" s="2497"/>
      <c r="CN260" s="2497"/>
      <c r="CO260" s="2497"/>
      <c r="CP260" s="2497"/>
      <c r="CQ260" s="2497"/>
      <c r="CR260" s="2497"/>
      <c r="CS260" s="2497"/>
      <c r="CT260" s="2497"/>
      <c r="CU260" s="2497"/>
      <c r="CV260" s="2497"/>
      <c r="CW260" s="2497"/>
      <c r="CX260" s="2497"/>
      <c r="CY260" s="2497"/>
      <c r="CZ260" s="2497"/>
    </row>
    <row r="261" s="130" customFormat="true" ht="15" customHeight="true" x14ac:dyDescent="0.2">
      <c r="A261" s="3498" t="s">
        <v>73</v>
      </c>
      <c r="B261" s="154" t="s">
        <v>49</v>
      </c>
      <c r="C261" s="2808" t="s">
        <v>35</v>
      </c>
      <c r="D261" s="2809" t="s">
        <v>35</v>
      </c>
      <c r="E261" s="2809" t="s">
        <v>35</v>
      </c>
      <c r="F261" s="2809" t="s">
        <v>35</v>
      </c>
      <c r="G261" s="2810" t="s">
        <v>35</v>
      </c>
      <c r="H261" s="2811" t="s">
        <v>35</v>
      </c>
      <c r="I261" s="2809" t="s">
        <v>35</v>
      </c>
      <c r="J261" s="2809" t="s">
        <v>35</v>
      </c>
      <c r="K261" s="2809" t="s">
        <v>35</v>
      </c>
      <c r="L261" s="2810" t="s">
        <v>35</v>
      </c>
      <c r="M261" s="2811" t="s">
        <v>35</v>
      </c>
      <c r="N261" s="2809" t="s">
        <v>35</v>
      </c>
      <c r="O261" s="2809" t="s">
        <v>35</v>
      </c>
      <c r="P261" s="2809" t="s">
        <v>35</v>
      </c>
      <c r="Q261" s="2812" t="s">
        <v>35</v>
      </c>
      <c r="R261" s="2811" t="s">
        <v>35</v>
      </c>
      <c r="S261" s="2809" t="s">
        <v>35</v>
      </c>
      <c r="T261" s="2809" t="s">
        <v>35</v>
      </c>
      <c r="U261" s="2809" t="s">
        <v>35</v>
      </c>
      <c r="V261" s="2809" t="s">
        <v>35</v>
      </c>
      <c r="W261" s="2809" t="s">
        <v>35</v>
      </c>
      <c r="X261" s="2809" t="s">
        <v>35</v>
      </c>
      <c r="Y261" s="2813" t="s">
        <v>35</v>
      </c>
      <c r="Z261" s="2813" t="s">
        <v>35</v>
      </c>
      <c r="AA261" s="2813" t="s">
        <v>35</v>
      </c>
      <c r="AB261" s="2873"/>
      <c r="AC261" s="2873"/>
      <c r="AD261" s="2873"/>
      <c r="AE261" s="2873"/>
      <c r="AF261" s="2873"/>
      <c r="AG261" s="2873"/>
      <c r="AH261" s="2873"/>
      <c r="AI261" s="2873"/>
      <c r="AJ261" s="2873"/>
      <c r="AK261" s="2873"/>
      <c r="AL261" s="2873"/>
      <c r="AM261" s="2873"/>
      <c r="AN261" s="2873"/>
      <c r="AO261" s="2873"/>
      <c r="AP261" s="2873"/>
      <c r="AQ261" s="2873"/>
      <c r="AR261" s="2873"/>
      <c r="AS261" s="2873"/>
      <c r="AT261" s="2873"/>
      <c r="AU261" s="2873"/>
      <c r="AV261" s="2873"/>
      <c r="AW261" s="2873"/>
      <c r="AX261" s="2873"/>
      <c r="AY261" s="2873"/>
      <c r="AZ261" s="239"/>
      <c r="BA261" s="3146" t="s">
        <v>73</v>
      </c>
      <c r="BB261" s="430" t="s">
        <v>49</v>
      </c>
      <c r="BC261" s="1599" t="s">
        <v>35</v>
      </c>
      <c r="BD261" s="1619" t="s">
        <v>35</v>
      </c>
      <c r="BE261" s="1619" t="s">
        <v>35</v>
      </c>
      <c r="BF261" s="1619" t="s">
        <v>35</v>
      </c>
      <c r="BG261" s="1640" t="s">
        <v>35</v>
      </c>
      <c r="BH261" s="1661" t="s">
        <v>35</v>
      </c>
      <c r="BI261" s="1619" t="s">
        <v>35</v>
      </c>
      <c r="BJ261" s="1619" t="s">
        <v>35</v>
      </c>
      <c r="BK261" s="1619" t="s">
        <v>35</v>
      </c>
      <c r="BL261" s="1640" t="s">
        <v>35</v>
      </c>
      <c r="BM261" s="1661" t="s">
        <v>35</v>
      </c>
      <c r="BN261" s="1619" t="s">
        <v>35</v>
      </c>
      <c r="BO261" s="1619" t="s">
        <v>35</v>
      </c>
      <c r="BP261" s="1619" t="s">
        <v>35</v>
      </c>
      <c r="BQ261" s="1640" t="s">
        <v>35</v>
      </c>
      <c r="BR261" s="1661" t="s">
        <v>35</v>
      </c>
      <c r="BS261" s="1619" t="s">
        <v>35</v>
      </c>
      <c r="BT261" s="1619" t="s">
        <v>35</v>
      </c>
      <c r="BU261" s="1619" t="s">
        <v>35</v>
      </c>
      <c r="BV261" s="1619" t="s">
        <v>35</v>
      </c>
      <c r="BW261" s="1619" t="s">
        <v>35</v>
      </c>
      <c r="BX261" s="1619" t="s">
        <v>35</v>
      </c>
      <c r="BY261" s="1681" t="s">
        <v>35</v>
      </c>
      <c r="BZ261" s="1681" t="s">
        <v>35</v>
      </c>
      <c r="CA261" s="1681" t="s">
        <v>35</v>
      </c>
      <c r="CB261" s="2498"/>
      <c r="CC261" s="2498"/>
      <c r="CD261" s="2498"/>
      <c r="CE261" s="2498"/>
      <c r="CF261" s="2498"/>
      <c r="CG261" s="2498"/>
      <c r="CH261" s="2498"/>
      <c r="CI261" s="2498"/>
      <c r="CJ261" s="2498"/>
      <c r="CK261" s="2498"/>
      <c r="CL261" s="2498"/>
      <c r="CM261" s="2498"/>
      <c r="CN261" s="2498"/>
      <c r="CO261" s="2498"/>
      <c r="CP261" s="2498"/>
      <c r="CQ261" s="2498"/>
      <c r="CR261" s="2498"/>
      <c r="CS261" s="2498"/>
      <c r="CT261" s="2498"/>
      <c r="CU261" s="2498"/>
      <c r="CV261" s="2498"/>
      <c r="CW261" s="2498"/>
      <c r="CX261" s="2498"/>
      <c r="CY261" s="2498"/>
      <c r="CZ261" s="2498"/>
    </row>
    <row r="262" s="130" customFormat="true" ht="15" customHeight="true" x14ac:dyDescent="0.2">
      <c r="A262" s="3496"/>
      <c r="B262" s="155" t="s">
        <v>48</v>
      </c>
      <c r="C262" s="2814" t="s">
        <v>35</v>
      </c>
      <c r="D262" s="2732" t="s">
        <v>35</v>
      </c>
      <c r="E262" s="2732" t="s">
        <v>35</v>
      </c>
      <c r="F262" s="2732" t="s">
        <v>35</v>
      </c>
      <c r="G262" s="2737" t="s">
        <v>35</v>
      </c>
      <c r="H262" s="2742" t="s">
        <v>35</v>
      </c>
      <c r="I262" s="2732" t="s">
        <v>35</v>
      </c>
      <c r="J262" s="2732" t="s">
        <v>35</v>
      </c>
      <c r="K262" s="2732" t="s">
        <v>35</v>
      </c>
      <c r="L262" s="2737" t="s">
        <v>35</v>
      </c>
      <c r="M262" s="2742" t="s">
        <v>35</v>
      </c>
      <c r="N262" s="2732" t="s">
        <v>35</v>
      </c>
      <c r="O262" s="2732" t="s">
        <v>35</v>
      </c>
      <c r="P262" s="2732" t="s">
        <v>35</v>
      </c>
      <c r="Q262" s="2750" t="s">
        <v>35</v>
      </c>
      <c r="R262" s="2742" t="s">
        <v>35</v>
      </c>
      <c r="S262" s="2732" t="s">
        <v>35</v>
      </c>
      <c r="T262" s="2732" t="s">
        <v>35</v>
      </c>
      <c r="U262" s="2732" t="s">
        <v>35</v>
      </c>
      <c r="V262" s="2732" t="s">
        <v>35</v>
      </c>
      <c r="W262" s="2732" t="s">
        <v>35</v>
      </c>
      <c r="X262" s="2732" t="s">
        <v>35</v>
      </c>
      <c r="Y262" s="2756" t="s">
        <v>35</v>
      </c>
      <c r="Z262" s="2756" t="s">
        <v>35</v>
      </c>
      <c r="AA262" s="2756" t="s">
        <v>35</v>
      </c>
      <c r="AB262" s="2790"/>
      <c r="AC262" s="2790"/>
      <c r="AD262" s="2790"/>
      <c r="AE262" s="2790"/>
      <c r="AF262" s="2790"/>
      <c r="AG262" s="2790"/>
      <c r="AH262" s="2790"/>
      <c r="AI262" s="2790"/>
      <c r="AJ262" s="2790"/>
      <c r="AK262" s="2790"/>
      <c r="AL262" s="2790"/>
      <c r="AM262" s="2790"/>
      <c r="AN262" s="2790"/>
      <c r="AO262" s="2790"/>
      <c r="AP262" s="2790"/>
      <c r="AQ262" s="2790"/>
      <c r="AR262" s="2790"/>
      <c r="AS262" s="2790"/>
      <c r="AT262" s="2790"/>
      <c r="AU262" s="2790"/>
      <c r="AV262" s="2790"/>
      <c r="AW262" s="2790"/>
      <c r="AX262" s="2790"/>
      <c r="AY262" s="2790"/>
      <c r="AZ262" s="239"/>
      <c r="BA262" s="3147"/>
      <c r="BB262" s="431" t="s">
        <v>48</v>
      </c>
      <c r="BC262" s="1600" t="s">
        <v>35</v>
      </c>
      <c r="BD262" s="1620" t="s">
        <v>35</v>
      </c>
      <c r="BE262" s="1620" t="s">
        <v>35</v>
      </c>
      <c r="BF262" s="1620" t="s">
        <v>35</v>
      </c>
      <c r="BG262" s="1641" t="s">
        <v>35</v>
      </c>
      <c r="BH262" s="1662" t="s">
        <v>35</v>
      </c>
      <c r="BI262" s="1620" t="s">
        <v>35</v>
      </c>
      <c r="BJ262" s="1620" t="s">
        <v>35</v>
      </c>
      <c r="BK262" s="1620" t="s">
        <v>35</v>
      </c>
      <c r="BL262" s="1641" t="s">
        <v>35</v>
      </c>
      <c r="BM262" s="1662" t="s">
        <v>35</v>
      </c>
      <c r="BN262" s="1620" t="s">
        <v>35</v>
      </c>
      <c r="BO262" s="1620" t="s">
        <v>35</v>
      </c>
      <c r="BP262" s="1620" t="s">
        <v>35</v>
      </c>
      <c r="BQ262" s="1641" t="s">
        <v>35</v>
      </c>
      <c r="BR262" s="1662" t="s">
        <v>35</v>
      </c>
      <c r="BS262" s="1620" t="s">
        <v>35</v>
      </c>
      <c r="BT262" s="1620" t="s">
        <v>35</v>
      </c>
      <c r="BU262" s="1620" t="s">
        <v>35</v>
      </c>
      <c r="BV262" s="1620" t="s">
        <v>35</v>
      </c>
      <c r="BW262" s="1620" t="s">
        <v>35</v>
      </c>
      <c r="BX262" s="1620" t="s">
        <v>35</v>
      </c>
      <c r="BY262" s="1682" t="s">
        <v>35</v>
      </c>
      <c r="BZ262" s="1682" t="s">
        <v>35</v>
      </c>
      <c r="CA262" s="1682" t="s">
        <v>35</v>
      </c>
      <c r="CB262" s="2499"/>
      <c r="CC262" s="2499"/>
      <c r="CD262" s="2499"/>
      <c r="CE262" s="2499"/>
      <c r="CF262" s="2499"/>
      <c r="CG262" s="2499"/>
      <c r="CH262" s="2499"/>
      <c r="CI262" s="2499"/>
      <c r="CJ262" s="2499"/>
      <c r="CK262" s="2499"/>
      <c r="CL262" s="2499"/>
      <c r="CM262" s="2499"/>
      <c r="CN262" s="2499"/>
      <c r="CO262" s="2499"/>
      <c r="CP262" s="2499"/>
      <c r="CQ262" s="2499"/>
      <c r="CR262" s="2499"/>
      <c r="CS262" s="2499"/>
      <c r="CT262" s="2499"/>
      <c r="CU262" s="2499"/>
      <c r="CV262" s="2499"/>
      <c r="CW262" s="2499"/>
      <c r="CX262" s="2499"/>
      <c r="CY262" s="2499"/>
      <c r="CZ262" s="2499"/>
    </row>
    <row r="263" s="130" customFormat="true" ht="15" customHeight="true" x14ac:dyDescent="0.2">
      <c r="A263" s="3496"/>
      <c r="B263" s="155" t="s">
        <v>113</v>
      </c>
      <c r="C263" s="2814" t="s">
        <v>35</v>
      </c>
      <c r="D263" s="2732" t="s">
        <v>35</v>
      </c>
      <c r="E263" s="2732" t="s">
        <v>35</v>
      </c>
      <c r="F263" s="2815" t="s">
        <v>35</v>
      </c>
      <c r="G263" s="2737" t="s">
        <v>35</v>
      </c>
      <c r="H263" s="2816" t="s">
        <v>35</v>
      </c>
      <c r="I263" s="2815" t="s">
        <v>35</v>
      </c>
      <c r="J263" s="2815" t="s">
        <v>35</v>
      </c>
      <c r="K263" s="2815" t="s">
        <v>35</v>
      </c>
      <c r="L263" s="2817" t="s">
        <v>35</v>
      </c>
      <c r="M263" s="2742" t="s">
        <v>35</v>
      </c>
      <c r="N263" s="2732" t="s">
        <v>35</v>
      </c>
      <c r="O263" s="2732" t="s">
        <v>35</v>
      </c>
      <c r="P263" s="2815" t="s">
        <v>35</v>
      </c>
      <c r="Q263" s="2750" t="s">
        <v>35</v>
      </c>
      <c r="R263" s="2742" t="s">
        <v>35</v>
      </c>
      <c r="S263" s="2815" t="s">
        <v>35</v>
      </c>
      <c r="T263" s="2732" t="s">
        <v>35</v>
      </c>
      <c r="U263" s="2732" t="s">
        <v>35</v>
      </c>
      <c r="V263" s="2732" t="s">
        <v>35</v>
      </c>
      <c r="W263" s="2815" t="s">
        <v>35</v>
      </c>
      <c r="X263" s="2732" t="s">
        <v>35</v>
      </c>
      <c r="Y263" s="2756" t="s">
        <v>35</v>
      </c>
      <c r="Z263" s="2756" t="s">
        <v>35</v>
      </c>
      <c r="AA263" s="2756" t="s">
        <v>35</v>
      </c>
      <c r="AB263" s="2790"/>
      <c r="AC263" s="2790"/>
      <c r="AD263" s="2790"/>
      <c r="AE263" s="2790"/>
      <c r="AF263" s="2790"/>
      <c r="AG263" s="2790"/>
      <c r="AH263" s="2790"/>
      <c r="AI263" s="2790"/>
      <c r="AJ263" s="2790"/>
      <c r="AK263" s="2790"/>
      <c r="AL263" s="2790"/>
      <c r="AM263" s="2790"/>
      <c r="AN263" s="2790"/>
      <c r="AO263" s="2790"/>
      <c r="AP263" s="2790"/>
      <c r="AQ263" s="2790"/>
      <c r="AR263" s="2790"/>
      <c r="AS263" s="2790"/>
      <c r="AT263" s="2790"/>
      <c r="AU263" s="2790"/>
      <c r="AV263" s="2790"/>
      <c r="AW263" s="2790"/>
      <c r="AX263" s="2790"/>
      <c r="AY263" s="2790"/>
      <c r="AZ263" s="239"/>
      <c r="BA263" s="3147"/>
      <c r="BB263" s="431" t="s">
        <v>113</v>
      </c>
      <c r="BC263" s="1600" t="s">
        <v>35</v>
      </c>
      <c r="BD263" s="1620" t="s">
        <v>35</v>
      </c>
      <c r="BE263" s="1620" t="s">
        <v>35</v>
      </c>
      <c r="BF263" s="1620" t="s">
        <v>35</v>
      </c>
      <c r="BG263" s="1641" t="s">
        <v>35</v>
      </c>
      <c r="BH263" s="1662" t="s">
        <v>35</v>
      </c>
      <c r="BI263" s="1620" t="s">
        <v>35</v>
      </c>
      <c r="BJ263" s="1620" t="s">
        <v>35</v>
      </c>
      <c r="BK263" s="1620" t="s">
        <v>35</v>
      </c>
      <c r="BL263" s="1641" t="s">
        <v>35</v>
      </c>
      <c r="BM263" s="1662" t="s">
        <v>35</v>
      </c>
      <c r="BN263" s="1620" t="s">
        <v>35</v>
      </c>
      <c r="BO263" s="1620" t="s">
        <v>35</v>
      </c>
      <c r="BP263" s="1620" t="s">
        <v>35</v>
      </c>
      <c r="BQ263" s="1641" t="s">
        <v>35</v>
      </c>
      <c r="BR263" s="1662" t="s">
        <v>35</v>
      </c>
      <c r="BS263" s="1620" t="s">
        <v>35</v>
      </c>
      <c r="BT263" s="1620" t="s">
        <v>35</v>
      </c>
      <c r="BU263" s="1620" t="s">
        <v>35</v>
      </c>
      <c r="BV263" s="1620" t="s">
        <v>35</v>
      </c>
      <c r="BW263" s="1620" t="s">
        <v>35</v>
      </c>
      <c r="BX263" s="1620" t="s">
        <v>35</v>
      </c>
      <c r="BY263" s="1682" t="s">
        <v>35</v>
      </c>
      <c r="BZ263" s="1682" t="s">
        <v>35</v>
      </c>
      <c r="CA263" s="1682" t="s">
        <v>35</v>
      </c>
      <c r="CB263" s="2499"/>
      <c r="CC263" s="2499"/>
      <c r="CD263" s="2499"/>
      <c r="CE263" s="2499"/>
      <c r="CF263" s="2499"/>
      <c r="CG263" s="2499"/>
      <c r="CH263" s="2499"/>
      <c r="CI263" s="2499"/>
      <c r="CJ263" s="2499"/>
      <c r="CK263" s="2499"/>
      <c r="CL263" s="2499"/>
      <c r="CM263" s="2499"/>
      <c r="CN263" s="2499"/>
      <c r="CO263" s="2499"/>
      <c r="CP263" s="2499"/>
      <c r="CQ263" s="2499"/>
      <c r="CR263" s="2499"/>
      <c r="CS263" s="2499"/>
      <c r="CT263" s="2499"/>
      <c r="CU263" s="2499"/>
      <c r="CV263" s="2499"/>
      <c r="CW263" s="2499"/>
      <c r="CX263" s="2499"/>
      <c r="CY263" s="2499"/>
      <c r="CZ263" s="2499"/>
    </row>
    <row r="264" s="130" customFormat="true" ht="15" customHeight="true" x14ac:dyDescent="0.2">
      <c r="A264" s="3496" t="s">
        <v>74</v>
      </c>
      <c r="B264" s="155" t="s">
        <v>89</v>
      </c>
      <c r="C264" s="2814" t="s">
        <v>35</v>
      </c>
      <c r="D264" s="2732" t="s">
        <v>35</v>
      </c>
      <c r="E264" s="2732" t="s">
        <v>35</v>
      </c>
      <c r="F264" s="2732" t="s">
        <v>35</v>
      </c>
      <c r="G264" s="2737" t="s">
        <v>35</v>
      </c>
      <c r="H264" s="2742" t="s">
        <v>35</v>
      </c>
      <c r="I264" s="2732" t="s">
        <v>35</v>
      </c>
      <c r="J264" s="2732" t="s">
        <v>35</v>
      </c>
      <c r="K264" s="2732" t="s">
        <v>35</v>
      </c>
      <c r="L264" s="2737" t="s">
        <v>35</v>
      </c>
      <c r="M264" s="2742" t="s">
        <v>35</v>
      </c>
      <c r="N264" s="2732" t="s">
        <v>35</v>
      </c>
      <c r="O264" s="2732" t="s">
        <v>35</v>
      </c>
      <c r="P264" s="2732" t="s">
        <v>35</v>
      </c>
      <c r="Q264" s="2750" t="s">
        <v>35</v>
      </c>
      <c r="R264" s="2742" t="s">
        <v>35</v>
      </c>
      <c r="S264" s="2732" t="s">
        <v>35</v>
      </c>
      <c r="T264" s="2732" t="s">
        <v>35</v>
      </c>
      <c r="U264" s="2732" t="s">
        <v>35</v>
      </c>
      <c r="V264" s="2732" t="s">
        <v>35</v>
      </c>
      <c r="W264" s="2732" t="s">
        <v>35</v>
      </c>
      <c r="X264" s="2732" t="s">
        <v>35</v>
      </c>
      <c r="Y264" s="2756" t="s">
        <v>35</v>
      </c>
      <c r="Z264" s="2756" t="s">
        <v>35</v>
      </c>
      <c r="AA264" s="2756" t="s">
        <v>35</v>
      </c>
      <c r="AB264" s="2790"/>
      <c r="AC264" s="2790"/>
      <c r="AD264" s="2790"/>
      <c r="AE264" s="2790"/>
      <c r="AF264" s="2790"/>
      <c r="AG264" s="2790"/>
      <c r="AH264" s="2790"/>
      <c r="AI264" s="2790"/>
      <c r="AJ264" s="2790"/>
      <c r="AK264" s="2790"/>
      <c r="AL264" s="2790"/>
      <c r="AM264" s="2790"/>
      <c r="AN264" s="2790"/>
      <c r="AO264" s="2790"/>
      <c r="AP264" s="2790"/>
      <c r="AQ264" s="2790"/>
      <c r="AR264" s="2790"/>
      <c r="AS264" s="2790"/>
      <c r="AT264" s="2790"/>
      <c r="AU264" s="2790"/>
      <c r="AV264" s="2790"/>
      <c r="AW264" s="2790"/>
      <c r="AX264" s="2790"/>
      <c r="AY264" s="2790"/>
      <c r="AZ264" s="239"/>
      <c r="BA264" s="3147" t="s">
        <v>74</v>
      </c>
      <c r="BB264" s="431" t="s">
        <v>89</v>
      </c>
      <c r="BC264" s="1600" t="s">
        <v>35</v>
      </c>
      <c r="BD264" s="1620" t="s">
        <v>35</v>
      </c>
      <c r="BE264" s="1620" t="s">
        <v>35</v>
      </c>
      <c r="BF264" s="1620" t="s">
        <v>35</v>
      </c>
      <c r="BG264" s="1641" t="s">
        <v>35</v>
      </c>
      <c r="BH264" s="1662" t="s">
        <v>35</v>
      </c>
      <c r="BI264" s="1620" t="s">
        <v>35</v>
      </c>
      <c r="BJ264" s="1620" t="s">
        <v>35</v>
      </c>
      <c r="BK264" s="1620" t="s">
        <v>35</v>
      </c>
      <c r="BL264" s="1641" t="s">
        <v>35</v>
      </c>
      <c r="BM264" s="1662" t="s">
        <v>35</v>
      </c>
      <c r="BN264" s="1620" t="s">
        <v>35</v>
      </c>
      <c r="BO264" s="1620" t="s">
        <v>35</v>
      </c>
      <c r="BP264" s="1620" t="s">
        <v>35</v>
      </c>
      <c r="BQ264" s="1641" t="s">
        <v>35</v>
      </c>
      <c r="BR264" s="1662" t="s">
        <v>35</v>
      </c>
      <c r="BS264" s="1620" t="s">
        <v>35</v>
      </c>
      <c r="BT264" s="1620" t="s">
        <v>35</v>
      </c>
      <c r="BU264" s="1620" t="s">
        <v>35</v>
      </c>
      <c r="BV264" s="1620" t="s">
        <v>35</v>
      </c>
      <c r="BW264" s="1620" t="s">
        <v>35</v>
      </c>
      <c r="BX264" s="1620" t="s">
        <v>35</v>
      </c>
      <c r="BY264" s="1682" t="s">
        <v>35</v>
      </c>
      <c r="BZ264" s="1682" t="s">
        <v>35</v>
      </c>
      <c r="CA264" s="1682" t="s">
        <v>35</v>
      </c>
      <c r="CB264" s="2499"/>
      <c r="CC264" s="2499"/>
      <c r="CD264" s="2499"/>
      <c r="CE264" s="2499"/>
      <c r="CF264" s="2499"/>
      <c r="CG264" s="2499"/>
      <c r="CH264" s="2499"/>
      <c r="CI264" s="2499"/>
      <c r="CJ264" s="2499"/>
      <c r="CK264" s="2499"/>
      <c r="CL264" s="2499"/>
      <c r="CM264" s="2499"/>
      <c r="CN264" s="2499"/>
      <c r="CO264" s="2499"/>
      <c r="CP264" s="2499"/>
      <c r="CQ264" s="2499"/>
      <c r="CR264" s="2499"/>
      <c r="CS264" s="2499"/>
      <c r="CT264" s="2499"/>
      <c r="CU264" s="2499"/>
      <c r="CV264" s="2499"/>
      <c r="CW264" s="2499"/>
      <c r="CX264" s="2499"/>
      <c r="CY264" s="2499"/>
      <c r="CZ264" s="2499"/>
    </row>
    <row r="265" s="130" customFormat="true" ht="15" customHeight="true" x14ac:dyDescent="0.2">
      <c r="A265" s="3496"/>
      <c r="B265" s="155" t="s">
        <v>90</v>
      </c>
      <c r="C265" s="2814" t="s">
        <v>35</v>
      </c>
      <c r="D265" s="2732" t="s">
        <v>35</v>
      </c>
      <c r="E265" s="2732" t="s">
        <v>35</v>
      </c>
      <c r="F265" s="2732" t="s">
        <v>35</v>
      </c>
      <c r="G265" s="2737" t="s">
        <v>35</v>
      </c>
      <c r="H265" s="2742" t="s">
        <v>35</v>
      </c>
      <c r="I265" s="2732" t="s">
        <v>35</v>
      </c>
      <c r="J265" s="2732" t="s">
        <v>35</v>
      </c>
      <c r="K265" s="2732" t="s">
        <v>35</v>
      </c>
      <c r="L265" s="2737" t="s">
        <v>35</v>
      </c>
      <c r="M265" s="2742" t="s">
        <v>35</v>
      </c>
      <c r="N265" s="2732" t="s">
        <v>35</v>
      </c>
      <c r="O265" s="2732" t="s">
        <v>35</v>
      </c>
      <c r="P265" s="2732" t="s">
        <v>35</v>
      </c>
      <c r="Q265" s="2750" t="s">
        <v>35</v>
      </c>
      <c r="R265" s="2742" t="s">
        <v>35</v>
      </c>
      <c r="S265" s="2732" t="s">
        <v>35</v>
      </c>
      <c r="T265" s="2732" t="s">
        <v>35</v>
      </c>
      <c r="U265" s="2732" t="s">
        <v>35</v>
      </c>
      <c r="V265" s="2732" t="s">
        <v>35</v>
      </c>
      <c r="W265" s="2732" t="s">
        <v>35</v>
      </c>
      <c r="X265" s="2732" t="s">
        <v>35</v>
      </c>
      <c r="Y265" s="2756" t="s">
        <v>35</v>
      </c>
      <c r="Z265" s="2756" t="s">
        <v>35</v>
      </c>
      <c r="AA265" s="2756" t="s">
        <v>35</v>
      </c>
      <c r="AB265" s="2790"/>
      <c r="AC265" s="2790"/>
      <c r="AD265" s="2790"/>
      <c r="AE265" s="2790"/>
      <c r="AF265" s="2790"/>
      <c r="AG265" s="2790"/>
      <c r="AH265" s="2790"/>
      <c r="AI265" s="2790"/>
      <c r="AJ265" s="2790"/>
      <c r="AK265" s="2790"/>
      <c r="AL265" s="2790"/>
      <c r="AM265" s="2790"/>
      <c r="AN265" s="2790"/>
      <c r="AO265" s="2790"/>
      <c r="AP265" s="2790"/>
      <c r="AQ265" s="2790"/>
      <c r="AR265" s="2790"/>
      <c r="AS265" s="2790"/>
      <c r="AT265" s="2790"/>
      <c r="AU265" s="2790"/>
      <c r="AV265" s="2790"/>
      <c r="AW265" s="2790"/>
      <c r="AX265" s="2790"/>
      <c r="AY265" s="2790"/>
      <c r="AZ265" s="239"/>
      <c r="BA265" s="3147"/>
      <c r="BB265" s="431" t="s">
        <v>90</v>
      </c>
      <c r="BC265" s="1600" t="s">
        <v>35</v>
      </c>
      <c r="BD265" s="1620" t="s">
        <v>35</v>
      </c>
      <c r="BE265" s="1620" t="s">
        <v>35</v>
      </c>
      <c r="BF265" s="1620" t="s">
        <v>35</v>
      </c>
      <c r="BG265" s="1641" t="s">
        <v>35</v>
      </c>
      <c r="BH265" s="1662" t="s">
        <v>35</v>
      </c>
      <c r="BI265" s="1620" t="s">
        <v>35</v>
      </c>
      <c r="BJ265" s="1620" t="s">
        <v>35</v>
      </c>
      <c r="BK265" s="1620" t="s">
        <v>35</v>
      </c>
      <c r="BL265" s="1641" t="s">
        <v>35</v>
      </c>
      <c r="BM265" s="1662" t="s">
        <v>35</v>
      </c>
      <c r="BN265" s="1620" t="s">
        <v>35</v>
      </c>
      <c r="BO265" s="1620" t="s">
        <v>35</v>
      </c>
      <c r="BP265" s="1620" t="s">
        <v>35</v>
      </c>
      <c r="BQ265" s="1641" t="s">
        <v>35</v>
      </c>
      <c r="BR265" s="1662" t="s">
        <v>35</v>
      </c>
      <c r="BS265" s="1620" t="s">
        <v>35</v>
      </c>
      <c r="BT265" s="1620" t="s">
        <v>35</v>
      </c>
      <c r="BU265" s="1620" t="s">
        <v>35</v>
      </c>
      <c r="BV265" s="1620" t="s">
        <v>35</v>
      </c>
      <c r="BW265" s="1620" t="s">
        <v>35</v>
      </c>
      <c r="BX265" s="1620" t="s">
        <v>35</v>
      </c>
      <c r="BY265" s="1682" t="s">
        <v>35</v>
      </c>
      <c r="BZ265" s="1682" t="s">
        <v>35</v>
      </c>
      <c r="CA265" s="1682" t="s">
        <v>35</v>
      </c>
      <c r="CB265" s="2499"/>
      <c r="CC265" s="2499"/>
      <c r="CD265" s="2499"/>
      <c r="CE265" s="2499"/>
      <c r="CF265" s="2499"/>
      <c r="CG265" s="2499"/>
      <c r="CH265" s="2499"/>
      <c r="CI265" s="2499"/>
      <c r="CJ265" s="2499"/>
      <c r="CK265" s="2499"/>
      <c r="CL265" s="2499"/>
      <c r="CM265" s="2499"/>
      <c r="CN265" s="2499"/>
      <c r="CO265" s="2499"/>
      <c r="CP265" s="2499"/>
      <c r="CQ265" s="2499"/>
      <c r="CR265" s="2499"/>
      <c r="CS265" s="2499"/>
      <c r="CT265" s="2499"/>
      <c r="CU265" s="2499"/>
      <c r="CV265" s="2499"/>
      <c r="CW265" s="2499"/>
      <c r="CX265" s="2499"/>
      <c r="CY265" s="2499"/>
      <c r="CZ265" s="2499"/>
    </row>
    <row r="266" s="130" customFormat="true" ht="15" customHeight="true" x14ac:dyDescent="0.2">
      <c r="A266" s="3496"/>
      <c r="B266" s="155" t="s">
        <v>91</v>
      </c>
      <c r="C266" s="2814" t="s">
        <v>35</v>
      </c>
      <c r="D266" s="2732" t="s">
        <v>35</v>
      </c>
      <c r="E266" s="2732" t="s">
        <v>35</v>
      </c>
      <c r="F266" s="2732" t="s">
        <v>35</v>
      </c>
      <c r="G266" s="2737" t="s">
        <v>35</v>
      </c>
      <c r="H266" s="2742" t="s">
        <v>35</v>
      </c>
      <c r="I266" s="2732" t="s">
        <v>35</v>
      </c>
      <c r="J266" s="2732" t="s">
        <v>35</v>
      </c>
      <c r="K266" s="2732" t="s">
        <v>35</v>
      </c>
      <c r="L266" s="2737" t="s">
        <v>35</v>
      </c>
      <c r="M266" s="2742" t="s">
        <v>35</v>
      </c>
      <c r="N266" s="2732" t="s">
        <v>35</v>
      </c>
      <c r="O266" s="2732" t="s">
        <v>35</v>
      </c>
      <c r="P266" s="2732" t="s">
        <v>35</v>
      </c>
      <c r="Q266" s="2750" t="s">
        <v>35</v>
      </c>
      <c r="R266" s="2742" t="s">
        <v>35</v>
      </c>
      <c r="S266" s="2732" t="s">
        <v>35</v>
      </c>
      <c r="T266" s="2732" t="s">
        <v>35</v>
      </c>
      <c r="U266" s="2732" t="s">
        <v>35</v>
      </c>
      <c r="V266" s="2732" t="s">
        <v>35</v>
      </c>
      <c r="W266" s="2732" t="s">
        <v>35</v>
      </c>
      <c r="X266" s="2732" t="s">
        <v>35</v>
      </c>
      <c r="Y266" s="2756" t="s">
        <v>35</v>
      </c>
      <c r="Z266" s="2756" t="s">
        <v>35</v>
      </c>
      <c r="AA266" s="2756" t="s">
        <v>35</v>
      </c>
      <c r="AB266" s="2790"/>
      <c r="AC266" s="2790"/>
      <c r="AD266" s="2790"/>
      <c r="AE266" s="2790"/>
      <c r="AF266" s="2790"/>
      <c r="AG266" s="2790"/>
      <c r="AH266" s="2790"/>
      <c r="AI266" s="2790"/>
      <c r="AJ266" s="2790"/>
      <c r="AK266" s="2790"/>
      <c r="AL266" s="2790"/>
      <c r="AM266" s="2790"/>
      <c r="AN266" s="2790"/>
      <c r="AO266" s="2790"/>
      <c r="AP266" s="2790"/>
      <c r="AQ266" s="2790"/>
      <c r="AR266" s="2790"/>
      <c r="AS266" s="2790"/>
      <c r="AT266" s="2790"/>
      <c r="AU266" s="2790"/>
      <c r="AV266" s="2790"/>
      <c r="AW266" s="2790"/>
      <c r="AX266" s="2790"/>
      <c r="AY266" s="2790"/>
      <c r="AZ266" s="239"/>
      <c r="BA266" s="3147"/>
      <c r="BB266" s="431" t="s">
        <v>91</v>
      </c>
      <c r="BC266" s="1600" t="s">
        <v>35</v>
      </c>
      <c r="BD266" s="1620" t="s">
        <v>35</v>
      </c>
      <c r="BE266" s="1620" t="s">
        <v>35</v>
      </c>
      <c r="BF266" s="1620" t="s">
        <v>35</v>
      </c>
      <c r="BG266" s="1641" t="s">
        <v>35</v>
      </c>
      <c r="BH266" s="1662" t="s">
        <v>35</v>
      </c>
      <c r="BI266" s="1620" t="s">
        <v>35</v>
      </c>
      <c r="BJ266" s="1620" t="s">
        <v>35</v>
      </c>
      <c r="BK266" s="1620" t="s">
        <v>35</v>
      </c>
      <c r="BL266" s="1641" t="s">
        <v>35</v>
      </c>
      <c r="BM266" s="1662" t="s">
        <v>35</v>
      </c>
      <c r="BN266" s="1620" t="s">
        <v>35</v>
      </c>
      <c r="BO266" s="1620" t="s">
        <v>35</v>
      </c>
      <c r="BP266" s="1620" t="s">
        <v>35</v>
      </c>
      <c r="BQ266" s="1641" t="s">
        <v>35</v>
      </c>
      <c r="BR266" s="1662" t="s">
        <v>35</v>
      </c>
      <c r="BS266" s="1620" t="s">
        <v>35</v>
      </c>
      <c r="BT266" s="1620" t="s">
        <v>35</v>
      </c>
      <c r="BU266" s="1620" t="s">
        <v>35</v>
      </c>
      <c r="BV266" s="1620" t="s">
        <v>35</v>
      </c>
      <c r="BW266" s="1620" t="s">
        <v>35</v>
      </c>
      <c r="BX266" s="1620" t="s">
        <v>35</v>
      </c>
      <c r="BY266" s="1682" t="s">
        <v>35</v>
      </c>
      <c r="BZ266" s="1682" t="s">
        <v>35</v>
      </c>
      <c r="CA266" s="1682" t="s">
        <v>35</v>
      </c>
      <c r="CB266" s="2499"/>
      <c r="CC266" s="2499"/>
      <c r="CD266" s="2499"/>
      <c r="CE266" s="2499"/>
      <c r="CF266" s="2499"/>
      <c r="CG266" s="2499"/>
      <c r="CH266" s="2499"/>
      <c r="CI266" s="2499"/>
      <c r="CJ266" s="2499"/>
      <c r="CK266" s="2499"/>
      <c r="CL266" s="2499"/>
      <c r="CM266" s="2499"/>
      <c r="CN266" s="2499"/>
      <c r="CO266" s="2499"/>
      <c r="CP266" s="2499"/>
      <c r="CQ266" s="2499"/>
      <c r="CR266" s="2499"/>
      <c r="CS266" s="2499"/>
      <c r="CT266" s="2499"/>
      <c r="CU266" s="2499"/>
      <c r="CV266" s="2499"/>
      <c r="CW266" s="2499"/>
      <c r="CX266" s="2499"/>
      <c r="CY266" s="2499"/>
      <c r="CZ266" s="2499"/>
    </row>
    <row r="267" s="130" customFormat="true" ht="15" customHeight="true" x14ac:dyDescent="0.2">
      <c r="A267" s="3496"/>
      <c r="B267" s="155" t="s">
        <v>113</v>
      </c>
      <c r="C267" s="2814" t="s">
        <v>35</v>
      </c>
      <c r="D267" s="2732" t="s">
        <v>35</v>
      </c>
      <c r="E267" s="2732" t="s">
        <v>35</v>
      </c>
      <c r="F267" s="2732" t="s">
        <v>35</v>
      </c>
      <c r="G267" s="2737" t="s">
        <v>35</v>
      </c>
      <c r="H267" s="2742" t="s">
        <v>35</v>
      </c>
      <c r="I267" s="2732" t="s">
        <v>35</v>
      </c>
      <c r="J267" s="2732" t="s">
        <v>35</v>
      </c>
      <c r="K267" s="2732" t="s">
        <v>35</v>
      </c>
      <c r="L267" s="2737" t="s">
        <v>35</v>
      </c>
      <c r="M267" s="2742" t="s">
        <v>35</v>
      </c>
      <c r="N267" s="2732" t="s">
        <v>35</v>
      </c>
      <c r="O267" s="2732" t="s">
        <v>35</v>
      </c>
      <c r="P267" s="2732" t="s">
        <v>35</v>
      </c>
      <c r="Q267" s="2750" t="s">
        <v>35</v>
      </c>
      <c r="R267" s="2742" t="s">
        <v>35</v>
      </c>
      <c r="S267" s="2732" t="s">
        <v>35</v>
      </c>
      <c r="T267" s="2732" t="s">
        <v>35</v>
      </c>
      <c r="U267" s="2732" t="s">
        <v>35</v>
      </c>
      <c r="V267" s="2732" t="s">
        <v>35</v>
      </c>
      <c r="W267" s="2732" t="s">
        <v>35</v>
      </c>
      <c r="X267" s="2732" t="s">
        <v>35</v>
      </c>
      <c r="Y267" s="2756" t="s">
        <v>35</v>
      </c>
      <c r="Z267" s="2756" t="s">
        <v>35</v>
      </c>
      <c r="AA267" s="2756" t="s">
        <v>35</v>
      </c>
      <c r="AB267" s="2790"/>
      <c r="AC267" s="2790"/>
      <c r="AD267" s="2790"/>
      <c r="AE267" s="2790"/>
      <c r="AF267" s="2790"/>
      <c r="AG267" s="2790"/>
      <c r="AH267" s="2790"/>
      <c r="AI267" s="2790"/>
      <c r="AJ267" s="2790"/>
      <c r="AK267" s="2790"/>
      <c r="AL267" s="2790"/>
      <c r="AM267" s="2790"/>
      <c r="AN267" s="2790"/>
      <c r="AO267" s="2790"/>
      <c r="AP267" s="2790"/>
      <c r="AQ267" s="2790"/>
      <c r="AR267" s="2790"/>
      <c r="AS267" s="2790"/>
      <c r="AT267" s="2790"/>
      <c r="AU267" s="2790"/>
      <c r="AV267" s="2790"/>
      <c r="AW267" s="2790"/>
      <c r="AX267" s="2790"/>
      <c r="AY267" s="2790"/>
      <c r="AZ267" s="239"/>
      <c r="BA267" s="3147"/>
      <c r="BB267" s="431" t="s">
        <v>113</v>
      </c>
      <c r="BC267" s="1600" t="s">
        <v>35</v>
      </c>
      <c r="BD267" s="1620" t="s">
        <v>35</v>
      </c>
      <c r="BE267" s="1620" t="s">
        <v>35</v>
      </c>
      <c r="BF267" s="1620" t="s">
        <v>35</v>
      </c>
      <c r="BG267" s="1641" t="s">
        <v>35</v>
      </c>
      <c r="BH267" s="1662" t="s">
        <v>35</v>
      </c>
      <c r="BI267" s="1620" t="s">
        <v>35</v>
      </c>
      <c r="BJ267" s="1620" t="s">
        <v>35</v>
      </c>
      <c r="BK267" s="1620" t="s">
        <v>35</v>
      </c>
      <c r="BL267" s="1641" t="s">
        <v>35</v>
      </c>
      <c r="BM267" s="1662" t="s">
        <v>35</v>
      </c>
      <c r="BN267" s="1620" t="s">
        <v>35</v>
      </c>
      <c r="BO267" s="1620" t="s">
        <v>35</v>
      </c>
      <c r="BP267" s="1620" t="s">
        <v>35</v>
      </c>
      <c r="BQ267" s="1641" t="s">
        <v>35</v>
      </c>
      <c r="BR267" s="1662" t="s">
        <v>35</v>
      </c>
      <c r="BS267" s="1620" t="s">
        <v>35</v>
      </c>
      <c r="BT267" s="1620" t="s">
        <v>35</v>
      </c>
      <c r="BU267" s="1620" t="s">
        <v>35</v>
      </c>
      <c r="BV267" s="1620" t="s">
        <v>35</v>
      </c>
      <c r="BW267" s="1620" t="s">
        <v>35</v>
      </c>
      <c r="BX267" s="1620" t="s">
        <v>35</v>
      </c>
      <c r="BY267" s="1682" t="s">
        <v>35</v>
      </c>
      <c r="BZ267" s="1682" t="s">
        <v>35</v>
      </c>
      <c r="CA267" s="1682" t="s">
        <v>35</v>
      </c>
      <c r="CB267" s="2499"/>
      <c r="CC267" s="2499"/>
      <c r="CD267" s="2499"/>
      <c r="CE267" s="2499"/>
      <c r="CF267" s="2499"/>
      <c r="CG267" s="2499"/>
      <c r="CH267" s="2499"/>
      <c r="CI267" s="2499"/>
      <c r="CJ267" s="2499"/>
      <c r="CK267" s="2499"/>
      <c r="CL267" s="2499"/>
      <c r="CM267" s="2499"/>
      <c r="CN267" s="2499"/>
      <c r="CO267" s="2499"/>
      <c r="CP267" s="2499"/>
      <c r="CQ267" s="2499"/>
      <c r="CR267" s="2499"/>
      <c r="CS267" s="2499"/>
      <c r="CT267" s="2499"/>
      <c r="CU267" s="2499"/>
      <c r="CV267" s="2499"/>
      <c r="CW267" s="2499"/>
      <c r="CX267" s="2499"/>
      <c r="CY267" s="2499"/>
      <c r="CZ267" s="2499"/>
    </row>
    <row r="268" s="130" customFormat="true" ht="15" customHeight="true" x14ac:dyDescent="0.2">
      <c r="A268" s="3496" t="s">
        <v>116</v>
      </c>
      <c r="B268" s="155" t="s">
        <v>89</v>
      </c>
      <c r="C268" s="2814" t="s">
        <v>35</v>
      </c>
      <c r="D268" s="2732" t="s">
        <v>35</v>
      </c>
      <c r="E268" s="2732" t="s">
        <v>35</v>
      </c>
      <c r="F268" s="2732" t="s">
        <v>35</v>
      </c>
      <c r="G268" s="2737" t="s">
        <v>35</v>
      </c>
      <c r="H268" s="2742" t="s">
        <v>35</v>
      </c>
      <c r="I268" s="2732" t="s">
        <v>35</v>
      </c>
      <c r="J268" s="2732" t="s">
        <v>35</v>
      </c>
      <c r="K268" s="2732" t="s">
        <v>35</v>
      </c>
      <c r="L268" s="2737" t="s">
        <v>35</v>
      </c>
      <c r="M268" s="2742" t="s">
        <v>35</v>
      </c>
      <c r="N268" s="2732" t="s">
        <v>35</v>
      </c>
      <c r="O268" s="2732" t="s">
        <v>35</v>
      </c>
      <c r="P268" s="2732" t="s">
        <v>35</v>
      </c>
      <c r="Q268" s="2750" t="s">
        <v>35</v>
      </c>
      <c r="R268" s="2742" t="s">
        <v>35</v>
      </c>
      <c r="S268" s="2732" t="s">
        <v>35</v>
      </c>
      <c r="T268" s="2732" t="s">
        <v>35</v>
      </c>
      <c r="U268" s="2732" t="s">
        <v>35</v>
      </c>
      <c r="V268" s="2732" t="s">
        <v>35</v>
      </c>
      <c r="W268" s="2732" t="s">
        <v>35</v>
      </c>
      <c r="X268" s="2732" t="s">
        <v>35</v>
      </c>
      <c r="Y268" s="2756" t="s">
        <v>35</v>
      </c>
      <c r="Z268" s="2756" t="s">
        <v>35</v>
      </c>
      <c r="AA268" s="2756" t="s">
        <v>35</v>
      </c>
      <c r="AB268" s="2790"/>
      <c r="AC268" s="2790"/>
      <c r="AD268" s="2790"/>
      <c r="AE268" s="2790"/>
      <c r="AF268" s="2790"/>
      <c r="AG268" s="2790"/>
      <c r="AH268" s="2790"/>
      <c r="AI268" s="2790"/>
      <c r="AJ268" s="2790"/>
      <c r="AK268" s="2790"/>
      <c r="AL268" s="2790"/>
      <c r="AM268" s="2790"/>
      <c r="AN268" s="2790"/>
      <c r="AO268" s="2790"/>
      <c r="AP268" s="2790"/>
      <c r="AQ268" s="2790"/>
      <c r="AR268" s="2790"/>
      <c r="AS268" s="2790"/>
      <c r="AT268" s="2790"/>
      <c r="AU268" s="2790"/>
      <c r="AV268" s="2790"/>
      <c r="AW268" s="2790"/>
      <c r="AX268" s="2790"/>
      <c r="AY268" s="2790"/>
      <c r="AZ268" s="239"/>
      <c r="BA268" s="3147" t="s">
        <v>116</v>
      </c>
      <c r="BB268" s="431" t="s">
        <v>89</v>
      </c>
      <c r="BC268" s="1600" t="s">
        <v>35</v>
      </c>
      <c r="BD268" s="1620" t="s">
        <v>35</v>
      </c>
      <c r="BE268" s="1620" t="s">
        <v>35</v>
      </c>
      <c r="BF268" s="1620" t="s">
        <v>35</v>
      </c>
      <c r="BG268" s="1641" t="s">
        <v>35</v>
      </c>
      <c r="BH268" s="1662" t="s">
        <v>35</v>
      </c>
      <c r="BI268" s="1620" t="s">
        <v>35</v>
      </c>
      <c r="BJ268" s="1620" t="s">
        <v>35</v>
      </c>
      <c r="BK268" s="1620" t="s">
        <v>35</v>
      </c>
      <c r="BL268" s="1641" t="s">
        <v>35</v>
      </c>
      <c r="BM268" s="1662" t="s">
        <v>35</v>
      </c>
      <c r="BN268" s="1620" t="s">
        <v>35</v>
      </c>
      <c r="BO268" s="1620" t="s">
        <v>35</v>
      </c>
      <c r="BP268" s="1620" t="s">
        <v>35</v>
      </c>
      <c r="BQ268" s="1641" t="s">
        <v>35</v>
      </c>
      <c r="BR268" s="1662" t="s">
        <v>35</v>
      </c>
      <c r="BS268" s="1620" t="s">
        <v>35</v>
      </c>
      <c r="BT268" s="1620" t="s">
        <v>35</v>
      </c>
      <c r="BU268" s="1620" t="s">
        <v>35</v>
      </c>
      <c r="BV268" s="1620" t="s">
        <v>35</v>
      </c>
      <c r="BW268" s="1620" t="s">
        <v>35</v>
      </c>
      <c r="BX268" s="1620" t="s">
        <v>35</v>
      </c>
      <c r="BY268" s="1682" t="s">
        <v>35</v>
      </c>
      <c r="BZ268" s="1682" t="s">
        <v>35</v>
      </c>
      <c r="CA268" s="1682" t="s">
        <v>35</v>
      </c>
      <c r="CB268" s="2499"/>
      <c r="CC268" s="2499"/>
      <c r="CD268" s="2499"/>
      <c r="CE268" s="2499"/>
      <c r="CF268" s="2499"/>
      <c r="CG268" s="2499"/>
      <c r="CH268" s="2499"/>
      <c r="CI268" s="2499"/>
      <c r="CJ268" s="2499"/>
      <c r="CK268" s="2499"/>
      <c r="CL268" s="2499"/>
      <c r="CM268" s="2499"/>
      <c r="CN268" s="2499"/>
      <c r="CO268" s="2499"/>
      <c r="CP268" s="2499"/>
      <c r="CQ268" s="2499"/>
      <c r="CR268" s="2499"/>
      <c r="CS268" s="2499"/>
      <c r="CT268" s="2499"/>
      <c r="CU268" s="2499"/>
      <c r="CV268" s="2499"/>
      <c r="CW268" s="2499"/>
      <c r="CX268" s="2499"/>
      <c r="CY268" s="2499"/>
      <c r="CZ268" s="2499"/>
    </row>
    <row r="269" s="130" customFormat="true" ht="15" customHeight="true" x14ac:dyDescent="0.2">
      <c r="A269" s="3496"/>
      <c r="B269" s="155" t="s">
        <v>90</v>
      </c>
      <c r="C269" s="2814" t="s">
        <v>35</v>
      </c>
      <c r="D269" s="2732" t="s">
        <v>35</v>
      </c>
      <c r="E269" s="2732" t="s">
        <v>35</v>
      </c>
      <c r="F269" s="2732" t="s">
        <v>35</v>
      </c>
      <c r="G269" s="2737" t="s">
        <v>35</v>
      </c>
      <c r="H269" s="2742" t="s">
        <v>35</v>
      </c>
      <c r="I269" s="2732" t="s">
        <v>35</v>
      </c>
      <c r="J269" s="2732" t="s">
        <v>35</v>
      </c>
      <c r="K269" s="2732" t="s">
        <v>35</v>
      </c>
      <c r="L269" s="2737" t="s">
        <v>35</v>
      </c>
      <c r="M269" s="2742" t="s">
        <v>35</v>
      </c>
      <c r="N269" s="2732" t="s">
        <v>35</v>
      </c>
      <c r="O269" s="2732" t="s">
        <v>35</v>
      </c>
      <c r="P269" s="2732" t="s">
        <v>35</v>
      </c>
      <c r="Q269" s="2750" t="s">
        <v>35</v>
      </c>
      <c r="R269" s="2742" t="s">
        <v>35</v>
      </c>
      <c r="S269" s="2732" t="s">
        <v>35</v>
      </c>
      <c r="T269" s="2732" t="s">
        <v>35</v>
      </c>
      <c r="U269" s="2732" t="s">
        <v>35</v>
      </c>
      <c r="V269" s="2732" t="s">
        <v>35</v>
      </c>
      <c r="W269" s="2732" t="s">
        <v>35</v>
      </c>
      <c r="X269" s="2732" t="s">
        <v>35</v>
      </c>
      <c r="Y269" s="2756" t="s">
        <v>35</v>
      </c>
      <c r="Z269" s="2756" t="s">
        <v>35</v>
      </c>
      <c r="AA269" s="2756" t="s">
        <v>35</v>
      </c>
      <c r="AB269" s="2790"/>
      <c r="AC269" s="2790"/>
      <c r="AD269" s="2790"/>
      <c r="AE269" s="2790"/>
      <c r="AF269" s="2790"/>
      <c r="AG269" s="2790"/>
      <c r="AH269" s="2790"/>
      <c r="AI269" s="2790"/>
      <c r="AJ269" s="2790"/>
      <c r="AK269" s="2790"/>
      <c r="AL269" s="2790"/>
      <c r="AM269" s="2790"/>
      <c r="AN269" s="2790"/>
      <c r="AO269" s="2790"/>
      <c r="AP269" s="2790"/>
      <c r="AQ269" s="2790"/>
      <c r="AR269" s="2790"/>
      <c r="AS269" s="2790"/>
      <c r="AT269" s="2790"/>
      <c r="AU269" s="2790"/>
      <c r="AV269" s="2790"/>
      <c r="AW269" s="2790"/>
      <c r="AX269" s="2790"/>
      <c r="AY269" s="2790"/>
      <c r="AZ269" s="239"/>
      <c r="BA269" s="3147"/>
      <c r="BB269" s="431" t="s">
        <v>90</v>
      </c>
      <c r="BC269" s="1600" t="s">
        <v>35</v>
      </c>
      <c r="BD269" s="1620" t="s">
        <v>35</v>
      </c>
      <c r="BE269" s="1620" t="s">
        <v>35</v>
      </c>
      <c r="BF269" s="1620" t="s">
        <v>35</v>
      </c>
      <c r="BG269" s="1641" t="s">
        <v>35</v>
      </c>
      <c r="BH269" s="1662" t="s">
        <v>35</v>
      </c>
      <c r="BI269" s="1620" t="s">
        <v>35</v>
      </c>
      <c r="BJ269" s="1620" t="s">
        <v>35</v>
      </c>
      <c r="BK269" s="1620" t="s">
        <v>35</v>
      </c>
      <c r="BL269" s="1641" t="s">
        <v>35</v>
      </c>
      <c r="BM269" s="1662" t="s">
        <v>35</v>
      </c>
      <c r="BN269" s="1620" t="s">
        <v>35</v>
      </c>
      <c r="BO269" s="1620" t="s">
        <v>35</v>
      </c>
      <c r="BP269" s="1620" t="s">
        <v>35</v>
      </c>
      <c r="BQ269" s="1641" t="s">
        <v>35</v>
      </c>
      <c r="BR269" s="1662" t="s">
        <v>35</v>
      </c>
      <c r="BS269" s="1620" t="s">
        <v>35</v>
      </c>
      <c r="BT269" s="1620" t="s">
        <v>35</v>
      </c>
      <c r="BU269" s="1620" t="s">
        <v>35</v>
      </c>
      <c r="BV269" s="1620" t="s">
        <v>35</v>
      </c>
      <c r="BW269" s="1620" t="s">
        <v>35</v>
      </c>
      <c r="BX269" s="1620" t="s">
        <v>35</v>
      </c>
      <c r="BY269" s="1682" t="s">
        <v>35</v>
      </c>
      <c r="BZ269" s="1682" t="s">
        <v>35</v>
      </c>
      <c r="CA269" s="1682" t="s">
        <v>35</v>
      </c>
      <c r="CB269" s="2499"/>
      <c r="CC269" s="2499"/>
      <c r="CD269" s="2499"/>
      <c r="CE269" s="2499"/>
      <c r="CF269" s="2499"/>
      <c r="CG269" s="2499"/>
      <c r="CH269" s="2499"/>
      <c r="CI269" s="2499"/>
      <c r="CJ269" s="2499"/>
      <c r="CK269" s="2499"/>
      <c r="CL269" s="2499"/>
      <c r="CM269" s="2499"/>
      <c r="CN269" s="2499"/>
      <c r="CO269" s="2499"/>
      <c r="CP269" s="2499"/>
      <c r="CQ269" s="2499"/>
      <c r="CR269" s="2499"/>
      <c r="CS269" s="2499"/>
      <c r="CT269" s="2499"/>
      <c r="CU269" s="2499"/>
      <c r="CV269" s="2499"/>
      <c r="CW269" s="2499"/>
      <c r="CX269" s="2499"/>
      <c r="CY269" s="2499"/>
      <c r="CZ269" s="2499"/>
    </row>
    <row r="270" s="130" customFormat="true" ht="15" customHeight="true" x14ac:dyDescent="0.2">
      <c r="A270" s="3496"/>
      <c r="B270" s="155" t="s">
        <v>91</v>
      </c>
      <c r="C270" s="2814" t="s">
        <v>35</v>
      </c>
      <c r="D270" s="2732" t="s">
        <v>35</v>
      </c>
      <c r="E270" s="2732" t="s">
        <v>35</v>
      </c>
      <c r="F270" s="2732" t="s">
        <v>35</v>
      </c>
      <c r="G270" s="2737" t="s">
        <v>35</v>
      </c>
      <c r="H270" s="2742" t="s">
        <v>35</v>
      </c>
      <c r="I270" s="2732" t="s">
        <v>35</v>
      </c>
      <c r="J270" s="2732" t="s">
        <v>35</v>
      </c>
      <c r="K270" s="2732" t="s">
        <v>35</v>
      </c>
      <c r="L270" s="2737" t="s">
        <v>35</v>
      </c>
      <c r="M270" s="2742" t="s">
        <v>35</v>
      </c>
      <c r="N270" s="2732" t="s">
        <v>35</v>
      </c>
      <c r="O270" s="2732" t="s">
        <v>35</v>
      </c>
      <c r="P270" s="2732" t="s">
        <v>35</v>
      </c>
      <c r="Q270" s="2750" t="s">
        <v>35</v>
      </c>
      <c r="R270" s="2742" t="s">
        <v>35</v>
      </c>
      <c r="S270" s="2732" t="s">
        <v>35</v>
      </c>
      <c r="T270" s="2732" t="s">
        <v>35</v>
      </c>
      <c r="U270" s="2732" t="s">
        <v>35</v>
      </c>
      <c r="V270" s="2732" t="s">
        <v>35</v>
      </c>
      <c r="W270" s="2732" t="s">
        <v>35</v>
      </c>
      <c r="X270" s="2732" t="s">
        <v>35</v>
      </c>
      <c r="Y270" s="2756" t="s">
        <v>35</v>
      </c>
      <c r="Z270" s="2756" t="s">
        <v>35</v>
      </c>
      <c r="AA270" s="2756" t="s">
        <v>35</v>
      </c>
      <c r="AB270" s="2790"/>
      <c r="AC270" s="2790"/>
      <c r="AD270" s="2790"/>
      <c r="AE270" s="2790"/>
      <c r="AF270" s="2790"/>
      <c r="AG270" s="2790"/>
      <c r="AH270" s="2790"/>
      <c r="AI270" s="2790"/>
      <c r="AJ270" s="2790"/>
      <c r="AK270" s="2790"/>
      <c r="AL270" s="2790"/>
      <c r="AM270" s="2790"/>
      <c r="AN270" s="2790"/>
      <c r="AO270" s="2790"/>
      <c r="AP270" s="2790"/>
      <c r="AQ270" s="2790"/>
      <c r="AR270" s="2790"/>
      <c r="AS270" s="2790"/>
      <c r="AT270" s="2790"/>
      <c r="AU270" s="2790"/>
      <c r="AV270" s="2790"/>
      <c r="AW270" s="2790"/>
      <c r="AX270" s="2790"/>
      <c r="AY270" s="2790"/>
      <c r="AZ270" s="239"/>
      <c r="BA270" s="3147"/>
      <c r="BB270" s="431" t="s">
        <v>91</v>
      </c>
      <c r="BC270" s="1600" t="s">
        <v>35</v>
      </c>
      <c r="BD270" s="1620" t="s">
        <v>35</v>
      </c>
      <c r="BE270" s="1620" t="s">
        <v>35</v>
      </c>
      <c r="BF270" s="1620" t="s">
        <v>35</v>
      </c>
      <c r="BG270" s="1641" t="s">
        <v>35</v>
      </c>
      <c r="BH270" s="1662" t="s">
        <v>35</v>
      </c>
      <c r="BI270" s="1620" t="s">
        <v>35</v>
      </c>
      <c r="BJ270" s="1620" t="s">
        <v>35</v>
      </c>
      <c r="BK270" s="1620" t="s">
        <v>35</v>
      </c>
      <c r="BL270" s="1641" t="s">
        <v>35</v>
      </c>
      <c r="BM270" s="1662" t="s">
        <v>35</v>
      </c>
      <c r="BN270" s="1620" t="s">
        <v>35</v>
      </c>
      <c r="BO270" s="1620" t="s">
        <v>35</v>
      </c>
      <c r="BP270" s="1620" t="s">
        <v>35</v>
      </c>
      <c r="BQ270" s="1641" t="s">
        <v>35</v>
      </c>
      <c r="BR270" s="1662" t="s">
        <v>35</v>
      </c>
      <c r="BS270" s="1620" t="s">
        <v>35</v>
      </c>
      <c r="BT270" s="1620" t="s">
        <v>35</v>
      </c>
      <c r="BU270" s="1620" t="s">
        <v>35</v>
      </c>
      <c r="BV270" s="1620" t="s">
        <v>35</v>
      </c>
      <c r="BW270" s="1620" t="s">
        <v>35</v>
      </c>
      <c r="BX270" s="1620" t="s">
        <v>35</v>
      </c>
      <c r="BY270" s="1682" t="s">
        <v>35</v>
      </c>
      <c r="BZ270" s="1682" t="s">
        <v>35</v>
      </c>
      <c r="CA270" s="1682" t="s">
        <v>35</v>
      </c>
      <c r="CB270" s="2499"/>
      <c r="CC270" s="2499"/>
      <c r="CD270" s="2499"/>
      <c r="CE270" s="2499"/>
      <c r="CF270" s="2499"/>
      <c r="CG270" s="2499"/>
      <c r="CH270" s="2499"/>
      <c r="CI270" s="2499"/>
      <c r="CJ270" s="2499"/>
      <c r="CK270" s="2499"/>
      <c r="CL270" s="2499"/>
      <c r="CM270" s="2499"/>
      <c r="CN270" s="2499"/>
      <c r="CO270" s="2499"/>
      <c r="CP270" s="2499"/>
      <c r="CQ270" s="2499"/>
      <c r="CR270" s="2499"/>
      <c r="CS270" s="2499"/>
      <c r="CT270" s="2499"/>
      <c r="CU270" s="2499"/>
      <c r="CV270" s="2499"/>
      <c r="CW270" s="2499"/>
      <c r="CX270" s="2499"/>
      <c r="CY270" s="2499"/>
      <c r="CZ270" s="2499"/>
    </row>
    <row r="271" s="130" customFormat="true" ht="15" customHeight="true" x14ac:dyDescent="0.2">
      <c r="A271" s="3496" t="s">
        <v>75</v>
      </c>
      <c r="B271" s="155" t="s">
        <v>49</v>
      </c>
      <c r="C271" s="1600" t="s">
        <v>35</v>
      </c>
      <c r="D271" s="1621" t="s">
        <v>35</v>
      </c>
      <c r="E271" s="1621" t="s">
        <v>35</v>
      </c>
      <c r="F271" s="1621" t="s">
        <v>35</v>
      </c>
      <c r="G271" s="1642" t="s">
        <v>35</v>
      </c>
      <c r="H271" s="1600" t="s">
        <v>35</v>
      </c>
      <c r="I271" s="1621" t="s">
        <v>35</v>
      </c>
      <c r="J271" s="1621" t="s">
        <v>35</v>
      </c>
      <c r="K271" s="1621" t="s">
        <v>35</v>
      </c>
      <c r="L271" s="1642" t="s">
        <v>35</v>
      </c>
      <c r="M271" s="1600" t="s">
        <v>35</v>
      </c>
      <c r="N271" s="1621" t="s">
        <v>35</v>
      </c>
      <c r="O271" s="1621" t="s">
        <v>35</v>
      </c>
      <c r="P271" s="1621" t="s">
        <v>35</v>
      </c>
      <c r="Q271" s="1683" t="s">
        <v>35</v>
      </c>
      <c r="R271" s="1600" t="s">
        <v>35</v>
      </c>
      <c r="S271" s="1621" t="s">
        <v>35</v>
      </c>
      <c r="T271" s="1621" t="s">
        <v>35</v>
      </c>
      <c r="U271" s="1621" t="s">
        <v>35</v>
      </c>
      <c r="V271" s="1621" t="s">
        <v>35</v>
      </c>
      <c r="W271" s="1621" t="s">
        <v>35</v>
      </c>
      <c r="X271" s="1621" t="s">
        <v>35</v>
      </c>
      <c r="Y271" s="1683" t="s">
        <v>35</v>
      </c>
      <c r="Z271" s="1683" t="s">
        <v>35</v>
      </c>
      <c r="AA271" s="1683" t="s">
        <v>35</v>
      </c>
      <c r="AB271" s="2500"/>
      <c r="AC271" s="2500"/>
      <c r="AD271" s="2500"/>
      <c r="AE271" s="2500"/>
      <c r="AF271" s="2500"/>
      <c r="AG271" s="2500"/>
      <c r="AH271" s="2500"/>
      <c r="AI271" s="2500"/>
      <c r="AJ271" s="2500"/>
      <c r="AK271" s="2500"/>
      <c r="AL271" s="2500"/>
      <c r="AM271" s="2500"/>
      <c r="AN271" s="2500"/>
      <c r="AO271" s="2500"/>
      <c r="AP271" s="2500"/>
      <c r="AQ271" s="2500"/>
      <c r="AR271" s="2500"/>
      <c r="AS271" s="2500"/>
      <c r="AT271" s="2500"/>
      <c r="AU271" s="2500"/>
      <c r="AV271" s="2500"/>
      <c r="AW271" s="2500"/>
      <c r="AX271" s="2500"/>
      <c r="AY271" s="2500"/>
      <c r="AZ271" s="239"/>
      <c r="BA271" s="3147" t="s">
        <v>75</v>
      </c>
      <c r="BB271" s="431" t="s">
        <v>49</v>
      </c>
      <c r="BC271" s="1600" t="s">
        <v>35</v>
      </c>
      <c r="BD271" s="1621" t="s">
        <v>35</v>
      </c>
      <c r="BE271" s="1621" t="s">
        <v>35</v>
      </c>
      <c r="BF271" s="1621" t="s">
        <v>35</v>
      </c>
      <c r="BG271" s="1642" t="s">
        <v>35</v>
      </c>
      <c r="BH271" s="1600" t="s">
        <v>35</v>
      </c>
      <c r="BI271" s="1621" t="s">
        <v>35</v>
      </c>
      <c r="BJ271" s="1621" t="s">
        <v>35</v>
      </c>
      <c r="BK271" s="1621" t="s">
        <v>35</v>
      </c>
      <c r="BL271" s="1642" t="s">
        <v>35</v>
      </c>
      <c r="BM271" s="1600" t="s">
        <v>35</v>
      </c>
      <c r="BN271" s="1621" t="s">
        <v>35</v>
      </c>
      <c r="BO271" s="1621" t="s">
        <v>35</v>
      </c>
      <c r="BP271" s="1621" t="s">
        <v>35</v>
      </c>
      <c r="BQ271" s="1642" t="s">
        <v>35</v>
      </c>
      <c r="BR271" s="1600" t="s">
        <v>35</v>
      </c>
      <c r="BS271" s="1621" t="s">
        <v>35</v>
      </c>
      <c r="BT271" s="1621" t="s">
        <v>35</v>
      </c>
      <c r="BU271" s="1621" t="s">
        <v>35</v>
      </c>
      <c r="BV271" s="1621" t="s">
        <v>35</v>
      </c>
      <c r="BW271" s="1621" t="s">
        <v>35</v>
      </c>
      <c r="BX271" s="1621" t="s">
        <v>35</v>
      </c>
      <c r="BY271" s="1683" t="s">
        <v>35</v>
      </c>
      <c r="BZ271" s="1683" t="s">
        <v>35</v>
      </c>
      <c r="CA271" s="1683" t="s">
        <v>35</v>
      </c>
      <c r="CB271" s="2500"/>
      <c r="CC271" s="2500"/>
      <c r="CD271" s="2500"/>
      <c r="CE271" s="2500"/>
      <c r="CF271" s="2500"/>
      <c r="CG271" s="2500"/>
      <c r="CH271" s="2500"/>
      <c r="CI271" s="2500"/>
      <c r="CJ271" s="2500"/>
      <c r="CK271" s="2500"/>
      <c r="CL271" s="2500"/>
      <c r="CM271" s="2500"/>
      <c r="CN271" s="2500"/>
      <c r="CO271" s="2500"/>
      <c r="CP271" s="2500"/>
      <c r="CQ271" s="2500"/>
      <c r="CR271" s="2500"/>
      <c r="CS271" s="2500"/>
      <c r="CT271" s="2500"/>
      <c r="CU271" s="2500"/>
      <c r="CV271" s="2500"/>
      <c r="CW271" s="2500"/>
      <c r="CX271" s="2500"/>
      <c r="CY271" s="2500"/>
      <c r="CZ271" s="2500"/>
    </row>
    <row r="272" s="130" customFormat="true" ht="15" customHeight="true" x14ac:dyDescent="0.2">
      <c r="A272" s="3496"/>
      <c r="B272" s="155" t="s">
        <v>48</v>
      </c>
      <c r="C272" s="1600" t="s">
        <v>35</v>
      </c>
      <c r="D272" s="1621" t="s">
        <v>35</v>
      </c>
      <c r="E272" s="1621" t="s">
        <v>35</v>
      </c>
      <c r="F272" s="1621" t="s">
        <v>35</v>
      </c>
      <c r="G272" s="1642" t="s">
        <v>35</v>
      </c>
      <c r="H272" s="1600" t="s">
        <v>35</v>
      </c>
      <c r="I272" s="1621" t="s">
        <v>35</v>
      </c>
      <c r="J272" s="1621" t="s">
        <v>35</v>
      </c>
      <c r="K272" s="1621" t="s">
        <v>35</v>
      </c>
      <c r="L272" s="1642" t="s">
        <v>35</v>
      </c>
      <c r="M272" s="1600" t="s">
        <v>35</v>
      </c>
      <c r="N272" s="1621" t="s">
        <v>35</v>
      </c>
      <c r="O272" s="1621" t="s">
        <v>35</v>
      </c>
      <c r="P272" s="1621" t="s">
        <v>35</v>
      </c>
      <c r="Q272" s="1683" t="s">
        <v>35</v>
      </c>
      <c r="R272" s="1600" t="s">
        <v>35</v>
      </c>
      <c r="S272" s="1621" t="s">
        <v>35</v>
      </c>
      <c r="T272" s="1621" t="s">
        <v>35</v>
      </c>
      <c r="U272" s="1621" t="s">
        <v>35</v>
      </c>
      <c r="V272" s="1621" t="s">
        <v>35</v>
      </c>
      <c r="W272" s="1621" t="s">
        <v>35</v>
      </c>
      <c r="X272" s="1621" t="s">
        <v>35</v>
      </c>
      <c r="Y272" s="1683" t="s">
        <v>35</v>
      </c>
      <c r="Z272" s="1683" t="s">
        <v>35</v>
      </c>
      <c r="AA272" s="1683" t="s">
        <v>35</v>
      </c>
      <c r="AB272" s="2500"/>
      <c r="AC272" s="2500"/>
      <c r="AD272" s="2500"/>
      <c r="AE272" s="2500"/>
      <c r="AF272" s="2500"/>
      <c r="AG272" s="2500"/>
      <c r="AH272" s="2500"/>
      <c r="AI272" s="2500"/>
      <c r="AJ272" s="2500"/>
      <c r="AK272" s="2500"/>
      <c r="AL272" s="2500"/>
      <c r="AM272" s="2500"/>
      <c r="AN272" s="2500"/>
      <c r="AO272" s="2500"/>
      <c r="AP272" s="2500"/>
      <c r="AQ272" s="2500"/>
      <c r="AR272" s="2500"/>
      <c r="AS272" s="2500"/>
      <c r="AT272" s="2500"/>
      <c r="AU272" s="2500"/>
      <c r="AV272" s="2500"/>
      <c r="AW272" s="2500"/>
      <c r="AX272" s="2500"/>
      <c r="AY272" s="2500"/>
      <c r="AZ272" s="239"/>
      <c r="BA272" s="3147"/>
      <c r="BB272" s="431" t="s">
        <v>48</v>
      </c>
      <c r="BC272" s="1600" t="s">
        <v>35</v>
      </c>
      <c r="BD272" s="1621" t="s">
        <v>35</v>
      </c>
      <c r="BE272" s="1621" t="s">
        <v>35</v>
      </c>
      <c r="BF272" s="1621" t="s">
        <v>35</v>
      </c>
      <c r="BG272" s="1642" t="s">
        <v>35</v>
      </c>
      <c r="BH272" s="1600" t="s">
        <v>35</v>
      </c>
      <c r="BI272" s="1621" t="s">
        <v>35</v>
      </c>
      <c r="BJ272" s="1621" t="s">
        <v>35</v>
      </c>
      <c r="BK272" s="1621" t="s">
        <v>35</v>
      </c>
      <c r="BL272" s="1642" t="s">
        <v>35</v>
      </c>
      <c r="BM272" s="1600" t="s">
        <v>35</v>
      </c>
      <c r="BN272" s="1621" t="s">
        <v>35</v>
      </c>
      <c r="BO272" s="1621" t="s">
        <v>35</v>
      </c>
      <c r="BP272" s="1621" t="s">
        <v>35</v>
      </c>
      <c r="BQ272" s="1642" t="s">
        <v>35</v>
      </c>
      <c r="BR272" s="1600" t="s">
        <v>35</v>
      </c>
      <c r="BS272" s="1621" t="s">
        <v>35</v>
      </c>
      <c r="BT272" s="1621" t="s">
        <v>35</v>
      </c>
      <c r="BU272" s="1621" t="s">
        <v>35</v>
      </c>
      <c r="BV272" s="1621" t="s">
        <v>35</v>
      </c>
      <c r="BW272" s="1621" t="s">
        <v>35</v>
      </c>
      <c r="BX272" s="1621" t="s">
        <v>35</v>
      </c>
      <c r="BY272" s="1683" t="s">
        <v>35</v>
      </c>
      <c r="BZ272" s="1683" t="s">
        <v>35</v>
      </c>
      <c r="CA272" s="1683" t="s">
        <v>35</v>
      </c>
      <c r="CB272" s="2500"/>
      <c r="CC272" s="2500"/>
      <c r="CD272" s="2500"/>
      <c r="CE272" s="2500"/>
      <c r="CF272" s="2500"/>
      <c r="CG272" s="2500"/>
      <c r="CH272" s="2500"/>
      <c r="CI272" s="2500"/>
      <c r="CJ272" s="2500"/>
      <c r="CK272" s="2500"/>
      <c r="CL272" s="2500"/>
      <c r="CM272" s="2500"/>
      <c r="CN272" s="2500"/>
      <c r="CO272" s="2500"/>
      <c r="CP272" s="2500"/>
      <c r="CQ272" s="2500"/>
      <c r="CR272" s="2500"/>
      <c r="CS272" s="2500"/>
      <c r="CT272" s="2500"/>
      <c r="CU272" s="2500"/>
      <c r="CV272" s="2500"/>
      <c r="CW272" s="2500"/>
      <c r="CX272" s="2500"/>
      <c r="CY272" s="2500"/>
      <c r="CZ272" s="2500"/>
    </row>
    <row r="273" s="130" customFormat="true" ht="15" customHeight="true" x14ac:dyDescent="0.2">
      <c r="A273" s="3496"/>
      <c r="B273" s="155" t="s">
        <v>113</v>
      </c>
      <c r="C273" s="1600" t="s">
        <v>35</v>
      </c>
      <c r="D273" s="1621" t="s">
        <v>35</v>
      </c>
      <c r="E273" s="1621" t="s">
        <v>35</v>
      </c>
      <c r="F273" s="1621" t="s">
        <v>35</v>
      </c>
      <c r="G273" s="1642" t="s">
        <v>35</v>
      </c>
      <c r="H273" s="1600" t="s">
        <v>35</v>
      </c>
      <c r="I273" s="1621" t="s">
        <v>35</v>
      </c>
      <c r="J273" s="1621" t="s">
        <v>35</v>
      </c>
      <c r="K273" s="1621" t="s">
        <v>35</v>
      </c>
      <c r="L273" s="1642" t="s">
        <v>35</v>
      </c>
      <c r="M273" s="1600" t="s">
        <v>35</v>
      </c>
      <c r="N273" s="1621" t="s">
        <v>35</v>
      </c>
      <c r="O273" s="1621" t="s">
        <v>35</v>
      </c>
      <c r="P273" s="1621" t="s">
        <v>35</v>
      </c>
      <c r="Q273" s="1683" t="s">
        <v>35</v>
      </c>
      <c r="R273" s="1600" t="s">
        <v>35</v>
      </c>
      <c r="S273" s="1621" t="s">
        <v>35</v>
      </c>
      <c r="T273" s="1621" t="s">
        <v>35</v>
      </c>
      <c r="U273" s="1621" t="s">
        <v>35</v>
      </c>
      <c r="V273" s="1621" t="s">
        <v>35</v>
      </c>
      <c r="W273" s="1621" t="s">
        <v>35</v>
      </c>
      <c r="X273" s="1621" t="s">
        <v>35</v>
      </c>
      <c r="Y273" s="1683" t="s">
        <v>35</v>
      </c>
      <c r="Z273" s="1683" t="s">
        <v>35</v>
      </c>
      <c r="AA273" s="1683" t="s">
        <v>35</v>
      </c>
      <c r="AB273" s="2500"/>
      <c r="AC273" s="2500"/>
      <c r="AD273" s="2500"/>
      <c r="AE273" s="2500"/>
      <c r="AF273" s="2500"/>
      <c r="AG273" s="2500"/>
      <c r="AH273" s="2500"/>
      <c r="AI273" s="2500"/>
      <c r="AJ273" s="2500"/>
      <c r="AK273" s="2500"/>
      <c r="AL273" s="2500"/>
      <c r="AM273" s="2500"/>
      <c r="AN273" s="2500"/>
      <c r="AO273" s="2500"/>
      <c r="AP273" s="2500"/>
      <c r="AQ273" s="2500"/>
      <c r="AR273" s="2500"/>
      <c r="AS273" s="2500"/>
      <c r="AT273" s="2500"/>
      <c r="AU273" s="2500"/>
      <c r="AV273" s="2500"/>
      <c r="AW273" s="2500"/>
      <c r="AX273" s="2500"/>
      <c r="AY273" s="2500"/>
      <c r="AZ273" s="239"/>
      <c r="BA273" s="3147"/>
      <c r="BB273" s="431" t="s">
        <v>113</v>
      </c>
      <c r="BC273" s="1600" t="s">
        <v>35</v>
      </c>
      <c r="BD273" s="1621" t="s">
        <v>35</v>
      </c>
      <c r="BE273" s="1621" t="s">
        <v>35</v>
      </c>
      <c r="BF273" s="1621" t="s">
        <v>35</v>
      </c>
      <c r="BG273" s="1642" t="s">
        <v>35</v>
      </c>
      <c r="BH273" s="1600" t="s">
        <v>35</v>
      </c>
      <c r="BI273" s="1621" t="s">
        <v>35</v>
      </c>
      <c r="BJ273" s="1621" t="s">
        <v>35</v>
      </c>
      <c r="BK273" s="1621" t="s">
        <v>35</v>
      </c>
      <c r="BL273" s="1642" t="s">
        <v>35</v>
      </c>
      <c r="BM273" s="1600" t="s">
        <v>35</v>
      </c>
      <c r="BN273" s="1621" t="s">
        <v>35</v>
      </c>
      <c r="BO273" s="1621" t="s">
        <v>35</v>
      </c>
      <c r="BP273" s="1621" t="s">
        <v>35</v>
      </c>
      <c r="BQ273" s="1642" t="s">
        <v>35</v>
      </c>
      <c r="BR273" s="1600" t="s">
        <v>35</v>
      </c>
      <c r="BS273" s="1621" t="s">
        <v>35</v>
      </c>
      <c r="BT273" s="1621" t="s">
        <v>35</v>
      </c>
      <c r="BU273" s="1621" t="s">
        <v>35</v>
      </c>
      <c r="BV273" s="1621" t="s">
        <v>35</v>
      </c>
      <c r="BW273" s="1621" t="s">
        <v>35</v>
      </c>
      <c r="BX273" s="1621" t="s">
        <v>35</v>
      </c>
      <c r="BY273" s="1683" t="s">
        <v>35</v>
      </c>
      <c r="BZ273" s="1683" t="s">
        <v>35</v>
      </c>
      <c r="CA273" s="1683" t="s">
        <v>35</v>
      </c>
      <c r="CB273" s="2500"/>
      <c r="CC273" s="2500"/>
      <c r="CD273" s="2500"/>
      <c r="CE273" s="2500"/>
      <c r="CF273" s="2500"/>
      <c r="CG273" s="2500"/>
      <c r="CH273" s="2500"/>
      <c r="CI273" s="2500"/>
      <c r="CJ273" s="2500"/>
      <c r="CK273" s="2500"/>
      <c r="CL273" s="2500"/>
      <c r="CM273" s="2500"/>
      <c r="CN273" s="2500"/>
      <c r="CO273" s="2500"/>
      <c r="CP273" s="2500"/>
      <c r="CQ273" s="2500"/>
      <c r="CR273" s="2500"/>
      <c r="CS273" s="2500"/>
      <c r="CT273" s="2500"/>
      <c r="CU273" s="2500"/>
      <c r="CV273" s="2500"/>
      <c r="CW273" s="2500"/>
      <c r="CX273" s="2500"/>
      <c r="CY273" s="2500"/>
      <c r="CZ273" s="2500"/>
    </row>
    <row r="274" s="130" customFormat="true" ht="15" customHeight="true" x14ac:dyDescent="0.2">
      <c r="A274" s="3496" t="s">
        <v>76</v>
      </c>
      <c r="B274" s="155" t="s">
        <v>49</v>
      </c>
      <c r="C274" s="2814" t="s">
        <v>35</v>
      </c>
      <c r="D274" s="2732" t="s">
        <v>35</v>
      </c>
      <c r="E274" s="2732" t="s">
        <v>35</v>
      </c>
      <c r="F274" s="2732" t="s">
        <v>35</v>
      </c>
      <c r="G274" s="2737" t="s">
        <v>35</v>
      </c>
      <c r="H274" s="2742" t="s">
        <v>35</v>
      </c>
      <c r="I274" s="2732" t="s">
        <v>35</v>
      </c>
      <c r="J274" s="2732" t="s">
        <v>35</v>
      </c>
      <c r="K274" s="2732" t="s">
        <v>35</v>
      </c>
      <c r="L274" s="2737" t="s">
        <v>35</v>
      </c>
      <c r="M274" s="2742" t="s">
        <v>35</v>
      </c>
      <c r="N274" s="2732" t="s">
        <v>35</v>
      </c>
      <c r="O274" s="2732" t="s">
        <v>35</v>
      </c>
      <c r="P274" s="2732" t="s">
        <v>35</v>
      </c>
      <c r="Q274" s="2750" t="s">
        <v>35</v>
      </c>
      <c r="R274" s="2742" t="s">
        <v>35</v>
      </c>
      <c r="S274" s="2732" t="s">
        <v>35</v>
      </c>
      <c r="T274" s="2732" t="s">
        <v>35</v>
      </c>
      <c r="U274" s="2732" t="s">
        <v>35</v>
      </c>
      <c r="V274" s="2732" t="s">
        <v>35</v>
      </c>
      <c r="W274" s="2732" t="s">
        <v>35</v>
      </c>
      <c r="X274" s="2732" t="s">
        <v>35</v>
      </c>
      <c r="Y274" s="2756" t="s">
        <v>35</v>
      </c>
      <c r="Z274" s="2756" t="s">
        <v>35</v>
      </c>
      <c r="AA274" s="2756" t="s">
        <v>35</v>
      </c>
      <c r="AB274" s="2790"/>
      <c r="AC274" s="2790"/>
      <c r="AD274" s="2790"/>
      <c r="AE274" s="2790"/>
      <c r="AF274" s="2790"/>
      <c r="AG274" s="2790"/>
      <c r="AH274" s="2790"/>
      <c r="AI274" s="2790"/>
      <c r="AJ274" s="2790"/>
      <c r="AK274" s="2790"/>
      <c r="AL274" s="2790"/>
      <c r="AM274" s="2790"/>
      <c r="AN274" s="2790"/>
      <c r="AO274" s="2790"/>
      <c r="AP274" s="2790"/>
      <c r="AQ274" s="2790"/>
      <c r="AR274" s="2790"/>
      <c r="AS274" s="2790"/>
      <c r="AT274" s="2790"/>
      <c r="AU274" s="2790"/>
      <c r="AV274" s="2790"/>
      <c r="AW274" s="2790"/>
      <c r="AX274" s="2790"/>
      <c r="AY274" s="2790"/>
      <c r="AZ274" s="239"/>
      <c r="BA274" s="3147" t="s">
        <v>76</v>
      </c>
      <c r="BB274" s="431" t="s">
        <v>49</v>
      </c>
      <c r="BC274" s="1600" t="s">
        <v>35</v>
      </c>
      <c r="BD274" s="1620" t="s">
        <v>35</v>
      </c>
      <c r="BE274" s="1620" t="s">
        <v>35</v>
      </c>
      <c r="BF274" s="1620" t="s">
        <v>35</v>
      </c>
      <c r="BG274" s="1641" t="s">
        <v>35</v>
      </c>
      <c r="BH274" s="1662" t="s">
        <v>35</v>
      </c>
      <c r="BI274" s="1620" t="s">
        <v>35</v>
      </c>
      <c r="BJ274" s="1620" t="s">
        <v>35</v>
      </c>
      <c r="BK274" s="1620" t="s">
        <v>35</v>
      </c>
      <c r="BL274" s="1641" t="s">
        <v>35</v>
      </c>
      <c r="BM274" s="1662" t="s">
        <v>35</v>
      </c>
      <c r="BN274" s="1620" t="s">
        <v>35</v>
      </c>
      <c r="BO274" s="1620" t="s">
        <v>35</v>
      </c>
      <c r="BP274" s="1620" t="s">
        <v>35</v>
      </c>
      <c r="BQ274" s="1641" t="s">
        <v>35</v>
      </c>
      <c r="BR274" s="1662" t="s">
        <v>35</v>
      </c>
      <c r="BS274" s="1620" t="s">
        <v>35</v>
      </c>
      <c r="BT274" s="1620" t="s">
        <v>35</v>
      </c>
      <c r="BU274" s="1620" t="s">
        <v>35</v>
      </c>
      <c r="BV274" s="1620" t="s">
        <v>35</v>
      </c>
      <c r="BW274" s="1620" t="s">
        <v>35</v>
      </c>
      <c r="BX274" s="1620" t="s">
        <v>35</v>
      </c>
      <c r="BY274" s="1682" t="s">
        <v>35</v>
      </c>
      <c r="BZ274" s="1682" t="s">
        <v>35</v>
      </c>
      <c r="CA274" s="1682" t="s">
        <v>35</v>
      </c>
      <c r="CB274" s="2499"/>
      <c r="CC274" s="2499"/>
      <c r="CD274" s="2499"/>
      <c r="CE274" s="2499"/>
      <c r="CF274" s="2499"/>
      <c r="CG274" s="2499"/>
      <c r="CH274" s="2499"/>
      <c r="CI274" s="2499"/>
      <c r="CJ274" s="2499"/>
      <c r="CK274" s="2499"/>
      <c r="CL274" s="2499"/>
      <c r="CM274" s="2499"/>
      <c r="CN274" s="2499"/>
      <c r="CO274" s="2499"/>
      <c r="CP274" s="2499"/>
      <c r="CQ274" s="2499"/>
      <c r="CR274" s="2499"/>
      <c r="CS274" s="2499"/>
      <c r="CT274" s="2499"/>
      <c r="CU274" s="2499"/>
      <c r="CV274" s="2499"/>
      <c r="CW274" s="2499"/>
      <c r="CX274" s="2499"/>
      <c r="CY274" s="2499"/>
      <c r="CZ274" s="2499"/>
    </row>
    <row r="275" s="130" customFormat="true" ht="15" customHeight="true" x14ac:dyDescent="0.2">
      <c r="A275" s="3496"/>
      <c r="B275" s="155" t="s">
        <v>48</v>
      </c>
      <c r="C275" s="2814" t="s">
        <v>35</v>
      </c>
      <c r="D275" s="2732" t="s">
        <v>35</v>
      </c>
      <c r="E275" s="2732" t="s">
        <v>35</v>
      </c>
      <c r="F275" s="2732" t="s">
        <v>35</v>
      </c>
      <c r="G275" s="2737" t="s">
        <v>35</v>
      </c>
      <c r="H275" s="2742" t="s">
        <v>35</v>
      </c>
      <c r="I275" s="2732" t="s">
        <v>35</v>
      </c>
      <c r="J275" s="2732" t="s">
        <v>35</v>
      </c>
      <c r="K275" s="2732" t="s">
        <v>35</v>
      </c>
      <c r="L275" s="2737" t="s">
        <v>35</v>
      </c>
      <c r="M275" s="2742" t="s">
        <v>35</v>
      </c>
      <c r="N275" s="2732" t="s">
        <v>35</v>
      </c>
      <c r="O275" s="2732" t="s">
        <v>35</v>
      </c>
      <c r="P275" s="2732" t="s">
        <v>35</v>
      </c>
      <c r="Q275" s="2750" t="s">
        <v>35</v>
      </c>
      <c r="R275" s="2742" t="s">
        <v>35</v>
      </c>
      <c r="S275" s="2732" t="s">
        <v>35</v>
      </c>
      <c r="T275" s="2732" t="s">
        <v>35</v>
      </c>
      <c r="U275" s="2732" t="s">
        <v>35</v>
      </c>
      <c r="V275" s="2732" t="s">
        <v>35</v>
      </c>
      <c r="W275" s="2732" t="s">
        <v>35</v>
      </c>
      <c r="X275" s="2732" t="s">
        <v>35</v>
      </c>
      <c r="Y275" s="2756" t="s">
        <v>35</v>
      </c>
      <c r="Z275" s="2756" t="s">
        <v>35</v>
      </c>
      <c r="AA275" s="2756" t="s">
        <v>35</v>
      </c>
      <c r="AB275" s="2790"/>
      <c r="AC275" s="2790"/>
      <c r="AD275" s="2790"/>
      <c r="AE275" s="2790"/>
      <c r="AF275" s="2790"/>
      <c r="AG275" s="2790"/>
      <c r="AH275" s="2790"/>
      <c r="AI275" s="2790"/>
      <c r="AJ275" s="2790"/>
      <c r="AK275" s="2790"/>
      <c r="AL275" s="2790"/>
      <c r="AM275" s="2790"/>
      <c r="AN275" s="2790"/>
      <c r="AO275" s="2790"/>
      <c r="AP275" s="2790"/>
      <c r="AQ275" s="2790"/>
      <c r="AR275" s="2790"/>
      <c r="AS275" s="2790"/>
      <c r="AT275" s="2790"/>
      <c r="AU275" s="2790"/>
      <c r="AV275" s="2790"/>
      <c r="AW275" s="2790"/>
      <c r="AX275" s="2790"/>
      <c r="AY275" s="2790"/>
      <c r="AZ275" s="239"/>
      <c r="BA275" s="3147"/>
      <c r="BB275" s="431" t="s">
        <v>48</v>
      </c>
      <c r="BC275" s="1600" t="s">
        <v>35</v>
      </c>
      <c r="BD275" s="1620" t="s">
        <v>35</v>
      </c>
      <c r="BE275" s="1620" t="s">
        <v>35</v>
      </c>
      <c r="BF275" s="1620" t="s">
        <v>35</v>
      </c>
      <c r="BG275" s="1641" t="s">
        <v>35</v>
      </c>
      <c r="BH275" s="1662" t="s">
        <v>35</v>
      </c>
      <c r="BI275" s="1620" t="s">
        <v>35</v>
      </c>
      <c r="BJ275" s="1620" t="s">
        <v>35</v>
      </c>
      <c r="BK275" s="1620" t="s">
        <v>35</v>
      </c>
      <c r="BL275" s="1641" t="s">
        <v>35</v>
      </c>
      <c r="BM275" s="1662" t="s">
        <v>35</v>
      </c>
      <c r="BN275" s="1620" t="s">
        <v>35</v>
      </c>
      <c r="BO275" s="1620" t="s">
        <v>35</v>
      </c>
      <c r="BP275" s="1620" t="s">
        <v>35</v>
      </c>
      <c r="BQ275" s="1641" t="s">
        <v>35</v>
      </c>
      <c r="BR275" s="1662" t="s">
        <v>35</v>
      </c>
      <c r="BS275" s="1620" t="s">
        <v>35</v>
      </c>
      <c r="BT275" s="1620" t="s">
        <v>35</v>
      </c>
      <c r="BU275" s="1620" t="s">
        <v>35</v>
      </c>
      <c r="BV275" s="1620" t="s">
        <v>35</v>
      </c>
      <c r="BW275" s="1620" t="s">
        <v>35</v>
      </c>
      <c r="BX275" s="1620" t="s">
        <v>35</v>
      </c>
      <c r="BY275" s="1682" t="s">
        <v>35</v>
      </c>
      <c r="BZ275" s="1682" t="s">
        <v>35</v>
      </c>
      <c r="CA275" s="1682" t="s">
        <v>35</v>
      </c>
      <c r="CB275" s="2499"/>
      <c r="CC275" s="2499"/>
      <c r="CD275" s="2499"/>
      <c r="CE275" s="2499"/>
      <c r="CF275" s="2499"/>
      <c r="CG275" s="2499"/>
      <c r="CH275" s="2499"/>
      <c r="CI275" s="2499"/>
      <c r="CJ275" s="2499"/>
      <c r="CK275" s="2499"/>
      <c r="CL275" s="2499"/>
      <c r="CM275" s="2499"/>
      <c r="CN275" s="2499"/>
      <c r="CO275" s="2499"/>
      <c r="CP275" s="2499"/>
      <c r="CQ275" s="2499"/>
      <c r="CR275" s="2499"/>
      <c r="CS275" s="2499"/>
      <c r="CT275" s="2499"/>
      <c r="CU275" s="2499"/>
      <c r="CV275" s="2499"/>
      <c r="CW275" s="2499"/>
      <c r="CX275" s="2499"/>
      <c r="CY275" s="2499"/>
      <c r="CZ275" s="2499"/>
    </row>
    <row r="276" s="130" customFormat="true" ht="15" customHeight="true" x14ac:dyDescent="0.2">
      <c r="A276" s="3496"/>
      <c r="B276" s="155" t="s">
        <v>114</v>
      </c>
      <c r="C276" s="1600" t="s">
        <v>35</v>
      </c>
      <c r="D276" s="1621" t="s">
        <v>35</v>
      </c>
      <c r="E276" s="1621" t="s">
        <v>35</v>
      </c>
      <c r="F276" s="1621" t="s">
        <v>35</v>
      </c>
      <c r="G276" s="2737" t="s">
        <v>35</v>
      </c>
      <c r="H276" s="2742" t="s">
        <v>35</v>
      </c>
      <c r="I276" s="2732" t="s">
        <v>35</v>
      </c>
      <c r="J276" s="2732" t="s">
        <v>35</v>
      </c>
      <c r="K276" s="2732" t="s">
        <v>35</v>
      </c>
      <c r="L276" s="2737" t="s">
        <v>35</v>
      </c>
      <c r="M276" s="2742" t="s">
        <v>35</v>
      </c>
      <c r="N276" s="2732" t="s">
        <v>35</v>
      </c>
      <c r="O276" s="2732" t="s">
        <v>35</v>
      </c>
      <c r="P276" s="2732" t="s">
        <v>35</v>
      </c>
      <c r="Q276" s="2750" t="s">
        <v>35</v>
      </c>
      <c r="R276" s="2742" t="s">
        <v>35</v>
      </c>
      <c r="S276" s="2732" t="s">
        <v>35</v>
      </c>
      <c r="T276" s="2732" t="s">
        <v>35</v>
      </c>
      <c r="U276" s="2732" t="s">
        <v>35</v>
      </c>
      <c r="V276" s="2732" t="s">
        <v>35</v>
      </c>
      <c r="W276" s="2732" t="s">
        <v>35</v>
      </c>
      <c r="X276" s="2732" t="s">
        <v>35</v>
      </c>
      <c r="Y276" s="2756" t="s">
        <v>35</v>
      </c>
      <c r="Z276" s="2756" t="s">
        <v>35</v>
      </c>
      <c r="AA276" s="2756" t="s">
        <v>35</v>
      </c>
      <c r="AB276" s="2790"/>
      <c r="AC276" s="2790"/>
      <c r="AD276" s="2790"/>
      <c r="AE276" s="2790"/>
      <c r="AF276" s="2790"/>
      <c r="AG276" s="2790"/>
      <c r="AH276" s="2790"/>
      <c r="AI276" s="2790"/>
      <c r="AJ276" s="2790"/>
      <c r="AK276" s="2790"/>
      <c r="AL276" s="2790"/>
      <c r="AM276" s="2790"/>
      <c r="AN276" s="2790"/>
      <c r="AO276" s="2790"/>
      <c r="AP276" s="2790"/>
      <c r="AQ276" s="2790"/>
      <c r="AR276" s="2790"/>
      <c r="AS276" s="2790"/>
      <c r="AT276" s="2790"/>
      <c r="AU276" s="2790"/>
      <c r="AV276" s="2790"/>
      <c r="AW276" s="2790"/>
      <c r="AX276" s="2790"/>
      <c r="AY276" s="2790"/>
      <c r="AZ276" s="239"/>
      <c r="BA276" s="3147"/>
      <c r="BB276" s="431" t="s">
        <v>114</v>
      </c>
      <c r="BC276" s="1600" t="s">
        <v>35</v>
      </c>
      <c r="BD276" s="1620" t="s">
        <v>35</v>
      </c>
      <c r="BE276" s="1620" t="s">
        <v>35</v>
      </c>
      <c r="BF276" s="1620" t="s">
        <v>35</v>
      </c>
      <c r="BG276" s="1641" t="s">
        <v>35</v>
      </c>
      <c r="BH276" s="1662" t="s">
        <v>35</v>
      </c>
      <c r="BI276" s="1620" t="s">
        <v>35</v>
      </c>
      <c r="BJ276" s="1620" t="s">
        <v>35</v>
      </c>
      <c r="BK276" s="1620" t="s">
        <v>35</v>
      </c>
      <c r="BL276" s="1641" t="s">
        <v>35</v>
      </c>
      <c r="BM276" s="1662" t="s">
        <v>35</v>
      </c>
      <c r="BN276" s="1620" t="s">
        <v>35</v>
      </c>
      <c r="BO276" s="1620" t="s">
        <v>35</v>
      </c>
      <c r="BP276" s="1620" t="s">
        <v>35</v>
      </c>
      <c r="BQ276" s="1641" t="s">
        <v>35</v>
      </c>
      <c r="BR276" s="1662" t="s">
        <v>35</v>
      </c>
      <c r="BS276" s="1620" t="s">
        <v>35</v>
      </c>
      <c r="BT276" s="1620" t="s">
        <v>35</v>
      </c>
      <c r="BU276" s="1620" t="s">
        <v>35</v>
      </c>
      <c r="BV276" s="1620" t="s">
        <v>35</v>
      </c>
      <c r="BW276" s="1620" t="s">
        <v>35</v>
      </c>
      <c r="BX276" s="1620" t="s">
        <v>35</v>
      </c>
      <c r="BY276" s="1682" t="s">
        <v>35</v>
      </c>
      <c r="BZ276" s="1682" t="s">
        <v>35</v>
      </c>
      <c r="CA276" s="1682" t="s">
        <v>35</v>
      </c>
      <c r="CB276" s="2499"/>
      <c r="CC276" s="2499"/>
      <c r="CD276" s="2499"/>
      <c r="CE276" s="2499"/>
      <c r="CF276" s="2499"/>
      <c r="CG276" s="2499"/>
      <c r="CH276" s="2499"/>
      <c r="CI276" s="2499"/>
      <c r="CJ276" s="2499"/>
      <c r="CK276" s="2499"/>
      <c r="CL276" s="2499"/>
      <c r="CM276" s="2499"/>
      <c r="CN276" s="2499"/>
      <c r="CO276" s="2499"/>
      <c r="CP276" s="2499"/>
      <c r="CQ276" s="2499"/>
      <c r="CR276" s="2499"/>
      <c r="CS276" s="2499"/>
      <c r="CT276" s="2499"/>
      <c r="CU276" s="2499"/>
      <c r="CV276" s="2499"/>
      <c r="CW276" s="2499"/>
      <c r="CX276" s="2499"/>
      <c r="CY276" s="2499"/>
      <c r="CZ276" s="2499"/>
    </row>
    <row r="277" s="130" customFormat="true" ht="15" customHeight="true" x14ac:dyDescent="0.2">
      <c r="A277" s="3496" t="s">
        <v>77</v>
      </c>
      <c r="B277" s="155" t="s">
        <v>78</v>
      </c>
      <c r="C277" s="1600" t="s">
        <v>35</v>
      </c>
      <c r="D277" s="2732" t="s">
        <v>35</v>
      </c>
      <c r="E277" s="2732" t="s">
        <v>35</v>
      </c>
      <c r="F277" s="2732" t="s">
        <v>35</v>
      </c>
      <c r="G277" s="2737" t="s">
        <v>35</v>
      </c>
      <c r="H277" s="2742" t="s">
        <v>35</v>
      </c>
      <c r="I277" s="2732" t="s">
        <v>35</v>
      </c>
      <c r="J277" s="2732" t="s">
        <v>35</v>
      </c>
      <c r="K277" s="2732" t="s">
        <v>35</v>
      </c>
      <c r="L277" s="2737" t="s">
        <v>35</v>
      </c>
      <c r="M277" s="2742" t="s">
        <v>35</v>
      </c>
      <c r="N277" s="2732" t="s">
        <v>35</v>
      </c>
      <c r="O277" s="2732" t="s">
        <v>35</v>
      </c>
      <c r="P277" s="2732" t="s">
        <v>35</v>
      </c>
      <c r="Q277" s="2750" t="s">
        <v>35</v>
      </c>
      <c r="R277" s="2742" t="s">
        <v>35</v>
      </c>
      <c r="S277" s="2732" t="s">
        <v>35</v>
      </c>
      <c r="T277" s="2732" t="s">
        <v>35</v>
      </c>
      <c r="U277" s="2732" t="s">
        <v>35</v>
      </c>
      <c r="V277" s="2732" t="s">
        <v>35</v>
      </c>
      <c r="W277" s="2732" t="s">
        <v>35</v>
      </c>
      <c r="X277" s="2732" t="s">
        <v>35</v>
      </c>
      <c r="Y277" s="2756" t="s">
        <v>35</v>
      </c>
      <c r="Z277" s="2756" t="s">
        <v>35</v>
      </c>
      <c r="AA277" s="2756" t="s">
        <v>35</v>
      </c>
      <c r="AB277" s="2790"/>
      <c r="AC277" s="2790"/>
      <c r="AD277" s="2790"/>
      <c r="AE277" s="2790"/>
      <c r="AF277" s="2790"/>
      <c r="AG277" s="2790"/>
      <c r="AH277" s="2790"/>
      <c r="AI277" s="2790"/>
      <c r="AJ277" s="2790"/>
      <c r="AK277" s="2790"/>
      <c r="AL277" s="2790"/>
      <c r="AM277" s="2790"/>
      <c r="AN277" s="2790"/>
      <c r="AO277" s="2790"/>
      <c r="AP277" s="2790"/>
      <c r="AQ277" s="2790"/>
      <c r="AR277" s="2790"/>
      <c r="AS277" s="2790"/>
      <c r="AT277" s="2790"/>
      <c r="AU277" s="2790"/>
      <c r="AV277" s="2790"/>
      <c r="AW277" s="2790"/>
      <c r="AX277" s="2790"/>
      <c r="AY277" s="2790"/>
      <c r="AZ277" s="239"/>
      <c r="BA277" s="3147" t="s">
        <v>77</v>
      </c>
      <c r="BB277" s="431" t="s">
        <v>78</v>
      </c>
      <c r="BC277" s="1600" t="s">
        <v>35</v>
      </c>
      <c r="BD277" s="1620" t="s">
        <v>35</v>
      </c>
      <c r="BE277" s="1620" t="s">
        <v>35</v>
      </c>
      <c r="BF277" s="1620" t="s">
        <v>35</v>
      </c>
      <c r="BG277" s="1641" t="s">
        <v>35</v>
      </c>
      <c r="BH277" s="1662" t="s">
        <v>35</v>
      </c>
      <c r="BI277" s="1620" t="s">
        <v>35</v>
      </c>
      <c r="BJ277" s="1620" t="s">
        <v>35</v>
      </c>
      <c r="BK277" s="1620" t="s">
        <v>35</v>
      </c>
      <c r="BL277" s="1641" t="s">
        <v>35</v>
      </c>
      <c r="BM277" s="1662" t="s">
        <v>35</v>
      </c>
      <c r="BN277" s="1620" t="s">
        <v>35</v>
      </c>
      <c r="BO277" s="1620" t="s">
        <v>35</v>
      </c>
      <c r="BP277" s="1620" t="s">
        <v>35</v>
      </c>
      <c r="BQ277" s="1641" t="s">
        <v>35</v>
      </c>
      <c r="BR277" s="1662" t="s">
        <v>35</v>
      </c>
      <c r="BS277" s="1620" t="s">
        <v>35</v>
      </c>
      <c r="BT277" s="1620" t="s">
        <v>35</v>
      </c>
      <c r="BU277" s="1620" t="s">
        <v>35</v>
      </c>
      <c r="BV277" s="1620" t="s">
        <v>35</v>
      </c>
      <c r="BW277" s="1620" t="s">
        <v>35</v>
      </c>
      <c r="BX277" s="1620" t="s">
        <v>35</v>
      </c>
      <c r="BY277" s="1682" t="s">
        <v>35</v>
      </c>
      <c r="BZ277" s="1682" t="s">
        <v>35</v>
      </c>
      <c r="CA277" s="1682" t="s">
        <v>35</v>
      </c>
      <c r="CB277" s="2499"/>
      <c r="CC277" s="2499"/>
      <c r="CD277" s="2499"/>
      <c r="CE277" s="2499"/>
      <c r="CF277" s="2499"/>
      <c r="CG277" s="2499"/>
      <c r="CH277" s="2499"/>
      <c r="CI277" s="2499"/>
      <c r="CJ277" s="2499"/>
      <c r="CK277" s="2499"/>
      <c r="CL277" s="2499"/>
      <c r="CM277" s="2499"/>
      <c r="CN277" s="2499"/>
      <c r="CO277" s="2499"/>
      <c r="CP277" s="2499"/>
      <c r="CQ277" s="2499"/>
      <c r="CR277" s="2499"/>
      <c r="CS277" s="2499"/>
      <c r="CT277" s="2499"/>
      <c r="CU277" s="2499"/>
      <c r="CV277" s="2499"/>
      <c r="CW277" s="2499"/>
      <c r="CX277" s="2499"/>
      <c r="CY277" s="2499"/>
      <c r="CZ277" s="2499"/>
    </row>
    <row r="278" s="130" customFormat="true" ht="15" customHeight="true" x14ac:dyDescent="0.2">
      <c r="A278" s="3496"/>
      <c r="B278" s="155" t="s">
        <v>79</v>
      </c>
      <c r="C278" s="1600" t="s">
        <v>35</v>
      </c>
      <c r="D278" s="2732" t="s">
        <v>35</v>
      </c>
      <c r="E278" s="2732" t="s">
        <v>35</v>
      </c>
      <c r="F278" s="2732" t="s">
        <v>35</v>
      </c>
      <c r="G278" s="2737" t="s">
        <v>35</v>
      </c>
      <c r="H278" s="2742" t="s">
        <v>35</v>
      </c>
      <c r="I278" s="2732" t="s">
        <v>35</v>
      </c>
      <c r="J278" s="2732" t="s">
        <v>35</v>
      </c>
      <c r="K278" s="2732" t="s">
        <v>35</v>
      </c>
      <c r="L278" s="2737" t="s">
        <v>35</v>
      </c>
      <c r="M278" s="2742" t="s">
        <v>35</v>
      </c>
      <c r="N278" s="2732" t="s">
        <v>35</v>
      </c>
      <c r="O278" s="2732" t="s">
        <v>35</v>
      </c>
      <c r="P278" s="2732" t="s">
        <v>35</v>
      </c>
      <c r="Q278" s="2750" t="s">
        <v>35</v>
      </c>
      <c r="R278" s="2742" t="s">
        <v>35</v>
      </c>
      <c r="S278" s="2732" t="s">
        <v>35</v>
      </c>
      <c r="T278" s="2732" t="s">
        <v>35</v>
      </c>
      <c r="U278" s="2732" t="s">
        <v>35</v>
      </c>
      <c r="V278" s="2732" t="s">
        <v>35</v>
      </c>
      <c r="W278" s="2732" t="s">
        <v>35</v>
      </c>
      <c r="X278" s="2732" t="s">
        <v>35</v>
      </c>
      <c r="Y278" s="2756" t="s">
        <v>35</v>
      </c>
      <c r="Z278" s="2756" t="s">
        <v>35</v>
      </c>
      <c r="AA278" s="2756" t="s">
        <v>35</v>
      </c>
      <c r="AB278" s="2790"/>
      <c r="AC278" s="2790"/>
      <c r="AD278" s="2790"/>
      <c r="AE278" s="2790"/>
      <c r="AF278" s="2790"/>
      <c r="AG278" s="2790"/>
      <c r="AH278" s="2790"/>
      <c r="AI278" s="2790"/>
      <c r="AJ278" s="2790"/>
      <c r="AK278" s="2790"/>
      <c r="AL278" s="2790"/>
      <c r="AM278" s="2790"/>
      <c r="AN278" s="2790"/>
      <c r="AO278" s="2790"/>
      <c r="AP278" s="2790"/>
      <c r="AQ278" s="2790"/>
      <c r="AR278" s="2790"/>
      <c r="AS278" s="2790"/>
      <c r="AT278" s="2790"/>
      <c r="AU278" s="2790"/>
      <c r="AV278" s="2790"/>
      <c r="AW278" s="2790"/>
      <c r="AX278" s="2790"/>
      <c r="AY278" s="2790"/>
      <c r="AZ278" s="239"/>
      <c r="BA278" s="3147"/>
      <c r="BB278" s="431" t="s">
        <v>79</v>
      </c>
      <c r="BC278" s="1600" t="s">
        <v>35</v>
      </c>
      <c r="BD278" s="1620" t="s">
        <v>35</v>
      </c>
      <c r="BE278" s="1620" t="s">
        <v>35</v>
      </c>
      <c r="BF278" s="1620" t="s">
        <v>35</v>
      </c>
      <c r="BG278" s="1641" t="s">
        <v>35</v>
      </c>
      <c r="BH278" s="1662" t="s">
        <v>35</v>
      </c>
      <c r="BI278" s="1620" t="s">
        <v>35</v>
      </c>
      <c r="BJ278" s="1620" t="s">
        <v>35</v>
      </c>
      <c r="BK278" s="1620" t="s">
        <v>35</v>
      </c>
      <c r="BL278" s="1641" t="s">
        <v>35</v>
      </c>
      <c r="BM278" s="1662" t="s">
        <v>35</v>
      </c>
      <c r="BN278" s="1620" t="s">
        <v>35</v>
      </c>
      <c r="BO278" s="1620" t="s">
        <v>35</v>
      </c>
      <c r="BP278" s="1620" t="s">
        <v>35</v>
      </c>
      <c r="BQ278" s="1641" t="s">
        <v>35</v>
      </c>
      <c r="BR278" s="1662" t="s">
        <v>35</v>
      </c>
      <c r="BS278" s="1620" t="s">
        <v>35</v>
      </c>
      <c r="BT278" s="1620" t="s">
        <v>35</v>
      </c>
      <c r="BU278" s="1620" t="s">
        <v>35</v>
      </c>
      <c r="BV278" s="1620" t="s">
        <v>35</v>
      </c>
      <c r="BW278" s="1620" t="s">
        <v>35</v>
      </c>
      <c r="BX278" s="1620" t="s">
        <v>35</v>
      </c>
      <c r="BY278" s="1682" t="s">
        <v>35</v>
      </c>
      <c r="BZ278" s="1682" t="s">
        <v>35</v>
      </c>
      <c r="CA278" s="1682" t="s">
        <v>35</v>
      </c>
      <c r="CB278" s="2499"/>
      <c r="CC278" s="2499"/>
      <c r="CD278" s="2499"/>
      <c r="CE278" s="2499"/>
      <c r="CF278" s="2499"/>
      <c r="CG278" s="2499"/>
      <c r="CH278" s="2499"/>
      <c r="CI278" s="2499"/>
      <c r="CJ278" s="2499"/>
      <c r="CK278" s="2499"/>
      <c r="CL278" s="2499"/>
      <c r="CM278" s="2499"/>
      <c r="CN278" s="2499"/>
      <c r="CO278" s="2499"/>
      <c r="CP278" s="2499"/>
      <c r="CQ278" s="2499"/>
      <c r="CR278" s="2499"/>
      <c r="CS278" s="2499"/>
      <c r="CT278" s="2499"/>
      <c r="CU278" s="2499"/>
      <c r="CV278" s="2499"/>
      <c r="CW278" s="2499"/>
      <c r="CX278" s="2499"/>
      <c r="CY278" s="2499"/>
      <c r="CZ278" s="2499"/>
    </row>
    <row r="279" s="130" customFormat="true" ht="15" customHeight="true" x14ac:dyDescent="0.2">
      <c r="A279" s="3496"/>
      <c r="B279" s="155" t="s">
        <v>80</v>
      </c>
      <c r="C279" s="1600" t="s">
        <v>35</v>
      </c>
      <c r="D279" s="1621" t="s">
        <v>35</v>
      </c>
      <c r="E279" s="1621" t="s">
        <v>35</v>
      </c>
      <c r="F279" s="1621" t="s">
        <v>35</v>
      </c>
      <c r="G279" s="1642" t="s">
        <v>35</v>
      </c>
      <c r="H279" s="1600" t="s">
        <v>35</v>
      </c>
      <c r="I279" s="1621" t="s">
        <v>35</v>
      </c>
      <c r="J279" s="1621" t="s">
        <v>35</v>
      </c>
      <c r="K279" s="1621" t="s">
        <v>35</v>
      </c>
      <c r="L279" s="1642" t="s">
        <v>35</v>
      </c>
      <c r="M279" s="1600" t="s">
        <v>35</v>
      </c>
      <c r="N279" s="1621" t="s">
        <v>35</v>
      </c>
      <c r="O279" s="1621" t="s">
        <v>35</v>
      </c>
      <c r="P279" s="1621" t="s">
        <v>35</v>
      </c>
      <c r="Q279" s="1683" t="s">
        <v>35</v>
      </c>
      <c r="R279" s="1600" t="s">
        <v>35</v>
      </c>
      <c r="S279" s="1621" t="s">
        <v>35</v>
      </c>
      <c r="T279" s="1621" t="s">
        <v>35</v>
      </c>
      <c r="U279" s="1621" t="s">
        <v>35</v>
      </c>
      <c r="V279" s="1621" t="s">
        <v>35</v>
      </c>
      <c r="W279" s="1621" t="s">
        <v>35</v>
      </c>
      <c r="X279" s="1621" t="s">
        <v>35</v>
      </c>
      <c r="Y279" s="1683" t="s">
        <v>35</v>
      </c>
      <c r="Z279" s="1683" t="s">
        <v>35</v>
      </c>
      <c r="AA279" s="1683" t="s">
        <v>35</v>
      </c>
      <c r="AB279" s="2500"/>
      <c r="AC279" s="2500"/>
      <c r="AD279" s="2500"/>
      <c r="AE279" s="2500"/>
      <c r="AF279" s="2500"/>
      <c r="AG279" s="2500"/>
      <c r="AH279" s="2500"/>
      <c r="AI279" s="2500"/>
      <c r="AJ279" s="2500"/>
      <c r="AK279" s="2500"/>
      <c r="AL279" s="2500"/>
      <c r="AM279" s="2500"/>
      <c r="AN279" s="2500"/>
      <c r="AO279" s="2500"/>
      <c r="AP279" s="2500"/>
      <c r="AQ279" s="2500"/>
      <c r="AR279" s="2500"/>
      <c r="AS279" s="2500"/>
      <c r="AT279" s="2500"/>
      <c r="AU279" s="2500"/>
      <c r="AV279" s="2500"/>
      <c r="AW279" s="2500"/>
      <c r="AX279" s="2500"/>
      <c r="AY279" s="2500"/>
      <c r="AZ279" s="239"/>
      <c r="BA279" s="3147"/>
      <c r="BB279" s="431" t="s">
        <v>80</v>
      </c>
      <c r="BC279" s="1600" t="s">
        <v>35</v>
      </c>
      <c r="BD279" s="1621" t="s">
        <v>35</v>
      </c>
      <c r="BE279" s="1621" t="s">
        <v>35</v>
      </c>
      <c r="BF279" s="1621" t="s">
        <v>35</v>
      </c>
      <c r="BG279" s="1642" t="s">
        <v>35</v>
      </c>
      <c r="BH279" s="1600" t="s">
        <v>35</v>
      </c>
      <c r="BI279" s="1621" t="s">
        <v>35</v>
      </c>
      <c r="BJ279" s="1621" t="s">
        <v>35</v>
      </c>
      <c r="BK279" s="1621" t="s">
        <v>35</v>
      </c>
      <c r="BL279" s="1642" t="s">
        <v>35</v>
      </c>
      <c r="BM279" s="1600" t="s">
        <v>35</v>
      </c>
      <c r="BN279" s="1621" t="s">
        <v>35</v>
      </c>
      <c r="BO279" s="1621" t="s">
        <v>35</v>
      </c>
      <c r="BP279" s="1621" t="s">
        <v>35</v>
      </c>
      <c r="BQ279" s="1642" t="s">
        <v>35</v>
      </c>
      <c r="BR279" s="1600" t="s">
        <v>35</v>
      </c>
      <c r="BS279" s="1621" t="s">
        <v>35</v>
      </c>
      <c r="BT279" s="1621" t="s">
        <v>35</v>
      </c>
      <c r="BU279" s="1621" t="s">
        <v>35</v>
      </c>
      <c r="BV279" s="1621" t="s">
        <v>35</v>
      </c>
      <c r="BW279" s="1621" t="s">
        <v>35</v>
      </c>
      <c r="BX279" s="1621" t="s">
        <v>35</v>
      </c>
      <c r="BY279" s="1683" t="s">
        <v>35</v>
      </c>
      <c r="BZ279" s="1683" t="s">
        <v>35</v>
      </c>
      <c r="CA279" s="1683" t="s">
        <v>35</v>
      </c>
      <c r="CB279" s="2500"/>
      <c r="CC279" s="2500"/>
      <c r="CD279" s="2500"/>
      <c r="CE279" s="2500"/>
      <c r="CF279" s="2500"/>
      <c r="CG279" s="2500"/>
      <c r="CH279" s="2500"/>
      <c r="CI279" s="2500"/>
      <c r="CJ279" s="2500"/>
      <c r="CK279" s="2500"/>
      <c r="CL279" s="2500"/>
      <c r="CM279" s="2500"/>
      <c r="CN279" s="2500"/>
      <c r="CO279" s="2500"/>
      <c r="CP279" s="2500"/>
      <c r="CQ279" s="2500"/>
      <c r="CR279" s="2500"/>
      <c r="CS279" s="2500"/>
      <c r="CT279" s="2500"/>
      <c r="CU279" s="2500"/>
      <c r="CV279" s="2500"/>
      <c r="CW279" s="2500"/>
      <c r="CX279" s="2500"/>
      <c r="CY279" s="2500"/>
      <c r="CZ279" s="2500"/>
    </row>
    <row r="280" s="130" customFormat="true" ht="15" customHeight="true" x14ac:dyDescent="0.2">
      <c r="A280" s="3496"/>
      <c r="B280" s="155" t="s">
        <v>81</v>
      </c>
      <c r="C280" s="1600" t="s">
        <v>35</v>
      </c>
      <c r="D280" s="1621" t="s">
        <v>35</v>
      </c>
      <c r="E280" s="1621" t="s">
        <v>35</v>
      </c>
      <c r="F280" s="1621" t="s">
        <v>35</v>
      </c>
      <c r="G280" s="1642" t="s">
        <v>35</v>
      </c>
      <c r="H280" s="1600" t="s">
        <v>35</v>
      </c>
      <c r="I280" s="1621" t="s">
        <v>35</v>
      </c>
      <c r="J280" s="1621" t="s">
        <v>35</v>
      </c>
      <c r="K280" s="1621" t="s">
        <v>35</v>
      </c>
      <c r="L280" s="1642" t="s">
        <v>35</v>
      </c>
      <c r="M280" s="1600" t="s">
        <v>35</v>
      </c>
      <c r="N280" s="1621" t="s">
        <v>35</v>
      </c>
      <c r="O280" s="1621" t="s">
        <v>35</v>
      </c>
      <c r="P280" s="1621" t="s">
        <v>35</v>
      </c>
      <c r="Q280" s="1683" t="s">
        <v>35</v>
      </c>
      <c r="R280" s="1600" t="s">
        <v>35</v>
      </c>
      <c r="S280" s="1621" t="s">
        <v>35</v>
      </c>
      <c r="T280" s="1621" t="s">
        <v>35</v>
      </c>
      <c r="U280" s="1621" t="s">
        <v>35</v>
      </c>
      <c r="V280" s="1621" t="s">
        <v>35</v>
      </c>
      <c r="W280" s="1621" t="s">
        <v>35</v>
      </c>
      <c r="X280" s="1621" t="s">
        <v>35</v>
      </c>
      <c r="Y280" s="1683" t="s">
        <v>35</v>
      </c>
      <c r="Z280" s="1683" t="s">
        <v>35</v>
      </c>
      <c r="AA280" s="1683" t="s">
        <v>35</v>
      </c>
      <c r="AB280" s="2500"/>
      <c r="AC280" s="2500"/>
      <c r="AD280" s="2500"/>
      <c r="AE280" s="2500"/>
      <c r="AF280" s="2500"/>
      <c r="AG280" s="2500"/>
      <c r="AH280" s="2500"/>
      <c r="AI280" s="2500"/>
      <c r="AJ280" s="2500"/>
      <c r="AK280" s="2500"/>
      <c r="AL280" s="2500"/>
      <c r="AM280" s="2500"/>
      <c r="AN280" s="2500"/>
      <c r="AO280" s="2500"/>
      <c r="AP280" s="2500"/>
      <c r="AQ280" s="2500"/>
      <c r="AR280" s="2500"/>
      <c r="AS280" s="2500"/>
      <c r="AT280" s="2500"/>
      <c r="AU280" s="2500"/>
      <c r="AV280" s="2500"/>
      <c r="AW280" s="2500"/>
      <c r="AX280" s="2500"/>
      <c r="AY280" s="2500"/>
      <c r="AZ280" s="239"/>
      <c r="BA280" s="3147"/>
      <c r="BB280" s="431" t="s">
        <v>81</v>
      </c>
      <c r="BC280" s="1600" t="s">
        <v>35</v>
      </c>
      <c r="BD280" s="1621" t="s">
        <v>35</v>
      </c>
      <c r="BE280" s="1621" t="s">
        <v>35</v>
      </c>
      <c r="BF280" s="1621" t="s">
        <v>35</v>
      </c>
      <c r="BG280" s="1642" t="s">
        <v>35</v>
      </c>
      <c r="BH280" s="1600" t="s">
        <v>35</v>
      </c>
      <c r="BI280" s="1621" t="s">
        <v>35</v>
      </c>
      <c r="BJ280" s="1621" t="s">
        <v>35</v>
      </c>
      <c r="BK280" s="1621" t="s">
        <v>35</v>
      </c>
      <c r="BL280" s="1642" t="s">
        <v>35</v>
      </c>
      <c r="BM280" s="1600" t="s">
        <v>35</v>
      </c>
      <c r="BN280" s="1621" t="s">
        <v>35</v>
      </c>
      <c r="BO280" s="1621" t="s">
        <v>35</v>
      </c>
      <c r="BP280" s="1621" t="s">
        <v>35</v>
      </c>
      <c r="BQ280" s="1642" t="s">
        <v>35</v>
      </c>
      <c r="BR280" s="1600" t="s">
        <v>35</v>
      </c>
      <c r="BS280" s="1621" t="s">
        <v>35</v>
      </c>
      <c r="BT280" s="1621" t="s">
        <v>35</v>
      </c>
      <c r="BU280" s="1621" t="s">
        <v>35</v>
      </c>
      <c r="BV280" s="1621" t="s">
        <v>35</v>
      </c>
      <c r="BW280" s="1621" t="s">
        <v>35</v>
      </c>
      <c r="BX280" s="1621" t="s">
        <v>35</v>
      </c>
      <c r="BY280" s="1683" t="s">
        <v>35</v>
      </c>
      <c r="BZ280" s="1683" t="s">
        <v>35</v>
      </c>
      <c r="CA280" s="1683" t="s">
        <v>35</v>
      </c>
      <c r="CB280" s="2500"/>
      <c r="CC280" s="2500"/>
      <c r="CD280" s="2500"/>
      <c r="CE280" s="2500"/>
      <c r="CF280" s="2500"/>
      <c r="CG280" s="2500"/>
      <c r="CH280" s="2500"/>
      <c r="CI280" s="2500"/>
      <c r="CJ280" s="2500"/>
      <c r="CK280" s="2500"/>
      <c r="CL280" s="2500"/>
      <c r="CM280" s="2500"/>
      <c r="CN280" s="2500"/>
      <c r="CO280" s="2500"/>
      <c r="CP280" s="2500"/>
      <c r="CQ280" s="2500"/>
      <c r="CR280" s="2500"/>
      <c r="CS280" s="2500"/>
      <c r="CT280" s="2500"/>
      <c r="CU280" s="2500"/>
      <c r="CV280" s="2500"/>
      <c r="CW280" s="2500"/>
      <c r="CX280" s="2500"/>
      <c r="CY280" s="2500"/>
      <c r="CZ280" s="2500"/>
    </row>
    <row r="281" s="130" customFormat="true" ht="15" customHeight="true" x14ac:dyDescent="0.2">
      <c r="A281" s="3496"/>
      <c r="B281" s="155" t="s">
        <v>82</v>
      </c>
      <c r="C281" s="1600" t="s">
        <v>35</v>
      </c>
      <c r="D281" s="1621" t="s">
        <v>35</v>
      </c>
      <c r="E281" s="1621" t="s">
        <v>35</v>
      </c>
      <c r="F281" s="1621" t="s">
        <v>35</v>
      </c>
      <c r="G281" s="1642" t="s">
        <v>35</v>
      </c>
      <c r="H281" s="1600" t="s">
        <v>35</v>
      </c>
      <c r="I281" s="1621" t="s">
        <v>35</v>
      </c>
      <c r="J281" s="1621" t="s">
        <v>35</v>
      </c>
      <c r="K281" s="1621" t="s">
        <v>35</v>
      </c>
      <c r="L281" s="1642" t="s">
        <v>35</v>
      </c>
      <c r="M281" s="1600" t="s">
        <v>35</v>
      </c>
      <c r="N281" s="1621" t="s">
        <v>35</v>
      </c>
      <c r="O281" s="1621" t="s">
        <v>35</v>
      </c>
      <c r="P281" s="1621" t="s">
        <v>35</v>
      </c>
      <c r="Q281" s="1683" t="s">
        <v>35</v>
      </c>
      <c r="R281" s="1600" t="s">
        <v>35</v>
      </c>
      <c r="S281" s="1621" t="s">
        <v>35</v>
      </c>
      <c r="T281" s="1621" t="s">
        <v>35</v>
      </c>
      <c r="U281" s="1621" t="s">
        <v>35</v>
      </c>
      <c r="V281" s="1621" t="s">
        <v>35</v>
      </c>
      <c r="W281" s="1621" t="s">
        <v>35</v>
      </c>
      <c r="X281" s="1621" t="s">
        <v>35</v>
      </c>
      <c r="Y281" s="1683" t="s">
        <v>35</v>
      </c>
      <c r="Z281" s="1683" t="s">
        <v>35</v>
      </c>
      <c r="AA281" s="1683" t="s">
        <v>35</v>
      </c>
      <c r="AB281" s="2500"/>
      <c r="AC281" s="2500"/>
      <c r="AD281" s="2500"/>
      <c r="AE281" s="2500"/>
      <c r="AF281" s="2500"/>
      <c r="AG281" s="2500"/>
      <c r="AH281" s="2500"/>
      <c r="AI281" s="2500"/>
      <c r="AJ281" s="2500"/>
      <c r="AK281" s="2500"/>
      <c r="AL281" s="2500"/>
      <c r="AM281" s="2500"/>
      <c r="AN281" s="2500"/>
      <c r="AO281" s="2500"/>
      <c r="AP281" s="2500"/>
      <c r="AQ281" s="2500"/>
      <c r="AR281" s="2500"/>
      <c r="AS281" s="2500"/>
      <c r="AT281" s="2500"/>
      <c r="AU281" s="2500"/>
      <c r="AV281" s="2500"/>
      <c r="AW281" s="2500"/>
      <c r="AX281" s="2500"/>
      <c r="AY281" s="2500"/>
      <c r="AZ281" s="239"/>
      <c r="BA281" s="3147"/>
      <c r="BB281" s="431" t="s">
        <v>82</v>
      </c>
      <c r="BC281" s="1600" t="s">
        <v>35</v>
      </c>
      <c r="BD281" s="1621" t="s">
        <v>35</v>
      </c>
      <c r="BE281" s="1621" t="s">
        <v>35</v>
      </c>
      <c r="BF281" s="1621" t="s">
        <v>35</v>
      </c>
      <c r="BG281" s="1642" t="s">
        <v>35</v>
      </c>
      <c r="BH281" s="1600" t="s">
        <v>35</v>
      </c>
      <c r="BI281" s="1621" t="s">
        <v>35</v>
      </c>
      <c r="BJ281" s="1621" t="s">
        <v>35</v>
      </c>
      <c r="BK281" s="1621" t="s">
        <v>35</v>
      </c>
      <c r="BL281" s="1642" t="s">
        <v>35</v>
      </c>
      <c r="BM281" s="1600" t="s">
        <v>35</v>
      </c>
      <c r="BN281" s="1621" t="s">
        <v>35</v>
      </c>
      <c r="BO281" s="1621" t="s">
        <v>35</v>
      </c>
      <c r="BP281" s="1621" t="s">
        <v>35</v>
      </c>
      <c r="BQ281" s="1642" t="s">
        <v>35</v>
      </c>
      <c r="BR281" s="1600" t="s">
        <v>35</v>
      </c>
      <c r="BS281" s="1621" t="s">
        <v>35</v>
      </c>
      <c r="BT281" s="1621" t="s">
        <v>35</v>
      </c>
      <c r="BU281" s="1621" t="s">
        <v>35</v>
      </c>
      <c r="BV281" s="1621" t="s">
        <v>35</v>
      </c>
      <c r="BW281" s="1621" t="s">
        <v>35</v>
      </c>
      <c r="BX281" s="1621" t="s">
        <v>35</v>
      </c>
      <c r="BY281" s="1683" t="s">
        <v>35</v>
      </c>
      <c r="BZ281" s="1683" t="s">
        <v>35</v>
      </c>
      <c r="CA281" s="1683" t="s">
        <v>35</v>
      </c>
      <c r="CB281" s="2500"/>
      <c r="CC281" s="2500"/>
      <c r="CD281" s="2500"/>
      <c r="CE281" s="2500"/>
      <c r="CF281" s="2500"/>
      <c r="CG281" s="2500"/>
      <c r="CH281" s="2500"/>
      <c r="CI281" s="2500"/>
      <c r="CJ281" s="2500"/>
      <c r="CK281" s="2500"/>
      <c r="CL281" s="2500"/>
      <c r="CM281" s="2500"/>
      <c r="CN281" s="2500"/>
      <c r="CO281" s="2500"/>
      <c r="CP281" s="2500"/>
      <c r="CQ281" s="2500"/>
      <c r="CR281" s="2500"/>
      <c r="CS281" s="2500"/>
      <c r="CT281" s="2500"/>
      <c r="CU281" s="2500"/>
      <c r="CV281" s="2500"/>
      <c r="CW281" s="2500"/>
      <c r="CX281" s="2500"/>
      <c r="CY281" s="2500"/>
      <c r="CZ281" s="2500"/>
    </row>
    <row r="282" s="130" customFormat="true" ht="15" customHeight="true" x14ac:dyDescent="0.2">
      <c r="A282" s="3496"/>
      <c r="B282" s="155" t="s">
        <v>83</v>
      </c>
      <c r="C282" s="1600" t="s">
        <v>35</v>
      </c>
      <c r="D282" s="1621" t="s">
        <v>35</v>
      </c>
      <c r="E282" s="1621" t="s">
        <v>35</v>
      </c>
      <c r="F282" s="1621" t="s">
        <v>35</v>
      </c>
      <c r="G282" s="1642" t="s">
        <v>35</v>
      </c>
      <c r="H282" s="1600" t="s">
        <v>35</v>
      </c>
      <c r="I282" s="1621" t="s">
        <v>35</v>
      </c>
      <c r="J282" s="1621" t="s">
        <v>35</v>
      </c>
      <c r="K282" s="1621" t="s">
        <v>35</v>
      </c>
      <c r="L282" s="1642" t="s">
        <v>35</v>
      </c>
      <c r="M282" s="1600" t="s">
        <v>35</v>
      </c>
      <c r="N282" s="1621" t="s">
        <v>35</v>
      </c>
      <c r="O282" s="1621" t="s">
        <v>35</v>
      </c>
      <c r="P282" s="1621" t="s">
        <v>35</v>
      </c>
      <c r="Q282" s="1683" t="s">
        <v>35</v>
      </c>
      <c r="R282" s="1600" t="s">
        <v>35</v>
      </c>
      <c r="S282" s="1621" t="s">
        <v>35</v>
      </c>
      <c r="T282" s="1621" t="s">
        <v>35</v>
      </c>
      <c r="U282" s="1621" t="s">
        <v>35</v>
      </c>
      <c r="V282" s="1621" t="s">
        <v>35</v>
      </c>
      <c r="W282" s="1621" t="s">
        <v>35</v>
      </c>
      <c r="X282" s="1621" t="s">
        <v>35</v>
      </c>
      <c r="Y282" s="1683" t="s">
        <v>35</v>
      </c>
      <c r="Z282" s="1683" t="s">
        <v>35</v>
      </c>
      <c r="AA282" s="1683" t="s">
        <v>35</v>
      </c>
      <c r="AB282" s="2500"/>
      <c r="AC282" s="2500"/>
      <c r="AD282" s="2500"/>
      <c r="AE282" s="2500"/>
      <c r="AF282" s="2500"/>
      <c r="AG282" s="2500"/>
      <c r="AH282" s="2500"/>
      <c r="AI282" s="2500"/>
      <c r="AJ282" s="2500"/>
      <c r="AK282" s="2500"/>
      <c r="AL282" s="2500"/>
      <c r="AM282" s="2500"/>
      <c r="AN282" s="2500"/>
      <c r="AO282" s="2500"/>
      <c r="AP282" s="2500"/>
      <c r="AQ282" s="2500"/>
      <c r="AR282" s="2500"/>
      <c r="AS282" s="2500"/>
      <c r="AT282" s="2500"/>
      <c r="AU282" s="2500"/>
      <c r="AV282" s="2500"/>
      <c r="AW282" s="2500"/>
      <c r="AX282" s="2500"/>
      <c r="AY282" s="2500"/>
      <c r="AZ282" s="239"/>
      <c r="BA282" s="3147"/>
      <c r="BB282" s="431" t="s">
        <v>83</v>
      </c>
      <c r="BC282" s="1600" t="s">
        <v>35</v>
      </c>
      <c r="BD282" s="1621" t="s">
        <v>35</v>
      </c>
      <c r="BE282" s="1621" t="s">
        <v>35</v>
      </c>
      <c r="BF282" s="1621" t="s">
        <v>35</v>
      </c>
      <c r="BG282" s="1642" t="s">
        <v>35</v>
      </c>
      <c r="BH282" s="1600" t="s">
        <v>35</v>
      </c>
      <c r="BI282" s="1621" t="s">
        <v>35</v>
      </c>
      <c r="BJ282" s="1621" t="s">
        <v>35</v>
      </c>
      <c r="BK282" s="1621" t="s">
        <v>35</v>
      </c>
      <c r="BL282" s="1642" t="s">
        <v>35</v>
      </c>
      <c r="BM282" s="1600" t="s">
        <v>35</v>
      </c>
      <c r="BN282" s="1621" t="s">
        <v>35</v>
      </c>
      <c r="BO282" s="1621" t="s">
        <v>35</v>
      </c>
      <c r="BP282" s="1621" t="s">
        <v>35</v>
      </c>
      <c r="BQ282" s="1642" t="s">
        <v>35</v>
      </c>
      <c r="BR282" s="1600" t="s">
        <v>35</v>
      </c>
      <c r="BS282" s="1621" t="s">
        <v>35</v>
      </c>
      <c r="BT282" s="1621" t="s">
        <v>35</v>
      </c>
      <c r="BU282" s="1621" t="s">
        <v>35</v>
      </c>
      <c r="BV282" s="1621" t="s">
        <v>35</v>
      </c>
      <c r="BW282" s="1621" t="s">
        <v>35</v>
      </c>
      <c r="BX282" s="1621" t="s">
        <v>35</v>
      </c>
      <c r="BY282" s="1683" t="s">
        <v>35</v>
      </c>
      <c r="BZ282" s="1683" t="s">
        <v>35</v>
      </c>
      <c r="CA282" s="1683" t="s">
        <v>35</v>
      </c>
      <c r="CB282" s="2500"/>
      <c r="CC282" s="2500"/>
      <c r="CD282" s="2500"/>
      <c r="CE282" s="2500"/>
      <c r="CF282" s="2500"/>
      <c r="CG282" s="2500"/>
      <c r="CH282" s="2500"/>
      <c r="CI282" s="2500"/>
      <c r="CJ282" s="2500"/>
      <c r="CK282" s="2500"/>
      <c r="CL282" s="2500"/>
      <c r="CM282" s="2500"/>
      <c r="CN282" s="2500"/>
      <c r="CO282" s="2500"/>
      <c r="CP282" s="2500"/>
      <c r="CQ282" s="2500"/>
      <c r="CR282" s="2500"/>
      <c r="CS282" s="2500"/>
      <c r="CT282" s="2500"/>
      <c r="CU282" s="2500"/>
      <c r="CV282" s="2500"/>
      <c r="CW282" s="2500"/>
      <c r="CX282" s="2500"/>
      <c r="CY282" s="2500"/>
      <c r="CZ282" s="2500"/>
    </row>
    <row r="283" s="130" customFormat="true" ht="15" customHeight="true" x14ac:dyDescent="0.2">
      <c r="A283" s="3496"/>
      <c r="B283" s="155" t="s">
        <v>84</v>
      </c>
      <c r="C283" s="1600" t="s">
        <v>35</v>
      </c>
      <c r="D283" s="1621" t="s">
        <v>35</v>
      </c>
      <c r="E283" s="1621" t="s">
        <v>35</v>
      </c>
      <c r="F283" s="1621" t="s">
        <v>35</v>
      </c>
      <c r="G283" s="1642" t="s">
        <v>35</v>
      </c>
      <c r="H283" s="1600" t="s">
        <v>35</v>
      </c>
      <c r="I283" s="1621" t="s">
        <v>35</v>
      </c>
      <c r="J283" s="1621" t="s">
        <v>35</v>
      </c>
      <c r="K283" s="1621" t="s">
        <v>35</v>
      </c>
      <c r="L283" s="1642" t="s">
        <v>35</v>
      </c>
      <c r="M283" s="1600" t="s">
        <v>35</v>
      </c>
      <c r="N283" s="1621" t="s">
        <v>35</v>
      </c>
      <c r="O283" s="1621" t="s">
        <v>35</v>
      </c>
      <c r="P283" s="1621" t="s">
        <v>35</v>
      </c>
      <c r="Q283" s="1683" t="s">
        <v>35</v>
      </c>
      <c r="R283" s="1600" t="s">
        <v>35</v>
      </c>
      <c r="S283" s="1621" t="s">
        <v>35</v>
      </c>
      <c r="T283" s="1621" t="s">
        <v>35</v>
      </c>
      <c r="U283" s="1621" t="s">
        <v>35</v>
      </c>
      <c r="V283" s="1621" t="s">
        <v>35</v>
      </c>
      <c r="W283" s="1621" t="s">
        <v>35</v>
      </c>
      <c r="X283" s="1621" t="s">
        <v>35</v>
      </c>
      <c r="Y283" s="1683" t="s">
        <v>35</v>
      </c>
      <c r="Z283" s="1683" t="s">
        <v>35</v>
      </c>
      <c r="AA283" s="1683" t="s">
        <v>35</v>
      </c>
      <c r="AB283" s="2500"/>
      <c r="AC283" s="2500"/>
      <c r="AD283" s="2500"/>
      <c r="AE283" s="2500"/>
      <c r="AF283" s="2500"/>
      <c r="AG283" s="2500"/>
      <c r="AH283" s="2500"/>
      <c r="AI283" s="2500"/>
      <c r="AJ283" s="2500"/>
      <c r="AK283" s="2500"/>
      <c r="AL283" s="2500"/>
      <c r="AM283" s="2500"/>
      <c r="AN283" s="2500"/>
      <c r="AO283" s="2500"/>
      <c r="AP283" s="2500"/>
      <c r="AQ283" s="2500"/>
      <c r="AR283" s="2500"/>
      <c r="AS283" s="2500"/>
      <c r="AT283" s="2500"/>
      <c r="AU283" s="2500"/>
      <c r="AV283" s="2500"/>
      <c r="AW283" s="2500"/>
      <c r="AX283" s="2500"/>
      <c r="AY283" s="2500"/>
      <c r="AZ283" s="239"/>
      <c r="BA283" s="3147"/>
      <c r="BB283" s="431" t="s">
        <v>84</v>
      </c>
      <c r="BC283" s="1600" t="s">
        <v>35</v>
      </c>
      <c r="BD283" s="1621" t="s">
        <v>35</v>
      </c>
      <c r="BE283" s="1621" t="s">
        <v>35</v>
      </c>
      <c r="BF283" s="1621" t="s">
        <v>35</v>
      </c>
      <c r="BG283" s="1642" t="s">
        <v>35</v>
      </c>
      <c r="BH283" s="1600" t="s">
        <v>35</v>
      </c>
      <c r="BI283" s="1621" t="s">
        <v>35</v>
      </c>
      <c r="BJ283" s="1621" t="s">
        <v>35</v>
      </c>
      <c r="BK283" s="1621" t="s">
        <v>35</v>
      </c>
      <c r="BL283" s="1642" t="s">
        <v>35</v>
      </c>
      <c r="BM283" s="1600" t="s">
        <v>35</v>
      </c>
      <c r="BN283" s="1621" t="s">
        <v>35</v>
      </c>
      <c r="BO283" s="1621" t="s">
        <v>35</v>
      </c>
      <c r="BP283" s="1621" t="s">
        <v>35</v>
      </c>
      <c r="BQ283" s="1642" t="s">
        <v>35</v>
      </c>
      <c r="BR283" s="1600" t="s">
        <v>35</v>
      </c>
      <c r="BS283" s="1621" t="s">
        <v>35</v>
      </c>
      <c r="BT283" s="1621" t="s">
        <v>35</v>
      </c>
      <c r="BU283" s="1621" t="s">
        <v>35</v>
      </c>
      <c r="BV283" s="1621" t="s">
        <v>35</v>
      </c>
      <c r="BW283" s="1621" t="s">
        <v>35</v>
      </c>
      <c r="BX283" s="1621" t="s">
        <v>35</v>
      </c>
      <c r="BY283" s="1683" t="s">
        <v>35</v>
      </c>
      <c r="BZ283" s="1683" t="s">
        <v>35</v>
      </c>
      <c r="CA283" s="1683" t="s">
        <v>35</v>
      </c>
      <c r="CB283" s="2500"/>
      <c r="CC283" s="2500"/>
      <c r="CD283" s="2500"/>
      <c r="CE283" s="2500"/>
      <c r="CF283" s="2500"/>
      <c r="CG283" s="2500"/>
      <c r="CH283" s="2500"/>
      <c r="CI283" s="2500"/>
      <c r="CJ283" s="2500"/>
      <c r="CK283" s="2500"/>
      <c r="CL283" s="2500"/>
      <c r="CM283" s="2500"/>
      <c r="CN283" s="2500"/>
      <c r="CO283" s="2500"/>
      <c r="CP283" s="2500"/>
      <c r="CQ283" s="2500"/>
      <c r="CR283" s="2500"/>
      <c r="CS283" s="2500"/>
      <c r="CT283" s="2500"/>
      <c r="CU283" s="2500"/>
      <c r="CV283" s="2500"/>
      <c r="CW283" s="2500"/>
      <c r="CX283" s="2500"/>
      <c r="CY283" s="2500"/>
      <c r="CZ283" s="2500"/>
    </row>
    <row r="284" s="130" customFormat="true" ht="15" customHeight="true" x14ac:dyDescent="0.2">
      <c r="A284" s="3497"/>
      <c r="B284" s="156" t="s">
        <v>114</v>
      </c>
      <c r="C284" s="2728" t="s">
        <v>35</v>
      </c>
      <c r="D284" s="2733" t="s">
        <v>35</v>
      </c>
      <c r="E284" s="2733" t="s">
        <v>35</v>
      </c>
      <c r="F284" s="2733" t="s">
        <v>35</v>
      </c>
      <c r="G284" s="2738" t="s">
        <v>35</v>
      </c>
      <c r="H284" s="2743" t="s">
        <v>35</v>
      </c>
      <c r="I284" s="2733" t="s">
        <v>35</v>
      </c>
      <c r="J284" s="2733" t="s">
        <v>35</v>
      </c>
      <c r="K284" s="2733" t="s">
        <v>35</v>
      </c>
      <c r="L284" s="2738" t="s">
        <v>35</v>
      </c>
      <c r="M284" s="2743" t="s">
        <v>35</v>
      </c>
      <c r="N284" s="2733" t="s">
        <v>35</v>
      </c>
      <c r="O284" s="2733" t="s">
        <v>35</v>
      </c>
      <c r="P284" s="2733" t="s">
        <v>35</v>
      </c>
      <c r="Q284" s="2751" t="s">
        <v>35</v>
      </c>
      <c r="R284" s="2743" t="s">
        <v>35</v>
      </c>
      <c r="S284" s="2733" t="s">
        <v>35</v>
      </c>
      <c r="T284" s="2733" t="s">
        <v>35</v>
      </c>
      <c r="U284" s="2733" t="s">
        <v>35</v>
      </c>
      <c r="V284" s="2733" t="s">
        <v>35</v>
      </c>
      <c r="W284" s="2733" t="s">
        <v>35</v>
      </c>
      <c r="X284" s="2733" t="s">
        <v>35</v>
      </c>
      <c r="Y284" s="2757" t="s">
        <v>35</v>
      </c>
      <c r="Z284" s="2757" t="s">
        <v>35</v>
      </c>
      <c r="AA284" s="2757" t="s">
        <v>35</v>
      </c>
      <c r="AB284" s="2791"/>
      <c r="AC284" s="2791"/>
      <c r="AD284" s="2791"/>
      <c r="AE284" s="2791"/>
      <c r="AF284" s="2791"/>
      <c r="AG284" s="2791"/>
      <c r="AH284" s="2791"/>
      <c r="AI284" s="2791"/>
      <c r="AJ284" s="2791"/>
      <c r="AK284" s="2791"/>
      <c r="AL284" s="2791"/>
      <c r="AM284" s="2791"/>
      <c r="AN284" s="2791"/>
      <c r="AO284" s="2791"/>
      <c r="AP284" s="2791"/>
      <c r="AQ284" s="2791"/>
      <c r="AR284" s="2791"/>
      <c r="AS284" s="2791"/>
      <c r="AT284" s="2791"/>
      <c r="AU284" s="2791"/>
      <c r="AV284" s="2791"/>
      <c r="AW284" s="2791"/>
      <c r="AX284" s="2791"/>
      <c r="AY284" s="2791"/>
      <c r="AZ284" s="239"/>
      <c r="BA284" s="3148"/>
      <c r="BB284" s="432" t="s">
        <v>114</v>
      </c>
      <c r="BC284" s="1601" t="s">
        <v>35</v>
      </c>
      <c r="BD284" s="1622" t="s">
        <v>35</v>
      </c>
      <c r="BE284" s="1622" t="s">
        <v>35</v>
      </c>
      <c r="BF284" s="1622" t="s">
        <v>35</v>
      </c>
      <c r="BG284" s="1643" t="s">
        <v>35</v>
      </c>
      <c r="BH284" s="1663" t="s">
        <v>35</v>
      </c>
      <c r="BI284" s="1622" t="s">
        <v>35</v>
      </c>
      <c r="BJ284" s="1622" t="s">
        <v>35</v>
      </c>
      <c r="BK284" s="1622" t="s">
        <v>35</v>
      </c>
      <c r="BL284" s="1643" t="s">
        <v>35</v>
      </c>
      <c r="BM284" s="1663" t="s">
        <v>35</v>
      </c>
      <c r="BN284" s="1622" t="s">
        <v>35</v>
      </c>
      <c r="BO284" s="1622" t="s">
        <v>35</v>
      </c>
      <c r="BP284" s="1622" t="s">
        <v>35</v>
      </c>
      <c r="BQ284" s="1643" t="s">
        <v>35</v>
      </c>
      <c r="BR284" s="1663" t="s">
        <v>35</v>
      </c>
      <c r="BS284" s="1622" t="s">
        <v>35</v>
      </c>
      <c r="BT284" s="1622" t="s">
        <v>35</v>
      </c>
      <c r="BU284" s="1622" t="s">
        <v>35</v>
      </c>
      <c r="BV284" s="1622" t="s">
        <v>35</v>
      </c>
      <c r="BW284" s="1622" t="s">
        <v>35</v>
      </c>
      <c r="BX284" s="1622" t="s">
        <v>35</v>
      </c>
      <c r="BY284" s="1684" t="s">
        <v>35</v>
      </c>
      <c r="BZ284" s="1684" t="s">
        <v>35</v>
      </c>
      <c r="CA284" s="1684" t="s">
        <v>35</v>
      </c>
      <c r="CB284" s="2501"/>
      <c r="CC284" s="2501"/>
      <c r="CD284" s="2501"/>
      <c r="CE284" s="2501"/>
      <c r="CF284" s="2501"/>
      <c r="CG284" s="2501"/>
      <c r="CH284" s="2501"/>
      <c r="CI284" s="2501"/>
      <c r="CJ284" s="2501"/>
      <c r="CK284" s="2501"/>
      <c r="CL284" s="2501"/>
      <c r="CM284" s="2501"/>
      <c r="CN284" s="2501"/>
      <c r="CO284" s="2501"/>
      <c r="CP284" s="2501"/>
      <c r="CQ284" s="2501"/>
      <c r="CR284" s="2501"/>
      <c r="CS284" s="2501"/>
      <c r="CT284" s="2501"/>
      <c r="CU284" s="2501"/>
      <c r="CV284" s="2501"/>
      <c r="CW284" s="2501"/>
      <c r="CX284" s="2501"/>
      <c r="CY284" s="2501"/>
      <c r="CZ284" s="2501"/>
    </row>
    <row r="285" s="130" customFormat="true" ht="15" customHeight="true" x14ac:dyDescent="0.2">
      <c r="Y285" s="132"/>
      <c r="Z285" s="239"/>
      <c r="AA285" s="239"/>
      <c r="AB285" s="239"/>
      <c r="AC285" s="239"/>
      <c r="AD285" s="239"/>
      <c r="AE285" s="239"/>
      <c r="AF285" s="239"/>
      <c r="AG285" s="239"/>
      <c r="AH285" s="239"/>
      <c r="AI285" s="239"/>
      <c r="AJ285" s="239"/>
      <c r="AK285" s="239"/>
      <c r="AL285" s="239"/>
      <c r="AM285" s="239"/>
      <c r="AN285" s="239"/>
      <c r="AO285" s="239"/>
      <c r="AP285" s="239"/>
      <c r="AQ285" s="239"/>
      <c r="AR285" s="239"/>
      <c r="AS285" s="239"/>
      <c r="AT285" s="239"/>
      <c r="AU285" s="239"/>
      <c r="AV285" s="239"/>
      <c r="AW285" s="239"/>
      <c r="AX285" s="239"/>
      <c r="AY285" s="239"/>
      <c r="AZ285" s="239"/>
      <c r="BA285" s="132"/>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130" customFormat="true" ht="15" customHeight="true" x14ac:dyDescent="0.2">
      <c r="Y286" s="132"/>
      <c r="Z286" s="239"/>
      <c r="AA286" s="239"/>
      <c r="AB286" s="239"/>
      <c r="AC286" s="239"/>
      <c r="AD286" s="239"/>
      <c r="AE286" s="239"/>
      <c r="AF286" s="239"/>
      <c r="AG286" s="239"/>
      <c r="AH286" s="239"/>
      <c r="AI286" s="239"/>
      <c r="AJ286" s="239"/>
      <c r="AK286" s="239"/>
      <c r="AL286" s="239"/>
      <c r="AM286" s="239"/>
      <c r="AN286" s="239"/>
      <c r="AO286" s="239"/>
      <c r="AP286" s="239"/>
      <c r="AQ286" s="239"/>
      <c r="AR286" s="239"/>
      <c r="AS286" s="239"/>
      <c r="AT286" s="239"/>
      <c r="AU286" s="239"/>
      <c r="AV286" s="239"/>
      <c r="AW286" s="239"/>
      <c r="AX286" s="239"/>
      <c r="AY286" s="239"/>
      <c r="AZ286" s="239"/>
      <c r="BA286" s="132"/>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130" customFormat="true" ht="15" customHeight="true" x14ac:dyDescent="0.2">
      <c r="Y287" s="132"/>
      <c r="Z287" s="239"/>
      <c r="AA287" s="239"/>
      <c r="AB287" s="239"/>
      <c r="AC287" s="239"/>
      <c r="AD287" s="239"/>
      <c r="AE287" s="239"/>
      <c r="AF287" s="239"/>
      <c r="AG287" s="239"/>
      <c r="AH287" s="239"/>
      <c r="AI287" s="239"/>
      <c r="AJ287" s="239"/>
      <c r="AK287" s="239"/>
      <c r="AL287" s="239"/>
      <c r="AM287" s="239"/>
      <c r="AN287" s="239"/>
      <c r="AO287" s="239"/>
      <c r="AP287" s="239"/>
      <c r="AQ287" s="239"/>
      <c r="AR287" s="239"/>
      <c r="AS287" s="239"/>
      <c r="AT287" s="239"/>
      <c r="AU287" s="239"/>
      <c r="AV287" s="239"/>
      <c r="AW287" s="239"/>
      <c r="AX287" s="239"/>
      <c r="AY287" s="239"/>
      <c r="AZ287" s="239"/>
      <c r="BA287" s="132"/>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130" customFormat="true" ht="15" customHeight="true" x14ac:dyDescent="0.2">
      <c r="Y288" s="132"/>
      <c r="Z288" s="239"/>
      <c r="AA288" s="239"/>
      <c r="AB288" s="239"/>
      <c r="AC288" s="239"/>
      <c r="AD288" s="239"/>
      <c r="AE288" s="239"/>
      <c r="AF288" s="239"/>
      <c r="AG288" s="239"/>
      <c r="AH288" s="239"/>
      <c r="AI288" s="239"/>
      <c r="AJ288" s="239"/>
      <c r="AK288" s="239"/>
      <c r="AL288" s="239"/>
      <c r="AM288" s="239"/>
      <c r="AN288" s="239"/>
      <c r="AO288" s="239"/>
      <c r="AP288" s="239"/>
      <c r="AQ288" s="239"/>
      <c r="AR288" s="239"/>
      <c r="AS288" s="239"/>
      <c r="AT288" s="239"/>
      <c r="AU288" s="239"/>
      <c r="AV288" s="239"/>
      <c r="AW288" s="239"/>
      <c r="AX288" s="239"/>
      <c r="AY288" s="239"/>
      <c r="AZ288" s="239"/>
      <c r="BA288" s="132"/>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130" customFormat="true" ht="15" customHeight="true" x14ac:dyDescent="0.2">
      <c r="Y289" s="132"/>
      <c r="Z289" s="239"/>
      <c r="AA289" s="239"/>
      <c r="AB289" s="239"/>
      <c r="AC289" s="239"/>
      <c r="AD289" s="239"/>
      <c r="AE289" s="239"/>
      <c r="AF289" s="239"/>
      <c r="AG289" s="239"/>
      <c r="AH289" s="239"/>
      <c r="AI289" s="239"/>
      <c r="AJ289" s="239"/>
      <c r="AK289" s="239"/>
      <c r="AL289" s="239"/>
      <c r="AM289" s="239"/>
      <c r="AN289" s="239"/>
      <c r="AO289" s="239"/>
      <c r="AP289" s="239"/>
      <c r="AQ289" s="239"/>
      <c r="AR289" s="239"/>
      <c r="AS289" s="239"/>
      <c r="AT289" s="239"/>
      <c r="AU289" s="239"/>
      <c r="AV289" s="239"/>
      <c r="AW289" s="239"/>
      <c r="AX289" s="239"/>
      <c r="AY289" s="239"/>
      <c r="AZ289" s="239"/>
      <c r="BA289" s="132"/>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130" customFormat="true" ht="15" customHeight="true" x14ac:dyDescent="0.2">
      <c r="Y290" s="132"/>
      <c r="Z290" s="239"/>
      <c r="AA290" s="239"/>
      <c r="AB290" s="239"/>
      <c r="AC290" s="239"/>
      <c r="AD290" s="239"/>
      <c r="AE290" s="239"/>
      <c r="AF290" s="239"/>
      <c r="AG290" s="239"/>
      <c r="AH290" s="239"/>
      <c r="AI290" s="239"/>
      <c r="AJ290" s="239"/>
      <c r="AK290" s="239"/>
      <c r="AL290" s="239"/>
      <c r="AM290" s="239"/>
      <c r="AN290" s="239"/>
      <c r="AO290" s="239"/>
      <c r="AP290" s="239"/>
      <c r="AQ290" s="239"/>
      <c r="AR290" s="239"/>
      <c r="AS290" s="239"/>
      <c r="AT290" s="239"/>
      <c r="AU290" s="239"/>
      <c r="AV290" s="239"/>
      <c r="AW290" s="239"/>
      <c r="AX290" s="239"/>
      <c r="AY290" s="239"/>
      <c r="AZ290" s="239"/>
      <c r="BA290" s="132"/>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130" customFormat="true" ht="15" customHeight="true" x14ac:dyDescent="0.2">
      <c r="Y291" s="132"/>
      <c r="Z291" s="239"/>
      <c r="AA291" s="239"/>
      <c r="AB291" s="239"/>
      <c r="AC291" s="239"/>
      <c r="AD291" s="239"/>
      <c r="AE291" s="239"/>
      <c r="AF291" s="239"/>
      <c r="AG291" s="239"/>
      <c r="AH291" s="239"/>
      <c r="AI291" s="239"/>
      <c r="AJ291" s="239"/>
      <c r="AK291" s="239"/>
      <c r="AL291" s="239"/>
      <c r="AM291" s="239"/>
      <c r="AN291" s="239"/>
      <c r="AO291" s="239"/>
      <c r="AP291" s="239"/>
      <c r="AQ291" s="239"/>
      <c r="AR291" s="239"/>
      <c r="AS291" s="239"/>
      <c r="AT291" s="239"/>
      <c r="AU291" s="239"/>
      <c r="AV291" s="239"/>
      <c r="AW291" s="239"/>
      <c r="AX291" s="239"/>
      <c r="AY291" s="239"/>
      <c r="AZ291" s="239"/>
      <c r="BA291" s="132"/>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130" customFormat="true" ht="15" customHeight="true" x14ac:dyDescent="0.2">
      <c r="Y292" s="132"/>
      <c r="Z292" s="239"/>
      <c r="AA292" s="239"/>
      <c r="AB292" s="239"/>
      <c r="AC292" s="239"/>
      <c r="AD292" s="239"/>
      <c r="AE292" s="239"/>
      <c r="AF292" s="239"/>
      <c r="AG292" s="239"/>
      <c r="AH292" s="239"/>
      <c r="AI292" s="239"/>
      <c r="AJ292" s="239"/>
      <c r="AK292" s="239"/>
      <c r="AL292" s="239"/>
      <c r="AM292" s="239"/>
      <c r="AN292" s="239"/>
      <c r="AO292" s="239"/>
      <c r="AP292" s="239"/>
      <c r="AQ292" s="239"/>
      <c r="AR292" s="239"/>
      <c r="AS292" s="239"/>
      <c r="AT292" s="239"/>
      <c r="AU292" s="239"/>
      <c r="AV292" s="239"/>
      <c r="AW292" s="239"/>
      <c r="AX292" s="239"/>
      <c r="AY292" s="239"/>
      <c r="AZ292" s="239"/>
      <c r="BA292" s="132"/>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130" customFormat="true" ht="15" customHeight="true" x14ac:dyDescent="0.2">
      <c r="Y293" s="132"/>
      <c r="Z293" s="239"/>
      <c r="AA293" s="239"/>
      <c r="AB293" s="239"/>
      <c r="AC293" s="239"/>
      <c r="AD293" s="239"/>
      <c r="AE293" s="239"/>
      <c r="AF293" s="239"/>
      <c r="AG293" s="239"/>
      <c r="AH293" s="239"/>
      <c r="AI293" s="239"/>
      <c r="AJ293" s="239"/>
      <c r="AK293" s="239"/>
      <c r="AL293" s="239"/>
      <c r="AM293" s="239"/>
      <c r="AN293" s="239"/>
      <c r="AO293" s="239"/>
      <c r="AP293" s="239"/>
      <c r="AQ293" s="239"/>
      <c r="AR293" s="239"/>
      <c r="AS293" s="239"/>
      <c r="AT293" s="239"/>
      <c r="AU293" s="239"/>
      <c r="AV293" s="239"/>
      <c r="AW293" s="239"/>
      <c r="AX293" s="239"/>
      <c r="AY293" s="239"/>
      <c r="AZ293" s="239"/>
      <c r="BA293" s="132"/>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130" customFormat="true" ht="15" customHeight="true" x14ac:dyDescent="0.2">
      <c r="Y294" s="132"/>
      <c r="Z294" s="239"/>
      <c r="AA294" s="239"/>
      <c r="AB294" s="239"/>
      <c r="AC294" s="239"/>
      <c r="AD294" s="239"/>
      <c r="AE294" s="239"/>
      <c r="AF294" s="239"/>
      <c r="AG294" s="239"/>
      <c r="AH294" s="239"/>
      <c r="AI294" s="239"/>
      <c r="AJ294" s="239"/>
      <c r="AK294" s="239"/>
      <c r="AL294" s="239"/>
      <c r="AM294" s="239"/>
      <c r="AN294" s="239"/>
      <c r="AO294" s="239"/>
      <c r="AP294" s="239"/>
      <c r="AQ294" s="239"/>
      <c r="AR294" s="239"/>
      <c r="AS294" s="239"/>
      <c r="AT294" s="239"/>
      <c r="AU294" s="239"/>
      <c r="AV294" s="239"/>
      <c r="AW294" s="239"/>
      <c r="AX294" s="239"/>
      <c r="AY294" s="239"/>
      <c r="AZ294" s="239"/>
      <c r="BA294" s="132"/>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130" customFormat="true" ht="15" customHeight="true" x14ac:dyDescent="0.2">
      <c r="Y295" s="132"/>
      <c r="Z295" s="239"/>
      <c r="AA295" s="239"/>
      <c r="AB295" s="239"/>
      <c r="AC295" s="239"/>
      <c r="AD295" s="239"/>
      <c r="AE295" s="239"/>
      <c r="AF295" s="239"/>
      <c r="AG295" s="239"/>
      <c r="AH295" s="239"/>
      <c r="AI295" s="239"/>
      <c r="AJ295" s="239"/>
      <c r="AK295" s="239"/>
      <c r="AL295" s="239"/>
      <c r="AM295" s="239"/>
      <c r="AN295" s="239"/>
      <c r="AO295" s="239"/>
      <c r="AP295" s="239"/>
      <c r="AQ295" s="239"/>
      <c r="AR295" s="239"/>
      <c r="AS295" s="239"/>
      <c r="AT295" s="239"/>
      <c r="AU295" s="239"/>
      <c r="AV295" s="239"/>
      <c r="AW295" s="239"/>
      <c r="AX295" s="239"/>
      <c r="AY295" s="239"/>
      <c r="AZ295" s="239"/>
      <c r="BA295" s="132"/>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130" customFormat="true" ht="15" customHeight="true" x14ac:dyDescent="0.2">
      <c r="Y296" s="132"/>
      <c r="Z296" s="239"/>
      <c r="AA296" s="239"/>
      <c r="AB296" s="239"/>
      <c r="AC296" s="239"/>
      <c r="AD296" s="239"/>
      <c r="AE296" s="239"/>
      <c r="AF296" s="239"/>
      <c r="AG296" s="239"/>
      <c r="AH296" s="239"/>
      <c r="AI296" s="239"/>
      <c r="AJ296" s="239"/>
      <c r="AK296" s="239"/>
      <c r="AL296" s="239"/>
      <c r="AM296" s="239"/>
      <c r="AN296" s="239"/>
      <c r="AO296" s="239"/>
      <c r="AP296" s="239"/>
      <c r="AQ296" s="239"/>
      <c r="AR296" s="239"/>
      <c r="AS296" s="239"/>
      <c r="AT296" s="239"/>
      <c r="AU296" s="239"/>
      <c r="AV296" s="239"/>
      <c r="AW296" s="239"/>
      <c r="AX296" s="239"/>
      <c r="AY296" s="239"/>
      <c r="AZ296" s="239"/>
      <c r="BA296" s="132"/>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130" customFormat="true" ht="15" customHeight="true" x14ac:dyDescent="0.2">
      <c r="Y297" s="132"/>
      <c r="Z297" s="239"/>
      <c r="AA297" s="239"/>
      <c r="AB297" s="239"/>
      <c r="AC297" s="239"/>
      <c r="AD297" s="239"/>
      <c r="AE297" s="239"/>
      <c r="AF297" s="239"/>
      <c r="AG297" s="239"/>
      <c r="AH297" s="239"/>
      <c r="AI297" s="239"/>
      <c r="AJ297" s="239"/>
      <c r="AK297" s="239"/>
      <c r="AL297" s="239"/>
      <c r="AM297" s="239"/>
      <c r="AN297" s="239"/>
      <c r="AO297" s="239"/>
      <c r="AP297" s="239"/>
      <c r="AQ297" s="239"/>
      <c r="AR297" s="239"/>
      <c r="AS297" s="239"/>
      <c r="AT297" s="239"/>
      <c r="AU297" s="239"/>
      <c r="AV297" s="239"/>
      <c r="AW297" s="239"/>
      <c r="AX297" s="239"/>
      <c r="AY297" s="239"/>
      <c r="AZ297" s="239"/>
      <c r="BA297" s="132"/>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130" customFormat="true" ht="15" customHeight="true" x14ac:dyDescent="0.2">
      <c r="Y298" s="132"/>
      <c r="Z298" s="239"/>
      <c r="AA298" s="239"/>
      <c r="AB298" s="239"/>
      <c r="AC298" s="239"/>
      <c r="AD298" s="239"/>
      <c r="AE298" s="239"/>
      <c r="AF298" s="239"/>
      <c r="AG298" s="239"/>
      <c r="AH298" s="239"/>
      <c r="AI298" s="239"/>
      <c r="AJ298" s="239"/>
      <c r="AK298" s="239"/>
      <c r="AL298" s="239"/>
      <c r="AM298" s="239"/>
      <c r="AN298" s="239"/>
      <c r="AO298" s="239"/>
      <c r="AP298" s="239"/>
      <c r="AQ298" s="239"/>
      <c r="AR298" s="239"/>
      <c r="AS298" s="239"/>
      <c r="AT298" s="239"/>
      <c r="AU298" s="239"/>
      <c r="AV298" s="239"/>
      <c r="AW298" s="239"/>
      <c r="AX298" s="239"/>
      <c r="AY298" s="239"/>
      <c r="AZ298" s="239"/>
      <c r="BA298" s="132"/>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130" customFormat="true" ht="15" customHeight="true" x14ac:dyDescent="0.2">
      <c r="Y299" s="132"/>
      <c r="Z299" s="239"/>
      <c r="AA299" s="239"/>
      <c r="AB299" s="239"/>
      <c r="AC299" s="239"/>
      <c r="AD299" s="239"/>
      <c r="AE299" s="239"/>
      <c r="AF299" s="239"/>
      <c r="AG299" s="239"/>
      <c r="AH299" s="239"/>
      <c r="AI299" s="239"/>
      <c r="AJ299" s="239"/>
      <c r="AK299" s="239"/>
      <c r="AL299" s="239"/>
      <c r="AM299" s="239"/>
      <c r="AN299" s="239"/>
      <c r="AO299" s="239"/>
      <c r="AP299" s="239"/>
      <c r="AQ299" s="239"/>
      <c r="AR299" s="239"/>
      <c r="AS299" s="239"/>
      <c r="AT299" s="239"/>
      <c r="AU299" s="239"/>
      <c r="AV299" s="239"/>
      <c r="AW299" s="239"/>
      <c r="AX299" s="239"/>
      <c r="AY299" s="239"/>
      <c r="AZ299" s="239"/>
      <c r="BA299" s="132"/>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130" customFormat="true" ht="15" customHeight="true" x14ac:dyDescent="0.2">
      <c r="Y300" s="132"/>
      <c r="Z300" s="239"/>
      <c r="AA300" s="239"/>
      <c r="AB300" s="239"/>
      <c r="AC300" s="239"/>
      <c r="AD300" s="239"/>
      <c r="AE300" s="239"/>
      <c r="AF300" s="239"/>
      <c r="AG300" s="239"/>
      <c r="AH300" s="239"/>
      <c r="AI300" s="239"/>
      <c r="AJ300" s="239"/>
      <c r="AK300" s="239"/>
      <c r="AL300" s="239"/>
      <c r="AM300" s="239"/>
      <c r="AN300" s="239"/>
      <c r="AO300" s="239"/>
      <c r="AP300" s="239"/>
      <c r="AQ300" s="239"/>
      <c r="AR300" s="239"/>
      <c r="AS300" s="239"/>
      <c r="AT300" s="239"/>
      <c r="AU300" s="239"/>
      <c r="AV300" s="239"/>
      <c r="AW300" s="239"/>
      <c r="AX300" s="239"/>
      <c r="AY300" s="239"/>
      <c r="AZ300" s="239"/>
      <c r="BA300" s="132"/>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130" customFormat="true" ht="15" customHeight="true" x14ac:dyDescent="0.2">
      <c r="Y301" s="132"/>
      <c r="Z301" s="239"/>
      <c r="AA301" s="239"/>
      <c r="AB301" s="239"/>
      <c r="AC301" s="239"/>
      <c r="AD301" s="239"/>
      <c r="AE301" s="239"/>
      <c r="AF301" s="239"/>
      <c r="AG301" s="239"/>
      <c r="AH301" s="239"/>
      <c r="AI301" s="239"/>
      <c r="AJ301" s="239"/>
      <c r="AK301" s="239"/>
      <c r="AL301" s="239"/>
      <c r="AM301" s="239"/>
      <c r="AN301" s="239"/>
      <c r="AO301" s="239"/>
      <c r="AP301" s="239"/>
      <c r="AQ301" s="239"/>
      <c r="AR301" s="239"/>
      <c r="AS301" s="239"/>
      <c r="AT301" s="239"/>
      <c r="AU301" s="239"/>
      <c r="AV301" s="239"/>
      <c r="AW301" s="239"/>
      <c r="AX301" s="239"/>
      <c r="AY301" s="239"/>
      <c r="AZ301" s="239"/>
      <c r="BA301" s="132"/>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130" customFormat="true" ht="15" customHeight="true" x14ac:dyDescent="0.2">
      <c r="Y302" s="132"/>
      <c r="Z302" s="239"/>
      <c r="AA302" s="239"/>
      <c r="AB302" s="239"/>
      <c r="AC302" s="239"/>
      <c r="AD302" s="239"/>
      <c r="AE302" s="239"/>
      <c r="AF302" s="239"/>
      <c r="AG302" s="239"/>
      <c r="AH302" s="239"/>
      <c r="AI302" s="239"/>
      <c r="AJ302" s="239"/>
      <c r="AK302" s="239"/>
      <c r="AL302" s="239"/>
      <c r="AM302" s="239"/>
      <c r="AN302" s="239"/>
      <c r="AO302" s="239"/>
      <c r="AP302" s="239"/>
      <c r="AQ302" s="239"/>
      <c r="AR302" s="239"/>
      <c r="AS302" s="239"/>
      <c r="AT302" s="239"/>
      <c r="AU302" s="239"/>
      <c r="AV302" s="239"/>
      <c r="AW302" s="239"/>
      <c r="AX302" s="239"/>
      <c r="AY302" s="239"/>
      <c r="AZ302" s="239"/>
      <c r="BA302" s="132"/>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130" customFormat="true" ht="15" customHeight="true" x14ac:dyDescent="0.2">
      <c r="Y303" s="132"/>
      <c r="Z303" s="239"/>
      <c r="AA303" s="239"/>
      <c r="AB303" s="239"/>
      <c r="AC303" s="239"/>
      <c r="AD303" s="239"/>
      <c r="AE303" s="239"/>
      <c r="AF303" s="239"/>
      <c r="AG303" s="239"/>
      <c r="AH303" s="239"/>
      <c r="AI303" s="239"/>
      <c r="AJ303" s="239"/>
      <c r="AK303" s="239"/>
      <c r="AL303" s="239"/>
      <c r="AM303" s="239"/>
      <c r="AN303" s="239"/>
      <c r="AO303" s="239"/>
      <c r="AP303" s="239"/>
      <c r="AQ303" s="239"/>
      <c r="AR303" s="239"/>
      <c r="AS303" s="239"/>
      <c r="AT303" s="239"/>
      <c r="AU303" s="239"/>
      <c r="AV303" s="239"/>
      <c r="AW303" s="239"/>
      <c r="AX303" s="239"/>
      <c r="AY303" s="239"/>
      <c r="AZ303" s="239"/>
      <c r="BA303" s="132"/>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130" customFormat="true" ht="15" customHeight="true" x14ac:dyDescent="0.2">
      <c r="Y304" s="132"/>
      <c r="Z304" s="239"/>
      <c r="AA304" s="239"/>
      <c r="AB304" s="239"/>
      <c r="AC304" s="239"/>
      <c r="AD304" s="239"/>
      <c r="AE304" s="239"/>
      <c r="AF304" s="239"/>
      <c r="AG304" s="239"/>
      <c r="AH304" s="239"/>
      <c r="AI304" s="239"/>
      <c r="AJ304" s="239"/>
      <c r="AK304" s="239"/>
      <c r="AL304" s="239"/>
      <c r="AM304" s="239"/>
      <c r="AN304" s="239"/>
      <c r="AO304" s="239"/>
      <c r="AP304" s="239"/>
      <c r="AQ304" s="239"/>
      <c r="AR304" s="239"/>
      <c r="AS304" s="239"/>
      <c r="AT304" s="239"/>
      <c r="AU304" s="239"/>
      <c r="AV304" s="239"/>
      <c r="AW304" s="239"/>
      <c r="AX304" s="239"/>
      <c r="AY304" s="239"/>
      <c r="AZ304" s="239"/>
      <c r="BA304" s="132"/>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130" customFormat="true" ht="15" customHeight="true" x14ac:dyDescent="0.2">
      <c r="Y305" s="132"/>
      <c r="Z305" s="239"/>
      <c r="AA305" s="239"/>
      <c r="AB305" s="239"/>
      <c r="AC305" s="239"/>
      <c r="AD305" s="239"/>
      <c r="AE305" s="239"/>
      <c r="AF305" s="239"/>
      <c r="AG305" s="239"/>
      <c r="AH305" s="239"/>
      <c r="AI305" s="239"/>
      <c r="AJ305" s="239"/>
      <c r="AK305" s="239"/>
      <c r="AL305" s="239"/>
      <c r="AM305" s="239"/>
      <c r="AN305" s="239"/>
      <c r="AO305" s="239"/>
      <c r="AP305" s="239"/>
      <c r="AQ305" s="239"/>
      <c r="AR305" s="239"/>
      <c r="AS305" s="239"/>
      <c r="AT305" s="239"/>
      <c r="AU305" s="239"/>
      <c r="AV305" s="239"/>
      <c r="AW305" s="239"/>
      <c r="AX305" s="239"/>
      <c r="AY305" s="239"/>
      <c r="AZ305" s="239"/>
      <c r="BA305" s="132"/>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130" customFormat="true" ht="15" customHeight="true" x14ac:dyDescent="0.2">
      <c r="Y306" s="132"/>
      <c r="Z306" s="239"/>
      <c r="AA306" s="239"/>
      <c r="AB306" s="239"/>
      <c r="AC306" s="239"/>
      <c r="AD306" s="239"/>
      <c r="AE306" s="239"/>
      <c r="AF306" s="239"/>
      <c r="AG306" s="239"/>
      <c r="AH306" s="239"/>
      <c r="AI306" s="239"/>
      <c r="AJ306" s="239"/>
      <c r="AK306" s="239"/>
      <c r="AL306" s="239"/>
      <c r="AM306" s="239"/>
      <c r="AN306" s="239"/>
      <c r="AO306" s="239"/>
      <c r="AP306" s="239"/>
      <c r="AQ306" s="239"/>
      <c r="AR306" s="239"/>
      <c r="AS306" s="239"/>
      <c r="AT306" s="239"/>
      <c r="AU306" s="239"/>
      <c r="AV306" s="239"/>
      <c r="AW306" s="239"/>
      <c r="AX306" s="239"/>
      <c r="AY306" s="239"/>
      <c r="AZ306" s="239"/>
      <c r="BA306" s="132"/>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130" customFormat="true" ht="15" customHeight="true" x14ac:dyDescent="0.2">
      <c r="Y307" s="132"/>
      <c r="Z307" s="239"/>
      <c r="AA307" s="239"/>
      <c r="AB307" s="239"/>
      <c r="AC307" s="239"/>
      <c r="AD307" s="239"/>
      <c r="AE307" s="239"/>
      <c r="AF307" s="239"/>
      <c r="AG307" s="239"/>
      <c r="AH307" s="239"/>
      <c r="AI307" s="239"/>
      <c r="AJ307" s="239"/>
      <c r="AK307" s="239"/>
      <c r="AL307" s="239"/>
      <c r="AM307" s="239"/>
      <c r="AN307" s="239"/>
      <c r="AO307" s="239"/>
      <c r="AP307" s="239"/>
      <c r="AQ307" s="239"/>
      <c r="AR307" s="239"/>
      <c r="AS307" s="239"/>
      <c r="AT307" s="239"/>
      <c r="AU307" s="239"/>
      <c r="AV307" s="239"/>
      <c r="AW307" s="239"/>
      <c r="AX307" s="239"/>
      <c r="AY307" s="239"/>
      <c r="AZ307" s="239"/>
      <c r="BA307" s="132"/>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130" customFormat="true" ht="15" customHeight="true" x14ac:dyDescent="0.2">
      <c r="Y308" s="132"/>
      <c r="Z308" s="239"/>
      <c r="AA308" s="239"/>
      <c r="AB308" s="239"/>
      <c r="AC308" s="239"/>
      <c r="AD308" s="239"/>
      <c r="AE308" s="239"/>
      <c r="AF308" s="239"/>
      <c r="AG308" s="239"/>
      <c r="AH308" s="239"/>
      <c r="AI308" s="239"/>
      <c r="AJ308" s="239"/>
      <c r="AK308" s="239"/>
      <c r="AL308" s="239"/>
      <c r="AM308" s="239"/>
      <c r="AN308" s="239"/>
      <c r="AO308" s="239"/>
      <c r="AP308" s="239"/>
      <c r="AQ308" s="239"/>
      <c r="AR308" s="239"/>
      <c r="AS308" s="239"/>
      <c r="AT308" s="239"/>
      <c r="AU308" s="239"/>
      <c r="AV308" s="239"/>
      <c r="AW308" s="239"/>
      <c r="AX308" s="239"/>
      <c r="AY308" s="239"/>
      <c r="AZ308" s="239"/>
      <c r="BA308" s="132"/>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130" customFormat="true" ht="15" customHeight="true" x14ac:dyDescent="0.2">
      <c r="Y309" s="132"/>
      <c r="Z309" s="239"/>
      <c r="AA309" s="239"/>
      <c r="AB309" s="239"/>
      <c r="AC309" s="239"/>
      <c r="AD309" s="239"/>
      <c r="AE309" s="239"/>
      <c r="AF309" s="239"/>
      <c r="AG309" s="239"/>
      <c r="AH309" s="239"/>
      <c r="AI309" s="239"/>
      <c r="AJ309" s="239"/>
      <c r="AK309" s="239"/>
      <c r="AL309" s="239"/>
      <c r="AM309" s="239"/>
      <c r="AN309" s="239"/>
      <c r="AO309" s="239"/>
      <c r="AP309" s="239"/>
      <c r="AQ309" s="239"/>
      <c r="AR309" s="239"/>
      <c r="AS309" s="239"/>
      <c r="AT309" s="239"/>
      <c r="AU309" s="239"/>
      <c r="AV309" s="239"/>
      <c r="AW309" s="239"/>
      <c r="AX309" s="239"/>
      <c r="AY309" s="239"/>
      <c r="AZ309" s="239"/>
      <c r="BA309" s="132"/>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130" customFormat="true" ht="15" customHeight="true" x14ac:dyDescent="0.2">
      <c r="Y310" s="132"/>
      <c r="Z310" s="239"/>
      <c r="AA310" s="239"/>
      <c r="AB310" s="239"/>
      <c r="AC310" s="239"/>
      <c r="AD310" s="239"/>
      <c r="AE310" s="239"/>
      <c r="AF310" s="239"/>
      <c r="AG310" s="239"/>
      <c r="AH310" s="239"/>
      <c r="AI310" s="239"/>
      <c r="AJ310" s="239"/>
      <c r="AK310" s="239"/>
      <c r="AL310" s="239"/>
      <c r="AM310" s="239"/>
      <c r="AN310" s="239"/>
      <c r="AO310" s="239"/>
      <c r="AP310" s="239"/>
      <c r="AQ310" s="239"/>
      <c r="AR310" s="239"/>
      <c r="AS310" s="239"/>
      <c r="AT310" s="239"/>
      <c r="AU310" s="239"/>
      <c r="AV310" s="239"/>
      <c r="AW310" s="239"/>
      <c r="AX310" s="239"/>
      <c r="AY310" s="239"/>
      <c r="AZ310" s="239"/>
      <c r="BA310" s="132"/>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130" customFormat="true" ht="15" customHeight="true" x14ac:dyDescent="0.2">
      <c r="Y311" s="132"/>
      <c r="Z311" s="239"/>
      <c r="AA311" s="239"/>
      <c r="AB311" s="239"/>
      <c r="AC311" s="239"/>
      <c r="AD311" s="239"/>
      <c r="AE311" s="239"/>
      <c r="AF311" s="239"/>
      <c r="AG311" s="239"/>
      <c r="AH311" s="239"/>
      <c r="AI311" s="239"/>
      <c r="AJ311" s="239"/>
      <c r="AK311" s="239"/>
      <c r="AL311" s="239"/>
      <c r="AM311" s="239"/>
      <c r="AN311" s="239"/>
      <c r="AO311" s="239"/>
      <c r="AP311" s="239"/>
      <c r="AQ311" s="239"/>
      <c r="AR311" s="239"/>
      <c r="AS311" s="239"/>
      <c r="AT311" s="239"/>
      <c r="AU311" s="239"/>
      <c r="AV311" s="239"/>
      <c r="AW311" s="239"/>
      <c r="AX311" s="239"/>
      <c r="AY311" s="239"/>
      <c r="AZ311" s="239"/>
      <c r="BA311" s="132"/>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130" customFormat="true" ht="15" customHeight="true" x14ac:dyDescent="0.2">
      <c r="Y312" s="132"/>
      <c r="Z312" s="239"/>
      <c r="AA312" s="239"/>
      <c r="AB312" s="239"/>
      <c r="AC312" s="239"/>
      <c r="AD312" s="239"/>
      <c r="AE312" s="239"/>
      <c r="AF312" s="239"/>
      <c r="AG312" s="239"/>
      <c r="AH312" s="239"/>
      <c r="AI312" s="239"/>
      <c r="AJ312" s="239"/>
      <c r="AK312" s="239"/>
      <c r="AL312" s="239"/>
      <c r="AM312" s="239"/>
      <c r="AN312" s="239"/>
      <c r="AO312" s="239"/>
      <c r="AP312" s="239"/>
      <c r="AQ312" s="239"/>
      <c r="AR312" s="239"/>
      <c r="AS312" s="239"/>
      <c r="AT312" s="239"/>
      <c r="AU312" s="239"/>
      <c r="AV312" s="239"/>
      <c r="AW312" s="239"/>
      <c r="AX312" s="239"/>
      <c r="AY312" s="239"/>
      <c r="AZ312" s="239"/>
      <c r="BA312" s="132"/>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130" customFormat="true" ht="15" customHeight="true" x14ac:dyDescent="0.2">
      <c r="Y313" s="132"/>
      <c r="Z313" s="239"/>
      <c r="AA313" s="239"/>
      <c r="AB313" s="239"/>
      <c r="AC313" s="239"/>
      <c r="AD313" s="239"/>
      <c r="AE313" s="239"/>
      <c r="AF313" s="239"/>
      <c r="AG313" s="239"/>
      <c r="AH313" s="239"/>
      <c r="AI313" s="239"/>
      <c r="AJ313" s="239"/>
      <c r="AK313" s="239"/>
      <c r="AL313" s="239"/>
      <c r="AM313" s="239"/>
      <c r="AN313" s="239"/>
      <c r="AO313" s="239"/>
      <c r="AP313" s="239"/>
      <c r="AQ313" s="239"/>
      <c r="AR313" s="239"/>
      <c r="AS313" s="239"/>
      <c r="AT313" s="239"/>
      <c r="AU313" s="239"/>
      <c r="AV313" s="239"/>
      <c r="AW313" s="239"/>
      <c r="AX313" s="239"/>
      <c r="AY313" s="239"/>
      <c r="AZ313" s="239"/>
      <c r="BA313" s="132"/>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130" customFormat="true" ht="15" customHeight="true" x14ac:dyDescent="0.2">
      <c r="Y314" s="132"/>
      <c r="Z314" s="239"/>
      <c r="AA314" s="239"/>
      <c r="AB314" s="239"/>
      <c r="AC314" s="239"/>
      <c r="AD314" s="239"/>
      <c r="AE314" s="239"/>
      <c r="AF314" s="239"/>
      <c r="AG314" s="239"/>
      <c r="AH314" s="239"/>
      <c r="AI314" s="239"/>
      <c r="AJ314" s="239"/>
      <c r="AK314" s="239"/>
      <c r="AL314" s="239"/>
      <c r="AM314" s="239"/>
      <c r="AN314" s="239"/>
      <c r="AO314" s="239"/>
      <c r="AP314" s="239"/>
      <c r="AQ314" s="239"/>
      <c r="AR314" s="239"/>
      <c r="AS314" s="239"/>
      <c r="AT314" s="239"/>
      <c r="AU314" s="239"/>
      <c r="AV314" s="239"/>
      <c r="AW314" s="239"/>
      <c r="AX314" s="239"/>
      <c r="AY314" s="239"/>
      <c r="AZ314" s="239"/>
      <c r="BA314" s="132"/>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130" customFormat="true" ht="15" customHeight="true" x14ac:dyDescent="0.2">
      <c r="Y315" s="132"/>
      <c r="Z315" s="239"/>
      <c r="AA315" s="239"/>
      <c r="AB315" s="239"/>
      <c r="AC315" s="239"/>
      <c r="AD315" s="239"/>
      <c r="AE315" s="239"/>
      <c r="AF315" s="239"/>
      <c r="AG315" s="239"/>
      <c r="AH315" s="239"/>
      <c r="AI315" s="239"/>
      <c r="AJ315" s="239"/>
      <c r="AK315" s="239"/>
      <c r="AL315" s="239"/>
      <c r="AM315" s="239"/>
      <c r="AN315" s="239"/>
      <c r="AO315" s="239"/>
      <c r="AP315" s="239"/>
      <c r="AQ315" s="239"/>
      <c r="AR315" s="239"/>
      <c r="AS315" s="239"/>
      <c r="AT315" s="239"/>
      <c r="AU315" s="239"/>
      <c r="AV315" s="239"/>
      <c r="AW315" s="239"/>
      <c r="AX315" s="239"/>
      <c r="AY315" s="239"/>
      <c r="AZ315" s="239"/>
      <c r="BA315" s="132"/>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130" customFormat="true" ht="15" customHeight="true" x14ac:dyDescent="0.2">
      <c r="Y316" s="132"/>
      <c r="Z316" s="239"/>
      <c r="AA316" s="239"/>
      <c r="AB316" s="239"/>
      <c r="AC316" s="239"/>
      <c r="AD316" s="239"/>
      <c r="AE316" s="239"/>
      <c r="AF316" s="239"/>
      <c r="AG316" s="239"/>
      <c r="AH316" s="239"/>
      <c r="AI316" s="239"/>
      <c r="AJ316" s="239"/>
      <c r="AK316" s="239"/>
      <c r="AL316" s="239"/>
      <c r="AM316" s="239"/>
      <c r="AN316" s="239"/>
      <c r="AO316" s="239"/>
      <c r="AP316" s="239"/>
      <c r="AQ316" s="239"/>
      <c r="AR316" s="239"/>
      <c r="AS316" s="239"/>
      <c r="AT316" s="239"/>
      <c r="AU316" s="239"/>
      <c r="AV316" s="239"/>
      <c r="AW316" s="239"/>
      <c r="AX316" s="239"/>
      <c r="AY316" s="239"/>
      <c r="AZ316" s="239"/>
      <c r="BA316" s="132"/>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130" customFormat="true" ht="15" customHeight="true" x14ac:dyDescent="0.2">
      <c r="Y317" s="132"/>
      <c r="Z317" s="239"/>
      <c r="AA317" s="239"/>
      <c r="AB317" s="239"/>
      <c r="AC317" s="239"/>
      <c r="AD317" s="239"/>
      <c r="AE317" s="239"/>
      <c r="AF317" s="239"/>
      <c r="AG317" s="239"/>
      <c r="AH317" s="239"/>
      <c r="AI317" s="239"/>
      <c r="AJ317" s="239"/>
      <c r="AK317" s="239"/>
      <c r="AL317" s="239"/>
      <c r="AM317" s="239"/>
      <c r="AN317" s="239"/>
      <c r="AO317" s="239"/>
      <c r="AP317" s="239"/>
      <c r="AQ317" s="239"/>
      <c r="AR317" s="239"/>
      <c r="AS317" s="239"/>
      <c r="AT317" s="239"/>
      <c r="AU317" s="239"/>
      <c r="AV317" s="239"/>
      <c r="AW317" s="239"/>
      <c r="AX317" s="239"/>
      <c r="AY317" s="239"/>
      <c r="AZ317" s="239"/>
      <c r="BA317" s="132"/>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130" customFormat="true" ht="15" customHeight="true" x14ac:dyDescent="0.2">
      <c r="Y318" s="132"/>
      <c r="Z318" s="239"/>
      <c r="AA318" s="239"/>
      <c r="AB318" s="239"/>
      <c r="AC318" s="239"/>
      <c r="AD318" s="239"/>
      <c r="AE318" s="239"/>
      <c r="AF318" s="239"/>
      <c r="AG318" s="239"/>
      <c r="AH318" s="239"/>
      <c r="AI318" s="239"/>
      <c r="AJ318" s="239"/>
      <c r="AK318" s="239"/>
      <c r="AL318" s="239"/>
      <c r="AM318" s="239"/>
      <c r="AN318" s="239"/>
      <c r="AO318" s="239"/>
      <c r="AP318" s="239"/>
      <c r="AQ318" s="239"/>
      <c r="AR318" s="239"/>
      <c r="AS318" s="239"/>
      <c r="AT318" s="239"/>
      <c r="AU318" s="239"/>
      <c r="AV318" s="239"/>
      <c r="AW318" s="239"/>
      <c r="AX318" s="239"/>
      <c r="AY318" s="239"/>
      <c r="AZ318" s="239"/>
      <c r="BA318" s="132"/>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130" customFormat="true" ht="15" customHeight="true" x14ac:dyDescent="0.2">
      <c r="Y319" s="132"/>
      <c r="Z319" s="239"/>
      <c r="AA319" s="239"/>
      <c r="AB319" s="239"/>
      <c r="AC319" s="239"/>
      <c r="AD319" s="239"/>
      <c r="AE319" s="239"/>
      <c r="AF319" s="239"/>
      <c r="AG319" s="239"/>
      <c r="AH319" s="239"/>
      <c r="AI319" s="239"/>
      <c r="AJ319" s="239"/>
      <c r="AK319" s="239"/>
      <c r="AL319" s="239"/>
      <c r="AM319" s="239"/>
      <c r="AN319" s="239"/>
      <c r="AO319" s="239"/>
      <c r="AP319" s="239"/>
      <c r="AQ319" s="239"/>
      <c r="AR319" s="239"/>
      <c r="AS319" s="239"/>
      <c r="AT319" s="239"/>
      <c r="AU319" s="239"/>
      <c r="AV319" s="239"/>
      <c r="AW319" s="239"/>
      <c r="AX319" s="239"/>
      <c r="AY319" s="239"/>
      <c r="AZ319" s="239"/>
      <c r="BA319" s="132"/>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130" customFormat="true" ht="15" customHeight="true" x14ac:dyDescent="0.2">
      <c r="Y320" s="132"/>
      <c r="Z320" s="239"/>
      <c r="AA320" s="239"/>
      <c r="AB320" s="239"/>
      <c r="AC320" s="239"/>
      <c r="AD320" s="239"/>
      <c r="AE320" s="239"/>
      <c r="AF320" s="239"/>
      <c r="AG320" s="239"/>
      <c r="AH320" s="239"/>
      <c r="AI320" s="239"/>
      <c r="AJ320" s="239"/>
      <c r="AK320" s="239"/>
      <c r="AL320" s="239"/>
      <c r="AM320" s="239"/>
      <c r="AN320" s="239"/>
      <c r="AO320" s="239"/>
      <c r="AP320" s="239"/>
      <c r="AQ320" s="239"/>
      <c r="AR320" s="239"/>
      <c r="AS320" s="239"/>
      <c r="AT320" s="239"/>
      <c r="AU320" s="239"/>
      <c r="AV320" s="239"/>
      <c r="AW320" s="239"/>
      <c r="AX320" s="239"/>
      <c r="AY320" s="239"/>
      <c r="AZ320" s="239"/>
      <c r="BA320" s="132"/>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130" customFormat="true" ht="15" customHeight="true" x14ac:dyDescent="0.2">
      <c r="Y321" s="132"/>
      <c r="Z321" s="239"/>
      <c r="AA321" s="239"/>
      <c r="AB321" s="239"/>
      <c r="AC321" s="239"/>
      <c r="AD321" s="239"/>
      <c r="AE321" s="239"/>
      <c r="AF321" s="239"/>
      <c r="AG321" s="239"/>
      <c r="AH321" s="239"/>
      <c r="AI321" s="239"/>
      <c r="AJ321" s="239"/>
      <c r="AK321" s="239"/>
      <c r="AL321" s="239"/>
      <c r="AM321" s="239"/>
      <c r="AN321" s="239"/>
      <c r="AO321" s="239"/>
      <c r="AP321" s="239"/>
      <c r="AQ321" s="239"/>
      <c r="AR321" s="239"/>
      <c r="AS321" s="239"/>
      <c r="AT321" s="239"/>
      <c r="AU321" s="239"/>
      <c r="AV321" s="239"/>
      <c r="AW321" s="239"/>
      <c r="AX321" s="239"/>
      <c r="AY321" s="239"/>
      <c r="AZ321" s="239"/>
      <c r="BA321" s="132"/>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130" customFormat="true" ht="15" customHeight="true" x14ac:dyDescent="0.2">
      <c r="Y322" s="132"/>
      <c r="Z322" s="239"/>
      <c r="AA322" s="239"/>
      <c r="AB322" s="239"/>
      <c r="AC322" s="239"/>
      <c r="AD322" s="239"/>
      <c r="AE322" s="239"/>
      <c r="AF322" s="239"/>
      <c r="AG322" s="239"/>
      <c r="AH322" s="239"/>
      <c r="AI322" s="239"/>
      <c r="AJ322" s="239"/>
      <c r="AK322" s="239"/>
      <c r="AL322" s="239"/>
      <c r="AM322" s="239"/>
      <c r="AN322" s="239"/>
      <c r="AO322" s="239"/>
      <c r="AP322" s="239"/>
      <c r="AQ322" s="239"/>
      <c r="AR322" s="239"/>
      <c r="AS322" s="239"/>
      <c r="AT322" s="239"/>
      <c r="AU322" s="239"/>
      <c r="AV322" s="239"/>
      <c r="AW322" s="239"/>
      <c r="AX322" s="239"/>
      <c r="AY322" s="239"/>
      <c r="AZ322" s="239"/>
      <c r="BA322" s="132"/>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130" customFormat="true" ht="15" customHeight="true" x14ac:dyDescent="0.2">
      <c r="Y323" s="132"/>
      <c r="Z323" s="239"/>
      <c r="AA323" s="239"/>
      <c r="AB323" s="239"/>
      <c r="AC323" s="239"/>
      <c r="AD323" s="239"/>
      <c r="AE323" s="239"/>
      <c r="AF323" s="239"/>
      <c r="AG323" s="239"/>
      <c r="AH323" s="239"/>
      <c r="AI323" s="239"/>
      <c r="AJ323" s="239"/>
      <c r="AK323" s="239"/>
      <c r="AL323" s="239"/>
      <c r="AM323" s="239"/>
      <c r="AN323" s="239"/>
      <c r="AO323" s="239"/>
      <c r="AP323" s="239"/>
      <c r="AQ323" s="239"/>
      <c r="AR323" s="239"/>
      <c r="AS323" s="239"/>
      <c r="AT323" s="239"/>
      <c r="AU323" s="239"/>
      <c r="AV323" s="239"/>
      <c r="AW323" s="239"/>
      <c r="AX323" s="239"/>
      <c r="AY323" s="239"/>
      <c r="AZ323" s="239"/>
      <c r="BA323" s="132"/>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130" customFormat="true" ht="15" customHeight="true" x14ac:dyDescent="0.2">
      <c r="Y324" s="132"/>
      <c r="Z324" s="239"/>
      <c r="AA324" s="239"/>
      <c r="AB324" s="239"/>
      <c r="AC324" s="239"/>
      <c r="AD324" s="239"/>
      <c r="AE324" s="239"/>
      <c r="AF324" s="239"/>
      <c r="AG324" s="239"/>
      <c r="AH324" s="239"/>
      <c r="AI324" s="239"/>
      <c r="AJ324" s="239"/>
      <c r="AK324" s="239"/>
      <c r="AL324" s="239"/>
      <c r="AM324" s="239"/>
      <c r="AN324" s="239"/>
      <c r="AO324" s="239"/>
      <c r="AP324" s="239"/>
      <c r="AQ324" s="239"/>
      <c r="AR324" s="239"/>
      <c r="AS324" s="239"/>
      <c r="AT324" s="239"/>
      <c r="AU324" s="239"/>
      <c r="AV324" s="239"/>
      <c r="AW324" s="239"/>
      <c r="AX324" s="239"/>
      <c r="AY324" s="239"/>
      <c r="AZ324" s="239"/>
      <c r="BA324" s="132"/>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130" customFormat="true" ht="15" customHeight="true" x14ac:dyDescent="0.2">
      <c r="Y325" s="132"/>
      <c r="Z325" s="239"/>
      <c r="AA325" s="239"/>
      <c r="AB325" s="239"/>
      <c r="AC325" s="239"/>
      <c r="AD325" s="239"/>
      <c r="AE325" s="239"/>
      <c r="AF325" s="239"/>
      <c r="AG325" s="239"/>
      <c r="AH325" s="239"/>
      <c r="AI325" s="239"/>
      <c r="AJ325" s="239"/>
      <c r="AK325" s="239"/>
      <c r="AL325" s="239"/>
      <c r="AM325" s="239"/>
      <c r="AN325" s="239"/>
      <c r="AO325" s="239"/>
      <c r="AP325" s="239"/>
      <c r="AQ325" s="239"/>
      <c r="AR325" s="239"/>
      <c r="AS325" s="239"/>
      <c r="AT325" s="239"/>
      <c r="AU325" s="239"/>
      <c r="AV325" s="239"/>
      <c r="AW325" s="239"/>
      <c r="AX325" s="239"/>
      <c r="AY325" s="239"/>
      <c r="AZ325" s="239"/>
      <c r="BA325" s="132"/>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130" customFormat="true" ht="15" customHeight="true" x14ac:dyDescent="0.2">
      <c r="Y326" s="132"/>
      <c r="Z326" s="239"/>
      <c r="AA326" s="239"/>
      <c r="AB326" s="239"/>
      <c r="AC326" s="239"/>
      <c r="AD326" s="239"/>
      <c r="AE326" s="239"/>
      <c r="AF326" s="239"/>
      <c r="AG326" s="239"/>
      <c r="AH326" s="239"/>
      <c r="AI326" s="239"/>
      <c r="AJ326" s="239"/>
      <c r="AK326" s="239"/>
      <c r="AL326" s="239"/>
      <c r="AM326" s="239"/>
      <c r="AN326" s="239"/>
      <c r="AO326" s="239"/>
      <c r="AP326" s="239"/>
      <c r="AQ326" s="239"/>
      <c r="AR326" s="239"/>
      <c r="AS326" s="239"/>
      <c r="AT326" s="239"/>
      <c r="AU326" s="239"/>
      <c r="AV326" s="239"/>
      <c r="AW326" s="239"/>
      <c r="AX326" s="239"/>
      <c r="AY326" s="239"/>
      <c r="AZ326" s="239"/>
      <c r="BA326" s="132"/>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130" customFormat="true" ht="15" customHeight="true" x14ac:dyDescent="0.2">
      <c r="Y327" s="132"/>
      <c r="Z327" s="239"/>
      <c r="AA327" s="239"/>
      <c r="AB327" s="239"/>
      <c r="AC327" s="239"/>
      <c r="AD327" s="239"/>
      <c r="AE327" s="239"/>
      <c r="AF327" s="239"/>
      <c r="AG327" s="239"/>
      <c r="AH327" s="239"/>
      <c r="AI327" s="239"/>
      <c r="AJ327" s="239"/>
      <c r="AK327" s="239"/>
      <c r="AL327" s="239"/>
      <c r="AM327" s="239"/>
      <c r="AN327" s="239"/>
      <c r="AO327" s="239"/>
      <c r="AP327" s="239"/>
      <c r="AQ327" s="239"/>
      <c r="AR327" s="239"/>
      <c r="AS327" s="239"/>
      <c r="AT327" s="239"/>
      <c r="AU327" s="239"/>
      <c r="AV327" s="239"/>
      <c r="AW327" s="239"/>
      <c r="AX327" s="239"/>
      <c r="AY327" s="239"/>
      <c r="AZ327" s="239"/>
      <c r="BA327" s="132"/>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130" customFormat="true" ht="15" customHeight="true" x14ac:dyDescent="0.2">
      <c r="Y328" s="132"/>
      <c r="Z328" s="239"/>
      <c r="AA328" s="239"/>
      <c r="AB328" s="239"/>
      <c r="AC328" s="239"/>
      <c r="AD328" s="239"/>
      <c r="AE328" s="239"/>
      <c r="AF328" s="239"/>
      <c r="AG328" s="239"/>
      <c r="AH328" s="239"/>
      <c r="AI328" s="239"/>
      <c r="AJ328" s="239"/>
      <c r="AK328" s="239"/>
      <c r="AL328" s="239"/>
      <c r="AM328" s="239"/>
      <c r="AN328" s="239"/>
      <c r="AO328" s="239"/>
      <c r="AP328" s="239"/>
      <c r="AQ328" s="239"/>
      <c r="AR328" s="239"/>
      <c r="AS328" s="239"/>
      <c r="AT328" s="239"/>
      <c r="AU328" s="239"/>
      <c r="AV328" s="239"/>
      <c r="AW328" s="239"/>
      <c r="AX328" s="239"/>
      <c r="AY328" s="239"/>
      <c r="AZ328" s="239"/>
      <c r="BA328" s="132"/>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130" customFormat="true" ht="250.15" customHeight="true" x14ac:dyDescent="0.2">
      <c r="Y329" s="132"/>
      <c r="Z329" s="239"/>
      <c r="AA329" s="239"/>
      <c r="AB329" s="239"/>
      <c r="AC329" s="239"/>
      <c r="AD329" s="239"/>
      <c r="AE329" s="239"/>
      <c r="AF329" s="239"/>
      <c r="AG329" s="239"/>
      <c r="AH329" s="239"/>
      <c r="AI329" s="239"/>
      <c r="AJ329" s="239"/>
      <c r="AK329" s="239"/>
      <c r="AL329" s="239"/>
      <c r="AM329" s="239"/>
      <c r="AN329" s="239"/>
      <c r="AO329" s="239"/>
      <c r="AP329" s="239"/>
      <c r="AQ329" s="239"/>
      <c r="AR329" s="239"/>
      <c r="AS329" s="239"/>
      <c r="AT329" s="239"/>
      <c r="AU329" s="239"/>
      <c r="AV329" s="239"/>
      <c r="AW329" s="239"/>
      <c r="AX329" s="239"/>
      <c r="AY329" s="239"/>
      <c r="AZ329" s="239"/>
      <c r="BA329" s="132"/>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ht="19.15" customHeight="true" x14ac:dyDescent="0.2">
      <c r="A330" s="135"/>
      <c r="B330" s="135"/>
      <c r="BA330" s="135"/>
      <c r="BB330" s="135"/>
    </row>
    <row r="331" ht="22.5" customHeight="true" x14ac:dyDescent="0.2">
      <c r="A331" s="146" t="str">
        <f>A1026</f>
        <v>Zambia</v>
      </c>
      <c r="B331" s="147"/>
      <c r="BA331" s="135"/>
      <c r="BB331" s="135"/>
    </row>
    <row r="332" ht="22.5" customHeight="true" x14ac:dyDescent="0.2">
      <c r="A332" s="144" t="str">
        <f>A1034</f>
        <v>2018</v>
      </c>
      <c r="B332" s="145"/>
      <c r="BA332" s="135"/>
      <c r="BB332" s="135"/>
    </row>
    <row r="333" ht="22.5" customHeight="true" x14ac:dyDescent="0.2">
      <c r="A333" s="148" t="s">
        <v>128</v>
      </c>
      <c r="B333" s="149"/>
      <c r="BA333" s="135"/>
      <c r="BB333" s="135"/>
    </row>
    <row r="334" ht="22.5" customHeight="true" x14ac:dyDescent="0.2">
      <c r="A334" s="148" t="s">
        <v>97</v>
      </c>
      <c r="B334" s="149"/>
      <c r="BA334" s="135"/>
      <c r="BB334" s="135"/>
    </row>
    <row r="335" ht="15" customHeight="true" x14ac:dyDescent="0.2">
      <c r="A335" s="150" t="s">
        <v>98</v>
      </c>
      <c r="B335" s="151"/>
      <c r="BA335" s="135"/>
      <c r="BB335" s="135"/>
    </row>
    <row r="336" ht="15" customHeight="true" x14ac:dyDescent="0.2">
      <c r="A336" s="152" t="s">
        <v>40</v>
      </c>
      <c r="B336" s="151"/>
      <c r="BA336" s="135"/>
      <c r="BB336" s="135"/>
    </row>
    <row r="337" ht="18" customHeight="true" x14ac:dyDescent="0.2">
      <c r="A337" s="150" t="s">
        <v>39</v>
      </c>
      <c r="B337" s="153"/>
      <c r="BA337" s="135"/>
      <c r="BB337" s="135"/>
    </row>
    <row r="338" ht="18" customHeight="true" x14ac:dyDescent="0.2">
      <c r="A338" s="245" t="s">
        <v>136</v>
      </c>
      <c r="B338" s="246" t="str">
        <f>A1025</f>
        <v>DHS18</v>
      </c>
      <c r="BA338" s="135"/>
      <c r="BB338" s="135"/>
    </row>
    <row r="339" s="130" customFormat="true" ht="15" customHeight="true" x14ac:dyDescent="0.2">
      <c r="A339" s="117" t="s">
        <v>130</v>
      </c>
      <c r="B339" s="228"/>
      <c r="C339" s="3527" t="s">
        <v>115</v>
      </c>
      <c r="D339" s="3528"/>
      <c r="E339" s="3528"/>
      <c r="F339" s="3528"/>
      <c r="G339" s="3529"/>
      <c r="H339" s="3493" t="s">
        <v>38</v>
      </c>
      <c r="I339" s="3494"/>
      <c r="J339" s="3494"/>
      <c r="K339" s="3494"/>
      <c r="L339" s="3495"/>
      <c r="M339" s="3493" t="s">
        <v>37</v>
      </c>
      <c r="N339" s="3494"/>
      <c r="O339" s="3494"/>
      <c r="P339" s="3494"/>
      <c r="Q339" s="3495"/>
      <c r="R339" s="747" t="s">
        <v>142</v>
      </c>
      <c r="S339" s="459"/>
      <c r="T339" s="459"/>
      <c r="U339" s="459"/>
      <c r="V339" s="459"/>
      <c r="W339" s="459"/>
      <c r="X339" s="459"/>
      <c r="Y339" s="460"/>
      <c r="Z339" s="461"/>
      <c r="AA339" s="461"/>
      <c r="AB339" s="239"/>
      <c r="AC339" s="239"/>
      <c r="AD339" s="239"/>
      <c r="AE339" s="239"/>
      <c r="AF339" s="239"/>
      <c r="AG339" s="239"/>
      <c r="AH339" s="239"/>
      <c r="AI339" s="239"/>
      <c r="AJ339" s="239"/>
      <c r="AK339" s="239"/>
      <c r="AL339" s="239"/>
      <c r="AM339" s="239"/>
      <c r="AN339" s="239"/>
      <c r="AO339" s="239"/>
      <c r="AP339" s="239"/>
      <c r="AQ339" s="239"/>
      <c r="AR339" s="239"/>
      <c r="AS339" s="239"/>
      <c r="AT339" s="239"/>
      <c r="AU339" s="239"/>
      <c r="AV339" s="239"/>
      <c r="AW339" s="239"/>
      <c r="AX339" s="239"/>
      <c r="AY339" s="239"/>
      <c r="AZ339" s="239"/>
      <c r="BA339" s="241" t="s">
        <v>131</v>
      </c>
      <c r="BB339" s="117" t="s">
        <v>130</v>
      </c>
      <c r="BC339" s="3122" t="s">
        <v>115</v>
      </c>
      <c r="BD339" s="3123"/>
      <c r="BE339" s="3123"/>
      <c r="BF339" s="3123"/>
      <c r="BG339" s="3124"/>
      <c r="BH339" s="3125" t="s">
        <v>38</v>
      </c>
      <c r="BI339" s="3123"/>
      <c r="BJ339" s="3123"/>
      <c r="BK339" s="3123"/>
      <c r="BL339" s="3124"/>
      <c r="BM339" s="3125" t="s">
        <v>37</v>
      </c>
      <c r="BN339" s="3123"/>
      <c r="BO339" s="3123"/>
      <c r="BP339" s="3123"/>
      <c r="BQ339" s="3124"/>
      <c r="BR339" s="747" t="s">
        <v>142</v>
      </c>
      <c r="BS339" s="459"/>
      <c r="BT339" s="459"/>
      <c r="BU339" s="459"/>
      <c r="BV339" s="459"/>
      <c r="BW339" s="459"/>
      <c r="BX339" s="459"/>
      <c r="BY339" s="460"/>
      <c r="BZ339" s="461"/>
      <c r="CA339" s="461"/>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130" customFormat="true" ht="12.75" x14ac:dyDescent="0.2">
      <c r="A340" s="212" t="s">
        <v>69</v>
      </c>
      <c r="B340" s="160"/>
      <c r="C340" s="455" t="s">
        <v>0</v>
      </c>
      <c r="D340" s="423" t="s">
        <v>1</v>
      </c>
      <c r="E340" s="423" t="s">
        <v>2</v>
      </c>
      <c r="F340" s="423" t="s">
        <v>3</v>
      </c>
      <c r="G340" s="456" t="s">
        <v>4</v>
      </c>
      <c r="H340" s="457" t="s">
        <v>0</v>
      </c>
      <c r="I340" s="197" t="s">
        <v>1</v>
      </c>
      <c r="J340" s="197" t="s">
        <v>2</v>
      </c>
      <c r="K340" s="197" t="s">
        <v>3</v>
      </c>
      <c r="L340" s="458" t="s">
        <v>4</v>
      </c>
      <c r="M340" s="457" t="s">
        <v>0</v>
      </c>
      <c r="N340" s="197" t="s">
        <v>1</v>
      </c>
      <c r="O340" s="197" t="s">
        <v>2</v>
      </c>
      <c r="P340" s="197" t="s">
        <v>3</v>
      </c>
      <c r="Q340" s="458" t="s">
        <v>4</v>
      </c>
      <c r="R340" s="457" t="s">
        <v>478</v>
      </c>
      <c r="S340" s="197" t="s">
        <v>479</v>
      </c>
      <c r="T340" s="197" t="s">
        <v>480</v>
      </c>
      <c r="U340" s="197" t="s">
        <v>481</v>
      </c>
      <c r="V340" s="197" t="s">
        <v>482</v>
      </c>
      <c r="W340" s="197" t="s">
        <v>483</v>
      </c>
      <c r="X340" s="197" t="s">
        <v>484</v>
      </c>
      <c r="Y340" s="198" t="s">
        <v>485</v>
      </c>
      <c r="Z340" s="198" t="s">
        <v>486</v>
      </c>
      <c r="AA340" s="198" t="s">
        <v>487</v>
      </c>
      <c r="AB340" s="2792"/>
      <c r="AC340" s="2792"/>
      <c r="AD340" s="2792"/>
      <c r="AE340" s="2792"/>
      <c r="AF340" s="2792"/>
      <c r="AG340" s="2792"/>
      <c r="AH340" s="2792"/>
      <c r="AI340" s="2792"/>
      <c r="AJ340" s="2792"/>
      <c r="AK340" s="2792"/>
      <c r="AL340" s="2792"/>
      <c r="AM340" s="2792"/>
      <c r="AN340" s="2792"/>
      <c r="AO340" s="2792"/>
      <c r="AP340" s="2792"/>
      <c r="AQ340" s="2792"/>
      <c r="AR340" s="2792"/>
      <c r="AS340" s="2792"/>
      <c r="AT340" s="2792"/>
      <c r="AU340" s="2792"/>
      <c r="AV340" s="2792"/>
      <c r="AW340" s="2792"/>
      <c r="AX340" s="2792"/>
      <c r="AY340" s="2792"/>
      <c r="AZ340" s="239"/>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478</v>
      </c>
      <c r="BS340" s="199" t="s">
        <v>479</v>
      </c>
      <c r="BT340" s="199" t="s">
        <v>480</v>
      </c>
      <c r="BU340" s="199" t="s">
        <v>481</v>
      </c>
      <c r="BV340" s="199" t="s">
        <v>482</v>
      </c>
      <c r="BW340" s="199" t="s">
        <v>483</v>
      </c>
      <c r="BX340" s="199" t="s">
        <v>484</v>
      </c>
      <c r="BY340" s="200" t="s">
        <v>485</v>
      </c>
      <c r="BZ340" s="200" t="s">
        <v>486</v>
      </c>
      <c r="CA340" s="200" t="s">
        <v>487</v>
      </c>
      <c r="CB340" s="2502"/>
      <c r="CC340" s="2502"/>
      <c r="CD340" s="2502"/>
      <c r="CE340" s="2502"/>
      <c r="CF340" s="2502"/>
      <c r="CG340" s="2502"/>
      <c r="CH340" s="2502"/>
      <c r="CI340" s="2502"/>
      <c r="CJ340" s="2502"/>
      <c r="CK340" s="2502"/>
      <c r="CL340" s="2502"/>
      <c r="CM340" s="2502"/>
      <c r="CN340" s="2502"/>
      <c r="CO340" s="2502"/>
      <c r="CP340" s="2502"/>
      <c r="CQ340" s="2502"/>
      <c r="CR340" s="2502"/>
      <c r="CS340" s="2502"/>
      <c r="CT340" s="2502"/>
      <c r="CU340" s="2502"/>
      <c r="CV340" s="2502"/>
      <c r="CW340" s="2502"/>
      <c r="CX340" s="2502"/>
      <c r="CY340" s="2502"/>
      <c r="CZ340" s="2502"/>
    </row>
    <row r="341" s="130" customFormat="true" ht="15" customHeight="true" x14ac:dyDescent="0.2">
      <c r="A341" s="3526" t="s">
        <v>149</v>
      </c>
      <c r="B341" s="157" t="s">
        <v>49</v>
      </c>
      <c r="C341" s="559">
        <v>0.6136950904392765</v>
      </c>
      <c r="D341" s="575">
        <v>1.1486001435750179</v>
      </c>
      <c r="E341" s="575">
        <v>1.6034415330465388</v>
      </c>
      <c r="F341" s="575">
        <v>7.3214285714285721</v>
      </c>
      <c r="G341" s="591">
        <v>35.223048327137548</v>
      </c>
      <c r="H341" s="607">
        <v>1.8558172733761598</v>
      </c>
      <c r="I341" s="575">
        <v>4.6306504961411248</v>
      </c>
      <c r="J341" s="575">
        <v>9.9611901681759374</v>
      </c>
      <c r="K341" s="575">
        <v>21.265822784810126</v>
      </c>
      <c r="L341" s="591">
        <v>54.44839857651246</v>
      </c>
      <c r="M341" s="607">
        <v>0.37293553542887586</v>
      </c>
      <c r="N341" s="575">
        <v>0.81018518518518512</v>
      </c>
      <c r="O341" s="575">
        <v>1.0814249363867683</v>
      </c>
      <c r="P341" s="575">
        <v>1.4851485148514851</v>
      </c>
      <c r="Q341" s="591">
        <v>11.99213630406291</v>
      </c>
      <c r="R341" s="607">
        <v>12.079510703363914</v>
      </c>
      <c r="S341" s="575">
        <v>15.086505190311419</v>
      </c>
      <c r="T341" s="575">
        <v>4.4077134986225897</v>
      </c>
      <c r="U341" s="575">
        <v>8.7928464977645309</v>
      </c>
      <c r="V341" s="575">
        <v>14.045307443365695</v>
      </c>
      <c r="W341" s="575">
        <v>3.1627906976744184</v>
      </c>
      <c r="X341" s="575">
        <v>6.3366336633663369</v>
      </c>
      <c r="Y341" s="649">
        <v>3.2102728731942212</v>
      </c>
      <c r="Z341" s="649">
        <v>5.663304887509697</v>
      </c>
      <c r="AA341" s="649">
        <v>2.5022341376228776</v>
      </c>
      <c r="AB341" s="2793"/>
      <c r="AC341" s="2793"/>
      <c r="AD341" s="2793"/>
      <c r="AE341" s="2793"/>
      <c r="AF341" s="2793"/>
      <c r="AG341" s="2793"/>
      <c r="AH341" s="2793"/>
      <c r="AI341" s="2793"/>
      <c r="AJ341" s="2793"/>
      <c r="AK341" s="2793"/>
      <c r="AL341" s="2793"/>
      <c r="AM341" s="2793"/>
      <c r="AN341" s="2793"/>
      <c r="AO341" s="2793"/>
      <c r="AP341" s="2793"/>
      <c r="AQ341" s="2793"/>
      <c r="AR341" s="2793"/>
      <c r="AS341" s="2793"/>
      <c r="AT341" s="2793"/>
      <c r="AU341" s="2793"/>
      <c r="AV341" s="2793"/>
      <c r="AW341" s="2793"/>
      <c r="AX341" s="2793"/>
      <c r="AY341" s="2793"/>
      <c r="AZ341" s="239"/>
      <c r="BA341" s="3139" t="s">
        <v>155</v>
      </c>
      <c r="BB341" s="176" t="s">
        <v>49</v>
      </c>
      <c r="BC341" s="665">
        <v>19</v>
      </c>
      <c r="BD341" s="681">
        <v>32</v>
      </c>
      <c r="BE341" s="681">
        <v>41</v>
      </c>
      <c r="BF341" s="681">
        <v>164</v>
      </c>
      <c r="BG341" s="697">
        <v>758</v>
      </c>
      <c r="BH341" s="713">
        <v>26</v>
      </c>
      <c r="BI341" s="681">
        <v>42</v>
      </c>
      <c r="BJ341" s="681">
        <v>77</v>
      </c>
      <c r="BK341" s="681">
        <v>168</v>
      </c>
      <c r="BL341" s="697">
        <v>459</v>
      </c>
      <c r="BM341" s="713">
        <v>7</v>
      </c>
      <c r="BN341" s="681">
        <v>14</v>
      </c>
      <c r="BO341" s="681">
        <v>17</v>
      </c>
      <c r="BP341" s="681">
        <v>21</v>
      </c>
      <c r="BQ341" s="697">
        <v>183</v>
      </c>
      <c r="BR341" s="713">
        <v>158</v>
      </c>
      <c r="BS341" s="681">
        <v>218</v>
      </c>
      <c r="BT341" s="681">
        <v>64</v>
      </c>
      <c r="BU341" s="681">
        <v>118</v>
      </c>
      <c r="BV341" s="681">
        <v>217</v>
      </c>
      <c r="BW341" s="681">
        <v>34</v>
      </c>
      <c r="BX341" s="681">
        <v>64</v>
      </c>
      <c r="BY341" s="729">
        <v>40</v>
      </c>
      <c r="BZ341" s="729">
        <v>73</v>
      </c>
      <c r="CA341" s="729">
        <v>28</v>
      </c>
      <c r="CB341" s="2805"/>
      <c r="CC341" s="2805"/>
      <c r="CD341" s="2805"/>
      <c r="CE341" s="2805"/>
      <c r="CF341" s="2805"/>
      <c r="CG341" s="2805"/>
      <c r="CH341" s="2805"/>
      <c r="CI341" s="2805"/>
      <c r="CJ341" s="2805"/>
      <c r="CK341" s="2805"/>
      <c r="CL341" s="2805"/>
      <c r="CM341" s="2805"/>
      <c r="CN341" s="2805"/>
      <c r="CO341" s="2805"/>
      <c r="CP341" s="2805"/>
      <c r="CQ341" s="2805"/>
      <c r="CR341" s="2805"/>
      <c r="CS341" s="2805"/>
      <c r="CT341" s="2805"/>
      <c r="CU341" s="2805"/>
      <c r="CV341" s="2805"/>
      <c r="CW341" s="2805"/>
      <c r="CX341" s="2805"/>
      <c r="CY341" s="2805"/>
      <c r="CZ341" s="2503"/>
    </row>
    <row r="342" s="130" customFormat="true" ht="15" customHeight="true" x14ac:dyDescent="0.2">
      <c r="A342" s="3524"/>
      <c r="B342" s="158" t="s">
        <v>48</v>
      </c>
      <c r="C342" s="560">
        <v>99.386304909560721</v>
      </c>
      <c r="D342" s="576">
        <v>98.851399856424976</v>
      </c>
      <c r="E342" s="576">
        <v>98.396558466953465</v>
      </c>
      <c r="F342" s="576">
        <v>92.678571428571431</v>
      </c>
      <c r="G342" s="592">
        <v>64.776951672862452</v>
      </c>
      <c r="H342" s="608">
        <v>98.144182726623839</v>
      </c>
      <c r="I342" s="576">
        <v>95.369349503858885</v>
      </c>
      <c r="J342" s="576">
        <v>90.038809831824068</v>
      </c>
      <c r="K342" s="576">
        <v>78.734177215189874</v>
      </c>
      <c r="L342" s="592">
        <v>45.55160142348754</v>
      </c>
      <c r="M342" s="608">
        <v>99.62706446457112</v>
      </c>
      <c r="N342" s="576">
        <v>99.18981481481481</v>
      </c>
      <c r="O342" s="576">
        <v>98.918575063613233</v>
      </c>
      <c r="P342" s="576">
        <v>98.514851485148512</v>
      </c>
      <c r="Q342" s="592">
        <v>88.00786369593709</v>
      </c>
      <c r="R342" s="608">
        <v>87.920489296636077</v>
      </c>
      <c r="S342" s="576">
        <v>84.913494809688586</v>
      </c>
      <c r="T342" s="576">
        <v>95.592286501377416</v>
      </c>
      <c r="U342" s="576">
        <v>91.207153502235471</v>
      </c>
      <c r="V342" s="576">
        <v>85.954692556634299</v>
      </c>
      <c r="W342" s="576">
        <v>96.837209302325576</v>
      </c>
      <c r="X342" s="576">
        <v>93.663366336633672</v>
      </c>
      <c r="Y342" s="650">
        <v>96.789727126805786</v>
      </c>
      <c r="Z342" s="650">
        <v>94.336695112490304</v>
      </c>
      <c r="AA342" s="650">
        <v>97.497765862377122</v>
      </c>
      <c r="AB342" s="2794"/>
      <c r="AC342" s="2794"/>
      <c r="AD342" s="2794"/>
      <c r="AE342" s="2794"/>
      <c r="AF342" s="2794"/>
      <c r="AG342" s="2794"/>
      <c r="AH342" s="2794"/>
      <c r="AI342" s="2794"/>
      <c r="AJ342" s="2794"/>
      <c r="AK342" s="2794"/>
      <c r="AL342" s="2794"/>
      <c r="AM342" s="2794"/>
      <c r="AN342" s="2794"/>
      <c r="AO342" s="2794"/>
      <c r="AP342" s="2794"/>
      <c r="AQ342" s="2794"/>
      <c r="AR342" s="2794"/>
      <c r="AS342" s="2794"/>
      <c r="AT342" s="2794"/>
      <c r="AU342" s="2794"/>
      <c r="AV342" s="2794"/>
      <c r="AW342" s="2794"/>
      <c r="AX342" s="2794"/>
      <c r="AY342" s="2794"/>
      <c r="AZ342" s="239"/>
      <c r="BA342" s="3140"/>
      <c r="BB342" s="177" t="s">
        <v>48</v>
      </c>
      <c r="BC342" s="666">
        <v>3077</v>
      </c>
      <c r="BD342" s="682">
        <v>2754</v>
      </c>
      <c r="BE342" s="682">
        <v>2516</v>
      </c>
      <c r="BF342" s="682">
        <v>2076</v>
      </c>
      <c r="BG342" s="698">
        <v>1394</v>
      </c>
      <c r="BH342" s="714">
        <v>1375</v>
      </c>
      <c r="BI342" s="682">
        <v>865</v>
      </c>
      <c r="BJ342" s="682">
        <v>696</v>
      </c>
      <c r="BK342" s="682">
        <v>622</v>
      </c>
      <c r="BL342" s="698">
        <v>384</v>
      </c>
      <c r="BM342" s="714">
        <v>1870</v>
      </c>
      <c r="BN342" s="682">
        <v>1714</v>
      </c>
      <c r="BO342" s="682">
        <v>1555</v>
      </c>
      <c r="BP342" s="682">
        <v>1393</v>
      </c>
      <c r="BQ342" s="698">
        <v>1343</v>
      </c>
      <c r="BR342" s="714">
        <v>1150</v>
      </c>
      <c r="BS342" s="682">
        <v>1227</v>
      </c>
      <c r="BT342" s="682">
        <v>1388</v>
      </c>
      <c r="BU342" s="682">
        <v>1224</v>
      </c>
      <c r="BV342" s="682">
        <v>1328</v>
      </c>
      <c r="BW342" s="682">
        <v>1041</v>
      </c>
      <c r="BX342" s="682">
        <v>946</v>
      </c>
      <c r="BY342" s="730">
        <v>1206</v>
      </c>
      <c r="BZ342" s="730">
        <v>1216</v>
      </c>
      <c r="CA342" s="730">
        <v>1091</v>
      </c>
      <c r="CB342" s="2806"/>
      <c r="CC342" s="2806"/>
      <c r="CD342" s="2806"/>
      <c r="CE342" s="2806"/>
      <c r="CF342" s="2806"/>
      <c r="CG342" s="2806"/>
      <c r="CH342" s="2806"/>
      <c r="CI342" s="2806"/>
      <c r="CJ342" s="2806"/>
      <c r="CK342" s="2806"/>
      <c r="CL342" s="2806"/>
      <c r="CM342" s="2806"/>
      <c r="CN342" s="2806"/>
      <c r="CO342" s="2806"/>
      <c r="CP342" s="2806"/>
      <c r="CQ342" s="2806"/>
      <c r="CR342" s="2806"/>
      <c r="CS342" s="2806"/>
      <c r="CT342" s="2806"/>
      <c r="CU342" s="2806"/>
      <c r="CV342" s="2806"/>
      <c r="CW342" s="2806"/>
      <c r="CX342" s="2806"/>
      <c r="CY342" s="2806"/>
      <c r="CZ342" s="2504"/>
    </row>
    <row r="343" s="130" customFormat="true" ht="15" customHeight="true" x14ac:dyDescent="0.2">
      <c r="A343" s="3524" t="s">
        <v>144</v>
      </c>
      <c r="B343" s="158" t="s">
        <v>49</v>
      </c>
      <c r="C343" s="560">
        <v>7.8811369509043923</v>
      </c>
      <c r="D343" s="576">
        <v>10.696338837042354</v>
      </c>
      <c r="E343" s="576">
        <v>14.078998826750096</v>
      </c>
      <c r="F343" s="576">
        <v>25.937500000000004</v>
      </c>
      <c r="G343" s="592">
        <v>65.14869888475836</v>
      </c>
      <c r="H343" s="608">
        <v>14.204139900071377</v>
      </c>
      <c r="I343" s="576">
        <v>19.514884233737597</v>
      </c>
      <c r="J343" s="576">
        <v>30.271668822768433</v>
      </c>
      <c r="K343" s="576">
        <v>48.481012658227847</v>
      </c>
      <c r="L343" s="592">
        <v>84.104389086595489</v>
      </c>
      <c r="M343" s="608">
        <v>6.9792221630261055</v>
      </c>
      <c r="N343" s="576">
        <v>9.3171296296296298</v>
      </c>
      <c r="O343" s="576">
        <v>10.814249363867685</v>
      </c>
      <c r="P343" s="576">
        <v>12.659123055162661</v>
      </c>
      <c r="Q343" s="592">
        <v>35.517693315858459</v>
      </c>
      <c r="R343" s="608">
        <v>24.770642201834864</v>
      </c>
      <c r="S343" s="576">
        <v>37.370242214532873</v>
      </c>
      <c r="T343" s="576">
        <v>20.66115702479339</v>
      </c>
      <c r="U343" s="576">
        <v>20.938897168405365</v>
      </c>
      <c r="V343" s="576">
        <v>28.932038834951456</v>
      </c>
      <c r="W343" s="576">
        <v>21.209302325581394</v>
      </c>
      <c r="X343" s="576">
        <v>19.801980198019802</v>
      </c>
      <c r="Y343" s="650">
        <v>20.064205457463885</v>
      </c>
      <c r="Z343" s="650">
        <v>20.325833979829326</v>
      </c>
      <c r="AA343" s="650">
        <v>4.7363717605004467</v>
      </c>
      <c r="AB343" s="2794"/>
      <c r="AC343" s="2794"/>
      <c r="AD343" s="2794"/>
      <c r="AE343" s="2794"/>
      <c r="AF343" s="2794"/>
      <c r="AG343" s="2794"/>
      <c r="AH343" s="2794"/>
      <c r="AI343" s="2794"/>
      <c r="AJ343" s="2794"/>
      <c r="AK343" s="2794"/>
      <c r="AL343" s="2794"/>
      <c r="AM343" s="2794"/>
      <c r="AN343" s="2794"/>
      <c r="AO343" s="2794"/>
      <c r="AP343" s="2794"/>
      <c r="AQ343" s="2794"/>
      <c r="AR343" s="2794"/>
      <c r="AS343" s="2794"/>
      <c r="AT343" s="2794"/>
      <c r="AU343" s="2794"/>
      <c r="AV343" s="2794"/>
      <c r="AW343" s="2794"/>
      <c r="AX343" s="2794"/>
      <c r="AY343" s="2794"/>
      <c r="AZ343" s="239"/>
      <c r="BA343" s="3141" t="s">
        <v>150</v>
      </c>
      <c r="BB343" s="177" t="s">
        <v>49</v>
      </c>
      <c r="BC343" s="666">
        <v>244</v>
      </c>
      <c r="BD343" s="682">
        <v>298</v>
      </c>
      <c r="BE343" s="682">
        <v>360</v>
      </c>
      <c r="BF343" s="682">
        <v>581</v>
      </c>
      <c r="BG343" s="698">
        <v>1402</v>
      </c>
      <c r="BH343" s="714">
        <v>199</v>
      </c>
      <c r="BI343" s="682">
        <v>177</v>
      </c>
      <c r="BJ343" s="682">
        <v>234</v>
      </c>
      <c r="BK343" s="682">
        <v>383</v>
      </c>
      <c r="BL343" s="698">
        <v>709</v>
      </c>
      <c r="BM343" s="714">
        <v>131</v>
      </c>
      <c r="BN343" s="682">
        <v>161</v>
      </c>
      <c r="BO343" s="682">
        <v>170</v>
      </c>
      <c r="BP343" s="682">
        <v>179</v>
      </c>
      <c r="BQ343" s="698">
        <v>542</v>
      </c>
      <c r="BR343" s="714">
        <v>324</v>
      </c>
      <c r="BS343" s="682">
        <v>540</v>
      </c>
      <c r="BT343" s="682">
        <v>300</v>
      </c>
      <c r="BU343" s="682">
        <v>281</v>
      </c>
      <c r="BV343" s="682">
        <v>447</v>
      </c>
      <c r="BW343" s="682">
        <v>228</v>
      </c>
      <c r="BX343" s="682">
        <v>200</v>
      </c>
      <c r="BY343" s="730">
        <v>250</v>
      </c>
      <c r="BZ343" s="730">
        <v>262</v>
      </c>
      <c r="CA343" s="730">
        <v>53</v>
      </c>
      <c r="CB343" s="2806"/>
      <c r="CC343" s="2806"/>
      <c r="CD343" s="2806"/>
      <c r="CE343" s="2806"/>
      <c r="CF343" s="2806"/>
      <c r="CG343" s="2806"/>
      <c r="CH343" s="2806"/>
      <c r="CI343" s="2806"/>
      <c r="CJ343" s="2806"/>
      <c r="CK343" s="2806"/>
      <c r="CL343" s="2806"/>
      <c r="CM343" s="2806"/>
      <c r="CN343" s="2806"/>
      <c r="CO343" s="2806"/>
      <c r="CP343" s="2806"/>
      <c r="CQ343" s="2806"/>
      <c r="CR343" s="2806"/>
      <c r="CS343" s="2806"/>
      <c r="CT343" s="2806"/>
      <c r="CU343" s="2806"/>
      <c r="CV343" s="2806"/>
      <c r="CW343" s="2806"/>
      <c r="CX343" s="2806"/>
      <c r="CY343" s="2806"/>
      <c r="CZ343" s="2504"/>
    </row>
    <row r="344" s="130" customFormat="true" ht="15" customHeight="true" x14ac:dyDescent="0.2">
      <c r="A344" s="3524"/>
      <c r="B344" s="158" t="s">
        <v>48</v>
      </c>
      <c r="C344" s="560">
        <v>92.118863049095609</v>
      </c>
      <c r="D344" s="576">
        <v>89.303661162957653</v>
      </c>
      <c r="E344" s="576">
        <v>85.921001173249905</v>
      </c>
      <c r="F344" s="576">
        <v>74.0625</v>
      </c>
      <c r="G344" s="592">
        <v>34.851301115241633</v>
      </c>
      <c r="H344" s="608">
        <v>85.795860099928618</v>
      </c>
      <c r="I344" s="576">
        <v>80.48511576626241</v>
      </c>
      <c r="J344" s="576">
        <v>69.728331177231567</v>
      </c>
      <c r="K344" s="576">
        <v>51.518987341772146</v>
      </c>
      <c r="L344" s="592">
        <v>15.895610913404507</v>
      </c>
      <c r="M344" s="608">
        <v>93.020777836973892</v>
      </c>
      <c r="N344" s="576">
        <v>90.682870370370367</v>
      </c>
      <c r="O344" s="576">
        <v>89.185750636132312</v>
      </c>
      <c r="P344" s="576">
        <v>87.340876944837348</v>
      </c>
      <c r="Q344" s="592">
        <v>64.482306684141548</v>
      </c>
      <c r="R344" s="608">
        <v>75.22935779816514</v>
      </c>
      <c r="S344" s="576">
        <v>62.629757785467135</v>
      </c>
      <c r="T344" s="576">
        <v>79.338842975206617</v>
      </c>
      <c r="U344" s="576">
        <v>79.061102831594638</v>
      </c>
      <c r="V344" s="576">
        <v>71.067961165048544</v>
      </c>
      <c r="W344" s="576">
        <v>78.79069767441861</v>
      </c>
      <c r="X344" s="576">
        <v>80.198019801980209</v>
      </c>
      <c r="Y344" s="650">
        <v>79.935794542536115</v>
      </c>
      <c r="Z344" s="650">
        <v>79.674166020170674</v>
      </c>
      <c r="AA344" s="650">
        <v>95.263628239499553</v>
      </c>
      <c r="AB344" s="2794"/>
      <c r="AC344" s="2794"/>
      <c r="AD344" s="2794"/>
      <c r="AE344" s="2794"/>
      <c r="AF344" s="2794"/>
      <c r="AG344" s="2794"/>
      <c r="AH344" s="2794"/>
      <c r="AI344" s="2794"/>
      <c r="AJ344" s="2794"/>
      <c r="AK344" s="2794"/>
      <c r="AL344" s="2794"/>
      <c r="AM344" s="2794"/>
      <c r="AN344" s="2794"/>
      <c r="AO344" s="2794"/>
      <c r="AP344" s="2794"/>
      <c r="AQ344" s="2794"/>
      <c r="AR344" s="2794"/>
      <c r="AS344" s="2794"/>
      <c r="AT344" s="2794"/>
      <c r="AU344" s="2794"/>
      <c r="AV344" s="2794"/>
      <c r="AW344" s="2794"/>
      <c r="AX344" s="2794"/>
      <c r="AY344" s="2794"/>
      <c r="AZ344" s="239"/>
      <c r="BA344" s="3140"/>
      <c r="BB344" s="177" t="s">
        <v>48</v>
      </c>
      <c r="BC344" s="666">
        <v>2852</v>
      </c>
      <c r="BD344" s="682">
        <v>2488</v>
      </c>
      <c r="BE344" s="682">
        <v>2197</v>
      </c>
      <c r="BF344" s="682">
        <v>1659</v>
      </c>
      <c r="BG344" s="698">
        <v>750</v>
      </c>
      <c r="BH344" s="714">
        <v>1202</v>
      </c>
      <c r="BI344" s="682">
        <v>730</v>
      </c>
      <c r="BJ344" s="682">
        <v>539</v>
      </c>
      <c r="BK344" s="682">
        <v>407</v>
      </c>
      <c r="BL344" s="698">
        <v>134</v>
      </c>
      <c r="BM344" s="714">
        <v>1746</v>
      </c>
      <c r="BN344" s="682">
        <v>1567</v>
      </c>
      <c r="BO344" s="682">
        <v>1402</v>
      </c>
      <c r="BP344" s="682">
        <v>1235</v>
      </c>
      <c r="BQ344" s="698">
        <v>984</v>
      </c>
      <c r="BR344" s="714">
        <v>984</v>
      </c>
      <c r="BS344" s="682">
        <v>905</v>
      </c>
      <c r="BT344" s="682">
        <v>1152</v>
      </c>
      <c r="BU344" s="682">
        <v>1061</v>
      </c>
      <c r="BV344" s="682">
        <v>1098</v>
      </c>
      <c r="BW344" s="682">
        <v>847</v>
      </c>
      <c r="BX344" s="682">
        <v>810</v>
      </c>
      <c r="BY344" s="730">
        <v>996</v>
      </c>
      <c r="BZ344" s="730">
        <v>1027</v>
      </c>
      <c r="CA344" s="730">
        <v>1066</v>
      </c>
      <c r="CB344" s="2806"/>
      <c r="CC344" s="2806"/>
      <c r="CD344" s="2806"/>
      <c r="CE344" s="2806"/>
      <c r="CF344" s="2806"/>
      <c r="CG344" s="2806"/>
      <c r="CH344" s="2806"/>
      <c r="CI344" s="2806"/>
      <c r="CJ344" s="2806"/>
      <c r="CK344" s="2806"/>
      <c r="CL344" s="2806"/>
      <c r="CM344" s="2806"/>
      <c r="CN344" s="2806"/>
      <c r="CO344" s="2806"/>
      <c r="CP344" s="2806"/>
      <c r="CQ344" s="2806"/>
      <c r="CR344" s="2806"/>
      <c r="CS344" s="2806"/>
      <c r="CT344" s="2806"/>
      <c r="CU344" s="2806"/>
      <c r="CV344" s="2806"/>
      <c r="CW344" s="2806"/>
      <c r="CX344" s="2806"/>
      <c r="CY344" s="2806"/>
      <c r="CZ344" s="2504"/>
    </row>
    <row r="345" s="130" customFormat="true" ht="15" customHeight="true" x14ac:dyDescent="0.2">
      <c r="A345" s="3524" t="s">
        <v>145</v>
      </c>
      <c r="B345" s="158" t="s">
        <v>49</v>
      </c>
      <c r="C345" s="560">
        <v>5.2648578811369511</v>
      </c>
      <c r="D345" s="576">
        <v>6.78391959798995</v>
      </c>
      <c r="E345" s="576">
        <v>9.7379741885021502</v>
      </c>
      <c r="F345" s="576">
        <v>17.276785714285715</v>
      </c>
      <c r="G345" s="592">
        <v>44.191449814126393</v>
      </c>
      <c r="H345" s="608">
        <v>10.706638115631693</v>
      </c>
      <c r="I345" s="576">
        <v>15.325248070562294</v>
      </c>
      <c r="J345" s="576">
        <v>22.380336351875808</v>
      </c>
      <c r="K345" s="576">
        <v>34.683544303797468</v>
      </c>
      <c r="L345" s="592">
        <v>59.193357058125741</v>
      </c>
      <c r="M345" s="608">
        <v>5.3809270111880663</v>
      </c>
      <c r="N345" s="576">
        <v>5.0347222222222223</v>
      </c>
      <c r="O345" s="576">
        <v>6.1704834605597965</v>
      </c>
      <c r="P345" s="576">
        <v>8.628005657708627</v>
      </c>
      <c r="Q345" s="592">
        <v>19.46264744429882</v>
      </c>
      <c r="R345" s="608">
        <v>23.165137614678898</v>
      </c>
      <c r="S345" s="576">
        <v>21.522491349480969</v>
      </c>
      <c r="T345" s="576">
        <v>15.564738292011018</v>
      </c>
      <c r="U345" s="576">
        <v>13.636363636363635</v>
      </c>
      <c r="V345" s="576">
        <v>26.925566343042075</v>
      </c>
      <c r="W345" s="576">
        <v>4.9302325581395348</v>
      </c>
      <c r="X345" s="576">
        <v>8.1188118811881189</v>
      </c>
      <c r="Y345" s="650">
        <v>7.5441412520064199</v>
      </c>
      <c r="Z345" s="650">
        <v>7.370054305663305</v>
      </c>
      <c r="AA345" s="650">
        <v>15.728328865058089</v>
      </c>
      <c r="AB345" s="2794"/>
      <c r="AC345" s="2794"/>
      <c r="AD345" s="2794"/>
      <c r="AE345" s="2794"/>
      <c r="AF345" s="2794"/>
      <c r="AG345" s="2794"/>
      <c r="AH345" s="2794"/>
      <c r="AI345" s="2794"/>
      <c r="AJ345" s="2794"/>
      <c r="AK345" s="2794"/>
      <c r="AL345" s="2794"/>
      <c r="AM345" s="2794"/>
      <c r="AN345" s="2794"/>
      <c r="AO345" s="2794"/>
      <c r="AP345" s="2794"/>
      <c r="AQ345" s="2794"/>
      <c r="AR345" s="2794"/>
      <c r="AS345" s="2794"/>
      <c r="AT345" s="2794"/>
      <c r="AU345" s="2794"/>
      <c r="AV345" s="2794"/>
      <c r="AW345" s="2794"/>
      <c r="AX345" s="2794"/>
      <c r="AY345" s="2794"/>
      <c r="AZ345" s="239"/>
      <c r="BA345" s="3141" t="s">
        <v>151</v>
      </c>
      <c r="BB345" s="177" t="s">
        <v>49</v>
      </c>
      <c r="BC345" s="666">
        <v>163</v>
      </c>
      <c r="BD345" s="682">
        <v>189</v>
      </c>
      <c r="BE345" s="682">
        <v>249</v>
      </c>
      <c r="BF345" s="682">
        <v>387</v>
      </c>
      <c r="BG345" s="698">
        <v>951</v>
      </c>
      <c r="BH345" s="714">
        <v>150</v>
      </c>
      <c r="BI345" s="682">
        <v>139</v>
      </c>
      <c r="BJ345" s="682">
        <v>173</v>
      </c>
      <c r="BK345" s="682">
        <v>274</v>
      </c>
      <c r="BL345" s="698">
        <v>499</v>
      </c>
      <c r="BM345" s="714">
        <v>101</v>
      </c>
      <c r="BN345" s="682">
        <v>87</v>
      </c>
      <c r="BO345" s="682">
        <v>97</v>
      </c>
      <c r="BP345" s="682">
        <v>122</v>
      </c>
      <c r="BQ345" s="698">
        <v>297</v>
      </c>
      <c r="BR345" s="714">
        <v>303</v>
      </c>
      <c r="BS345" s="682">
        <v>311</v>
      </c>
      <c r="BT345" s="682">
        <v>226</v>
      </c>
      <c r="BU345" s="682">
        <v>183</v>
      </c>
      <c r="BV345" s="682">
        <v>416</v>
      </c>
      <c r="BW345" s="682">
        <v>53</v>
      </c>
      <c r="BX345" s="682">
        <v>82</v>
      </c>
      <c r="BY345" s="730">
        <v>94</v>
      </c>
      <c r="BZ345" s="730">
        <v>95</v>
      </c>
      <c r="CA345" s="730">
        <v>176</v>
      </c>
      <c r="CB345" s="2806"/>
      <c r="CC345" s="2806"/>
      <c r="CD345" s="2806"/>
      <c r="CE345" s="2806"/>
      <c r="CF345" s="2806"/>
      <c r="CG345" s="2806"/>
      <c r="CH345" s="2806"/>
      <c r="CI345" s="2806"/>
      <c r="CJ345" s="2806"/>
      <c r="CK345" s="2806"/>
      <c r="CL345" s="2806"/>
      <c r="CM345" s="2806"/>
      <c r="CN345" s="2806"/>
      <c r="CO345" s="2806"/>
      <c r="CP345" s="2806"/>
      <c r="CQ345" s="2806"/>
      <c r="CR345" s="2806"/>
      <c r="CS345" s="2806"/>
      <c r="CT345" s="2806"/>
      <c r="CU345" s="2806"/>
      <c r="CV345" s="2806"/>
      <c r="CW345" s="2806"/>
      <c r="CX345" s="2806"/>
      <c r="CY345" s="2806"/>
      <c r="CZ345" s="2504"/>
    </row>
    <row r="346" s="130" customFormat="true" ht="15" customHeight="true" x14ac:dyDescent="0.2">
      <c r="A346" s="3524"/>
      <c r="B346" s="158" t="s">
        <v>48</v>
      </c>
      <c r="C346" s="560">
        <v>94.735142118863052</v>
      </c>
      <c r="D346" s="576">
        <v>93.21608040201005</v>
      </c>
      <c r="E346" s="576">
        <v>90.26202581149785</v>
      </c>
      <c r="F346" s="576">
        <v>82.723214285714292</v>
      </c>
      <c r="G346" s="592">
        <v>55.808550185873607</v>
      </c>
      <c r="H346" s="608">
        <v>89.293361884368309</v>
      </c>
      <c r="I346" s="576">
        <v>84.674751929437704</v>
      </c>
      <c r="J346" s="576">
        <v>77.619663648124188</v>
      </c>
      <c r="K346" s="576">
        <v>65.316455696202539</v>
      </c>
      <c r="L346" s="592">
        <v>40.806642941874259</v>
      </c>
      <c r="M346" s="608">
        <v>94.619072988811936</v>
      </c>
      <c r="N346" s="576">
        <v>94.965277777777786</v>
      </c>
      <c r="O346" s="576">
        <v>93.829516539440206</v>
      </c>
      <c r="P346" s="576">
        <v>91.371994342291373</v>
      </c>
      <c r="Q346" s="592">
        <v>80.537352555701176</v>
      </c>
      <c r="R346" s="608">
        <v>76.834862385321102</v>
      </c>
      <c r="S346" s="576">
        <v>78.477508650519042</v>
      </c>
      <c r="T346" s="576">
        <v>84.435261707988985</v>
      </c>
      <c r="U346" s="576">
        <v>86.36363636363636</v>
      </c>
      <c r="V346" s="576">
        <v>73.074433656957922</v>
      </c>
      <c r="W346" s="576">
        <v>95.069767441860463</v>
      </c>
      <c r="X346" s="576">
        <v>91.881188118811892</v>
      </c>
      <c r="Y346" s="650">
        <v>92.455858747993574</v>
      </c>
      <c r="Z346" s="650">
        <v>92.629945694336698</v>
      </c>
      <c r="AA346" s="650">
        <v>84.271671134941911</v>
      </c>
      <c r="AB346" s="2794"/>
      <c r="AC346" s="2794"/>
      <c r="AD346" s="2794"/>
      <c r="AE346" s="2794"/>
      <c r="AF346" s="2794"/>
      <c r="AG346" s="2794"/>
      <c r="AH346" s="2794"/>
      <c r="AI346" s="2794"/>
      <c r="AJ346" s="2794"/>
      <c r="AK346" s="2794"/>
      <c r="AL346" s="2794"/>
      <c r="AM346" s="2794"/>
      <c r="AN346" s="2794"/>
      <c r="AO346" s="2794"/>
      <c r="AP346" s="2794"/>
      <c r="AQ346" s="2794"/>
      <c r="AR346" s="2794"/>
      <c r="AS346" s="2794"/>
      <c r="AT346" s="2794"/>
      <c r="AU346" s="2794"/>
      <c r="AV346" s="2794"/>
      <c r="AW346" s="2794"/>
      <c r="AX346" s="2794"/>
      <c r="AY346" s="2794"/>
      <c r="AZ346" s="239"/>
      <c r="BA346" s="3140"/>
      <c r="BB346" s="177" t="s">
        <v>48</v>
      </c>
      <c r="BC346" s="666">
        <v>2933</v>
      </c>
      <c r="BD346" s="682">
        <v>2597</v>
      </c>
      <c r="BE346" s="682">
        <v>2308</v>
      </c>
      <c r="BF346" s="682">
        <v>1853</v>
      </c>
      <c r="BG346" s="698">
        <v>1201</v>
      </c>
      <c r="BH346" s="714">
        <v>1251</v>
      </c>
      <c r="BI346" s="682">
        <v>768</v>
      </c>
      <c r="BJ346" s="682">
        <v>600</v>
      </c>
      <c r="BK346" s="682">
        <v>516</v>
      </c>
      <c r="BL346" s="698">
        <v>344</v>
      </c>
      <c r="BM346" s="714">
        <v>1776</v>
      </c>
      <c r="BN346" s="682">
        <v>1641</v>
      </c>
      <c r="BO346" s="682">
        <v>1475</v>
      </c>
      <c r="BP346" s="682">
        <v>1292</v>
      </c>
      <c r="BQ346" s="698">
        <v>1229</v>
      </c>
      <c r="BR346" s="714">
        <v>1005</v>
      </c>
      <c r="BS346" s="682">
        <v>1134</v>
      </c>
      <c r="BT346" s="682">
        <v>1226</v>
      </c>
      <c r="BU346" s="682">
        <v>1159</v>
      </c>
      <c r="BV346" s="682">
        <v>1129</v>
      </c>
      <c r="BW346" s="682">
        <v>1022</v>
      </c>
      <c r="BX346" s="682">
        <v>928</v>
      </c>
      <c r="BY346" s="730">
        <v>1152</v>
      </c>
      <c r="BZ346" s="730">
        <v>1194</v>
      </c>
      <c r="CA346" s="730">
        <v>943</v>
      </c>
      <c r="CB346" s="2806"/>
      <c r="CC346" s="2806"/>
      <c r="CD346" s="2806"/>
      <c r="CE346" s="2806"/>
      <c r="CF346" s="2806"/>
      <c r="CG346" s="2806"/>
      <c r="CH346" s="2806"/>
      <c r="CI346" s="2806"/>
      <c r="CJ346" s="2806"/>
      <c r="CK346" s="2806"/>
      <c r="CL346" s="2806"/>
      <c r="CM346" s="2806"/>
      <c r="CN346" s="2806"/>
      <c r="CO346" s="2806"/>
      <c r="CP346" s="2806"/>
      <c r="CQ346" s="2806"/>
      <c r="CR346" s="2806"/>
      <c r="CS346" s="2806"/>
      <c r="CT346" s="2806"/>
      <c r="CU346" s="2806"/>
      <c r="CV346" s="2806"/>
      <c r="CW346" s="2806"/>
      <c r="CX346" s="2806"/>
      <c r="CY346" s="2806"/>
      <c r="CZ346" s="2504"/>
    </row>
    <row r="347" s="130" customFormat="true" ht="15" customHeight="true" x14ac:dyDescent="0.2">
      <c r="A347" s="3524" t="s">
        <v>146</v>
      </c>
      <c r="B347" s="158" t="s">
        <v>49</v>
      </c>
      <c r="C347" s="560">
        <v>1.1304909560723515</v>
      </c>
      <c r="D347" s="576">
        <v>2.0100502512562812</v>
      </c>
      <c r="E347" s="576">
        <v>2.3856081345326552</v>
      </c>
      <c r="F347" s="576">
        <v>8.4375</v>
      </c>
      <c r="G347" s="592">
        <v>35.687732342007436</v>
      </c>
      <c r="H347" s="608">
        <v>2.2840827980014278</v>
      </c>
      <c r="I347" s="576">
        <v>5.1819184123484012</v>
      </c>
      <c r="J347" s="576">
        <v>10.866752910737388</v>
      </c>
      <c r="K347" s="576">
        <v>21.645569620253163</v>
      </c>
      <c r="L347" s="592">
        <v>54.922894424673785</v>
      </c>
      <c r="M347" s="608">
        <v>0.74587107085775173</v>
      </c>
      <c r="N347" s="576">
        <v>1.5625</v>
      </c>
      <c r="O347" s="576">
        <v>2.1628498727735366</v>
      </c>
      <c r="P347" s="576">
        <v>2.2630834512022631</v>
      </c>
      <c r="Q347" s="592">
        <v>13.433813892529489</v>
      </c>
      <c r="R347" s="608">
        <v>12.767584097859327</v>
      </c>
      <c r="S347" s="576">
        <v>16.193771626297579</v>
      </c>
      <c r="T347" s="576">
        <v>5.0275482093663912</v>
      </c>
      <c r="U347" s="576">
        <v>10.283159463487332</v>
      </c>
      <c r="V347" s="576">
        <v>14.3042071197411</v>
      </c>
      <c r="W347" s="576">
        <v>4.4651162790697674</v>
      </c>
      <c r="X347" s="576">
        <v>6.6336633663366342</v>
      </c>
      <c r="Y347" s="650">
        <v>4.2536115569823441</v>
      </c>
      <c r="Z347" s="650">
        <v>6.1287820015515901</v>
      </c>
      <c r="AA347" s="650">
        <v>2.5915996425379806</v>
      </c>
      <c r="AB347" s="2794"/>
      <c r="AC347" s="2794"/>
      <c r="AD347" s="2794"/>
      <c r="AE347" s="2794"/>
      <c r="AF347" s="2794"/>
      <c r="AG347" s="2794"/>
      <c r="AH347" s="2794"/>
      <c r="AI347" s="2794"/>
      <c r="AJ347" s="2794"/>
      <c r="AK347" s="2794"/>
      <c r="AL347" s="2794"/>
      <c r="AM347" s="2794"/>
      <c r="AN347" s="2794"/>
      <c r="AO347" s="2794"/>
      <c r="AP347" s="2794"/>
      <c r="AQ347" s="2794"/>
      <c r="AR347" s="2794"/>
      <c r="AS347" s="2794"/>
      <c r="AT347" s="2794"/>
      <c r="AU347" s="2794"/>
      <c r="AV347" s="2794"/>
      <c r="AW347" s="2794"/>
      <c r="AX347" s="2794"/>
      <c r="AY347" s="2794"/>
      <c r="AZ347" s="239"/>
      <c r="BA347" s="3141" t="s">
        <v>152</v>
      </c>
      <c r="BB347" s="177" t="s">
        <v>49</v>
      </c>
      <c r="BC347" s="666">
        <v>35</v>
      </c>
      <c r="BD347" s="682">
        <v>56</v>
      </c>
      <c r="BE347" s="682">
        <v>61</v>
      </c>
      <c r="BF347" s="682">
        <v>189</v>
      </c>
      <c r="BG347" s="698">
        <v>768</v>
      </c>
      <c r="BH347" s="714">
        <v>32</v>
      </c>
      <c r="BI347" s="682">
        <v>47</v>
      </c>
      <c r="BJ347" s="682">
        <v>84</v>
      </c>
      <c r="BK347" s="682">
        <v>171</v>
      </c>
      <c r="BL347" s="698">
        <v>463</v>
      </c>
      <c r="BM347" s="714">
        <v>14</v>
      </c>
      <c r="BN347" s="682">
        <v>27</v>
      </c>
      <c r="BO347" s="682">
        <v>34</v>
      </c>
      <c r="BP347" s="682">
        <v>32</v>
      </c>
      <c r="BQ347" s="698">
        <v>205</v>
      </c>
      <c r="BR347" s="714">
        <v>167</v>
      </c>
      <c r="BS347" s="682">
        <v>234</v>
      </c>
      <c r="BT347" s="682">
        <v>73</v>
      </c>
      <c r="BU347" s="682">
        <v>138</v>
      </c>
      <c r="BV347" s="682">
        <v>221</v>
      </c>
      <c r="BW347" s="682">
        <v>48</v>
      </c>
      <c r="BX347" s="682">
        <v>67</v>
      </c>
      <c r="BY347" s="730">
        <v>53</v>
      </c>
      <c r="BZ347" s="730">
        <v>79</v>
      </c>
      <c r="CA347" s="730">
        <v>29</v>
      </c>
      <c r="CB347" s="2806"/>
      <c r="CC347" s="2806"/>
      <c r="CD347" s="2806"/>
      <c r="CE347" s="2806"/>
      <c r="CF347" s="2806"/>
      <c r="CG347" s="2806"/>
      <c r="CH347" s="2806"/>
      <c r="CI347" s="2806"/>
      <c r="CJ347" s="2806"/>
      <c r="CK347" s="2806"/>
      <c r="CL347" s="2806"/>
      <c r="CM347" s="2806"/>
      <c r="CN347" s="2806"/>
      <c r="CO347" s="2806"/>
      <c r="CP347" s="2806"/>
      <c r="CQ347" s="2806"/>
      <c r="CR347" s="2806"/>
      <c r="CS347" s="2806"/>
      <c r="CT347" s="2806"/>
      <c r="CU347" s="2806"/>
      <c r="CV347" s="2806"/>
      <c r="CW347" s="2806"/>
      <c r="CX347" s="2806"/>
      <c r="CY347" s="2806"/>
      <c r="CZ347" s="2504"/>
    </row>
    <row r="348" s="130" customFormat="true" ht="15" customHeight="true" x14ac:dyDescent="0.2">
      <c r="A348" s="3524"/>
      <c r="B348" s="158" t="s">
        <v>48</v>
      </c>
      <c r="C348" s="560">
        <v>98.86950904392765</v>
      </c>
      <c r="D348" s="576">
        <v>97.989949748743726</v>
      </c>
      <c r="E348" s="576">
        <v>97.61439186546734</v>
      </c>
      <c r="F348" s="576">
        <v>91.5625</v>
      </c>
      <c r="G348" s="592">
        <v>64.312267657992564</v>
      </c>
      <c r="H348" s="608">
        <v>97.715917201998565</v>
      </c>
      <c r="I348" s="576">
        <v>94.818081587651605</v>
      </c>
      <c r="J348" s="576">
        <v>89.133247089262611</v>
      </c>
      <c r="K348" s="576">
        <v>78.35443037974683</v>
      </c>
      <c r="L348" s="592">
        <v>45.077105575326215</v>
      </c>
      <c r="M348" s="608">
        <v>99.254128929142254</v>
      </c>
      <c r="N348" s="576">
        <v>98.4375</v>
      </c>
      <c r="O348" s="576">
        <v>97.837150127226451</v>
      </c>
      <c r="P348" s="576">
        <v>97.736916548797737</v>
      </c>
      <c r="Q348" s="592">
        <v>86.566186107470514</v>
      </c>
      <c r="R348" s="608">
        <v>87.232415902140673</v>
      </c>
      <c r="S348" s="576">
        <v>83.806228373702425</v>
      </c>
      <c r="T348" s="576">
        <v>94.972451790633599</v>
      </c>
      <c r="U348" s="576">
        <v>89.716840536512663</v>
      </c>
      <c r="V348" s="576">
        <v>85.695792880258907</v>
      </c>
      <c r="W348" s="576">
        <v>95.534883720930225</v>
      </c>
      <c r="X348" s="576">
        <v>93.366336633663366</v>
      </c>
      <c r="Y348" s="650">
        <v>95.746388443017665</v>
      </c>
      <c r="Z348" s="650">
        <v>93.871217998448415</v>
      </c>
      <c r="AA348" s="650">
        <v>97.408400357462028</v>
      </c>
      <c r="AB348" s="2794"/>
      <c r="AC348" s="2794"/>
      <c r="AD348" s="2794"/>
      <c r="AE348" s="2794"/>
      <c r="AF348" s="2794"/>
      <c r="AG348" s="2794"/>
      <c r="AH348" s="2794"/>
      <c r="AI348" s="2794"/>
      <c r="AJ348" s="2794"/>
      <c r="AK348" s="2794"/>
      <c r="AL348" s="2794"/>
      <c r="AM348" s="2794"/>
      <c r="AN348" s="2794"/>
      <c r="AO348" s="2794"/>
      <c r="AP348" s="2794"/>
      <c r="AQ348" s="2794"/>
      <c r="AR348" s="2794"/>
      <c r="AS348" s="2794"/>
      <c r="AT348" s="2794"/>
      <c r="AU348" s="2794"/>
      <c r="AV348" s="2794"/>
      <c r="AW348" s="2794"/>
      <c r="AX348" s="2794"/>
      <c r="AY348" s="2794"/>
      <c r="AZ348" s="239"/>
      <c r="BA348" s="3140"/>
      <c r="BB348" s="177" t="s">
        <v>48</v>
      </c>
      <c r="BC348" s="666">
        <v>3061</v>
      </c>
      <c r="BD348" s="682">
        <v>2730</v>
      </c>
      <c r="BE348" s="682">
        <v>2496</v>
      </c>
      <c r="BF348" s="682">
        <v>2051</v>
      </c>
      <c r="BG348" s="698">
        <v>1384</v>
      </c>
      <c r="BH348" s="714">
        <v>1369</v>
      </c>
      <c r="BI348" s="682">
        <v>860</v>
      </c>
      <c r="BJ348" s="682">
        <v>689</v>
      </c>
      <c r="BK348" s="682">
        <v>619</v>
      </c>
      <c r="BL348" s="698">
        <v>380</v>
      </c>
      <c r="BM348" s="714">
        <v>1863</v>
      </c>
      <c r="BN348" s="682">
        <v>1701</v>
      </c>
      <c r="BO348" s="682">
        <v>1538</v>
      </c>
      <c r="BP348" s="682">
        <v>1382</v>
      </c>
      <c r="BQ348" s="698">
        <v>1321</v>
      </c>
      <c r="BR348" s="714">
        <v>1141</v>
      </c>
      <c r="BS348" s="682">
        <v>1211</v>
      </c>
      <c r="BT348" s="682">
        <v>1379</v>
      </c>
      <c r="BU348" s="682">
        <v>1204</v>
      </c>
      <c r="BV348" s="682">
        <v>1324</v>
      </c>
      <c r="BW348" s="682">
        <v>1027</v>
      </c>
      <c r="BX348" s="682">
        <v>943</v>
      </c>
      <c r="BY348" s="730">
        <v>1193</v>
      </c>
      <c r="BZ348" s="730">
        <v>1210</v>
      </c>
      <c r="CA348" s="730">
        <v>1090</v>
      </c>
      <c r="CB348" s="2806"/>
      <c r="CC348" s="2806"/>
      <c r="CD348" s="2806"/>
      <c r="CE348" s="2806"/>
      <c r="CF348" s="2806"/>
      <c r="CG348" s="2806"/>
      <c r="CH348" s="2806"/>
      <c r="CI348" s="2806"/>
      <c r="CJ348" s="2806"/>
      <c r="CK348" s="2806"/>
      <c r="CL348" s="2806"/>
      <c r="CM348" s="2806"/>
      <c r="CN348" s="2806"/>
      <c r="CO348" s="2806"/>
      <c r="CP348" s="2806"/>
      <c r="CQ348" s="2806"/>
      <c r="CR348" s="2806"/>
      <c r="CS348" s="2806"/>
      <c r="CT348" s="2806"/>
      <c r="CU348" s="2806"/>
      <c r="CV348" s="2806"/>
      <c r="CW348" s="2806"/>
      <c r="CX348" s="2806"/>
      <c r="CY348" s="2806"/>
      <c r="CZ348" s="2504"/>
    </row>
    <row r="349" s="130" customFormat="true" ht="15" customHeight="true" x14ac:dyDescent="0.2">
      <c r="A349" s="3524" t="s">
        <v>147</v>
      </c>
      <c r="B349" s="158" t="s">
        <v>49</v>
      </c>
      <c r="C349" s="560">
        <v>38.63049095607235</v>
      </c>
      <c r="D349" s="576">
        <v>48.384781048097629</v>
      </c>
      <c r="E349" s="576">
        <v>59.992178333985137</v>
      </c>
      <c r="F349" s="576">
        <v>83.482142857142861</v>
      </c>
      <c r="G349" s="592">
        <v>94.516728624535318</v>
      </c>
      <c r="H349" s="608">
        <v>72.519628836545323</v>
      </c>
      <c r="I349" s="576">
        <v>86.438809261301003</v>
      </c>
      <c r="J349" s="576">
        <v>90.038809831824068</v>
      </c>
      <c r="K349" s="576">
        <v>92.531645569620252</v>
      </c>
      <c r="L349" s="592">
        <v>97.864768683274022</v>
      </c>
      <c r="M349" s="608">
        <v>37.080447522642515</v>
      </c>
      <c r="N349" s="576">
        <v>39.699074074074076</v>
      </c>
      <c r="O349" s="576">
        <v>47.137404580152669</v>
      </c>
      <c r="P349" s="576">
        <v>51.343705799151337</v>
      </c>
      <c r="Q349" s="592">
        <v>70.838794233289647</v>
      </c>
      <c r="R349" s="608">
        <v>68.960244648318053</v>
      </c>
      <c r="S349" s="576">
        <v>73.840830449826996</v>
      </c>
      <c r="T349" s="576">
        <v>71.763085399449039</v>
      </c>
      <c r="U349" s="576">
        <v>51.639344262295083</v>
      </c>
      <c r="V349" s="576">
        <v>88.608414239482201</v>
      </c>
      <c r="W349" s="576">
        <v>49.02325581395349</v>
      </c>
      <c r="X349" s="576">
        <v>63.267326732673268</v>
      </c>
      <c r="Y349" s="650">
        <v>38.041733547351527</v>
      </c>
      <c r="Z349" s="650">
        <v>61.675717610550819</v>
      </c>
      <c r="AA349" s="650">
        <v>42.359249329758711</v>
      </c>
      <c r="AB349" s="2794"/>
      <c r="AC349" s="2794"/>
      <c r="AD349" s="2794"/>
      <c r="AE349" s="2794"/>
      <c r="AF349" s="2794"/>
      <c r="AG349" s="2794"/>
      <c r="AH349" s="2794"/>
      <c r="AI349" s="2794"/>
      <c r="AJ349" s="2794"/>
      <c r="AK349" s="2794"/>
      <c r="AL349" s="2794"/>
      <c r="AM349" s="2794"/>
      <c r="AN349" s="2794"/>
      <c r="AO349" s="2794"/>
      <c r="AP349" s="2794"/>
      <c r="AQ349" s="2794"/>
      <c r="AR349" s="2794"/>
      <c r="AS349" s="2794"/>
      <c r="AT349" s="2794"/>
      <c r="AU349" s="2794"/>
      <c r="AV349" s="2794"/>
      <c r="AW349" s="2794"/>
      <c r="AX349" s="2794"/>
      <c r="AY349" s="2794"/>
      <c r="AZ349" s="239"/>
      <c r="BA349" s="3141" t="s">
        <v>153</v>
      </c>
      <c r="BB349" s="177" t="s">
        <v>49</v>
      </c>
      <c r="BC349" s="666">
        <v>1196</v>
      </c>
      <c r="BD349" s="682">
        <v>1348</v>
      </c>
      <c r="BE349" s="682">
        <v>1534</v>
      </c>
      <c r="BF349" s="682">
        <v>1870</v>
      </c>
      <c r="BG349" s="698">
        <v>2034</v>
      </c>
      <c r="BH349" s="714">
        <v>1016</v>
      </c>
      <c r="BI349" s="682">
        <v>784</v>
      </c>
      <c r="BJ349" s="682">
        <v>696</v>
      </c>
      <c r="BK349" s="682">
        <v>731</v>
      </c>
      <c r="BL349" s="698">
        <v>825</v>
      </c>
      <c r="BM349" s="714">
        <v>696</v>
      </c>
      <c r="BN349" s="682">
        <v>686</v>
      </c>
      <c r="BO349" s="682">
        <v>741</v>
      </c>
      <c r="BP349" s="682">
        <v>726</v>
      </c>
      <c r="BQ349" s="698">
        <v>1081</v>
      </c>
      <c r="BR349" s="714">
        <v>902</v>
      </c>
      <c r="BS349" s="682">
        <v>1067</v>
      </c>
      <c r="BT349" s="682">
        <v>1042</v>
      </c>
      <c r="BU349" s="682">
        <v>693</v>
      </c>
      <c r="BV349" s="682">
        <v>1369</v>
      </c>
      <c r="BW349" s="682">
        <v>527</v>
      </c>
      <c r="BX349" s="682">
        <v>639</v>
      </c>
      <c r="BY349" s="730">
        <v>474</v>
      </c>
      <c r="BZ349" s="730">
        <v>795</v>
      </c>
      <c r="CA349" s="730">
        <v>474</v>
      </c>
      <c r="CB349" s="2806"/>
      <c r="CC349" s="2806"/>
      <c r="CD349" s="2806"/>
      <c r="CE349" s="2806"/>
      <c r="CF349" s="2806"/>
      <c r="CG349" s="2806"/>
      <c r="CH349" s="2806"/>
      <c r="CI349" s="2806"/>
      <c r="CJ349" s="2806"/>
      <c r="CK349" s="2806"/>
      <c r="CL349" s="2806"/>
      <c r="CM349" s="2806"/>
      <c r="CN349" s="2806"/>
      <c r="CO349" s="2806"/>
      <c r="CP349" s="2806"/>
      <c r="CQ349" s="2806"/>
      <c r="CR349" s="2806"/>
      <c r="CS349" s="2806"/>
      <c r="CT349" s="2806"/>
      <c r="CU349" s="2806"/>
      <c r="CV349" s="2806"/>
      <c r="CW349" s="2806"/>
      <c r="CX349" s="2806"/>
      <c r="CY349" s="2806"/>
      <c r="CZ349" s="2504"/>
    </row>
    <row r="350" s="130" customFormat="true" ht="15" customHeight="true" x14ac:dyDescent="0.2">
      <c r="A350" s="3524"/>
      <c r="B350" s="158" t="s">
        <v>48</v>
      </c>
      <c r="C350" s="560">
        <v>61.36950904392765</v>
      </c>
      <c r="D350" s="576">
        <v>51.615218951902364</v>
      </c>
      <c r="E350" s="576">
        <v>40.007821666014856</v>
      </c>
      <c r="F350" s="576">
        <v>16.517857142857142</v>
      </c>
      <c r="G350" s="592">
        <v>5.4832713754646845</v>
      </c>
      <c r="H350" s="608">
        <v>27.480371163454677</v>
      </c>
      <c r="I350" s="576">
        <v>13.561190738699008</v>
      </c>
      <c r="J350" s="576">
        <v>9.9611901681759374</v>
      </c>
      <c r="K350" s="576">
        <v>7.4683544303797467</v>
      </c>
      <c r="L350" s="592">
        <v>2.1352313167259789</v>
      </c>
      <c r="M350" s="608">
        <v>62.919552477357485</v>
      </c>
      <c r="N350" s="576">
        <v>60.300925925925931</v>
      </c>
      <c r="O350" s="576">
        <v>52.862595419847324</v>
      </c>
      <c r="P350" s="576">
        <v>48.656294200848656</v>
      </c>
      <c r="Q350" s="592">
        <v>29.161205766710353</v>
      </c>
      <c r="R350" s="608">
        <v>31.039755351681958</v>
      </c>
      <c r="S350" s="576">
        <v>26.159169550173011</v>
      </c>
      <c r="T350" s="576">
        <v>28.236914600550968</v>
      </c>
      <c r="U350" s="576">
        <v>48.360655737704917</v>
      </c>
      <c r="V350" s="576">
        <v>11.391585760517801</v>
      </c>
      <c r="W350" s="576">
        <v>50.97674418604651</v>
      </c>
      <c r="X350" s="576">
        <v>36.732673267326732</v>
      </c>
      <c r="Y350" s="650">
        <v>61.958266452648481</v>
      </c>
      <c r="Z350" s="650">
        <v>38.324282389449188</v>
      </c>
      <c r="AA350" s="650">
        <v>57.640750670241289</v>
      </c>
      <c r="AB350" s="2794"/>
      <c r="AC350" s="2794"/>
      <c r="AD350" s="2794"/>
      <c r="AE350" s="2794"/>
      <c r="AF350" s="2794"/>
      <c r="AG350" s="2794"/>
      <c r="AH350" s="2794"/>
      <c r="AI350" s="2794"/>
      <c r="AJ350" s="2794"/>
      <c r="AK350" s="2794"/>
      <c r="AL350" s="2794"/>
      <c r="AM350" s="2794"/>
      <c r="AN350" s="2794"/>
      <c r="AO350" s="2794"/>
      <c r="AP350" s="2794"/>
      <c r="AQ350" s="2794"/>
      <c r="AR350" s="2794"/>
      <c r="AS350" s="2794"/>
      <c r="AT350" s="2794"/>
      <c r="AU350" s="2794"/>
      <c r="AV350" s="2794"/>
      <c r="AW350" s="2794"/>
      <c r="AX350" s="2794"/>
      <c r="AY350" s="2794"/>
      <c r="AZ350" s="239"/>
      <c r="BA350" s="3140"/>
      <c r="BB350" s="177" t="s">
        <v>48</v>
      </c>
      <c r="BC350" s="666">
        <v>1900</v>
      </c>
      <c r="BD350" s="682">
        <v>1438</v>
      </c>
      <c r="BE350" s="682">
        <v>1023</v>
      </c>
      <c r="BF350" s="682">
        <v>370</v>
      </c>
      <c r="BG350" s="698">
        <v>118</v>
      </c>
      <c r="BH350" s="714">
        <v>385</v>
      </c>
      <c r="BI350" s="682">
        <v>123</v>
      </c>
      <c r="BJ350" s="682">
        <v>77</v>
      </c>
      <c r="BK350" s="682">
        <v>59</v>
      </c>
      <c r="BL350" s="698">
        <v>18</v>
      </c>
      <c r="BM350" s="714">
        <v>1181</v>
      </c>
      <c r="BN350" s="682">
        <v>1042</v>
      </c>
      <c r="BO350" s="682">
        <v>831</v>
      </c>
      <c r="BP350" s="682">
        <v>688</v>
      </c>
      <c r="BQ350" s="698">
        <v>445</v>
      </c>
      <c r="BR350" s="714">
        <v>406</v>
      </c>
      <c r="BS350" s="682">
        <v>378</v>
      </c>
      <c r="BT350" s="682">
        <v>410</v>
      </c>
      <c r="BU350" s="682">
        <v>649</v>
      </c>
      <c r="BV350" s="682">
        <v>176</v>
      </c>
      <c r="BW350" s="682">
        <v>548</v>
      </c>
      <c r="BX350" s="682">
        <v>371</v>
      </c>
      <c r="BY350" s="730">
        <v>772</v>
      </c>
      <c r="BZ350" s="730">
        <v>494</v>
      </c>
      <c r="CA350" s="730">
        <v>645</v>
      </c>
      <c r="CB350" s="2806"/>
      <c r="CC350" s="2806"/>
      <c r="CD350" s="2806"/>
      <c r="CE350" s="2806"/>
      <c r="CF350" s="2806"/>
      <c r="CG350" s="2806"/>
      <c r="CH350" s="2806"/>
      <c r="CI350" s="2806"/>
      <c r="CJ350" s="2806"/>
      <c r="CK350" s="2806"/>
      <c r="CL350" s="2806"/>
      <c r="CM350" s="2806"/>
      <c r="CN350" s="2806"/>
      <c r="CO350" s="2806"/>
      <c r="CP350" s="2806"/>
      <c r="CQ350" s="2806"/>
      <c r="CR350" s="2806"/>
      <c r="CS350" s="2806"/>
      <c r="CT350" s="2806"/>
      <c r="CU350" s="2806"/>
      <c r="CV350" s="2806"/>
      <c r="CW350" s="2806"/>
      <c r="CX350" s="2806"/>
      <c r="CY350" s="2806"/>
      <c r="CZ350" s="2504"/>
    </row>
    <row r="351" s="130" customFormat="true" ht="15" customHeight="true" x14ac:dyDescent="0.2">
      <c r="A351" s="3524" t="s">
        <v>148</v>
      </c>
      <c r="B351" s="158" t="s">
        <v>49</v>
      </c>
      <c r="C351" s="560">
        <v>19.315245478036175</v>
      </c>
      <c r="D351" s="576">
        <v>23.00789662598708</v>
      </c>
      <c r="E351" s="576">
        <v>24.755572937035588</v>
      </c>
      <c r="F351" s="576">
        <v>31.026785714285715</v>
      </c>
      <c r="G351" s="592">
        <v>67.797397769516735</v>
      </c>
      <c r="H351" s="608">
        <v>20.128479657387579</v>
      </c>
      <c r="I351" s="576">
        <v>22.601984564498345</v>
      </c>
      <c r="J351" s="576">
        <v>32.470892626131956</v>
      </c>
      <c r="K351" s="576">
        <v>51.518987341772146</v>
      </c>
      <c r="L351" s="592">
        <v>85.646500593119811</v>
      </c>
      <c r="M351" s="608">
        <v>17.261587639850827</v>
      </c>
      <c r="N351" s="576">
        <v>22.222222222222221</v>
      </c>
      <c r="O351" s="576">
        <v>24.554707379134861</v>
      </c>
      <c r="P351" s="576">
        <v>24.611032531824613</v>
      </c>
      <c r="Q351" s="592">
        <v>46.985583224115338</v>
      </c>
      <c r="R351" s="608">
        <v>27.599388379204893</v>
      </c>
      <c r="S351" s="576">
        <v>43.944636678200695</v>
      </c>
      <c r="T351" s="576">
        <v>27.754820936639117</v>
      </c>
      <c r="U351" s="576">
        <v>37.704918032786885</v>
      </c>
      <c r="V351" s="576">
        <v>30.809061488673141</v>
      </c>
      <c r="W351" s="576">
        <v>37.395348837209305</v>
      </c>
      <c r="X351" s="576">
        <v>26.732673267326735</v>
      </c>
      <c r="Y351" s="650">
        <v>43.097913322632422</v>
      </c>
      <c r="Z351" s="650">
        <v>29.402637703646239</v>
      </c>
      <c r="AA351" s="650">
        <v>5.0938337801608577</v>
      </c>
      <c r="AB351" s="2794"/>
      <c r="AC351" s="2794"/>
      <c r="AD351" s="2794"/>
      <c r="AE351" s="2794"/>
      <c r="AF351" s="2794"/>
      <c r="AG351" s="2794"/>
      <c r="AH351" s="2794"/>
      <c r="AI351" s="2794"/>
      <c r="AJ351" s="2794"/>
      <c r="AK351" s="2794"/>
      <c r="AL351" s="2794"/>
      <c r="AM351" s="2794"/>
      <c r="AN351" s="2794"/>
      <c r="AO351" s="2794"/>
      <c r="AP351" s="2794"/>
      <c r="AQ351" s="2794"/>
      <c r="AR351" s="2794"/>
      <c r="AS351" s="2794"/>
      <c r="AT351" s="2794"/>
      <c r="AU351" s="2794"/>
      <c r="AV351" s="2794"/>
      <c r="AW351" s="2794"/>
      <c r="AX351" s="2794"/>
      <c r="AY351" s="2794"/>
      <c r="AZ351" s="239"/>
      <c r="BA351" s="3141" t="s">
        <v>154</v>
      </c>
      <c r="BB351" s="177" t="s">
        <v>49</v>
      </c>
      <c r="BC351" s="666">
        <v>598</v>
      </c>
      <c r="BD351" s="682">
        <v>641</v>
      </c>
      <c r="BE351" s="682">
        <v>633</v>
      </c>
      <c r="BF351" s="682">
        <v>695</v>
      </c>
      <c r="BG351" s="698">
        <v>1459</v>
      </c>
      <c r="BH351" s="714">
        <v>282</v>
      </c>
      <c r="BI351" s="682">
        <v>205</v>
      </c>
      <c r="BJ351" s="682">
        <v>251</v>
      </c>
      <c r="BK351" s="682">
        <v>407</v>
      </c>
      <c r="BL351" s="698">
        <v>722</v>
      </c>
      <c r="BM351" s="714">
        <v>324</v>
      </c>
      <c r="BN351" s="682">
        <v>384</v>
      </c>
      <c r="BO351" s="682">
        <v>386</v>
      </c>
      <c r="BP351" s="682">
        <v>348</v>
      </c>
      <c r="BQ351" s="698">
        <v>717</v>
      </c>
      <c r="BR351" s="714">
        <v>361</v>
      </c>
      <c r="BS351" s="682">
        <v>635</v>
      </c>
      <c r="BT351" s="682">
        <v>403</v>
      </c>
      <c r="BU351" s="682">
        <v>506</v>
      </c>
      <c r="BV351" s="682">
        <v>476</v>
      </c>
      <c r="BW351" s="682">
        <v>402</v>
      </c>
      <c r="BX351" s="682">
        <v>270</v>
      </c>
      <c r="BY351" s="730">
        <v>537</v>
      </c>
      <c r="BZ351" s="730">
        <v>379</v>
      </c>
      <c r="CA351" s="730">
        <v>57</v>
      </c>
      <c r="CB351" s="2806"/>
      <c r="CC351" s="2806"/>
      <c r="CD351" s="2806"/>
      <c r="CE351" s="2806"/>
      <c r="CF351" s="2806"/>
      <c r="CG351" s="2806"/>
      <c r="CH351" s="2806"/>
      <c r="CI351" s="2806"/>
      <c r="CJ351" s="2806"/>
      <c r="CK351" s="2806"/>
      <c r="CL351" s="2806"/>
      <c r="CM351" s="2806"/>
      <c r="CN351" s="2806"/>
      <c r="CO351" s="2806"/>
      <c r="CP351" s="2806"/>
      <c r="CQ351" s="2806"/>
      <c r="CR351" s="2806"/>
      <c r="CS351" s="2806"/>
      <c r="CT351" s="2806"/>
      <c r="CU351" s="2806"/>
      <c r="CV351" s="2806"/>
      <c r="CW351" s="2806"/>
      <c r="CX351" s="2806"/>
      <c r="CY351" s="2806"/>
      <c r="CZ351" s="2504"/>
    </row>
    <row r="352" s="130" customFormat="true" ht="15" customHeight="true" x14ac:dyDescent="0.2">
      <c r="A352" s="3524"/>
      <c r="B352" s="158" t="s">
        <v>48</v>
      </c>
      <c r="C352" s="560">
        <v>80.684754521963825</v>
      </c>
      <c r="D352" s="576">
        <v>76.992103374012927</v>
      </c>
      <c r="E352" s="576">
        <v>75.244427062964419</v>
      </c>
      <c r="F352" s="576">
        <v>68.973214285714292</v>
      </c>
      <c r="G352" s="592">
        <v>32.202602230483272</v>
      </c>
      <c r="H352" s="608">
        <v>79.871520342612428</v>
      </c>
      <c r="I352" s="576">
        <v>77.398015435501648</v>
      </c>
      <c r="J352" s="576">
        <v>67.529107373868044</v>
      </c>
      <c r="K352" s="576">
        <v>48.481012658227847</v>
      </c>
      <c r="L352" s="592">
        <v>14.353499406880191</v>
      </c>
      <c r="M352" s="608">
        <v>82.738412360149169</v>
      </c>
      <c r="N352" s="576">
        <v>77.777777777777786</v>
      </c>
      <c r="O352" s="576">
        <v>75.445292620865146</v>
      </c>
      <c r="P352" s="576">
        <v>75.388967468175395</v>
      </c>
      <c r="Q352" s="592">
        <v>53.014416775884662</v>
      </c>
      <c r="R352" s="608">
        <v>72.400611620795104</v>
      </c>
      <c r="S352" s="576">
        <v>56.055363321799312</v>
      </c>
      <c r="T352" s="576">
        <v>72.245179063360894</v>
      </c>
      <c r="U352" s="576">
        <v>62.295081967213115</v>
      </c>
      <c r="V352" s="576">
        <v>69.190938511326863</v>
      </c>
      <c r="W352" s="576">
        <v>62.604651162790702</v>
      </c>
      <c r="X352" s="576">
        <v>73.267326732673268</v>
      </c>
      <c r="Y352" s="650">
        <v>56.902086677367578</v>
      </c>
      <c r="Z352" s="650">
        <v>70.597362296353765</v>
      </c>
      <c r="AA352" s="650">
        <v>94.906166219839136</v>
      </c>
      <c r="AB352" s="2794"/>
      <c r="AC352" s="2794"/>
      <c r="AD352" s="2794"/>
      <c r="AE352" s="2794"/>
      <c r="AF352" s="2794"/>
      <c r="AG352" s="2794"/>
      <c r="AH352" s="2794"/>
      <c r="AI352" s="2794"/>
      <c r="AJ352" s="2794"/>
      <c r="AK352" s="2794"/>
      <c r="AL352" s="2794"/>
      <c r="AM352" s="2794"/>
      <c r="AN352" s="2794"/>
      <c r="AO352" s="2794"/>
      <c r="AP352" s="2794"/>
      <c r="AQ352" s="2794"/>
      <c r="AR352" s="2794"/>
      <c r="AS352" s="2794"/>
      <c r="AT352" s="2794"/>
      <c r="AU352" s="2794"/>
      <c r="AV352" s="2794"/>
      <c r="AW352" s="2794"/>
      <c r="AX352" s="2794"/>
      <c r="AY352" s="2794"/>
      <c r="AZ352" s="239"/>
      <c r="BA352" s="3140"/>
      <c r="BB352" s="177" t="s">
        <v>48</v>
      </c>
      <c r="BC352" s="666">
        <v>2498</v>
      </c>
      <c r="BD352" s="682">
        <v>2145</v>
      </c>
      <c r="BE352" s="682">
        <v>1924</v>
      </c>
      <c r="BF352" s="682">
        <v>1545</v>
      </c>
      <c r="BG352" s="698">
        <v>693</v>
      </c>
      <c r="BH352" s="714">
        <v>1119</v>
      </c>
      <c r="BI352" s="682">
        <v>702</v>
      </c>
      <c r="BJ352" s="682">
        <v>522</v>
      </c>
      <c r="BK352" s="682">
        <v>383</v>
      </c>
      <c r="BL352" s="698">
        <v>121</v>
      </c>
      <c r="BM352" s="714">
        <v>1553</v>
      </c>
      <c r="BN352" s="682">
        <v>1344</v>
      </c>
      <c r="BO352" s="682">
        <v>1186</v>
      </c>
      <c r="BP352" s="682">
        <v>1066</v>
      </c>
      <c r="BQ352" s="698">
        <v>809</v>
      </c>
      <c r="BR352" s="714">
        <v>947</v>
      </c>
      <c r="BS352" s="682">
        <v>810</v>
      </c>
      <c r="BT352" s="682">
        <v>1049</v>
      </c>
      <c r="BU352" s="682">
        <v>836</v>
      </c>
      <c r="BV352" s="682">
        <v>1069</v>
      </c>
      <c r="BW352" s="682">
        <v>673</v>
      </c>
      <c r="BX352" s="682">
        <v>740</v>
      </c>
      <c r="BY352" s="730">
        <v>709</v>
      </c>
      <c r="BZ352" s="730">
        <v>910</v>
      </c>
      <c r="CA352" s="730">
        <v>1062</v>
      </c>
      <c r="CB352" s="2806"/>
      <c r="CC352" s="2806"/>
      <c r="CD352" s="2806"/>
      <c r="CE352" s="2806"/>
      <c r="CF352" s="2806"/>
      <c r="CG352" s="2806"/>
      <c r="CH352" s="2806"/>
      <c r="CI352" s="2806"/>
      <c r="CJ352" s="2806"/>
      <c r="CK352" s="2806"/>
      <c r="CL352" s="2806"/>
      <c r="CM352" s="2806"/>
      <c r="CN352" s="2806"/>
      <c r="CO352" s="2806"/>
      <c r="CP352" s="2806"/>
      <c r="CQ352" s="2806"/>
      <c r="CR352" s="2806"/>
      <c r="CS352" s="2806"/>
      <c r="CT352" s="2806"/>
      <c r="CU352" s="2806"/>
      <c r="CV352" s="2806"/>
      <c r="CW352" s="2806"/>
      <c r="CX352" s="2806"/>
      <c r="CY352" s="2806"/>
      <c r="CZ352" s="2504"/>
    </row>
    <row r="353" s="130" customFormat="true" ht="15" customHeight="true" x14ac:dyDescent="0.2">
      <c r="A353" s="3524" t="s">
        <v>137</v>
      </c>
      <c r="B353" s="158" t="s">
        <v>49</v>
      </c>
      <c r="C353" s="560">
        <v>9.8837209302325579</v>
      </c>
      <c r="D353" s="576">
        <v>11.521895190236899</v>
      </c>
      <c r="E353" s="576">
        <v>13.766132186155652</v>
      </c>
      <c r="F353" s="576">
        <v>20.580357142857142</v>
      </c>
      <c r="G353" s="592">
        <v>45.260223048327134</v>
      </c>
      <c r="H353" s="608">
        <v>13.347608850820841</v>
      </c>
      <c r="I353" s="576">
        <v>17.971334068357223</v>
      </c>
      <c r="J353" s="576">
        <v>25.35575679172057</v>
      </c>
      <c r="K353" s="576">
        <v>35.949367088607595</v>
      </c>
      <c r="L353" s="592">
        <v>60.142348754448392</v>
      </c>
      <c r="M353" s="608">
        <v>9.8028769312733086</v>
      </c>
      <c r="N353" s="576">
        <v>10.127314814814815</v>
      </c>
      <c r="O353" s="576">
        <v>11.323155216284988</v>
      </c>
      <c r="P353" s="576">
        <v>13.295615275813297</v>
      </c>
      <c r="Q353" s="592">
        <v>23.066841415465269</v>
      </c>
      <c r="R353" s="608">
        <v>29.740061162079513</v>
      </c>
      <c r="S353" s="576">
        <v>24.152249134948097</v>
      </c>
      <c r="T353" s="576">
        <v>17.561983471074381</v>
      </c>
      <c r="U353" s="576">
        <v>18.479880774962744</v>
      </c>
      <c r="V353" s="576">
        <v>27.961165048543691</v>
      </c>
      <c r="W353" s="576">
        <v>8.0930232558139537</v>
      </c>
      <c r="X353" s="576">
        <v>8.8118811881188108</v>
      </c>
      <c r="Y353" s="650">
        <v>12.921348314606742</v>
      </c>
      <c r="Z353" s="650">
        <v>8.4561675717610552</v>
      </c>
      <c r="AA353" s="650">
        <v>26.362823949955317</v>
      </c>
      <c r="AB353" s="2794"/>
      <c r="AC353" s="2794"/>
      <c r="AD353" s="2794"/>
      <c r="AE353" s="2794"/>
      <c r="AF353" s="2794"/>
      <c r="AG353" s="2794"/>
      <c r="AH353" s="2794"/>
      <c r="AI353" s="2794"/>
      <c r="AJ353" s="2794"/>
      <c r="AK353" s="2794"/>
      <c r="AL353" s="2794"/>
      <c r="AM353" s="2794"/>
      <c r="AN353" s="2794"/>
      <c r="AO353" s="2794"/>
      <c r="AP353" s="2794"/>
      <c r="AQ353" s="2794"/>
      <c r="AR353" s="2794"/>
      <c r="AS353" s="2794"/>
      <c r="AT353" s="2794"/>
      <c r="AU353" s="2794"/>
      <c r="AV353" s="2794"/>
      <c r="AW353" s="2794"/>
      <c r="AX353" s="2794"/>
      <c r="AY353" s="2794"/>
      <c r="AZ353" s="239"/>
      <c r="BA353" s="3141" t="s">
        <v>143</v>
      </c>
      <c r="BB353" s="177" t="s">
        <v>49</v>
      </c>
      <c r="BC353" s="666">
        <v>306</v>
      </c>
      <c r="BD353" s="682">
        <v>321</v>
      </c>
      <c r="BE353" s="682">
        <v>352</v>
      </c>
      <c r="BF353" s="682">
        <v>461</v>
      </c>
      <c r="BG353" s="698">
        <v>974</v>
      </c>
      <c r="BH353" s="714">
        <v>187</v>
      </c>
      <c r="BI353" s="682">
        <v>163</v>
      </c>
      <c r="BJ353" s="682">
        <v>196</v>
      </c>
      <c r="BK353" s="682">
        <v>284</v>
      </c>
      <c r="BL353" s="698">
        <v>507</v>
      </c>
      <c r="BM353" s="714">
        <v>184</v>
      </c>
      <c r="BN353" s="682">
        <v>175</v>
      </c>
      <c r="BO353" s="682">
        <v>178</v>
      </c>
      <c r="BP353" s="682">
        <v>188</v>
      </c>
      <c r="BQ353" s="698">
        <v>352</v>
      </c>
      <c r="BR353" s="714">
        <v>389</v>
      </c>
      <c r="BS353" s="682">
        <v>349</v>
      </c>
      <c r="BT353" s="682">
        <v>255</v>
      </c>
      <c r="BU353" s="682">
        <v>248</v>
      </c>
      <c r="BV353" s="682">
        <v>432</v>
      </c>
      <c r="BW353" s="682">
        <v>87</v>
      </c>
      <c r="BX353" s="682">
        <v>89</v>
      </c>
      <c r="BY353" s="730">
        <v>161</v>
      </c>
      <c r="BZ353" s="730">
        <v>109</v>
      </c>
      <c r="CA353" s="730">
        <v>295</v>
      </c>
      <c r="CB353" s="2806"/>
      <c r="CC353" s="2806"/>
      <c r="CD353" s="2806"/>
      <c r="CE353" s="2806"/>
      <c r="CF353" s="2806"/>
      <c r="CG353" s="2806"/>
      <c r="CH353" s="2806"/>
      <c r="CI353" s="2806"/>
      <c r="CJ353" s="2806"/>
      <c r="CK353" s="2806"/>
      <c r="CL353" s="2806"/>
      <c r="CM353" s="2806"/>
      <c r="CN353" s="2806"/>
      <c r="CO353" s="2806"/>
      <c r="CP353" s="2806"/>
      <c r="CQ353" s="2806"/>
      <c r="CR353" s="2806"/>
      <c r="CS353" s="2806"/>
      <c r="CT353" s="2806"/>
      <c r="CU353" s="2806"/>
      <c r="CV353" s="2806"/>
      <c r="CW353" s="2806"/>
      <c r="CX353" s="2806"/>
      <c r="CY353" s="2806"/>
      <c r="CZ353" s="2504"/>
    </row>
    <row r="354" s="130" customFormat="true" ht="15" customHeight="true" x14ac:dyDescent="0.2">
      <c r="A354" s="3525"/>
      <c r="B354" s="159" t="s">
        <v>48</v>
      </c>
      <c r="C354" s="561">
        <v>90.116279069767444</v>
      </c>
      <c r="D354" s="577">
        <v>88.478104809763096</v>
      </c>
      <c r="E354" s="577">
        <v>86.233867813844341</v>
      </c>
      <c r="F354" s="577">
        <v>79.419642857142861</v>
      </c>
      <c r="G354" s="593">
        <v>54.739776951672859</v>
      </c>
      <c r="H354" s="609">
        <v>86.652391149179152</v>
      </c>
      <c r="I354" s="577">
        <v>82.028665931642777</v>
      </c>
      <c r="J354" s="577">
        <v>74.64424320827942</v>
      </c>
      <c r="K354" s="577">
        <v>64.050632911392398</v>
      </c>
      <c r="L354" s="593">
        <v>39.857651245551601</v>
      </c>
      <c r="M354" s="609">
        <v>90.197123068726697</v>
      </c>
      <c r="N354" s="577">
        <v>89.87268518518519</v>
      </c>
      <c r="O354" s="577">
        <v>88.676844783715012</v>
      </c>
      <c r="P354" s="577">
        <v>86.704384724186696</v>
      </c>
      <c r="Q354" s="593">
        <v>76.933158584534738</v>
      </c>
      <c r="R354" s="609">
        <v>70.259938837920487</v>
      </c>
      <c r="S354" s="577">
        <v>75.847750865051893</v>
      </c>
      <c r="T354" s="577">
        <v>82.438016528925615</v>
      </c>
      <c r="U354" s="577">
        <v>81.520119225037263</v>
      </c>
      <c r="V354" s="577">
        <v>72.038834951456309</v>
      </c>
      <c r="W354" s="577">
        <v>91.906976744186039</v>
      </c>
      <c r="X354" s="577">
        <v>91.188118811881196</v>
      </c>
      <c r="Y354" s="651">
        <v>87.078651685393254</v>
      </c>
      <c r="Z354" s="651">
        <v>91.543832428238943</v>
      </c>
      <c r="AA354" s="651">
        <v>73.637176050044687</v>
      </c>
      <c r="AB354" s="2795"/>
      <c r="AC354" s="2795"/>
      <c r="AD354" s="2795"/>
      <c r="AE354" s="2795"/>
      <c r="AF354" s="2795"/>
      <c r="AG354" s="2795"/>
      <c r="AH354" s="2795"/>
      <c r="AI354" s="2795"/>
      <c r="AJ354" s="2795"/>
      <c r="AK354" s="2795"/>
      <c r="AL354" s="2795"/>
      <c r="AM354" s="2795"/>
      <c r="AN354" s="2795"/>
      <c r="AO354" s="2795"/>
      <c r="AP354" s="2795"/>
      <c r="AQ354" s="2795"/>
      <c r="AR354" s="2795"/>
      <c r="AS354" s="2795"/>
      <c r="AT354" s="2795"/>
      <c r="AU354" s="2795"/>
      <c r="AV354" s="2795"/>
      <c r="AW354" s="2795"/>
      <c r="AX354" s="2795"/>
      <c r="AY354" s="2795"/>
      <c r="AZ354" s="239"/>
      <c r="BA354" s="3142"/>
      <c r="BB354" s="178" t="s">
        <v>48</v>
      </c>
      <c r="BC354" s="667">
        <v>2790</v>
      </c>
      <c r="BD354" s="683">
        <v>2465</v>
      </c>
      <c r="BE354" s="683">
        <v>2205</v>
      </c>
      <c r="BF354" s="683">
        <v>1779</v>
      </c>
      <c r="BG354" s="699">
        <v>1178</v>
      </c>
      <c r="BH354" s="715">
        <v>1214</v>
      </c>
      <c r="BI354" s="683">
        <v>744</v>
      </c>
      <c r="BJ354" s="683">
        <v>577</v>
      </c>
      <c r="BK354" s="683">
        <v>506</v>
      </c>
      <c r="BL354" s="699">
        <v>336</v>
      </c>
      <c r="BM354" s="715">
        <v>1693</v>
      </c>
      <c r="BN354" s="683">
        <v>1553</v>
      </c>
      <c r="BO354" s="683">
        <v>1394</v>
      </c>
      <c r="BP354" s="683">
        <v>1226</v>
      </c>
      <c r="BQ354" s="699">
        <v>1174</v>
      </c>
      <c r="BR354" s="715">
        <v>919</v>
      </c>
      <c r="BS354" s="683">
        <v>1096</v>
      </c>
      <c r="BT354" s="683">
        <v>1197</v>
      </c>
      <c r="BU354" s="683">
        <v>1094</v>
      </c>
      <c r="BV354" s="683">
        <v>1113</v>
      </c>
      <c r="BW354" s="683">
        <v>988</v>
      </c>
      <c r="BX354" s="683">
        <v>921</v>
      </c>
      <c r="BY354" s="731">
        <v>1085</v>
      </c>
      <c r="BZ354" s="731">
        <v>1180</v>
      </c>
      <c r="CA354" s="731">
        <v>824</v>
      </c>
      <c r="CB354" s="2807"/>
      <c r="CC354" s="2807"/>
      <c r="CD354" s="2807"/>
      <c r="CE354" s="2807"/>
      <c r="CF354" s="2807"/>
      <c r="CG354" s="2807"/>
      <c r="CH354" s="2807"/>
      <c r="CI354" s="2807"/>
      <c r="CJ354" s="2807"/>
      <c r="CK354" s="2807"/>
      <c r="CL354" s="2807"/>
      <c r="CM354" s="2807"/>
      <c r="CN354" s="2807"/>
      <c r="CO354" s="2807"/>
      <c r="CP354" s="2807"/>
      <c r="CQ354" s="2807"/>
      <c r="CR354" s="2807"/>
      <c r="CS354" s="2807"/>
      <c r="CT354" s="2807"/>
      <c r="CU354" s="2807"/>
      <c r="CV354" s="2807"/>
      <c r="CW354" s="2807"/>
      <c r="CX354" s="2807"/>
      <c r="CY354" s="2807"/>
      <c r="CZ354" s="2505"/>
    </row>
    <row r="355" s="272" customFormat="true" ht="15" customHeight="true" x14ac:dyDescent="0.2">
      <c r="A355" s="135"/>
      <c r="B355" s="135"/>
      <c r="C355" s="135"/>
      <c r="D355" s="135"/>
      <c r="E355" s="135"/>
      <c r="F355" s="135"/>
      <c r="G355" s="135"/>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272" customFormat="true" ht="15" customHeight="true" x14ac:dyDescent="0.2">
      <c r="A356" s="135"/>
      <c r="B356" s="135"/>
      <c r="C356" s="135"/>
      <c r="D356" s="135"/>
      <c r="E356" s="135"/>
      <c r="F356" s="135"/>
      <c r="G356" s="135"/>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B356" s="135"/>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272" customFormat="true" ht="15" customHeight="true" x14ac:dyDescent="0.2">
      <c r="A357" s="135"/>
      <c r="B357" s="135"/>
      <c r="C357" s="135"/>
      <c r="D357" s="135"/>
      <c r="E357" s="135"/>
      <c r="F357" s="135"/>
      <c r="G357" s="135"/>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B357" s="135"/>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272" customFormat="true" ht="15" customHeight="true" x14ac:dyDescent="0.2">
      <c r="A358" s="135"/>
      <c r="B358" s="135"/>
      <c r="C358" s="135"/>
      <c r="D358" s="135"/>
      <c r="E358" s="135"/>
      <c r="F358" s="135"/>
      <c r="G358" s="135"/>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B358" s="135"/>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272" customFormat="true" ht="15" customHeight="true" x14ac:dyDescent="0.2">
      <c r="A359" s="135"/>
      <c r="B359" s="135"/>
      <c r="C359" s="135"/>
      <c r="D359" s="135"/>
      <c r="E359" s="135"/>
      <c r="F359" s="135"/>
      <c r="G359" s="135"/>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B359" s="135"/>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272" customFormat="true" ht="15" customHeight="true" x14ac:dyDescent="0.2">
      <c r="A360" s="135"/>
      <c r="B360" s="135"/>
      <c r="C360" s="135"/>
      <c r="D360" s="135"/>
      <c r="E360" s="135"/>
      <c r="F360" s="135"/>
      <c r="G360" s="135"/>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B360" s="135"/>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272" customFormat="true" ht="15" customHeight="true" x14ac:dyDescent="0.2">
      <c r="A361" s="135"/>
      <c r="B361" s="135"/>
      <c r="C361" s="135"/>
      <c r="D361" s="135"/>
      <c r="E361" s="135"/>
      <c r="F361" s="135"/>
      <c r="G361" s="135"/>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B361" s="135"/>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272" customFormat="true" ht="15" customHeight="true" x14ac:dyDescent="0.2">
      <c r="A362" s="135"/>
      <c r="B362" s="135"/>
      <c r="C362" s="135"/>
      <c r="D362" s="135"/>
      <c r="E362" s="135"/>
      <c r="F362" s="135"/>
      <c r="G362" s="135"/>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B362" s="135"/>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272" customFormat="true" ht="15" customHeight="true" x14ac:dyDescent="0.2">
      <c r="A363" s="135"/>
      <c r="B363" s="135"/>
      <c r="C363" s="135"/>
      <c r="D363" s="135"/>
      <c r="E363" s="135"/>
      <c r="F363" s="135"/>
      <c r="G363" s="135"/>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B363" s="135"/>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272" customFormat="true" ht="15" customHeight="true" x14ac:dyDescent="0.2">
      <c r="A364" s="135"/>
      <c r="B364" s="135"/>
      <c r="C364" s="135"/>
      <c r="D364" s="135"/>
      <c r="E364" s="135"/>
      <c r="F364" s="135"/>
      <c r="G364" s="135"/>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B364" s="135"/>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272" customFormat="true" ht="15" customHeight="true" x14ac:dyDescent="0.2">
      <c r="A365" s="135"/>
      <c r="B365" s="135"/>
      <c r="C365" s="135"/>
      <c r="D365" s="135"/>
      <c r="E365" s="135"/>
      <c r="F365" s="135"/>
      <c r="G365" s="135"/>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B365" s="135"/>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272" customFormat="true" ht="15" customHeight="true" x14ac:dyDescent="0.2">
      <c r="A366" s="135"/>
      <c r="B366" s="135"/>
      <c r="C366" s="135"/>
      <c r="D366" s="135"/>
      <c r="E366" s="135"/>
      <c r="F366" s="135"/>
      <c r="G366" s="135"/>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B366" s="135"/>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272" customFormat="true" ht="15" customHeight="true" x14ac:dyDescent="0.2">
      <c r="A367" s="135"/>
      <c r="B367" s="135"/>
      <c r="C367" s="135"/>
      <c r="D367" s="135"/>
      <c r="E367" s="135"/>
      <c r="F367" s="135"/>
      <c r="G367" s="135"/>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B367" s="135"/>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272" customFormat="true" ht="15" customHeight="true" x14ac:dyDescent="0.2">
      <c r="A368" s="135"/>
      <c r="B368" s="135"/>
      <c r="C368" s="135"/>
      <c r="D368" s="135"/>
      <c r="E368" s="135"/>
      <c r="F368" s="135"/>
      <c r="G368" s="135"/>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B368" s="135"/>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272" customFormat="true" ht="15" customHeight="true" x14ac:dyDescent="0.2">
      <c r="A369" s="135"/>
      <c r="B369" s="135"/>
      <c r="C369" s="135"/>
      <c r="D369" s="135"/>
      <c r="E369" s="135"/>
      <c r="F369" s="135"/>
      <c r="G369" s="135"/>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B369" s="135"/>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272" customFormat="true" ht="15" customHeight="true" x14ac:dyDescent="0.2">
      <c r="A370" s="135"/>
      <c r="B370" s="135"/>
      <c r="C370" s="135"/>
      <c r="D370" s="135"/>
      <c r="E370" s="135"/>
      <c r="F370" s="135"/>
      <c r="G370" s="135"/>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B370" s="135"/>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272" customFormat="true" ht="15" customHeight="true" x14ac:dyDescent="0.2">
      <c r="A371" s="135"/>
      <c r="B371" s="135"/>
      <c r="C371" s="135"/>
      <c r="D371" s="135"/>
      <c r="E371" s="135"/>
      <c r="F371" s="135"/>
      <c r="G371" s="135"/>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B371" s="135"/>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272" customFormat="true" ht="15" customHeight="true" x14ac:dyDescent="0.2">
      <c r="A372" s="135"/>
      <c r="B372" s="135"/>
      <c r="C372" s="135"/>
      <c r="D372" s="135"/>
      <c r="E372" s="135"/>
      <c r="F372" s="135"/>
      <c r="G372" s="135"/>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B372" s="135"/>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272" customFormat="true" ht="15" customHeight="true" x14ac:dyDescent="0.2">
      <c r="A373" s="135"/>
      <c r="B373" s="135"/>
      <c r="C373" s="135"/>
      <c r="D373" s="135"/>
      <c r="E373" s="135"/>
      <c r="F373" s="135"/>
      <c r="G373" s="135"/>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B373" s="135"/>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272" customFormat="true" ht="15" customHeight="true" x14ac:dyDescent="0.2">
      <c r="A374" s="135"/>
      <c r="B374" s="135"/>
      <c r="C374" s="135"/>
      <c r="D374" s="135"/>
      <c r="E374" s="135"/>
      <c r="F374" s="135"/>
      <c r="G374" s="135"/>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B374" s="135"/>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0" customFormat="true" ht="15" customHeight="true" x14ac:dyDescent="0.2">
      <c r="Y375" s="132"/>
      <c r="Z375" s="239"/>
      <c r="AA375" s="239"/>
      <c r="AB375" s="239"/>
      <c r="AC375" s="239"/>
      <c r="AD375" s="239"/>
      <c r="AE375" s="239"/>
      <c r="AF375" s="239"/>
      <c r="AG375" s="239"/>
      <c r="AH375" s="239"/>
      <c r="AI375" s="239"/>
      <c r="AJ375" s="239"/>
      <c r="AK375" s="239"/>
      <c r="AL375" s="239"/>
      <c r="AM375" s="239"/>
      <c r="AN375" s="239"/>
      <c r="AO375" s="239"/>
      <c r="AP375" s="239"/>
      <c r="AQ375" s="239"/>
      <c r="AR375" s="239"/>
      <c r="AS375" s="239"/>
      <c r="AT375" s="239"/>
      <c r="AU375" s="239"/>
      <c r="AV375" s="239"/>
      <c r="AW375" s="239"/>
      <c r="AX375" s="239"/>
      <c r="AY375" s="239"/>
      <c r="AZ375" s="239"/>
      <c r="BA375" s="132"/>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0" customFormat="true" ht="15" customHeight="true" x14ac:dyDescent="0.2">
      <c r="Y376" s="132"/>
      <c r="Z376" s="239"/>
      <c r="AA376" s="239"/>
      <c r="AB376" s="239"/>
      <c r="AC376" s="239"/>
      <c r="AD376" s="239"/>
      <c r="AE376" s="239"/>
      <c r="AF376" s="239"/>
      <c r="AG376" s="239"/>
      <c r="AH376" s="239"/>
      <c r="AI376" s="239"/>
      <c r="AJ376" s="239"/>
      <c r="AK376" s="239"/>
      <c r="AL376" s="239"/>
      <c r="AM376" s="239"/>
      <c r="AN376" s="239"/>
      <c r="AO376" s="239"/>
      <c r="AP376" s="239"/>
      <c r="AQ376" s="239"/>
      <c r="AR376" s="239"/>
      <c r="AS376" s="239"/>
      <c r="AT376" s="239"/>
      <c r="AU376" s="239"/>
      <c r="AV376" s="239"/>
      <c r="AW376" s="239"/>
      <c r="AX376" s="239"/>
      <c r="AY376" s="239"/>
      <c r="AZ376" s="239"/>
      <c r="BA376" s="132"/>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0" customFormat="true" ht="15" customHeight="true" x14ac:dyDescent="0.2">
      <c r="Y377" s="132"/>
      <c r="Z377" s="239"/>
      <c r="AA377" s="239"/>
      <c r="AB377" s="239"/>
      <c r="AC377" s="239"/>
      <c r="AD377" s="239"/>
      <c r="AE377" s="239"/>
      <c r="AF377" s="239"/>
      <c r="AG377" s="239"/>
      <c r="AH377" s="239"/>
      <c r="AI377" s="239"/>
      <c r="AJ377" s="239"/>
      <c r="AK377" s="239"/>
      <c r="AL377" s="239"/>
      <c r="AM377" s="239"/>
      <c r="AN377" s="239"/>
      <c r="AO377" s="239"/>
      <c r="AP377" s="239"/>
      <c r="AQ377" s="239"/>
      <c r="AR377" s="239"/>
      <c r="AS377" s="239"/>
      <c r="AT377" s="239"/>
      <c r="AU377" s="239"/>
      <c r="AV377" s="239"/>
      <c r="AW377" s="239"/>
      <c r="AX377" s="239"/>
      <c r="AY377" s="239"/>
      <c r="AZ377" s="239"/>
      <c r="BA377" s="132"/>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0" customFormat="true" ht="15" customHeight="true" x14ac:dyDescent="0.2">
      <c r="Y378" s="132"/>
      <c r="Z378" s="239"/>
      <c r="AA378" s="239"/>
      <c r="AB378" s="239"/>
      <c r="AC378" s="239"/>
      <c r="AD378" s="239"/>
      <c r="AE378" s="239"/>
      <c r="AF378" s="239"/>
      <c r="AG378" s="239"/>
      <c r="AH378" s="239"/>
      <c r="AI378" s="239"/>
      <c r="AJ378" s="239"/>
      <c r="AK378" s="239"/>
      <c r="AL378" s="239"/>
      <c r="AM378" s="239"/>
      <c r="AN378" s="239"/>
      <c r="AO378" s="239"/>
      <c r="AP378" s="239"/>
      <c r="AQ378" s="239"/>
      <c r="AR378" s="239"/>
      <c r="AS378" s="239"/>
      <c r="AT378" s="239"/>
      <c r="AU378" s="239"/>
      <c r="AV378" s="239"/>
      <c r="AW378" s="239"/>
      <c r="AX378" s="239"/>
      <c r="AY378" s="239"/>
      <c r="AZ378" s="239"/>
      <c r="BA378" s="132"/>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0" customFormat="true" ht="15" customHeight="true" x14ac:dyDescent="0.2">
      <c r="Y379" s="132"/>
      <c r="Z379" s="239"/>
      <c r="AA379" s="239"/>
      <c r="AB379" s="239"/>
      <c r="AC379" s="239"/>
      <c r="AD379" s="239"/>
      <c r="AE379" s="239"/>
      <c r="AF379" s="239"/>
      <c r="AG379" s="239"/>
      <c r="AH379" s="239"/>
      <c r="AI379" s="239"/>
      <c r="AJ379" s="239"/>
      <c r="AK379" s="239"/>
      <c r="AL379" s="239"/>
      <c r="AM379" s="239"/>
      <c r="AN379" s="239"/>
      <c r="AO379" s="239"/>
      <c r="AP379" s="239"/>
      <c r="AQ379" s="239"/>
      <c r="AR379" s="239"/>
      <c r="AS379" s="239"/>
      <c r="AT379" s="239"/>
      <c r="AU379" s="239"/>
      <c r="AV379" s="239"/>
      <c r="AW379" s="239"/>
      <c r="AX379" s="239"/>
      <c r="AY379" s="239"/>
      <c r="AZ379" s="239"/>
      <c r="BA379" s="132"/>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0" customFormat="true" ht="15" customHeight="true" x14ac:dyDescent="0.2">
      <c r="Y380" s="132"/>
      <c r="Z380" s="239"/>
      <c r="AA380" s="239"/>
      <c r="AB380" s="239"/>
      <c r="AC380" s="239"/>
      <c r="AD380" s="239"/>
      <c r="AE380" s="239"/>
      <c r="AF380" s="239"/>
      <c r="AG380" s="239"/>
      <c r="AH380" s="239"/>
      <c r="AI380" s="239"/>
      <c r="AJ380" s="239"/>
      <c r="AK380" s="239"/>
      <c r="AL380" s="239"/>
      <c r="AM380" s="239"/>
      <c r="AN380" s="239"/>
      <c r="AO380" s="239"/>
      <c r="AP380" s="239"/>
      <c r="AQ380" s="239"/>
      <c r="AR380" s="239"/>
      <c r="AS380" s="239"/>
      <c r="AT380" s="239"/>
      <c r="AU380" s="239"/>
      <c r="AV380" s="239"/>
      <c r="AW380" s="239"/>
      <c r="AX380" s="239"/>
      <c r="AY380" s="239"/>
      <c r="AZ380" s="239"/>
      <c r="BA380" s="132"/>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0" customFormat="true" ht="15" customHeight="true" x14ac:dyDescent="0.2">
      <c r="Y381" s="132"/>
      <c r="Z381" s="239"/>
      <c r="AA381" s="239"/>
      <c r="AB381" s="239"/>
      <c r="AC381" s="239"/>
      <c r="AD381" s="239"/>
      <c r="AE381" s="239"/>
      <c r="AF381" s="239"/>
      <c r="AG381" s="239"/>
      <c r="AH381" s="239"/>
      <c r="AI381" s="239"/>
      <c r="AJ381" s="239"/>
      <c r="AK381" s="239"/>
      <c r="AL381" s="239"/>
      <c r="AM381" s="239"/>
      <c r="AN381" s="239"/>
      <c r="AO381" s="239"/>
      <c r="AP381" s="239"/>
      <c r="AQ381" s="239"/>
      <c r="AR381" s="239"/>
      <c r="AS381" s="239"/>
      <c r="AT381" s="239"/>
      <c r="AU381" s="239"/>
      <c r="AV381" s="239"/>
      <c r="AW381" s="239"/>
      <c r="AX381" s="239"/>
      <c r="AY381" s="239"/>
      <c r="AZ381" s="239"/>
      <c r="BA381" s="132"/>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0" customFormat="true" ht="15" customHeight="true" x14ac:dyDescent="0.2">
      <c r="Y382" s="132"/>
      <c r="Z382" s="239"/>
      <c r="AA382" s="239"/>
      <c r="AB382" s="239"/>
      <c r="AC382" s="239"/>
      <c r="AD382" s="239"/>
      <c r="AE382" s="239"/>
      <c r="AF382" s="239"/>
      <c r="AG382" s="239"/>
      <c r="AH382" s="239"/>
      <c r="AI382" s="239"/>
      <c r="AJ382" s="239"/>
      <c r="AK382" s="239"/>
      <c r="AL382" s="239"/>
      <c r="AM382" s="239"/>
      <c r="AN382" s="239"/>
      <c r="AO382" s="239"/>
      <c r="AP382" s="239"/>
      <c r="AQ382" s="239"/>
      <c r="AR382" s="239"/>
      <c r="AS382" s="239"/>
      <c r="AT382" s="239"/>
      <c r="AU382" s="239"/>
      <c r="AV382" s="239"/>
      <c r="AW382" s="239"/>
      <c r="AX382" s="239"/>
      <c r="AY382" s="239"/>
      <c r="AZ382" s="239"/>
      <c r="BA382" s="132"/>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0" customFormat="true" ht="15" customHeight="true" x14ac:dyDescent="0.2">
      <c r="Y383" s="132"/>
      <c r="Z383" s="239"/>
      <c r="AA383" s="239"/>
      <c r="AB383" s="239"/>
      <c r="AC383" s="239"/>
      <c r="AD383" s="239"/>
      <c r="AE383" s="239"/>
      <c r="AF383" s="239"/>
      <c r="AG383" s="239"/>
      <c r="AH383" s="239"/>
      <c r="AI383" s="239"/>
      <c r="AJ383" s="239"/>
      <c r="AK383" s="239"/>
      <c r="AL383" s="239"/>
      <c r="AM383" s="239"/>
      <c r="AN383" s="239"/>
      <c r="AO383" s="239"/>
      <c r="AP383" s="239"/>
      <c r="AQ383" s="239"/>
      <c r="AR383" s="239"/>
      <c r="AS383" s="239"/>
      <c r="AT383" s="239"/>
      <c r="AU383" s="239"/>
      <c r="AV383" s="239"/>
      <c r="AW383" s="239"/>
      <c r="AX383" s="239"/>
      <c r="AY383" s="239"/>
      <c r="AZ383" s="239"/>
      <c r="BA383" s="132"/>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0" customFormat="true" ht="15" customHeight="true" x14ac:dyDescent="0.2">
      <c r="Y384" s="132"/>
      <c r="Z384" s="239"/>
      <c r="AA384" s="239"/>
      <c r="AB384" s="239"/>
      <c r="AC384" s="239"/>
      <c r="AD384" s="239"/>
      <c r="AE384" s="239"/>
      <c r="AF384" s="239"/>
      <c r="AG384" s="239"/>
      <c r="AH384" s="239"/>
      <c r="AI384" s="239"/>
      <c r="AJ384" s="239"/>
      <c r="AK384" s="239"/>
      <c r="AL384" s="239"/>
      <c r="AM384" s="239"/>
      <c r="AN384" s="239"/>
      <c r="AO384" s="239"/>
      <c r="AP384" s="239"/>
      <c r="AQ384" s="239"/>
      <c r="AR384" s="239"/>
      <c r="AS384" s="239"/>
      <c r="AT384" s="239"/>
      <c r="AU384" s="239"/>
      <c r="AV384" s="239"/>
      <c r="AW384" s="239"/>
      <c r="AX384" s="239"/>
      <c r="AY384" s="239"/>
      <c r="AZ384" s="239"/>
      <c r="BA384" s="132"/>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0" customFormat="true" ht="15" customHeight="true" x14ac:dyDescent="0.2">
      <c r="Y385" s="132"/>
      <c r="Z385" s="239"/>
      <c r="AA385" s="239"/>
      <c r="AB385" s="239"/>
      <c r="AC385" s="239"/>
      <c r="AD385" s="239"/>
      <c r="AE385" s="239"/>
      <c r="AF385" s="239"/>
      <c r="AG385" s="239"/>
      <c r="AH385" s="239"/>
      <c r="AI385" s="239"/>
      <c r="AJ385" s="239"/>
      <c r="AK385" s="239"/>
      <c r="AL385" s="239"/>
      <c r="AM385" s="239"/>
      <c r="AN385" s="239"/>
      <c r="AO385" s="239"/>
      <c r="AP385" s="239"/>
      <c r="AQ385" s="239"/>
      <c r="AR385" s="239"/>
      <c r="AS385" s="239"/>
      <c r="AT385" s="239"/>
      <c r="AU385" s="239"/>
      <c r="AV385" s="239"/>
      <c r="AW385" s="239"/>
      <c r="AX385" s="239"/>
      <c r="AY385" s="239"/>
      <c r="AZ385" s="239"/>
      <c r="BA385" s="132"/>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0" customFormat="true" ht="15" customHeight="true" x14ac:dyDescent="0.2">
      <c r="Y386" s="132"/>
      <c r="Z386" s="239"/>
      <c r="AA386" s="239"/>
      <c r="AB386" s="239"/>
      <c r="AC386" s="239"/>
      <c r="AD386" s="239"/>
      <c r="AE386" s="239"/>
      <c r="AF386" s="239"/>
      <c r="AG386" s="239"/>
      <c r="AH386" s="239"/>
      <c r="AI386" s="239"/>
      <c r="AJ386" s="239"/>
      <c r="AK386" s="239"/>
      <c r="AL386" s="239"/>
      <c r="AM386" s="239"/>
      <c r="AN386" s="239"/>
      <c r="AO386" s="239"/>
      <c r="AP386" s="239"/>
      <c r="AQ386" s="239"/>
      <c r="AR386" s="239"/>
      <c r="AS386" s="239"/>
      <c r="AT386" s="239"/>
      <c r="AU386" s="239"/>
      <c r="AV386" s="239"/>
      <c r="AW386" s="239"/>
      <c r="AX386" s="239"/>
      <c r="AY386" s="239"/>
      <c r="AZ386" s="239"/>
      <c r="BA386" s="132"/>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0" customFormat="true" ht="15" customHeight="true" x14ac:dyDescent="0.2">
      <c r="Y387" s="132"/>
      <c r="Z387" s="239"/>
      <c r="AA387" s="239"/>
      <c r="AB387" s="239"/>
      <c r="AC387" s="239"/>
      <c r="AD387" s="239"/>
      <c r="AE387" s="239"/>
      <c r="AF387" s="239"/>
      <c r="AG387" s="239"/>
      <c r="AH387" s="239"/>
      <c r="AI387" s="239"/>
      <c r="AJ387" s="239"/>
      <c r="AK387" s="239"/>
      <c r="AL387" s="239"/>
      <c r="AM387" s="239"/>
      <c r="AN387" s="239"/>
      <c r="AO387" s="239"/>
      <c r="AP387" s="239"/>
      <c r="AQ387" s="239"/>
      <c r="AR387" s="239"/>
      <c r="AS387" s="239"/>
      <c r="AT387" s="239"/>
      <c r="AU387" s="239"/>
      <c r="AV387" s="239"/>
      <c r="AW387" s="239"/>
      <c r="AX387" s="239"/>
      <c r="AY387" s="239"/>
      <c r="AZ387" s="239"/>
      <c r="BA387" s="132"/>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0" customFormat="true" ht="15" customHeight="true" x14ac:dyDescent="0.2">
      <c r="Y388" s="132"/>
      <c r="Z388" s="239"/>
      <c r="AA388" s="239"/>
      <c r="AB388" s="239"/>
      <c r="AC388" s="239"/>
      <c r="AD388" s="239"/>
      <c r="AE388" s="239"/>
      <c r="AF388" s="239"/>
      <c r="AG388" s="239"/>
      <c r="AH388" s="239"/>
      <c r="AI388" s="239"/>
      <c r="AJ388" s="239"/>
      <c r="AK388" s="239"/>
      <c r="AL388" s="239"/>
      <c r="AM388" s="239"/>
      <c r="AN388" s="239"/>
      <c r="AO388" s="239"/>
      <c r="AP388" s="239"/>
      <c r="AQ388" s="239"/>
      <c r="AR388" s="239"/>
      <c r="AS388" s="239"/>
      <c r="AT388" s="239"/>
      <c r="AU388" s="239"/>
      <c r="AV388" s="239"/>
      <c r="AW388" s="239"/>
      <c r="AX388" s="239"/>
      <c r="AY388" s="239"/>
      <c r="AZ388" s="239"/>
      <c r="BA388" s="132"/>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0" customFormat="true" ht="15" customHeight="true" x14ac:dyDescent="0.2">
      <c r="Y389" s="132"/>
      <c r="Z389" s="239"/>
      <c r="AA389" s="239"/>
      <c r="AB389" s="239"/>
      <c r="AC389" s="239"/>
      <c r="AD389" s="239"/>
      <c r="AE389" s="239"/>
      <c r="AF389" s="239"/>
      <c r="AG389" s="239"/>
      <c r="AH389" s="239"/>
      <c r="AI389" s="239"/>
      <c r="AJ389" s="239"/>
      <c r="AK389" s="239"/>
      <c r="AL389" s="239"/>
      <c r="AM389" s="239"/>
      <c r="AN389" s="239"/>
      <c r="AO389" s="239"/>
      <c r="AP389" s="239"/>
      <c r="AQ389" s="239"/>
      <c r="AR389" s="239"/>
      <c r="AS389" s="239"/>
      <c r="AT389" s="239"/>
      <c r="AU389" s="239"/>
      <c r="AV389" s="239"/>
      <c r="AW389" s="239"/>
      <c r="AX389" s="239"/>
      <c r="AY389" s="239"/>
      <c r="AZ389" s="239"/>
      <c r="BA389" s="132"/>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130" customFormat="true" ht="15" customHeight="true" x14ac:dyDescent="0.2">
      <c r="Y390" s="132"/>
      <c r="Z390" s="239"/>
      <c r="AA390" s="239"/>
      <c r="AB390" s="239"/>
      <c r="AC390" s="239"/>
      <c r="AD390" s="239"/>
      <c r="AE390" s="239"/>
      <c r="AF390" s="239"/>
      <c r="AG390" s="239"/>
      <c r="AH390" s="239"/>
      <c r="AI390" s="239"/>
      <c r="AJ390" s="239"/>
      <c r="AK390" s="239"/>
      <c r="AL390" s="239"/>
      <c r="AM390" s="239"/>
      <c r="AN390" s="239"/>
      <c r="AO390" s="239"/>
      <c r="AP390" s="239"/>
      <c r="AQ390" s="239"/>
      <c r="AR390" s="239"/>
      <c r="AS390" s="239"/>
      <c r="AT390" s="239"/>
      <c r="AU390" s="239"/>
      <c r="AV390" s="239"/>
      <c r="AW390" s="239"/>
      <c r="AX390" s="239"/>
      <c r="AY390" s="239"/>
      <c r="AZ390" s="239"/>
      <c r="BA390" s="132"/>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130" customFormat="true" ht="15" customHeight="true" x14ac:dyDescent="0.2">
      <c r="Y391" s="132"/>
      <c r="Z391" s="239"/>
      <c r="AA391" s="239"/>
      <c r="AB391" s="239"/>
      <c r="AC391" s="239"/>
      <c r="AD391" s="239"/>
      <c r="AE391" s="239"/>
      <c r="AF391" s="239"/>
      <c r="AG391" s="239"/>
      <c r="AH391" s="239"/>
      <c r="AI391" s="239"/>
      <c r="AJ391" s="239"/>
      <c r="AK391" s="239"/>
      <c r="AL391" s="239"/>
      <c r="AM391" s="239"/>
      <c r="AN391" s="239"/>
      <c r="AO391" s="239"/>
      <c r="AP391" s="239"/>
      <c r="AQ391" s="239"/>
      <c r="AR391" s="239"/>
      <c r="AS391" s="239"/>
      <c r="AT391" s="239"/>
      <c r="AU391" s="239"/>
      <c r="AV391" s="239"/>
      <c r="AW391" s="239"/>
      <c r="AX391" s="239"/>
      <c r="AY391" s="239"/>
      <c r="AZ391" s="239"/>
      <c r="BA391" s="132"/>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130" customFormat="true" ht="15" customHeight="true" x14ac:dyDescent="0.2">
      <c r="Y392" s="132"/>
      <c r="Z392" s="239"/>
      <c r="AA392" s="239"/>
      <c r="AB392" s="239"/>
      <c r="AC392" s="239"/>
      <c r="AD392" s="239"/>
      <c r="AE392" s="239"/>
      <c r="AF392" s="239"/>
      <c r="AG392" s="239"/>
      <c r="AH392" s="239"/>
      <c r="AI392" s="239"/>
      <c r="AJ392" s="239"/>
      <c r="AK392" s="239"/>
      <c r="AL392" s="239"/>
      <c r="AM392" s="239"/>
      <c r="AN392" s="239"/>
      <c r="AO392" s="239"/>
      <c r="AP392" s="239"/>
      <c r="AQ392" s="239"/>
      <c r="AR392" s="239"/>
      <c r="AS392" s="239"/>
      <c r="AT392" s="239"/>
      <c r="AU392" s="239"/>
      <c r="AV392" s="239"/>
      <c r="AW392" s="239"/>
      <c r="AX392" s="239"/>
      <c r="AY392" s="239"/>
      <c r="AZ392" s="239"/>
      <c r="BA392" s="132"/>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130" customFormat="true" ht="15" customHeight="true" x14ac:dyDescent="0.2">
      <c r="Y393" s="132"/>
      <c r="Z393" s="239"/>
      <c r="AA393" s="239"/>
      <c r="AB393" s="239"/>
      <c r="AC393" s="239"/>
      <c r="AD393" s="239"/>
      <c r="AE393" s="239"/>
      <c r="AF393" s="239"/>
      <c r="AG393" s="239"/>
      <c r="AH393" s="239"/>
      <c r="AI393" s="239"/>
      <c r="AJ393" s="239"/>
      <c r="AK393" s="239"/>
      <c r="AL393" s="239"/>
      <c r="AM393" s="239"/>
      <c r="AN393" s="239"/>
      <c r="AO393" s="239"/>
      <c r="AP393" s="239"/>
      <c r="AQ393" s="239"/>
      <c r="AR393" s="239"/>
      <c r="AS393" s="239"/>
      <c r="AT393" s="239"/>
      <c r="AU393" s="239"/>
      <c r="AV393" s="239"/>
      <c r="AW393" s="239"/>
      <c r="AX393" s="239"/>
      <c r="AY393" s="239"/>
      <c r="AZ393" s="239"/>
      <c r="BA393" s="132"/>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130" customFormat="true" ht="15" customHeight="true" x14ac:dyDescent="0.2">
      <c r="Y394" s="132"/>
      <c r="Z394" s="239"/>
      <c r="AA394" s="239"/>
      <c r="AB394" s="239"/>
      <c r="AC394" s="239"/>
      <c r="AD394" s="239"/>
      <c r="AE394" s="239"/>
      <c r="AF394" s="239"/>
      <c r="AG394" s="239"/>
      <c r="AH394" s="239"/>
      <c r="AI394" s="239"/>
      <c r="AJ394" s="239"/>
      <c r="AK394" s="239"/>
      <c r="AL394" s="239"/>
      <c r="AM394" s="239"/>
      <c r="AN394" s="239"/>
      <c r="AO394" s="239"/>
      <c r="AP394" s="239"/>
      <c r="AQ394" s="239"/>
      <c r="AR394" s="239"/>
      <c r="AS394" s="239"/>
      <c r="AT394" s="239"/>
      <c r="AU394" s="239"/>
      <c r="AV394" s="239"/>
      <c r="AW394" s="239"/>
      <c r="AX394" s="239"/>
      <c r="AY394" s="239"/>
      <c r="AZ394" s="239"/>
      <c r="BA394" s="132"/>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130" customFormat="true" ht="15" customHeight="true" x14ac:dyDescent="0.2">
      <c r="Y395" s="132"/>
      <c r="Z395" s="239"/>
      <c r="AA395" s="239"/>
      <c r="AB395" s="239"/>
      <c r="AC395" s="239"/>
      <c r="AD395" s="239"/>
      <c r="AE395" s="239"/>
      <c r="AF395" s="239"/>
      <c r="AG395" s="239"/>
      <c r="AH395" s="239"/>
      <c r="AI395" s="239"/>
      <c r="AJ395" s="239"/>
      <c r="AK395" s="239"/>
      <c r="AL395" s="239"/>
      <c r="AM395" s="239"/>
      <c r="AN395" s="239"/>
      <c r="AO395" s="239"/>
      <c r="AP395" s="239"/>
      <c r="AQ395" s="239"/>
      <c r="AR395" s="239"/>
      <c r="AS395" s="239"/>
      <c r="AT395" s="239"/>
      <c r="AU395" s="239"/>
      <c r="AV395" s="239"/>
      <c r="AW395" s="239"/>
      <c r="AX395" s="239"/>
      <c r="AY395" s="239"/>
      <c r="AZ395" s="239"/>
      <c r="BA395" s="132"/>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130" customFormat="true" ht="15" customHeight="true" x14ac:dyDescent="0.2">
      <c r="Y396" s="132"/>
      <c r="Z396" s="239"/>
      <c r="AA396" s="239"/>
      <c r="AB396" s="239"/>
      <c r="AC396" s="239"/>
      <c r="AD396" s="239"/>
      <c r="AE396" s="239"/>
      <c r="AF396" s="239"/>
      <c r="AG396" s="239"/>
      <c r="AH396" s="239"/>
      <c r="AI396" s="239"/>
      <c r="AJ396" s="239"/>
      <c r="AK396" s="239"/>
      <c r="AL396" s="239"/>
      <c r="AM396" s="239"/>
      <c r="AN396" s="239"/>
      <c r="AO396" s="239"/>
      <c r="AP396" s="239"/>
      <c r="AQ396" s="239"/>
      <c r="AR396" s="239"/>
      <c r="AS396" s="239"/>
      <c r="AT396" s="239"/>
      <c r="AU396" s="239"/>
      <c r="AV396" s="239"/>
      <c r="AW396" s="239"/>
      <c r="AX396" s="239"/>
      <c r="AY396" s="239"/>
      <c r="AZ396" s="239"/>
      <c r="BA396" s="132"/>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130" customFormat="true" ht="15" customHeight="true" x14ac:dyDescent="0.2">
      <c r="Y397" s="132"/>
      <c r="Z397" s="239"/>
      <c r="AA397" s="239"/>
      <c r="AB397" s="239"/>
      <c r="AC397" s="239"/>
      <c r="AD397" s="239"/>
      <c r="AE397" s="239"/>
      <c r="AF397" s="239"/>
      <c r="AG397" s="239"/>
      <c r="AH397" s="239"/>
      <c r="AI397" s="239"/>
      <c r="AJ397" s="239"/>
      <c r="AK397" s="239"/>
      <c r="AL397" s="239"/>
      <c r="AM397" s="239"/>
      <c r="AN397" s="239"/>
      <c r="AO397" s="239"/>
      <c r="AP397" s="239"/>
      <c r="AQ397" s="239"/>
      <c r="AR397" s="239"/>
      <c r="AS397" s="239"/>
      <c r="AT397" s="239"/>
      <c r="AU397" s="239"/>
      <c r="AV397" s="239"/>
      <c r="AW397" s="239"/>
      <c r="AX397" s="239"/>
      <c r="AY397" s="239"/>
      <c r="AZ397" s="239"/>
      <c r="BA397" s="132"/>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130" customFormat="true" ht="15" customHeight="true" x14ac:dyDescent="0.2">
      <c r="Y398" s="132"/>
      <c r="Z398" s="239"/>
      <c r="AA398" s="239"/>
      <c r="AB398" s="239"/>
      <c r="AC398" s="239"/>
      <c r="AD398" s="239"/>
      <c r="AE398" s="239"/>
      <c r="AF398" s="239"/>
      <c r="AG398" s="239"/>
      <c r="AH398" s="239"/>
      <c r="AI398" s="239"/>
      <c r="AJ398" s="239"/>
      <c r="AK398" s="239"/>
      <c r="AL398" s="239"/>
      <c r="AM398" s="239"/>
      <c r="AN398" s="239"/>
      <c r="AO398" s="239"/>
      <c r="AP398" s="239"/>
      <c r="AQ398" s="239"/>
      <c r="AR398" s="239"/>
      <c r="AS398" s="239"/>
      <c r="AT398" s="239"/>
      <c r="AU398" s="239"/>
      <c r="AV398" s="239"/>
      <c r="AW398" s="239"/>
      <c r="AX398" s="239"/>
      <c r="AY398" s="239"/>
      <c r="AZ398" s="239"/>
      <c r="BA398" s="132"/>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2719" customFormat="true" ht="15" customHeight="true" x14ac:dyDescent="0.25">
      <c r="A399" s="136"/>
      <c r="B399" s="136"/>
      <c r="C399" s="3026" t="s">
        <v>132</v>
      </c>
      <c r="D399" s="3027"/>
      <c r="E399" s="3027"/>
      <c r="F399" s="3027"/>
      <c r="G399" s="136"/>
      <c r="H399" s="2999" t="s">
        <v>133</v>
      </c>
      <c r="I399" s="3000"/>
      <c r="J399" s="3000"/>
      <c r="K399" s="3000"/>
      <c r="M399" s="2999" t="s">
        <v>134</v>
      </c>
      <c r="N399" s="3000"/>
      <c r="O399" s="3000"/>
      <c r="P399" s="3000"/>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719" customFormat="true" ht="15" customHeight="true" x14ac:dyDescent="0.2">
      <c r="A400" s="136"/>
      <c r="B400" s="136"/>
      <c r="C400" s="3530" t="s">
        <v>208</v>
      </c>
      <c r="D400" s="3531"/>
      <c r="E400" s="3531"/>
      <c r="F400"/>
      <c r="G400"/>
      <c r="H400" s="3531" t="s">
        <v>208</v>
      </c>
      <c r="I400" s="3531"/>
      <c r="J400" s="3531"/>
      <c r="K400"/>
      <c r="L400"/>
      <c r="M400" s="3531" t="s">
        <v>208</v>
      </c>
      <c r="N400" s="3531"/>
      <c r="O400" s="3531"/>
      <c r="P400"/>
      <c r="Q400"/>
      <c r="R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B400" s="13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719" customFormat="true" ht="25.15" customHeight="true" x14ac:dyDescent="0.2">
      <c r="A401" s="136"/>
      <c r="B401" s="136"/>
      <c r="C401" s="3532" t="s">
        <v>197</v>
      </c>
      <c r="D401" s="3523"/>
      <c r="E401" s="2828" t="s">
        <v>209</v>
      </c>
      <c r="F401" s="2724"/>
      <c r="G401" s="2724"/>
      <c r="H401" s="3523" t="s">
        <v>197</v>
      </c>
      <c r="I401" s="3523"/>
      <c r="J401" s="2829" t="s">
        <v>209</v>
      </c>
      <c r="K401" s="2724"/>
      <c r="L401" s="2724"/>
      <c r="M401" s="3523" t="s">
        <v>197</v>
      </c>
      <c r="N401" s="3523"/>
      <c r="O401" s="2830" t="s">
        <v>209</v>
      </c>
      <c r="P401" s="2724"/>
      <c r="Q401" s="2724"/>
      <c r="R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B401" s="13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719" customFormat="true" ht="25.15" customHeight="true" x14ac:dyDescent="0.2">
      <c r="A402" s="136"/>
      <c r="B402" s="2991" t="s">
        <v>139</v>
      </c>
      <c r="C402" s="3523"/>
      <c r="D402" s="3523"/>
      <c r="E402" s="2831" t="s">
        <v>210</v>
      </c>
      <c r="F402" s="2724"/>
      <c r="G402" s="2724"/>
      <c r="H402" s="3523"/>
      <c r="I402" s="3523"/>
      <c r="J402" s="2832" t="s">
        <v>210</v>
      </c>
      <c r="K402" s="2724"/>
      <c r="L402" s="2724"/>
      <c r="M402" s="3523"/>
      <c r="N402" s="3523"/>
      <c r="O402" s="2833" t="s">
        <v>210</v>
      </c>
      <c r="P402" s="2724"/>
      <c r="Q402" s="2724"/>
      <c r="R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B402" s="13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37" customFormat="true" ht="25.15" customHeight="true" x14ac:dyDescent="0.2">
      <c r="A403" s="424"/>
      <c r="B403" s="2992"/>
      <c r="C403" s="3533" t="s">
        <v>524</v>
      </c>
      <c r="D403" s="3523"/>
      <c r="E403" s="2834">
        <v>0.82101041747791592</v>
      </c>
      <c r="F403" s="2724"/>
      <c r="G403" s="2724"/>
      <c r="H403" s="3523" t="s">
        <v>524</v>
      </c>
      <c r="I403" s="3523"/>
      <c r="J403" s="2835">
        <v>0.76884702467492616</v>
      </c>
      <c r="K403" s="2724"/>
      <c r="L403" s="2724"/>
      <c r="M403" s="3523" t="s">
        <v>216</v>
      </c>
      <c r="N403" s="3523"/>
      <c r="O403" s="2836">
        <v>0.71232218821354154</v>
      </c>
      <c r="P403" s="2724"/>
      <c r="Q403" s="2724"/>
      <c r="R403" s="238"/>
      <c r="Z403" s="238"/>
      <c r="AA403" s="238"/>
      <c r="AB403" s="238"/>
      <c r="AC403" s="238"/>
      <c r="AD403" s="238"/>
      <c r="AE403" s="238"/>
      <c r="AF403" s="238"/>
      <c r="AG403" s="238"/>
      <c r="AH403" s="238"/>
      <c r="AI403" s="238"/>
      <c r="AJ403" s="238"/>
      <c r="AK403" s="238"/>
      <c r="AL403" s="238"/>
      <c r="AM403" s="238"/>
      <c r="AN403" s="238"/>
      <c r="AO403" s="238"/>
      <c r="AP403" s="238"/>
      <c r="AQ403" s="238"/>
      <c r="AR403" s="238"/>
      <c r="AS403" s="238"/>
      <c r="AT403" s="238"/>
      <c r="AU403" s="238"/>
      <c r="AV403" s="238"/>
      <c r="AW403" s="238"/>
      <c r="AX403" s="238"/>
      <c r="AY403" s="238"/>
      <c r="AZ403" s="238"/>
      <c r="BB403" s="424"/>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37" customFormat="true" ht="25.15" customHeight="true" x14ac:dyDescent="0.2">
      <c r="A404" s="424"/>
      <c r="B404" s="2992"/>
      <c r="C404" s="3522" t="s">
        <v>525</v>
      </c>
      <c r="D404" s="3523"/>
      <c r="E404" s="2837">
        <v>0.79781233705003018</v>
      </c>
      <c r="F404" s="2724"/>
      <c r="G404" s="2724"/>
      <c r="H404" s="3523" t="s">
        <v>525</v>
      </c>
      <c r="I404" s="3523"/>
      <c r="J404" s="2838">
        <v>0.76036230105603175</v>
      </c>
      <c r="K404" s="2724"/>
      <c r="L404" s="2724"/>
      <c r="M404" s="3523" t="s">
        <v>525</v>
      </c>
      <c r="N404" s="3523"/>
      <c r="O404" s="2839">
        <v>0.70686340313220442</v>
      </c>
      <c r="P404" s="2724"/>
      <c r="Q404" s="2724"/>
      <c r="R404" s="238"/>
      <c r="Z404" s="238"/>
      <c r="AA404" s="238"/>
      <c r="AB404" s="238"/>
      <c r="AC404" s="238"/>
      <c r="AD404" s="238"/>
      <c r="AE404" s="238"/>
      <c r="AF404" s="238"/>
      <c r="AG404" s="238"/>
      <c r="AH404" s="238"/>
      <c r="AI404" s="238"/>
      <c r="AJ404" s="238"/>
      <c r="AK404" s="238"/>
      <c r="AL404" s="238"/>
      <c r="AM404" s="238"/>
      <c r="AN404" s="238"/>
      <c r="AO404" s="238"/>
      <c r="AP404" s="238"/>
      <c r="AQ404" s="238"/>
      <c r="AR404" s="238"/>
      <c r="AS404" s="238"/>
      <c r="AT404" s="238"/>
      <c r="AU404" s="238"/>
      <c r="AV404" s="238"/>
      <c r="AW404" s="238"/>
      <c r="AX404" s="238"/>
      <c r="AY404" s="238"/>
      <c r="AZ404" s="238"/>
      <c r="BB404" s="424"/>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37" customFormat="true" ht="25.15" customHeight="true" x14ac:dyDescent="0.2">
      <c r="A405" s="424"/>
      <c r="B405" s="2992"/>
      <c r="C405" s="3522" t="s">
        <v>526</v>
      </c>
      <c r="D405" s="3523"/>
      <c r="E405" s="2837">
        <v>0.77165120791288833</v>
      </c>
      <c r="F405" s="2724"/>
      <c r="G405" s="2724"/>
      <c r="H405" s="3523" t="s">
        <v>526</v>
      </c>
      <c r="I405" s="3523"/>
      <c r="J405" s="2838">
        <v>0.75422406578078305</v>
      </c>
      <c r="K405" s="2724"/>
      <c r="L405" s="2724"/>
      <c r="M405" s="3523" t="s">
        <v>524</v>
      </c>
      <c r="N405" s="3523"/>
      <c r="O405" s="2839">
        <v>0.67727600828263013</v>
      </c>
      <c r="P405" s="2724"/>
      <c r="Q405" s="2724"/>
      <c r="R405" s="238"/>
      <c r="Z405" s="238"/>
      <c r="AA405" s="238"/>
      <c r="AB405" s="238"/>
      <c r="AC405" s="238"/>
      <c r="AD405" s="238"/>
      <c r="AE405" s="238"/>
      <c r="AF405" s="238"/>
      <c r="AG405" s="238"/>
      <c r="AH405" s="238"/>
      <c r="AI405" s="238"/>
      <c r="AJ405" s="238"/>
      <c r="AK405" s="238"/>
      <c r="AL405" s="238"/>
      <c r="AM405" s="238"/>
      <c r="AN405" s="238"/>
      <c r="AO405" s="238"/>
      <c r="AP405" s="238"/>
      <c r="AQ405" s="238"/>
      <c r="AR405" s="238"/>
      <c r="AS405" s="238"/>
      <c r="AT405" s="238"/>
      <c r="AU405" s="238"/>
      <c r="AV405" s="238"/>
      <c r="AW405" s="238"/>
      <c r="AX405" s="238"/>
      <c r="AY405" s="238"/>
      <c r="AZ405" s="238"/>
      <c r="BB405" s="424"/>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37" customFormat="true" ht="25.15" customHeight="true" x14ac:dyDescent="0.2">
      <c r="A406" s="424"/>
      <c r="B406" s="2992"/>
      <c r="C406" s="3522" t="s">
        <v>406</v>
      </c>
      <c r="D406" s="3523"/>
      <c r="E406" s="2837">
        <v>-0.75427887428824414</v>
      </c>
      <c r="F406" s="2724"/>
      <c r="G406" s="2724"/>
      <c r="H406" s="3523" t="s">
        <v>527</v>
      </c>
      <c r="I406" s="3523"/>
      <c r="J406" s="2838">
        <v>0.65257836101973699</v>
      </c>
      <c r="K406" s="2724"/>
      <c r="L406" s="2724"/>
      <c r="M406" s="3523" t="s">
        <v>526</v>
      </c>
      <c r="N406" s="3523"/>
      <c r="O406" s="2839">
        <v>0.67649303202665223</v>
      </c>
      <c r="P406" s="2724"/>
      <c r="Q406" s="2724"/>
      <c r="R406" s="238"/>
      <c r="Z406" s="238"/>
      <c r="AA406" s="238"/>
      <c r="AB406" s="238"/>
      <c r="AC406" s="238"/>
      <c r="AD406" s="238"/>
      <c r="AE406" s="238"/>
      <c r="AF406" s="238"/>
      <c r="AG406" s="238"/>
      <c r="AH406" s="238"/>
      <c r="AI406" s="238"/>
      <c r="AJ406" s="238"/>
      <c r="AK406" s="238"/>
      <c r="AL406" s="238"/>
      <c r="AM406" s="238"/>
      <c r="AN406" s="238"/>
      <c r="AO406" s="238"/>
      <c r="AP406" s="238"/>
      <c r="AQ406" s="238"/>
      <c r="AR406" s="238"/>
      <c r="AS406" s="238"/>
      <c r="AT406" s="238"/>
      <c r="AU406" s="238"/>
      <c r="AV406" s="238"/>
      <c r="AW406" s="238"/>
      <c r="AX406" s="238"/>
      <c r="AY406" s="238"/>
      <c r="AZ406" s="238"/>
      <c r="BB406" s="424"/>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37" customFormat="true" ht="25.15" customHeight="true" x14ac:dyDescent="0.2">
      <c r="A407" s="424"/>
      <c r="B407" s="2992"/>
      <c r="C407" s="3522" t="s">
        <v>216</v>
      </c>
      <c r="D407" s="3523"/>
      <c r="E407" s="2837">
        <v>0.71883582883941455</v>
      </c>
      <c r="F407" s="2724"/>
      <c r="G407" s="2724"/>
      <c r="H407" s="3523" t="s">
        <v>528</v>
      </c>
      <c r="I407" s="3523"/>
      <c r="J407" s="2838">
        <v>0.64070097894418132</v>
      </c>
      <c r="K407" s="2724"/>
      <c r="L407" s="2724"/>
      <c r="M407" s="3523" t="s">
        <v>406</v>
      </c>
      <c r="N407" s="3523"/>
      <c r="O407" s="2839">
        <v>-0.66075624189443705</v>
      </c>
      <c r="P407" s="2724"/>
      <c r="Q407" s="2724"/>
      <c r="R407" s="238"/>
      <c r="Z407" s="238"/>
      <c r="AA407" s="238"/>
      <c r="AB407" s="238"/>
      <c r="AC407" s="238"/>
      <c r="AD407" s="238"/>
      <c r="AE407" s="238"/>
      <c r="AF407" s="238"/>
      <c r="AG407" s="238"/>
      <c r="AH407" s="238"/>
      <c r="AI407" s="238"/>
      <c r="AJ407" s="238"/>
      <c r="AK407" s="238"/>
      <c r="AL407" s="238"/>
      <c r="AM407" s="238"/>
      <c r="AN407" s="238"/>
      <c r="AO407" s="238"/>
      <c r="AP407" s="238"/>
      <c r="AQ407" s="238"/>
      <c r="AR407" s="238"/>
      <c r="AS407" s="238"/>
      <c r="AT407" s="238"/>
      <c r="AU407" s="238"/>
      <c r="AV407" s="238"/>
      <c r="AW407" s="238"/>
      <c r="AX407" s="238"/>
      <c r="AY407" s="238"/>
      <c r="AZ407" s="238"/>
      <c r="BB407" s="424"/>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37" customFormat="true" ht="25.15" customHeight="true" x14ac:dyDescent="0.2">
      <c r="A408" s="424"/>
      <c r="B408" s="2992"/>
      <c r="C408" s="3522" t="s">
        <v>411</v>
      </c>
      <c r="D408" s="3523"/>
      <c r="E408" s="2837">
        <v>-0.71533392792850048</v>
      </c>
      <c r="F408" s="2724"/>
      <c r="G408" s="2724"/>
      <c r="H408" s="3523" t="s">
        <v>406</v>
      </c>
      <c r="I408" s="3523"/>
      <c r="J408" s="2838">
        <v>-0.61608346163131722</v>
      </c>
      <c r="K408" s="2724"/>
      <c r="L408" s="2724"/>
      <c r="M408" s="3523" t="s">
        <v>527</v>
      </c>
      <c r="N408" s="3523"/>
      <c r="O408" s="2839">
        <v>0.64762126736065595</v>
      </c>
      <c r="P408" s="2724"/>
      <c r="Q408" s="2724"/>
      <c r="R408" s="238"/>
      <c r="Z408" s="238"/>
      <c r="AA408" s="238"/>
      <c r="AB408" s="238"/>
      <c r="AC408" s="238"/>
      <c r="AD408" s="238"/>
      <c r="AE408" s="238"/>
      <c r="AF408" s="238"/>
      <c r="AG408" s="238"/>
      <c r="AH408" s="238"/>
      <c r="AI408" s="238"/>
      <c r="AJ408" s="238"/>
      <c r="AK408" s="238"/>
      <c r="AL408" s="238"/>
      <c r="AM408" s="238"/>
      <c r="AN408" s="238"/>
      <c r="AO408" s="238"/>
      <c r="AP408" s="238"/>
      <c r="AQ408" s="238"/>
      <c r="AR408" s="238"/>
      <c r="AS408" s="238"/>
      <c r="AT408" s="238"/>
      <c r="AU408" s="238"/>
      <c r="AV408" s="238"/>
      <c r="AW408" s="238"/>
      <c r="AX408" s="238"/>
      <c r="AY408" s="238"/>
      <c r="AZ408" s="238"/>
      <c r="BB408" s="424"/>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37" customFormat="true" ht="25.15" customHeight="true" x14ac:dyDescent="0.2">
      <c r="A409" s="424"/>
      <c r="B409" s="2992"/>
      <c r="C409" s="3522" t="s">
        <v>336</v>
      </c>
      <c r="D409" s="3523"/>
      <c r="E409" s="2837">
        <v>0.71463352871956975</v>
      </c>
      <c r="F409" s="2724"/>
      <c r="G409" s="2724"/>
      <c r="H409" s="3523" t="s">
        <v>336</v>
      </c>
      <c r="I409" s="3523"/>
      <c r="J409" s="2838">
        <v>0.57329209986431662</v>
      </c>
      <c r="K409" s="2724"/>
      <c r="L409" s="2724"/>
      <c r="M409" s="3523" t="s">
        <v>336</v>
      </c>
      <c r="N409" s="3523"/>
      <c r="O409" s="2839">
        <v>0.63588819621536019</v>
      </c>
      <c r="P409" s="2724"/>
      <c r="Q409" s="2724"/>
      <c r="R409" s="238"/>
      <c r="Z409" s="238"/>
      <c r="AA409" s="238"/>
      <c r="AB409" s="238"/>
      <c r="AC409" s="238"/>
      <c r="AD409" s="238"/>
      <c r="AE409" s="238"/>
      <c r="AF409" s="238"/>
      <c r="AG409" s="238"/>
      <c r="AH409" s="238"/>
      <c r="AI409" s="238"/>
      <c r="AJ409" s="238"/>
      <c r="AK409" s="238"/>
      <c r="AL409" s="238"/>
      <c r="AM409" s="238"/>
      <c r="AN409" s="238"/>
      <c r="AO409" s="238"/>
      <c r="AP409" s="238"/>
      <c r="AQ409" s="238"/>
      <c r="AR409" s="238"/>
      <c r="AS409" s="238"/>
      <c r="AT409" s="238"/>
      <c r="AU409" s="238"/>
      <c r="AV409" s="238"/>
      <c r="AW409" s="238"/>
      <c r="AX409" s="238"/>
      <c r="AY409" s="238"/>
      <c r="AZ409" s="238"/>
      <c r="BB409" s="424"/>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37" customFormat="true" ht="25.15" customHeight="true" x14ac:dyDescent="0.2">
      <c r="A410" s="424"/>
      <c r="B410" s="2992"/>
      <c r="C410" s="3522" t="s">
        <v>528</v>
      </c>
      <c r="D410" s="3523"/>
      <c r="E410" s="2837">
        <v>0.70053570127956544</v>
      </c>
      <c r="F410" s="2724"/>
      <c r="G410" s="2724"/>
      <c r="H410" s="3523" t="s">
        <v>212</v>
      </c>
      <c r="I410" s="3523"/>
      <c r="J410" s="2838">
        <v>0.56509543971598153</v>
      </c>
      <c r="K410" s="2724"/>
      <c r="L410" s="2724"/>
      <c r="M410" s="3523" t="s">
        <v>528</v>
      </c>
      <c r="N410" s="3523"/>
      <c r="O410" s="2839">
        <v>0.61095450256181305</v>
      </c>
      <c r="P410" s="2724"/>
      <c r="Q410" s="2724"/>
      <c r="R410" s="238"/>
      <c r="Z410" s="238"/>
      <c r="AA410" s="238"/>
      <c r="AB410" s="238"/>
      <c r="AC410" s="238"/>
      <c r="AD410" s="238"/>
      <c r="AE410" s="238"/>
      <c r="AF410" s="238"/>
      <c r="AG410" s="238"/>
      <c r="AH410" s="238"/>
      <c r="AI410" s="238"/>
      <c r="AJ410" s="238"/>
      <c r="AK410" s="238"/>
      <c r="AL410" s="238"/>
      <c r="AM410" s="238"/>
      <c r="AN410" s="238"/>
      <c r="AO410" s="238"/>
      <c r="AP410" s="238"/>
      <c r="AQ410" s="238"/>
      <c r="AR410" s="238"/>
      <c r="AS410" s="238"/>
      <c r="AT410" s="238"/>
      <c r="AU410" s="238"/>
      <c r="AV410" s="238"/>
      <c r="AW410" s="238"/>
      <c r="AX410" s="238"/>
      <c r="AY410" s="238"/>
      <c r="AZ410" s="238"/>
      <c r="BB410" s="424"/>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37" customFormat="true" ht="25.15" customHeight="true" x14ac:dyDescent="0.2">
      <c r="A411" s="424"/>
      <c r="B411" s="2992"/>
      <c r="C411" s="3522" t="s">
        <v>527</v>
      </c>
      <c r="D411" s="3523"/>
      <c r="E411" s="2837">
        <v>0.69478267621548828</v>
      </c>
      <c r="F411" s="2724"/>
      <c r="G411" s="2724"/>
      <c r="H411" s="3523" t="s">
        <v>529</v>
      </c>
      <c r="I411" s="3523"/>
      <c r="J411" s="2838">
        <v>0.50552454627508159</v>
      </c>
      <c r="K411" s="2724"/>
      <c r="L411" s="2724"/>
      <c r="M411" s="3523" t="s">
        <v>408</v>
      </c>
      <c r="N411" s="3523"/>
      <c r="O411" s="2839">
        <v>-0.60030569294748259</v>
      </c>
      <c r="P411" s="2724"/>
      <c r="Q411" s="2724"/>
      <c r="R411" s="238"/>
      <c r="Z411" s="238"/>
      <c r="AA411" s="238"/>
      <c r="AB411" s="238"/>
      <c r="AC411" s="238"/>
      <c r="AD411" s="238"/>
      <c r="AE411" s="238"/>
      <c r="AF411" s="238"/>
      <c r="AG411" s="238"/>
      <c r="AH411" s="238"/>
      <c r="AI411" s="238"/>
      <c r="AJ411" s="238"/>
      <c r="AK411" s="238"/>
      <c r="AL411" s="238"/>
      <c r="AM411" s="238"/>
      <c r="AN411" s="238"/>
      <c r="AO411" s="238"/>
      <c r="AP411" s="238"/>
      <c r="AQ411" s="238"/>
      <c r="AR411" s="238"/>
      <c r="AS411" s="238"/>
      <c r="AT411" s="238"/>
      <c r="AU411" s="238"/>
      <c r="AV411" s="238"/>
      <c r="AW411" s="238"/>
      <c r="AX411" s="238"/>
      <c r="AY411" s="238"/>
      <c r="AZ411" s="238"/>
      <c r="BB411" s="424"/>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37" customFormat="true" ht="25.15" customHeight="true" x14ac:dyDescent="0.2">
      <c r="A412" s="424"/>
      <c r="B412" s="2992"/>
      <c r="C412" s="3522" t="s">
        <v>408</v>
      </c>
      <c r="D412" s="3523"/>
      <c r="E412" s="2837">
        <v>-0.6580279885290542</v>
      </c>
      <c r="F412" s="2724"/>
      <c r="G412" s="2724"/>
      <c r="H412" s="3523" t="s">
        <v>530</v>
      </c>
      <c r="I412" s="3523"/>
      <c r="J412" s="2838">
        <v>0.49964377042834635</v>
      </c>
      <c r="K412" s="2724"/>
      <c r="L412" s="2724"/>
      <c r="M412" s="3523" t="s">
        <v>411</v>
      </c>
      <c r="N412" s="3523"/>
      <c r="O412" s="2839">
        <v>-0.51522231514367811</v>
      </c>
      <c r="P412" s="2724"/>
      <c r="Q412" s="2724"/>
      <c r="R412" s="238"/>
      <c r="Z412" s="238"/>
      <c r="AA412" s="238"/>
      <c r="AB412" s="238"/>
      <c r="AC412" s="238"/>
      <c r="AD412" s="238"/>
      <c r="AE412" s="238"/>
      <c r="AF412" s="238"/>
      <c r="AG412" s="238"/>
      <c r="AH412" s="238"/>
      <c r="AI412" s="238"/>
      <c r="AJ412" s="238"/>
      <c r="AK412" s="238"/>
      <c r="AL412" s="238"/>
      <c r="AM412" s="238"/>
      <c r="AN412" s="238"/>
      <c r="AO412" s="238"/>
      <c r="AP412" s="238"/>
      <c r="AQ412" s="238"/>
      <c r="AR412" s="238"/>
      <c r="AS412" s="238"/>
      <c r="AT412" s="238"/>
      <c r="AU412" s="238"/>
      <c r="AV412" s="238"/>
      <c r="AW412" s="238"/>
      <c r="AX412" s="238"/>
      <c r="AY412" s="238"/>
      <c r="AZ412" s="238"/>
      <c r="BB412" s="424"/>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37" customFormat="true" ht="25.15" customHeight="true" x14ac:dyDescent="0.2">
      <c r="A413" s="424"/>
      <c r="B413" s="2992"/>
      <c r="C413" s="3522" t="s">
        <v>212</v>
      </c>
      <c r="D413" s="3523"/>
      <c r="E413" s="2837">
        <v>0.5348799447032061</v>
      </c>
      <c r="F413" s="2724"/>
      <c r="G413" s="2724"/>
      <c r="H413" s="3523" t="s">
        <v>531</v>
      </c>
      <c r="I413" s="3523"/>
      <c r="J413" s="2838">
        <v>0.49746419275084647</v>
      </c>
      <c r="K413" s="2724"/>
      <c r="L413" s="2724"/>
      <c r="M413" s="3523" t="s">
        <v>212</v>
      </c>
      <c r="N413" s="3523"/>
      <c r="O413" s="2839">
        <v>0.5064422675215916</v>
      </c>
      <c r="P413" s="2724"/>
      <c r="Q413" s="2724"/>
      <c r="R413" s="238"/>
      <c r="Z413" s="238"/>
      <c r="AA413" s="238"/>
      <c r="AB413" s="238"/>
      <c r="AC413" s="238"/>
      <c r="AD413" s="238"/>
      <c r="AE413" s="238"/>
      <c r="AF413" s="238"/>
      <c r="AG413" s="238"/>
      <c r="AH413" s="238"/>
      <c r="AI413" s="238"/>
      <c r="AJ413" s="238"/>
      <c r="AK413" s="238"/>
      <c r="AL413" s="238"/>
      <c r="AM413" s="238"/>
      <c r="AN413" s="238"/>
      <c r="AO413" s="238"/>
      <c r="AP413" s="238"/>
      <c r="AQ413" s="238"/>
      <c r="AR413" s="238"/>
      <c r="AS413" s="238"/>
      <c r="AT413" s="238"/>
      <c r="AU413" s="238"/>
      <c r="AV413" s="238"/>
      <c r="AW413" s="238"/>
      <c r="AX413" s="238"/>
      <c r="AY413" s="238"/>
      <c r="AZ413" s="238"/>
      <c r="BB413" s="424"/>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37" customFormat="true" ht="25.15" customHeight="true" x14ac:dyDescent="0.2">
      <c r="A414" s="424"/>
      <c r="B414" s="2992"/>
      <c r="C414" s="3522" t="s">
        <v>530</v>
      </c>
      <c r="D414" s="3523"/>
      <c r="E414" s="2837">
        <v>0.5315262079853732</v>
      </c>
      <c r="F414" s="2724"/>
      <c r="G414" s="2724"/>
      <c r="H414" s="3523" t="s">
        <v>532</v>
      </c>
      <c r="I414" s="3523"/>
      <c r="J414" s="2838">
        <v>-0.48758742662351345</v>
      </c>
      <c r="K414" s="2724"/>
      <c r="L414" s="2724"/>
      <c r="M414" s="3523" t="s">
        <v>335</v>
      </c>
      <c r="N414" s="3523"/>
      <c r="O414" s="2839">
        <v>0.49854565998665196</v>
      </c>
      <c r="P414" s="2724"/>
      <c r="Q414" s="2724"/>
      <c r="R414" s="238"/>
      <c r="Z414" s="238"/>
      <c r="AA414" s="238"/>
      <c r="AB414" s="238"/>
      <c r="AC414" s="238"/>
      <c r="AD414" s="238"/>
      <c r="AE414" s="238"/>
      <c r="AF414" s="238"/>
      <c r="AG414" s="238"/>
      <c r="AH414" s="238"/>
      <c r="AI414" s="238"/>
      <c r="AJ414" s="238"/>
      <c r="AK414" s="238"/>
      <c r="AL414" s="238"/>
      <c r="AM414" s="238"/>
      <c r="AN414" s="238"/>
      <c r="AO414" s="238"/>
      <c r="AP414" s="238"/>
      <c r="AQ414" s="238"/>
      <c r="AR414" s="238"/>
      <c r="AS414" s="238"/>
      <c r="AT414" s="238"/>
      <c r="AU414" s="238"/>
      <c r="AV414" s="238"/>
      <c r="AW414" s="238"/>
      <c r="AX414" s="238"/>
      <c r="AY414" s="238"/>
      <c r="AZ414" s="238"/>
      <c r="BB414" s="424"/>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37" customFormat="true" ht="25.15" customHeight="true" x14ac:dyDescent="0.2">
      <c r="A415" s="424"/>
      <c r="B415" s="2992"/>
      <c r="C415" s="3522" t="s">
        <v>533</v>
      </c>
      <c r="D415" s="3523"/>
      <c r="E415" s="2837">
        <v>0.47795248150786568</v>
      </c>
      <c r="F415" s="2724"/>
      <c r="G415" s="2724"/>
      <c r="H415" s="3523" t="s">
        <v>408</v>
      </c>
      <c r="I415" s="3523"/>
      <c r="J415" s="2838">
        <v>-0.48123764334159402</v>
      </c>
      <c r="K415" s="2724"/>
      <c r="L415" s="2724"/>
      <c r="M415" s="3523" t="s">
        <v>531</v>
      </c>
      <c r="N415" s="3523"/>
      <c r="O415" s="2839">
        <v>0.48835545778972006</v>
      </c>
      <c r="P415" s="2724"/>
      <c r="Q415" s="2724"/>
      <c r="R415" s="238"/>
      <c r="Z415" s="238"/>
      <c r="AA415" s="238"/>
      <c r="AB415" s="238"/>
      <c r="AC415" s="238"/>
      <c r="AD415" s="238"/>
      <c r="AE415" s="238"/>
      <c r="AF415" s="238"/>
      <c r="AG415" s="238"/>
      <c r="AH415" s="238"/>
      <c r="AI415" s="238"/>
      <c r="AJ415" s="238"/>
      <c r="AK415" s="238"/>
      <c r="AL415" s="238"/>
      <c r="AM415" s="238"/>
      <c r="AN415" s="238"/>
      <c r="AO415" s="238"/>
      <c r="AP415" s="238"/>
      <c r="AQ415" s="238"/>
      <c r="AR415" s="238"/>
      <c r="AS415" s="238"/>
      <c r="AT415" s="238"/>
      <c r="AU415" s="238"/>
      <c r="AV415" s="238"/>
      <c r="AW415" s="238"/>
      <c r="AX415" s="238"/>
      <c r="AY415" s="238"/>
      <c r="AZ415" s="238"/>
      <c r="BB415" s="424"/>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37" customFormat="true" ht="25.15" customHeight="true" x14ac:dyDescent="0.2">
      <c r="A416" s="424"/>
      <c r="B416" s="2992"/>
      <c r="C416" s="3522" t="s">
        <v>534</v>
      </c>
      <c r="D416" s="3523"/>
      <c r="E416" s="2837">
        <v>0.4776784300962495</v>
      </c>
      <c r="F416" s="2724"/>
      <c r="G416" s="2724"/>
      <c r="H416" s="3523" t="s">
        <v>533</v>
      </c>
      <c r="I416" s="3523"/>
      <c r="J416" s="2838">
        <v>0.47330791971349773</v>
      </c>
      <c r="K416" s="2724"/>
      <c r="L416" s="2724"/>
      <c r="M416" s="3523" t="s">
        <v>534</v>
      </c>
      <c r="N416" s="3523"/>
      <c r="O416" s="2839">
        <v>0.47683776589035526</v>
      </c>
      <c r="P416" s="2724"/>
      <c r="Q416" s="2724"/>
      <c r="R416" s="238"/>
      <c r="Z416" s="238"/>
      <c r="AA416" s="238"/>
      <c r="AB416" s="238"/>
      <c r="AC416" s="238"/>
      <c r="AD416" s="238"/>
      <c r="AE416" s="238"/>
      <c r="AF416" s="238"/>
      <c r="AG416" s="238"/>
      <c r="AH416" s="238"/>
      <c r="AI416" s="238"/>
      <c r="AJ416" s="238"/>
      <c r="AK416" s="238"/>
      <c r="AL416" s="238"/>
      <c r="AM416" s="238"/>
      <c r="AN416" s="238"/>
      <c r="AO416" s="238"/>
      <c r="AP416" s="238"/>
      <c r="AQ416" s="238"/>
      <c r="AR416" s="238"/>
      <c r="AS416" s="238"/>
      <c r="AT416" s="238"/>
      <c r="AU416" s="238"/>
      <c r="AV416" s="238"/>
      <c r="AW416" s="238"/>
      <c r="AX416" s="238"/>
      <c r="AY416" s="238"/>
      <c r="AZ416" s="238"/>
      <c r="BB416" s="424"/>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37" customFormat="true" ht="25.15" customHeight="true" x14ac:dyDescent="0.2">
      <c r="A417" s="424"/>
      <c r="B417" s="2992"/>
      <c r="C417" s="3522" t="s">
        <v>531</v>
      </c>
      <c r="D417" s="3523"/>
      <c r="E417" s="2837">
        <v>0.47197684739895107</v>
      </c>
      <c r="F417" s="2724"/>
      <c r="G417" s="2724"/>
      <c r="H417" s="3523" t="s">
        <v>535</v>
      </c>
      <c r="I417" s="3523"/>
      <c r="J417" s="2838">
        <v>0.47100855394714736</v>
      </c>
      <c r="K417" s="2724"/>
      <c r="L417" s="2724"/>
      <c r="M417" s="3523" t="s">
        <v>530</v>
      </c>
      <c r="N417" s="3523"/>
      <c r="O417" s="2839">
        <v>0.46672407019577888</v>
      </c>
      <c r="P417" s="2724"/>
      <c r="Q417" s="2724"/>
      <c r="R417" s="238"/>
      <c r="Z417" s="238"/>
      <c r="AA417" s="238"/>
      <c r="AB417" s="238"/>
      <c r="AC417" s="238"/>
      <c r="AD417" s="238"/>
      <c r="AE417" s="238"/>
      <c r="AF417" s="238"/>
      <c r="AG417" s="238"/>
      <c r="AH417" s="238"/>
      <c r="AI417" s="238"/>
      <c r="AJ417" s="238"/>
      <c r="AK417" s="238"/>
      <c r="AL417" s="238"/>
      <c r="AM417" s="238"/>
      <c r="AN417" s="238"/>
      <c r="AO417" s="238"/>
      <c r="AP417" s="238"/>
      <c r="AQ417" s="238"/>
      <c r="AR417" s="238"/>
      <c r="AS417" s="238"/>
      <c r="AT417" s="238"/>
      <c r="AU417" s="238"/>
      <c r="AV417" s="238"/>
      <c r="AW417" s="238"/>
      <c r="AX417" s="238"/>
      <c r="AY417" s="238"/>
      <c r="AZ417" s="238"/>
      <c r="BB417" s="424"/>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37" customFormat="true" ht="25.15" customHeight="true" x14ac:dyDescent="0.2">
      <c r="A418" s="424"/>
      <c r="B418" s="2992"/>
      <c r="C418" s="3522" t="s">
        <v>529</v>
      </c>
      <c r="D418" s="3523"/>
      <c r="E418" s="2837">
        <v>0.46754630475745651</v>
      </c>
      <c r="F418" s="2724"/>
      <c r="G418" s="2724"/>
      <c r="H418" s="3523" t="s">
        <v>534</v>
      </c>
      <c r="I418" s="3523"/>
      <c r="J418" s="2838">
        <v>0.41979406830983812</v>
      </c>
      <c r="K418" s="2724"/>
      <c r="L418" s="2724"/>
      <c r="M418" s="3523" t="s">
        <v>533</v>
      </c>
      <c r="N418" s="3523"/>
      <c r="O418" s="2839">
        <v>0.46165334812428632</v>
      </c>
      <c r="P418" s="2724"/>
      <c r="Q418" s="2724"/>
      <c r="R418" s="238"/>
      <c r="Z418" s="238"/>
      <c r="AA418" s="238"/>
      <c r="AB418" s="238"/>
      <c r="AC418" s="238"/>
      <c r="AD418" s="238"/>
      <c r="AE418" s="238"/>
      <c r="AF418" s="238"/>
      <c r="AG418" s="238"/>
      <c r="AH418" s="238"/>
      <c r="AI418" s="238"/>
      <c r="AJ418" s="238"/>
      <c r="AK418" s="238"/>
      <c r="AL418" s="238"/>
      <c r="AM418" s="238"/>
      <c r="AN418" s="238"/>
      <c r="AO418" s="238"/>
      <c r="AP418" s="238"/>
      <c r="AQ418" s="238"/>
      <c r="AR418" s="238"/>
      <c r="AS418" s="238"/>
      <c r="AT418" s="238"/>
      <c r="AU418" s="238"/>
      <c r="AV418" s="238"/>
      <c r="AW418" s="238"/>
      <c r="AX418" s="238"/>
      <c r="AY418" s="238"/>
      <c r="AZ418" s="238"/>
      <c r="BB418" s="424"/>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37" customFormat="true" ht="25.15" customHeight="true" x14ac:dyDescent="0.2">
      <c r="A419" s="424"/>
      <c r="B419" s="2992"/>
      <c r="C419" s="3522" t="s">
        <v>535</v>
      </c>
      <c r="D419" s="3523"/>
      <c r="E419" s="2837">
        <v>0.42971099824493808</v>
      </c>
      <c r="F419" s="2724"/>
      <c r="G419" s="2724"/>
      <c r="H419" s="3523" t="s">
        <v>411</v>
      </c>
      <c r="I419" s="3523"/>
      <c r="J419" s="2838">
        <v>-0.41631251678995174</v>
      </c>
      <c r="K419" s="2724"/>
      <c r="L419" s="2724"/>
      <c r="M419" s="3523" t="s">
        <v>529</v>
      </c>
      <c r="N419" s="3523"/>
      <c r="O419" s="2839">
        <v>0.42237565770976904</v>
      </c>
      <c r="P419" s="2724"/>
      <c r="Q419" s="2724"/>
      <c r="R419" s="238"/>
      <c r="Z419" s="238"/>
      <c r="AA419" s="238"/>
      <c r="AB419" s="238"/>
      <c r="AC419" s="238"/>
      <c r="AD419" s="238"/>
      <c r="AE419" s="238"/>
      <c r="AF419" s="238"/>
      <c r="AG419" s="238"/>
      <c r="AH419" s="238"/>
      <c r="AI419" s="238"/>
      <c r="AJ419" s="238"/>
      <c r="AK419" s="238"/>
      <c r="AL419" s="238"/>
      <c r="AM419" s="238"/>
      <c r="AN419" s="238"/>
      <c r="AO419" s="238"/>
      <c r="AP419" s="238"/>
      <c r="AQ419" s="238"/>
      <c r="AR419" s="238"/>
      <c r="AS419" s="238"/>
      <c r="AT419" s="238"/>
      <c r="AU419" s="238"/>
      <c r="AV419" s="238"/>
      <c r="AW419" s="238"/>
      <c r="AX419" s="238"/>
      <c r="AY419" s="238"/>
      <c r="AZ419" s="238"/>
      <c r="BB419" s="424"/>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37" customFormat="true" ht="25.15" customHeight="true" x14ac:dyDescent="0.2">
      <c r="A420" s="424"/>
      <c r="B420" s="2992"/>
      <c r="C420" s="3522" t="s">
        <v>217</v>
      </c>
      <c r="D420" s="3523"/>
      <c r="E420" s="2837">
        <v>0.42585435005868244</v>
      </c>
      <c r="F420" s="2724"/>
      <c r="G420" s="2724"/>
      <c r="H420" s="3523" t="s">
        <v>216</v>
      </c>
      <c r="I420" s="3523"/>
      <c r="J420" s="2838">
        <v>0.40764223124166815</v>
      </c>
      <c r="K420" s="2724"/>
      <c r="L420" s="2724"/>
      <c r="M420" s="3523" t="s">
        <v>535</v>
      </c>
      <c r="N420" s="3523"/>
      <c r="O420" s="2839">
        <v>0.39414218573340554</v>
      </c>
      <c r="P420" s="2724"/>
      <c r="Q420" s="2724"/>
      <c r="R420" s="238"/>
      <c r="Z420" s="238"/>
      <c r="AA420" s="238"/>
      <c r="AB420" s="238"/>
      <c r="AC420" s="238"/>
      <c r="AD420" s="238"/>
      <c r="AE420" s="238"/>
      <c r="AF420" s="238"/>
      <c r="AG420" s="238"/>
      <c r="AH420" s="238"/>
      <c r="AI420" s="238"/>
      <c r="AJ420" s="238"/>
      <c r="AK420" s="238"/>
      <c r="AL420" s="238"/>
      <c r="AM420" s="238"/>
      <c r="AN420" s="238"/>
      <c r="AO420" s="238"/>
      <c r="AP420" s="238"/>
      <c r="AQ420" s="238"/>
      <c r="AR420" s="238"/>
      <c r="AS420" s="238"/>
      <c r="AT420" s="238"/>
      <c r="AU420" s="238"/>
      <c r="AV420" s="238"/>
      <c r="AW420" s="238"/>
      <c r="AX420" s="238"/>
      <c r="AY420" s="238"/>
      <c r="AZ420" s="238"/>
      <c r="BB420" s="424"/>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37" customFormat="true" ht="25.15" customHeight="true" x14ac:dyDescent="0.2">
      <c r="A421" s="424"/>
      <c r="B421" s="2992"/>
      <c r="C421" s="3522" t="s">
        <v>335</v>
      </c>
      <c r="D421" s="3523"/>
      <c r="E421" s="2837">
        <v>0.42052766574623701</v>
      </c>
      <c r="F421" s="2724"/>
      <c r="G421" s="2724"/>
      <c r="H421" s="3523" t="s">
        <v>536</v>
      </c>
      <c r="I421" s="3523"/>
      <c r="J421" s="2838">
        <v>0.38901235408947449</v>
      </c>
      <c r="K421" s="2724"/>
      <c r="L421" s="2724"/>
      <c r="M421" s="3523" t="s">
        <v>536</v>
      </c>
      <c r="N421" s="3523"/>
      <c r="O421" s="2839">
        <v>0.36581988363581497</v>
      </c>
      <c r="P421" s="2724"/>
      <c r="Q421" s="2724"/>
      <c r="R421" s="238"/>
      <c r="Z421" s="238"/>
      <c r="AA421" s="238"/>
      <c r="AB421" s="238"/>
      <c r="AC421" s="238"/>
      <c r="AD421" s="238"/>
      <c r="AE421" s="238"/>
      <c r="AF421" s="238"/>
      <c r="AG421" s="238"/>
      <c r="AH421" s="238"/>
      <c r="AI421" s="238"/>
      <c r="AJ421" s="238"/>
      <c r="AK421" s="238"/>
      <c r="AL421" s="238"/>
      <c r="AM421" s="238"/>
      <c r="AN421" s="238"/>
      <c r="AO421" s="238"/>
      <c r="AP421" s="238"/>
      <c r="AQ421" s="238"/>
      <c r="AR421" s="238"/>
      <c r="AS421" s="238"/>
      <c r="AT421" s="238"/>
      <c r="AU421" s="238"/>
      <c r="AV421" s="238"/>
      <c r="AW421" s="238"/>
      <c r="AX421" s="238"/>
      <c r="AY421" s="238"/>
      <c r="AZ421" s="238"/>
      <c r="BB421" s="424"/>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37" customFormat="true" ht="25.15" customHeight="true" x14ac:dyDescent="0.2">
      <c r="A422" s="424"/>
      <c r="B422" s="2992"/>
      <c r="C422" s="3522" t="s">
        <v>532</v>
      </c>
      <c r="D422" s="3523"/>
      <c r="E422" s="2837">
        <v>-0.3940866471015102</v>
      </c>
      <c r="F422" s="2724"/>
      <c r="G422" s="2724"/>
      <c r="H422" s="3523" t="s">
        <v>223</v>
      </c>
      <c r="I422" s="3523"/>
      <c r="J422" s="2838">
        <v>0.32026792504057866</v>
      </c>
      <c r="K422" s="2724"/>
      <c r="L422" s="2724"/>
      <c r="M422" s="3523" t="s">
        <v>217</v>
      </c>
      <c r="N422" s="3523"/>
      <c r="O422" s="2839">
        <v>0.3276269772342616</v>
      </c>
      <c r="P422" s="2724"/>
      <c r="Q422" s="2724"/>
      <c r="R422" s="238"/>
      <c r="Z422" s="238"/>
      <c r="AA422" s="238"/>
      <c r="AB422" s="238"/>
      <c r="AC422" s="238"/>
      <c r="AD422" s="238"/>
      <c r="AE422" s="238"/>
      <c r="AF422" s="238"/>
      <c r="AG422" s="238"/>
      <c r="AH422" s="238"/>
      <c r="AI422" s="238"/>
      <c r="AJ422" s="238"/>
      <c r="AK422" s="238"/>
      <c r="AL422" s="238"/>
      <c r="AM422" s="238"/>
      <c r="AN422" s="238"/>
      <c r="AO422" s="238"/>
      <c r="AP422" s="238"/>
      <c r="AQ422" s="238"/>
      <c r="AR422" s="238"/>
      <c r="AS422" s="238"/>
      <c r="AT422" s="238"/>
      <c r="AU422" s="238"/>
      <c r="AV422" s="238"/>
      <c r="AW422" s="238"/>
      <c r="AX422" s="238"/>
      <c r="AY422" s="238"/>
      <c r="AZ422" s="238"/>
      <c r="BB422" s="424"/>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37" customFormat="true" ht="25.15" customHeight="true" x14ac:dyDescent="0.2">
      <c r="A423" s="424"/>
      <c r="B423" s="2992"/>
      <c r="C423" s="3522" t="s">
        <v>537</v>
      </c>
      <c r="D423" s="3523"/>
      <c r="E423" s="2837">
        <v>0.34979994438877698</v>
      </c>
      <c r="F423" s="2724"/>
      <c r="G423" s="2724"/>
      <c r="H423" s="3523" t="s">
        <v>538</v>
      </c>
      <c r="I423" s="3523"/>
      <c r="J423" s="2838">
        <v>0.30459969233910922</v>
      </c>
      <c r="K423" s="2724"/>
      <c r="L423" s="2724"/>
      <c r="M423" s="3523" t="s">
        <v>537</v>
      </c>
      <c r="N423" s="3523"/>
      <c r="O423" s="2839">
        <v>0.32730343147673724</v>
      </c>
      <c r="P423" s="2724"/>
      <c r="Q423" s="2724"/>
      <c r="R423" s="238"/>
      <c r="Z423" s="238"/>
      <c r="AA423" s="238"/>
      <c r="AB423" s="238"/>
      <c r="AC423" s="238"/>
      <c r="AD423" s="238"/>
      <c r="AE423" s="238"/>
      <c r="AF423" s="238"/>
      <c r="AG423" s="238"/>
      <c r="AH423" s="238"/>
      <c r="AI423" s="238"/>
      <c r="AJ423" s="238"/>
      <c r="AK423" s="238"/>
      <c r="AL423" s="238"/>
      <c r="AM423" s="238"/>
      <c r="AN423" s="238"/>
      <c r="AO423" s="238"/>
      <c r="AP423" s="238"/>
      <c r="AQ423" s="238"/>
      <c r="AR423" s="238"/>
      <c r="AS423" s="238"/>
      <c r="AT423" s="238"/>
      <c r="AU423" s="238"/>
      <c r="AV423" s="238"/>
      <c r="AW423" s="238"/>
      <c r="AX423" s="238"/>
      <c r="AY423" s="238"/>
      <c r="AZ423" s="238"/>
      <c r="BB423" s="424"/>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37" customFormat="true" ht="25.15" customHeight="true" x14ac:dyDescent="0.2">
      <c r="A424" s="424"/>
      <c r="B424" s="2992"/>
      <c r="C424" s="3522" t="s">
        <v>539</v>
      </c>
      <c r="D424" s="3523"/>
      <c r="E424" s="2837">
        <v>-0.34599506529960861</v>
      </c>
      <c r="F424" s="2724"/>
      <c r="G424" s="2724"/>
      <c r="H424" s="3523" t="s">
        <v>540</v>
      </c>
      <c r="I424" s="3523"/>
      <c r="J424" s="2838">
        <v>0.30168670420940974</v>
      </c>
      <c r="K424" s="2724"/>
      <c r="L424" s="2724"/>
      <c r="M424" s="3523" t="s">
        <v>540</v>
      </c>
      <c r="N424" s="3523"/>
      <c r="O424" s="2839">
        <v>0.27565286399316102</v>
      </c>
      <c r="P424" s="2724"/>
      <c r="Q424" s="2724"/>
      <c r="R424" s="238"/>
      <c r="Z424" s="238"/>
      <c r="AA424" s="238"/>
      <c r="AB424" s="238"/>
      <c r="AC424" s="238"/>
      <c r="AD424" s="238"/>
      <c r="AE424" s="238"/>
      <c r="AF424" s="238"/>
      <c r="AG424" s="238"/>
      <c r="AH424" s="238"/>
      <c r="AI424" s="238"/>
      <c r="AJ424" s="238"/>
      <c r="AK424" s="238"/>
      <c r="AL424" s="238"/>
      <c r="AM424" s="238"/>
      <c r="AN424" s="238"/>
      <c r="AO424" s="238"/>
      <c r="AP424" s="238"/>
      <c r="AQ424" s="238"/>
      <c r="AR424" s="238"/>
      <c r="AS424" s="238"/>
      <c r="AT424" s="238"/>
      <c r="AU424" s="238"/>
      <c r="AV424" s="238"/>
      <c r="AW424" s="238"/>
      <c r="AX424" s="238"/>
      <c r="AY424" s="238"/>
      <c r="AZ424" s="238"/>
      <c r="BB424" s="424"/>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37" customFormat="true" ht="25.15" customHeight="true" x14ac:dyDescent="0.2">
      <c r="A425" s="424"/>
      <c r="B425" s="2992"/>
      <c r="C425" s="3522" t="s">
        <v>536</v>
      </c>
      <c r="D425" s="3523"/>
      <c r="E425" s="2837">
        <v>0.34472015706268355</v>
      </c>
      <c r="F425" s="2724"/>
      <c r="G425" s="2724"/>
      <c r="H425" s="3523" t="s">
        <v>537</v>
      </c>
      <c r="I425" s="3523"/>
      <c r="J425" s="2838">
        <v>0.28914188998037604</v>
      </c>
      <c r="K425" s="2724"/>
      <c r="L425" s="2724"/>
      <c r="M425" s="3523" t="s">
        <v>425</v>
      </c>
      <c r="N425" s="3523"/>
      <c r="O425" s="2839">
        <v>-0.26013331841620985</v>
      </c>
      <c r="P425" s="2724"/>
      <c r="Q425" s="2724"/>
      <c r="R425" s="238"/>
      <c r="Z425" s="238"/>
      <c r="AA425" s="238"/>
      <c r="AB425" s="238"/>
      <c r="AC425" s="238"/>
      <c r="AD425" s="238"/>
      <c r="AE425" s="238"/>
      <c r="AF425" s="238"/>
      <c r="AG425" s="238"/>
      <c r="AH425" s="238"/>
      <c r="AI425" s="238"/>
      <c r="AJ425" s="238"/>
      <c r="AK425" s="238"/>
      <c r="AL425" s="238"/>
      <c r="AM425" s="238"/>
      <c r="AN425" s="238"/>
      <c r="AO425" s="238"/>
      <c r="AP425" s="238"/>
      <c r="AQ425" s="238"/>
      <c r="AR425" s="238"/>
      <c r="AS425" s="238"/>
      <c r="AT425" s="238"/>
      <c r="AU425" s="238"/>
      <c r="AV425" s="238"/>
      <c r="AW425" s="238"/>
      <c r="AX425" s="238"/>
      <c r="AY425" s="238"/>
      <c r="AZ425" s="238"/>
      <c r="BB425" s="424"/>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37" customFormat="true" ht="25.15" customHeight="true" x14ac:dyDescent="0.2">
      <c r="A426" s="424"/>
      <c r="B426" s="2992"/>
      <c r="C426" s="3522" t="s">
        <v>223</v>
      </c>
      <c r="D426" s="3523"/>
      <c r="E426" s="2837">
        <v>0.30116073319607595</v>
      </c>
      <c r="F426" s="2724"/>
      <c r="G426" s="2724"/>
      <c r="H426" s="3523" t="s">
        <v>541</v>
      </c>
      <c r="I426" s="3523"/>
      <c r="J426" s="2838">
        <v>-0.27861822755738636</v>
      </c>
      <c r="K426" s="2724"/>
      <c r="L426" s="2724"/>
      <c r="M426" s="3523" t="s">
        <v>223</v>
      </c>
      <c r="N426" s="3523"/>
      <c r="O426" s="2839">
        <v>0.25380717792496821</v>
      </c>
      <c r="P426" s="2724"/>
      <c r="Q426" s="2724"/>
      <c r="R426" s="238"/>
      <c r="Z426" s="238"/>
      <c r="AA426" s="238"/>
      <c r="AB426" s="238"/>
      <c r="AC426" s="238"/>
      <c r="AD426" s="238"/>
      <c r="AE426" s="238"/>
      <c r="AF426" s="238"/>
      <c r="AG426" s="238"/>
      <c r="AH426" s="238"/>
      <c r="AI426" s="238"/>
      <c r="AJ426" s="238"/>
      <c r="AK426" s="238"/>
      <c r="AL426" s="238"/>
      <c r="AM426" s="238"/>
      <c r="AN426" s="238"/>
      <c r="AO426" s="238"/>
      <c r="AP426" s="238"/>
      <c r="AQ426" s="238"/>
      <c r="AR426" s="238"/>
      <c r="AS426" s="238"/>
      <c r="AT426" s="238"/>
      <c r="AU426" s="238"/>
      <c r="AV426" s="238"/>
      <c r="AW426" s="238"/>
      <c r="AX426" s="238"/>
      <c r="AY426" s="238"/>
      <c r="AZ426" s="238"/>
      <c r="BB426" s="424"/>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37" customFormat="true" ht="25.15" customHeight="true" x14ac:dyDescent="0.2">
      <c r="A427" s="424"/>
      <c r="B427" s="2992"/>
      <c r="C427" s="3522" t="s">
        <v>338</v>
      </c>
      <c r="D427" s="3523"/>
      <c r="E427" s="2837">
        <v>-0.29854700465399925</v>
      </c>
      <c r="F427" s="2724"/>
      <c r="G427" s="2724"/>
      <c r="H427" s="3523" t="s">
        <v>338</v>
      </c>
      <c r="I427" s="3523"/>
      <c r="J427" s="2838">
        <v>-0.26152741528213025</v>
      </c>
      <c r="K427" s="2724"/>
      <c r="L427" s="2724"/>
      <c r="M427" s="3523" t="s">
        <v>542</v>
      </c>
      <c r="N427" s="3523"/>
      <c r="O427" s="2839">
        <v>0.24856619277994679</v>
      </c>
      <c r="P427" s="2724"/>
      <c r="Q427" s="2724"/>
      <c r="R427" s="238"/>
      <c r="Z427" s="238"/>
      <c r="AA427" s="238"/>
      <c r="AB427" s="238"/>
      <c r="AC427" s="238"/>
      <c r="AD427" s="238"/>
      <c r="AE427" s="238"/>
      <c r="AF427" s="238"/>
      <c r="AG427" s="238"/>
      <c r="AH427" s="238"/>
      <c r="AI427" s="238"/>
      <c r="AJ427" s="238"/>
      <c r="AK427" s="238"/>
      <c r="AL427" s="238"/>
      <c r="AM427" s="238"/>
      <c r="AN427" s="238"/>
      <c r="AO427" s="238"/>
      <c r="AP427" s="238"/>
      <c r="AQ427" s="238"/>
      <c r="AR427" s="238"/>
      <c r="AS427" s="238"/>
      <c r="AT427" s="238"/>
      <c r="AU427" s="238"/>
      <c r="AV427" s="238"/>
      <c r="AW427" s="238"/>
      <c r="AX427" s="238"/>
      <c r="AY427" s="238"/>
      <c r="AZ427" s="238"/>
      <c r="BB427" s="424"/>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37" customFormat="true" ht="25.15" customHeight="true" x14ac:dyDescent="0.2">
      <c r="A428" s="424"/>
      <c r="B428" s="2992"/>
      <c r="C428" s="3522" t="s">
        <v>540</v>
      </c>
      <c r="D428" s="3523"/>
      <c r="E428" s="2837">
        <v>0.2921879034228605</v>
      </c>
      <c r="F428" s="2724"/>
      <c r="G428" s="2724"/>
      <c r="H428" s="3523" t="s">
        <v>542</v>
      </c>
      <c r="I428" s="3523"/>
      <c r="J428" s="2838">
        <v>0.24171286068435452</v>
      </c>
      <c r="K428" s="2724"/>
      <c r="L428" s="2724"/>
      <c r="M428" s="3523" t="s">
        <v>538</v>
      </c>
      <c r="N428" s="3523"/>
      <c r="O428" s="2839">
        <v>0.23821319460645635</v>
      </c>
      <c r="P428" s="2724"/>
      <c r="Q428" s="2724"/>
      <c r="R428" s="238"/>
      <c r="Z428" s="238"/>
      <c r="AA428" s="238"/>
      <c r="AB428" s="238"/>
      <c r="AC428" s="238"/>
      <c r="AD428" s="238"/>
      <c r="AE428" s="238"/>
      <c r="AF428" s="238"/>
      <c r="AG428" s="238"/>
      <c r="AH428" s="238"/>
      <c r="AI428" s="238"/>
      <c r="AJ428" s="238"/>
      <c r="AK428" s="238"/>
      <c r="AL428" s="238"/>
      <c r="AM428" s="238"/>
      <c r="AN428" s="238"/>
      <c r="AO428" s="238"/>
      <c r="AP428" s="238"/>
      <c r="AQ428" s="238"/>
      <c r="AR428" s="238"/>
      <c r="AS428" s="238"/>
      <c r="AT428" s="238"/>
      <c r="AU428" s="238"/>
      <c r="AV428" s="238"/>
      <c r="AW428" s="238"/>
      <c r="AX428" s="238"/>
      <c r="AY428" s="238"/>
      <c r="AZ428" s="238"/>
      <c r="BB428" s="424"/>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37" customFormat="true" ht="25.15" customHeight="true" x14ac:dyDescent="0.2">
      <c r="A429" s="424"/>
      <c r="B429" s="2992"/>
      <c r="C429" s="3522" t="s">
        <v>538</v>
      </c>
      <c r="D429" s="3523"/>
      <c r="E429" s="2837">
        <v>0.25118762225721181</v>
      </c>
      <c r="F429" s="2724"/>
      <c r="G429" s="2724"/>
      <c r="H429" s="3523" t="s">
        <v>217</v>
      </c>
      <c r="I429" s="3523"/>
      <c r="J429" s="2838">
        <v>-0.21824719254191749</v>
      </c>
      <c r="K429" s="2724"/>
      <c r="L429" s="2724"/>
      <c r="M429" s="3523" t="s">
        <v>532</v>
      </c>
      <c r="N429" s="3523"/>
      <c r="O429" s="2839">
        <v>-0.2329821559176008</v>
      </c>
      <c r="P429" s="2724"/>
      <c r="Q429" s="2724"/>
      <c r="R429" s="238"/>
      <c r="Z429" s="238"/>
      <c r="AA429" s="238"/>
      <c r="AB429" s="238"/>
      <c r="AC429" s="238"/>
      <c r="AD429" s="238"/>
      <c r="AE429" s="238"/>
      <c r="AF429" s="238"/>
      <c r="AG429" s="238"/>
      <c r="AH429" s="238"/>
      <c r="AI429" s="238"/>
      <c r="AJ429" s="238"/>
      <c r="AK429" s="238"/>
      <c r="AL429" s="238"/>
      <c r="AM429" s="238"/>
      <c r="AN429" s="238"/>
      <c r="AO429" s="238"/>
      <c r="AP429" s="238"/>
      <c r="AQ429" s="238"/>
      <c r="AR429" s="238"/>
      <c r="AS429" s="238"/>
      <c r="AT429" s="238"/>
      <c r="AU429" s="238"/>
      <c r="AV429" s="238"/>
      <c r="AW429" s="238"/>
      <c r="AX429" s="238"/>
      <c r="AY429" s="238"/>
      <c r="AZ429" s="238"/>
      <c r="BB429" s="424"/>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37" customFormat="true" ht="25.15" customHeight="true" x14ac:dyDescent="0.2">
      <c r="A430" s="424"/>
      <c r="B430" s="2992"/>
      <c r="C430" s="3522" t="s">
        <v>542</v>
      </c>
      <c r="D430" s="3523"/>
      <c r="E430" s="2837">
        <v>0.20817027081863249</v>
      </c>
      <c r="F430" s="2724"/>
      <c r="G430" s="2724"/>
      <c r="H430" s="3523" t="s">
        <v>433</v>
      </c>
      <c r="I430" s="3523"/>
      <c r="J430" s="2838">
        <v>-0.20794186218442454</v>
      </c>
      <c r="K430" s="2724"/>
      <c r="L430" s="2724"/>
      <c r="M430" s="3523" t="s">
        <v>338</v>
      </c>
      <c r="N430" s="3523"/>
      <c r="O430" s="2839">
        <v>-0.23060863467889692</v>
      </c>
      <c r="P430" s="2724"/>
      <c r="Q430" s="2724"/>
      <c r="R430" s="238"/>
      <c r="Z430" s="238"/>
      <c r="AA430" s="238"/>
      <c r="AB430" s="238"/>
      <c r="AC430" s="238"/>
      <c r="AD430" s="238"/>
      <c r="AE430" s="238"/>
      <c r="AF430" s="238"/>
      <c r="AG430" s="238"/>
      <c r="AH430" s="238"/>
      <c r="AI430" s="238"/>
      <c r="AJ430" s="238"/>
      <c r="AK430" s="238"/>
      <c r="AL430" s="238"/>
      <c r="AM430" s="238"/>
      <c r="AN430" s="238"/>
      <c r="AO430" s="238"/>
      <c r="AP430" s="238"/>
      <c r="AQ430" s="238"/>
      <c r="AR430" s="238"/>
      <c r="AS430" s="238"/>
      <c r="AT430" s="238"/>
      <c r="AU430" s="238"/>
      <c r="AV430" s="238"/>
      <c r="AW430" s="238"/>
      <c r="AX430" s="238"/>
      <c r="AY430" s="238"/>
      <c r="AZ430" s="238"/>
      <c r="BB430" s="424"/>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37" customFormat="true" ht="25.15" customHeight="true" x14ac:dyDescent="0.2">
      <c r="A431" s="424"/>
      <c r="B431" s="2992"/>
      <c r="C431" s="3522" t="s">
        <v>344</v>
      </c>
      <c r="D431" s="3523"/>
      <c r="E431" s="2837">
        <v>-0.20800260349928662</v>
      </c>
      <c r="F431" s="2724"/>
      <c r="G431" s="2724"/>
      <c r="H431" s="3523" t="s">
        <v>539</v>
      </c>
      <c r="I431" s="3523"/>
      <c r="J431" s="2838">
        <v>-0.1701280183308152</v>
      </c>
      <c r="K431" s="2724"/>
      <c r="L431" s="2724"/>
      <c r="M431" s="3523" t="s">
        <v>543</v>
      </c>
      <c r="N431" s="3523"/>
      <c r="O431" s="2839">
        <v>0.21969341458706049</v>
      </c>
      <c r="P431" s="2724"/>
      <c r="Q431" s="2724"/>
      <c r="R431" s="238"/>
      <c r="Z431" s="238"/>
      <c r="AA431" s="238"/>
      <c r="AB431" s="238"/>
      <c r="AC431" s="238"/>
      <c r="AD431" s="238"/>
      <c r="AE431" s="238"/>
      <c r="AF431" s="238"/>
      <c r="AG431" s="238"/>
      <c r="AH431" s="238"/>
      <c r="AI431" s="238"/>
      <c r="AJ431" s="238"/>
      <c r="AK431" s="238"/>
      <c r="AL431" s="238"/>
      <c r="AM431" s="238"/>
      <c r="AN431" s="238"/>
      <c r="AO431" s="238"/>
      <c r="AP431" s="238"/>
      <c r="AQ431" s="238"/>
      <c r="AR431" s="238"/>
      <c r="AS431" s="238"/>
      <c r="AT431" s="238"/>
      <c r="AU431" s="238"/>
      <c r="AV431" s="238"/>
      <c r="AW431" s="238"/>
      <c r="AX431" s="238"/>
      <c r="AY431" s="238"/>
      <c r="AZ431" s="238"/>
      <c r="BB431" s="424"/>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37" customFormat="true" ht="25.15" customHeight="true" x14ac:dyDescent="0.2">
      <c r="A432" s="424"/>
      <c r="B432" s="2992"/>
      <c r="C432" s="3522" t="s">
        <v>361</v>
      </c>
      <c r="D432" s="3523"/>
      <c r="E432" s="2837">
        <v>-0.19158455510428354</v>
      </c>
      <c r="F432" s="2724"/>
      <c r="G432" s="2724"/>
      <c r="H432" s="3523" t="s">
        <v>543</v>
      </c>
      <c r="I432" s="3523"/>
      <c r="J432" s="2838">
        <v>0.16575367745485498</v>
      </c>
      <c r="K432" s="2724"/>
      <c r="L432" s="2724"/>
      <c r="M432" s="3523" t="s">
        <v>544</v>
      </c>
      <c r="N432" s="3523"/>
      <c r="O432" s="2839">
        <v>0.20033690474824686</v>
      </c>
      <c r="P432" s="2724"/>
      <c r="Q432" s="2724"/>
      <c r="R432" s="238"/>
      <c r="Z432" s="238"/>
      <c r="AA432" s="238"/>
      <c r="AB432" s="238"/>
      <c r="AC432" s="238"/>
      <c r="AD432" s="238"/>
      <c r="AE432" s="238"/>
      <c r="AF432" s="238"/>
      <c r="AG432" s="238"/>
      <c r="AH432" s="238"/>
      <c r="AI432" s="238"/>
      <c r="AJ432" s="238"/>
      <c r="AK432" s="238"/>
      <c r="AL432" s="238"/>
      <c r="AM432" s="238"/>
      <c r="AN432" s="238"/>
      <c r="AO432" s="238"/>
      <c r="AP432" s="238"/>
      <c r="AQ432" s="238"/>
      <c r="AR432" s="238"/>
      <c r="AS432" s="238"/>
      <c r="AT432" s="238"/>
      <c r="AU432" s="238"/>
      <c r="AV432" s="238"/>
      <c r="AW432" s="238"/>
      <c r="AX432" s="238"/>
      <c r="AY432" s="238"/>
      <c r="AZ432" s="238"/>
      <c r="BB432" s="424"/>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37" customFormat="true" ht="25.15" customHeight="true" x14ac:dyDescent="0.2">
      <c r="A433" s="424"/>
      <c r="B433" s="2992"/>
      <c r="C433" s="3522" t="s">
        <v>334</v>
      </c>
      <c r="D433" s="3523"/>
      <c r="E433" s="2837">
        <v>0.17866084846380695</v>
      </c>
      <c r="F433" s="2724"/>
      <c r="G433" s="2724"/>
      <c r="H433" s="3523" t="s">
        <v>545</v>
      </c>
      <c r="I433" s="3523"/>
      <c r="J433" s="2838">
        <v>0.16333570354277197</v>
      </c>
      <c r="K433" s="2724"/>
      <c r="L433" s="2724"/>
      <c r="M433" s="3523" t="s">
        <v>344</v>
      </c>
      <c r="N433" s="3523"/>
      <c r="O433" s="2839">
        <v>-0.1942797250062801</v>
      </c>
      <c r="P433" s="2724"/>
      <c r="Q433" s="2724"/>
      <c r="R433" s="238"/>
      <c r="Z433" s="238"/>
      <c r="AA433" s="238"/>
      <c r="AB433" s="238"/>
      <c r="AC433" s="238"/>
      <c r="AD433" s="238"/>
      <c r="AE433" s="238"/>
      <c r="AF433" s="238"/>
      <c r="AG433" s="238"/>
      <c r="AH433" s="238"/>
      <c r="AI433" s="238"/>
      <c r="AJ433" s="238"/>
      <c r="AK433" s="238"/>
      <c r="AL433" s="238"/>
      <c r="AM433" s="238"/>
      <c r="AN433" s="238"/>
      <c r="AO433" s="238"/>
      <c r="AP433" s="238"/>
      <c r="AQ433" s="238"/>
      <c r="AR433" s="238"/>
      <c r="AS433" s="238"/>
      <c r="AT433" s="238"/>
      <c r="AU433" s="238"/>
      <c r="AV433" s="238"/>
      <c r="AW433" s="238"/>
      <c r="AX433" s="238"/>
      <c r="AY433" s="238"/>
      <c r="AZ433" s="238"/>
      <c r="BB433" s="424"/>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37" customFormat="true" ht="25.15" customHeight="true" x14ac:dyDescent="0.2">
      <c r="A434" s="424"/>
      <c r="B434" s="2992"/>
      <c r="C434" s="3522" t="s">
        <v>418</v>
      </c>
      <c r="D434" s="3523"/>
      <c r="E434" s="2837">
        <v>0.14535720925931941</v>
      </c>
      <c r="F434" s="2724"/>
      <c r="G434" s="2724"/>
      <c r="H434" s="3523" t="s">
        <v>344</v>
      </c>
      <c r="I434" s="3523"/>
      <c r="J434" s="2838">
        <v>-0.14914710909276391</v>
      </c>
      <c r="K434" s="2724"/>
      <c r="L434" s="2724"/>
      <c r="M434" s="3523" t="s">
        <v>546</v>
      </c>
      <c r="N434" s="3523"/>
      <c r="O434" s="2839">
        <v>0.18071716445738756</v>
      </c>
      <c r="P434" s="2724"/>
      <c r="Q434" s="2724"/>
      <c r="R434" s="238"/>
      <c r="Z434" s="238"/>
      <c r="AA434" s="238"/>
      <c r="AB434" s="238"/>
      <c r="AC434" s="238"/>
      <c r="AD434" s="238"/>
      <c r="AE434" s="238"/>
      <c r="AF434" s="238"/>
      <c r="AG434" s="238"/>
      <c r="AH434" s="238"/>
      <c r="AI434" s="238"/>
      <c r="AJ434" s="238"/>
      <c r="AK434" s="238"/>
      <c r="AL434" s="238"/>
      <c r="AM434" s="238"/>
      <c r="AN434" s="238"/>
      <c r="AO434" s="238"/>
      <c r="AP434" s="238"/>
      <c r="AQ434" s="238"/>
      <c r="AR434" s="238"/>
      <c r="AS434" s="238"/>
      <c r="AT434" s="238"/>
      <c r="AU434" s="238"/>
      <c r="AV434" s="238"/>
      <c r="AW434" s="238"/>
      <c r="AX434" s="238"/>
      <c r="AY434" s="238"/>
      <c r="AZ434" s="238"/>
      <c r="BB434" s="424"/>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37" customFormat="true" ht="25.15" customHeight="true" x14ac:dyDescent="0.2">
      <c r="A435" s="424"/>
      <c r="B435" s="2992"/>
      <c r="C435" s="3522" t="s">
        <v>433</v>
      </c>
      <c r="D435" s="3523"/>
      <c r="E435" s="2837">
        <v>-0.14087611486917123</v>
      </c>
      <c r="F435" s="2724"/>
      <c r="G435" s="2724"/>
      <c r="H435" s="3523" t="s">
        <v>547</v>
      </c>
      <c r="I435" s="3523"/>
      <c r="J435" s="2838">
        <v>0.14402968087065712</v>
      </c>
      <c r="K435" s="2724"/>
      <c r="L435" s="2724"/>
      <c r="M435" s="3523" t="s">
        <v>548</v>
      </c>
      <c r="N435" s="3523"/>
      <c r="O435" s="2839">
        <v>0.17680894714414352</v>
      </c>
      <c r="P435" s="2724"/>
      <c r="Q435" s="2724"/>
      <c r="R435" s="238"/>
      <c r="Z435" s="238"/>
      <c r="AA435" s="238"/>
      <c r="AB435" s="238"/>
      <c r="AC435" s="238"/>
      <c r="AD435" s="238"/>
      <c r="AE435" s="238"/>
      <c r="AF435" s="238"/>
      <c r="AG435" s="238"/>
      <c r="AH435" s="238"/>
      <c r="AI435" s="238"/>
      <c r="AJ435" s="238"/>
      <c r="AK435" s="238"/>
      <c r="AL435" s="238"/>
      <c r="AM435" s="238"/>
      <c r="AN435" s="238"/>
      <c r="AO435" s="238"/>
      <c r="AP435" s="238"/>
      <c r="AQ435" s="238"/>
      <c r="AR435" s="238"/>
      <c r="AS435" s="238"/>
      <c r="AT435" s="238"/>
      <c r="AU435" s="238"/>
      <c r="AV435" s="238"/>
      <c r="AW435" s="238"/>
      <c r="AX435" s="238"/>
      <c r="AY435" s="238"/>
      <c r="AZ435" s="238"/>
      <c r="BB435" s="424"/>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37" customFormat="true" ht="25.15" customHeight="true" x14ac:dyDescent="0.2">
      <c r="A436" s="424"/>
      <c r="B436" s="2992"/>
      <c r="C436" s="3522" t="s">
        <v>435</v>
      </c>
      <c r="D436" s="3523"/>
      <c r="E436" s="2837">
        <v>0.13292390421855491</v>
      </c>
      <c r="F436" s="2724"/>
      <c r="G436" s="2724"/>
      <c r="H436" s="3523" t="s">
        <v>361</v>
      </c>
      <c r="I436" s="3523"/>
      <c r="J436" s="2838">
        <v>-0.14252983703831948</v>
      </c>
      <c r="K436" s="2724"/>
      <c r="L436" s="2724"/>
      <c r="M436" s="3523" t="s">
        <v>418</v>
      </c>
      <c r="N436" s="3523"/>
      <c r="O436" s="2839">
        <v>0.1743631052122705</v>
      </c>
      <c r="P436" s="2724"/>
      <c r="Q436" s="2724"/>
      <c r="R436" s="238"/>
      <c r="Z436" s="238"/>
      <c r="AA436" s="238"/>
      <c r="AB436" s="238"/>
      <c r="AC436" s="238"/>
      <c r="AD436" s="238"/>
      <c r="AE436" s="238"/>
      <c r="AF436" s="238"/>
      <c r="AG436" s="238"/>
      <c r="AH436" s="238"/>
      <c r="AI436" s="238"/>
      <c r="AJ436" s="238"/>
      <c r="AK436" s="238"/>
      <c r="AL436" s="238"/>
      <c r="AM436" s="238"/>
      <c r="AN436" s="238"/>
      <c r="AO436" s="238"/>
      <c r="AP436" s="238"/>
      <c r="AQ436" s="238"/>
      <c r="AR436" s="238"/>
      <c r="AS436" s="238"/>
      <c r="AT436" s="238"/>
      <c r="AU436" s="238"/>
      <c r="AV436" s="238"/>
      <c r="AW436" s="238"/>
      <c r="AX436" s="238"/>
      <c r="AY436" s="238"/>
      <c r="AZ436" s="238"/>
      <c r="BB436" s="424"/>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37" customFormat="true" ht="25.15" customHeight="true" x14ac:dyDescent="0.2">
      <c r="A437" s="424"/>
      <c r="B437" s="2992"/>
      <c r="C437" s="3522" t="s">
        <v>543</v>
      </c>
      <c r="D437" s="3523"/>
      <c r="E437" s="2837">
        <v>0.11545145596455819</v>
      </c>
      <c r="F437" s="2724"/>
      <c r="G437" s="2724"/>
      <c r="H437" s="3523" t="s">
        <v>549</v>
      </c>
      <c r="I437" s="3523"/>
      <c r="J437" s="2838">
        <v>-0.13076061400442349</v>
      </c>
      <c r="K437" s="2724"/>
      <c r="L437" s="2724"/>
      <c r="M437" s="3523" t="s">
        <v>334</v>
      </c>
      <c r="N437" s="3523"/>
      <c r="O437" s="2839">
        <v>0.16440170728410897</v>
      </c>
      <c r="P437" s="2724"/>
      <c r="Q437" s="2724"/>
      <c r="R437" s="238"/>
      <c r="Z437" s="238"/>
      <c r="AA437" s="238"/>
      <c r="AB437" s="238"/>
      <c r="AC437" s="238"/>
      <c r="AD437" s="238"/>
      <c r="AE437" s="238"/>
      <c r="AF437" s="238"/>
      <c r="AG437" s="238"/>
      <c r="AH437" s="238"/>
      <c r="AI437" s="238"/>
      <c r="AJ437" s="238"/>
      <c r="AK437" s="238"/>
      <c r="AL437" s="238"/>
      <c r="AM437" s="238"/>
      <c r="AN437" s="238"/>
      <c r="AO437" s="238"/>
      <c r="AP437" s="238"/>
      <c r="AQ437" s="238"/>
      <c r="AR437" s="238"/>
      <c r="AS437" s="238"/>
      <c r="AT437" s="238"/>
      <c r="AU437" s="238"/>
      <c r="AV437" s="238"/>
      <c r="AW437" s="238"/>
      <c r="AX437" s="238"/>
      <c r="AY437" s="238"/>
      <c r="AZ437" s="238"/>
      <c r="BB437" s="424"/>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37" customFormat="true" ht="25.15" customHeight="true" x14ac:dyDescent="0.2">
      <c r="A438" s="424"/>
      <c r="B438" s="2992"/>
      <c r="C438" s="3522" t="s">
        <v>541</v>
      </c>
      <c r="D438" s="3523"/>
      <c r="E438" s="2837">
        <v>-0.10387034352493849</v>
      </c>
      <c r="F438" s="2724"/>
      <c r="G438" s="2724"/>
      <c r="H438" s="3523" t="s">
        <v>435</v>
      </c>
      <c r="I438" s="3523"/>
      <c r="J438" s="2838">
        <v>0.12153060082856326</v>
      </c>
      <c r="K438" s="2724"/>
      <c r="L438" s="2724"/>
      <c r="M438" s="3523" t="s">
        <v>361</v>
      </c>
      <c r="N438" s="3523"/>
      <c r="O438" s="2839">
        <v>-0.16317738283412322</v>
      </c>
      <c r="P438" s="2724"/>
      <c r="Q438" s="2724"/>
      <c r="R438" s="238"/>
      <c r="Z438" s="238"/>
      <c r="AA438" s="238"/>
      <c r="AB438" s="238"/>
      <c r="AC438" s="238"/>
      <c r="AD438" s="238"/>
      <c r="AE438" s="238"/>
      <c r="AF438" s="238"/>
      <c r="AG438" s="238"/>
      <c r="AH438" s="238"/>
      <c r="AI438" s="238"/>
      <c r="AJ438" s="238"/>
      <c r="AK438" s="238"/>
      <c r="AL438" s="238"/>
      <c r="AM438" s="238"/>
      <c r="AN438" s="238"/>
      <c r="AO438" s="238"/>
      <c r="AP438" s="238"/>
      <c r="AQ438" s="238"/>
      <c r="AR438" s="238"/>
      <c r="AS438" s="238"/>
      <c r="AT438" s="238"/>
      <c r="AU438" s="238"/>
      <c r="AV438" s="238"/>
      <c r="AW438" s="238"/>
      <c r="AX438" s="238"/>
      <c r="AY438" s="238"/>
      <c r="AZ438" s="238"/>
      <c r="BB438" s="424"/>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37" customFormat="true" ht="25.15" customHeight="true" x14ac:dyDescent="0.2">
      <c r="A439" s="424"/>
      <c r="B439" s="2992"/>
      <c r="C439" s="3522" t="s">
        <v>469</v>
      </c>
      <c r="D439" s="3523"/>
      <c r="E439" s="2837">
        <v>9.3903437817773577E-2</v>
      </c>
      <c r="F439" s="2724"/>
      <c r="G439" s="2724"/>
      <c r="H439" s="3523" t="s">
        <v>337</v>
      </c>
      <c r="I439" s="3523"/>
      <c r="J439" s="2838">
        <v>-0.11757939683738203</v>
      </c>
      <c r="K439" s="2724"/>
      <c r="L439" s="2724"/>
      <c r="M439" s="3523" t="s">
        <v>541</v>
      </c>
      <c r="N439" s="3523"/>
      <c r="O439" s="2839">
        <v>-0.15975952322833467</v>
      </c>
      <c r="P439" s="2724"/>
      <c r="Q439" s="2724"/>
      <c r="R439" s="238"/>
      <c r="Z439" s="238"/>
      <c r="AA439" s="238"/>
      <c r="AB439" s="238"/>
      <c r="AC439" s="238"/>
      <c r="AD439" s="238"/>
      <c r="AE439" s="238"/>
      <c r="AF439" s="238"/>
      <c r="AG439" s="238"/>
      <c r="AH439" s="238"/>
      <c r="AI439" s="238"/>
      <c r="AJ439" s="238"/>
      <c r="AK439" s="238"/>
      <c r="AL439" s="238"/>
      <c r="AM439" s="238"/>
      <c r="AN439" s="238"/>
      <c r="AO439" s="238"/>
      <c r="AP439" s="238"/>
      <c r="AQ439" s="238"/>
      <c r="AR439" s="238"/>
      <c r="AS439" s="238"/>
      <c r="AT439" s="238"/>
      <c r="AU439" s="238"/>
      <c r="AV439" s="238"/>
      <c r="AW439" s="238"/>
      <c r="AX439" s="238"/>
      <c r="AY439" s="238"/>
      <c r="AZ439" s="238"/>
      <c r="BB439" s="424"/>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37" customFormat="true" ht="25.15" customHeight="true" x14ac:dyDescent="0.2">
      <c r="A440" s="424"/>
      <c r="B440" s="2992"/>
      <c r="C440" s="3522" t="s">
        <v>549</v>
      </c>
      <c r="D440" s="3523"/>
      <c r="E440" s="2837">
        <v>-9.0589555476436406E-2</v>
      </c>
      <c r="F440" s="2724"/>
      <c r="G440" s="2724"/>
      <c r="H440" s="3523" t="s">
        <v>441</v>
      </c>
      <c r="I440" s="3523"/>
      <c r="J440" s="2838">
        <v>0.11423886248135499</v>
      </c>
      <c r="K440" s="2724"/>
      <c r="L440" s="2724"/>
      <c r="M440" s="3523" t="s">
        <v>550</v>
      </c>
      <c r="N440" s="3523"/>
      <c r="O440" s="2839">
        <v>0.15091377503432188</v>
      </c>
      <c r="P440" s="2724"/>
      <c r="Q440" s="2724"/>
      <c r="R440" s="238"/>
      <c r="Z440" s="238"/>
      <c r="AA440" s="238"/>
      <c r="AB440" s="238"/>
      <c r="AC440" s="238"/>
      <c r="AD440" s="238"/>
      <c r="AE440" s="238"/>
      <c r="AF440" s="238"/>
      <c r="AG440" s="238"/>
      <c r="AH440" s="238"/>
      <c r="AI440" s="238"/>
      <c r="AJ440" s="238"/>
      <c r="AK440" s="238"/>
      <c r="AL440" s="238"/>
      <c r="AM440" s="238"/>
      <c r="AN440" s="238"/>
      <c r="AO440" s="238"/>
      <c r="AP440" s="238"/>
      <c r="AQ440" s="238"/>
      <c r="AR440" s="238"/>
      <c r="AS440" s="238"/>
      <c r="AT440" s="238"/>
      <c r="AU440" s="238"/>
      <c r="AV440" s="238"/>
      <c r="AW440" s="238"/>
      <c r="AX440" s="238"/>
      <c r="AY440" s="238"/>
      <c r="AZ440" s="238"/>
      <c r="BB440" s="424"/>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37" customFormat="true" ht="25.15" customHeight="true" x14ac:dyDescent="0.2">
      <c r="A441" s="424"/>
      <c r="B441" s="2992"/>
      <c r="C441" s="3522" t="s">
        <v>550</v>
      </c>
      <c r="D441" s="3523"/>
      <c r="E441" s="2837">
        <v>-8.5487305697121069E-2</v>
      </c>
      <c r="F441" s="2724"/>
      <c r="G441" s="2724"/>
      <c r="H441" s="3523" t="s">
        <v>550</v>
      </c>
      <c r="I441" s="3523"/>
      <c r="J441" s="2838">
        <v>0.10904120639516046</v>
      </c>
      <c r="K441" s="2724"/>
      <c r="L441" s="2724"/>
      <c r="M441" s="3523" t="s">
        <v>469</v>
      </c>
      <c r="N441" s="3523"/>
      <c r="O441" s="2839">
        <v>0.14776787525654317</v>
      </c>
      <c r="P441" s="2724"/>
      <c r="Q441" s="2724"/>
      <c r="R441" s="238"/>
      <c r="Z441" s="238"/>
      <c r="AA441" s="238"/>
      <c r="AB441" s="238"/>
      <c r="AC441" s="238"/>
      <c r="AD441" s="238"/>
      <c r="AE441" s="238"/>
      <c r="AF441" s="238"/>
      <c r="AG441" s="238"/>
      <c r="AH441" s="238"/>
      <c r="AI441" s="238"/>
      <c r="AJ441" s="238"/>
      <c r="AK441" s="238"/>
      <c r="AL441" s="238"/>
      <c r="AM441" s="238"/>
      <c r="AN441" s="238"/>
      <c r="AO441" s="238"/>
      <c r="AP441" s="238"/>
      <c r="AQ441" s="238"/>
      <c r="AR441" s="238"/>
      <c r="AS441" s="238"/>
      <c r="AT441" s="238"/>
      <c r="AU441" s="238"/>
      <c r="AV441" s="238"/>
      <c r="AW441" s="238"/>
      <c r="AX441" s="238"/>
      <c r="AY441" s="238"/>
      <c r="AZ441" s="238"/>
      <c r="BB441" s="424"/>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37" customFormat="true" ht="25.15" customHeight="true" x14ac:dyDescent="0.2">
      <c r="A442" s="424"/>
      <c r="B442" s="2992"/>
      <c r="C442" s="3522" t="s">
        <v>545</v>
      </c>
      <c r="D442" s="3523"/>
      <c r="E442" s="2837">
        <v>8.1929140496069433E-2</v>
      </c>
      <c r="F442" s="2724"/>
      <c r="G442" s="2724"/>
      <c r="H442" s="3523" t="s">
        <v>469</v>
      </c>
      <c r="I442" s="3523"/>
      <c r="J442" s="2838">
        <v>9.3990527590486928E-2</v>
      </c>
      <c r="K442" s="2724"/>
      <c r="L442" s="2724"/>
      <c r="M442" s="3523" t="s">
        <v>438</v>
      </c>
      <c r="N442" s="3523"/>
      <c r="O442" s="2839">
        <v>0.14418875128713762</v>
      </c>
      <c r="P442" s="2724"/>
      <c r="Q442" s="2724"/>
      <c r="R442" s="238"/>
      <c r="Z442" s="238"/>
      <c r="AA442" s="238"/>
      <c r="AB442" s="238"/>
      <c r="AC442" s="238"/>
      <c r="AD442" s="238"/>
      <c r="AE442" s="238"/>
      <c r="AF442" s="238"/>
      <c r="AG442" s="238"/>
      <c r="AH442" s="238"/>
      <c r="AI442" s="238"/>
      <c r="AJ442" s="238"/>
      <c r="AK442" s="238"/>
      <c r="AL442" s="238"/>
      <c r="AM442" s="238"/>
      <c r="AN442" s="238"/>
      <c r="AO442" s="238"/>
      <c r="AP442" s="238"/>
      <c r="AQ442" s="238"/>
      <c r="AR442" s="238"/>
      <c r="AS442" s="238"/>
      <c r="AT442" s="238"/>
      <c r="AU442" s="238"/>
      <c r="AV442" s="238"/>
      <c r="AW442" s="238"/>
      <c r="AX442" s="238"/>
      <c r="AY442" s="238"/>
      <c r="AZ442" s="238"/>
      <c r="BB442" s="424"/>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37" customFormat="true" ht="25.15" customHeight="true" x14ac:dyDescent="0.2">
      <c r="A443" s="424"/>
      <c r="B443" s="2992"/>
      <c r="C443" s="3522" t="s">
        <v>547</v>
      </c>
      <c r="D443" s="3523"/>
      <c r="E443" s="2837">
        <v>7.8012345388781143E-2</v>
      </c>
      <c r="F443" s="2724"/>
      <c r="G443" s="2724"/>
      <c r="H443" s="3523" t="s">
        <v>551</v>
      </c>
      <c r="I443" s="3523"/>
      <c r="J443" s="2838">
        <v>9.3930003250069422E-2</v>
      </c>
      <c r="K443" s="2724"/>
      <c r="L443" s="2724"/>
      <c r="M443" s="3523" t="s">
        <v>551</v>
      </c>
      <c r="N443" s="3523"/>
      <c r="O443" s="2839">
        <v>0.12724270992783207</v>
      </c>
      <c r="P443" s="2724"/>
      <c r="Q443" s="2724"/>
      <c r="R443" s="238"/>
      <c r="Z443" s="238"/>
      <c r="AA443" s="238"/>
      <c r="AB443" s="238"/>
      <c r="AC443" s="238"/>
      <c r="AD443" s="238"/>
      <c r="AE443" s="238"/>
      <c r="AF443" s="238"/>
      <c r="AG443" s="238"/>
      <c r="AH443" s="238"/>
      <c r="AI443" s="238"/>
      <c r="AJ443" s="238"/>
      <c r="AK443" s="238"/>
      <c r="AL443" s="238"/>
      <c r="AM443" s="238"/>
      <c r="AN443" s="238"/>
      <c r="AO443" s="238"/>
      <c r="AP443" s="238"/>
      <c r="AQ443" s="238"/>
      <c r="AR443" s="238"/>
      <c r="AS443" s="238"/>
      <c r="AT443" s="238"/>
      <c r="AU443" s="238"/>
      <c r="AV443" s="238"/>
      <c r="AW443" s="238"/>
      <c r="AX443" s="238"/>
      <c r="AY443" s="238"/>
      <c r="AZ443" s="238"/>
      <c r="BB443" s="424"/>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37" customFormat="true" ht="25.15" customHeight="true" x14ac:dyDescent="0.2">
      <c r="A444" s="424"/>
      <c r="B444" s="2992"/>
      <c r="C444" s="3522" t="s">
        <v>346</v>
      </c>
      <c r="D444" s="3523"/>
      <c r="E444" s="2837">
        <v>7.7905850270956908E-2</v>
      </c>
      <c r="F444" s="2724"/>
      <c r="G444" s="2724"/>
      <c r="H444" s="3523" t="s">
        <v>418</v>
      </c>
      <c r="I444" s="3523"/>
      <c r="J444" s="2838">
        <v>9.0524959429016519E-2</v>
      </c>
      <c r="K444" s="2724"/>
      <c r="L444" s="2724"/>
      <c r="M444" s="3523" t="s">
        <v>552</v>
      </c>
      <c r="N444" s="3523"/>
      <c r="O444" s="2839">
        <v>0.12653343005792991</v>
      </c>
      <c r="P444" s="2724"/>
      <c r="Q444" s="2724"/>
      <c r="R444" s="238"/>
      <c r="Z444" s="238"/>
      <c r="AA444" s="238"/>
      <c r="AB444" s="238"/>
      <c r="AC444" s="238"/>
      <c r="AD444" s="238"/>
      <c r="AE444" s="238"/>
      <c r="AF444" s="238"/>
      <c r="AG444" s="238"/>
      <c r="AH444" s="238"/>
      <c r="AI444" s="238"/>
      <c r="AJ444" s="238"/>
      <c r="AK444" s="238"/>
      <c r="AL444" s="238"/>
      <c r="AM444" s="238"/>
      <c r="AN444" s="238"/>
      <c r="AO444" s="238"/>
      <c r="AP444" s="238"/>
      <c r="AQ444" s="238"/>
      <c r="AR444" s="238"/>
      <c r="AS444" s="238"/>
      <c r="AT444" s="238"/>
      <c r="AU444" s="238"/>
      <c r="AV444" s="238"/>
      <c r="AW444" s="238"/>
      <c r="AX444" s="238"/>
      <c r="AY444" s="238"/>
      <c r="AZ444" s="238"/>
      <c r="BB444" s="424"/>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37" customFormat="true" ht="25.15" customHeight="true" x14ac:dyDescent="0.2">
      <c r="A445" s="424"/>
      <c r="B445" s="2992"/>
      <c r="C445" s="3522" t="s">
        <v>441</v>
      </c>
      <c r="D445" s="3523"/>
      <c r="E445" s="2837">
        <v>7.7175604322778243E-2</v>
      </c>
      <c r="F445" s="2724"/>
      <c r="G445" s="2724"/>
      <c r="H445" s="3523" t="s">
        <v>334</v>
      </c>
      <c r="I445" s="3523"/>
      <c r="J445" s="2838">
        <v>8.6478090112276321E-2</v>
      </c>
      <c r="K445" s="2724"/>
      <c r="L445" s="2724"/>
      <c r="M445" s="3523" t="s">
        <v>545</v>
      </c>
      <c r="N445" s="3523"/>
      <c r="O445" s="2839">
        <v>0.12228049628856326</v>
      </c>
      <c r="P445" s="2724"/>
      <c r="Q445" s="2724"/>
      <c r="R445" s="238"/>
      <c r="Z445" s="238"/>
      <c r="AA445" s="238"/>
      <c r="AB445" s="238"/>
      <c r="AC445" s="238"/>
      <c r="AD445" s="238"/>
      <c r="AE445" s="238"/>
      <c r="AF445" s="238"/>
      <c r="AG445" s="238"/>
      <c r="AH445" s="238"/>
      <c r="AI445" s="238"/>
      <c r="AJ445" s="238"/>
      <c r="AK445" s="238"/>
      <c r="AL445" s="238"/>
      <c r="AM445" s="238"/>
      <c r="AN445" s="238"/>
      <c r="AO445" s="238"/>
      <c r="AP445" s="238"/>
      <c r="AQ445" s="238"/>
      <c r="AR445" s="238"/>
      <c r="AS445" s="238"/>
      <c r="AT445" s="238"/>
      <c r="AU445" s="238"/>
      <c r="AV445" s="238"/>
      <c r="AW445" s="238"/>
      <c r="AX445" s="238"/>
      <c r="AY445" s="238"/>
      <c r="AZ445" s="238"/>
      <c r="BB445" s="424"/>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37" customFormat="true" ht="25.15" customHeight="true" x14ac:dyDescent="0.2">
      <c r="A446" s="424"/>
      <c r="B446" s="424"/>
      <c r="C446" s="3522" t="s">
        <v>553</v>
      </c>
      <c r="D446" s="3523"/>
      <c r="E446" s="2837">
        <v>-7.4971653028458915E-2</v>
      </c>
      <c r="F446" s="2724"/>
      <c r="G446" s="2724"/>
      <c r="H446" s="3523" t="s">
        <v>363</v>
      </c>
      <c r="I446" s="3523"/>
      <c r="J446" s="2838">
        <v>-7.0007781421541931E-2</v>
      </c>
      <c r="K446" s="2724"/>
      <c r="L446" s="2724"/>
      <c r="M446" s="3523" t="s">
        <v>554</v>
      </c>
      <c r="N446" s="3523"/>
      <c r="O446" s="2839">
        <v>-0.12167346844897738</v>
      </c>
      <c r="P446" s="2724"/>
      <c r="Q446" s="2724"/>
      <c r="R446" s="238"/>
      <c r="Z446" s="238"/>
      <c r="AA446" s="238"/>
      <c r="AB446" s="238"/>
      <c r="AC446" s="238"/>
      <c r="AD446" s="238"/>
      <c r="AE446" s="238"/>
      <c r="AF446" s="238"/>
      <c r="AG446" s="238"/>
      <c r="AH446" s="238"/>
      <c r="AI446" s="238"/>
      <c r="AJ446" s="238"/>
      <c r="AK446" s="238"/>
      <c r="AL446" s="238"/>
      <c r="AM446" s="238"/>
      <c r="AN446" s="238"/>
      <c r="AO446" s="238"/>
      <c r="AP446" s="238"/>
      <c r="AQ446" s="238"/>
      <c r="AR446" s="238"/>
      <c r="AS446" s="238"/>
      <c r="AT446" s="238"/>
      <c r="AU446" s="238"/>
      <c r="AV446" s="238"/>
      <c r="AW446" s="238"/>
      <c r="AX446" s="238"/>
      <c r="AY446" s="238"/>
      <c r="AZ446" s="238"/>
      <c r="BB446" s="424"/>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37" customFormat="true" ht="25.15" customHeight="true" x14ac:dyDescent="0.2">
      <c r="A447" s="424"/>
      <c r="B447" s="424"/>
      <c r="C447" s="3522" t="s">
        <v>555</v>
      </c>
      <c r="D447" s="3523"/>
      <c r="E447" s="2837">
        <v>6.4007212871094052E-2</v>
      </c>
      <c r="F447" s="2724"/>
      <c r="G447" s="2724"/>
      <c r="H447" s="3523" t="s">
        <v>346</v>
      </c>
      <c r="I447" s="3523"/>
      <c r="J447" s="2838">
        <v>5.4655232421119415E-2</v>
      </c>
      <c r="K447" s="2724"/>
      <c r="L447" s="2724"/>
      <c r="M447" s="3523" t="s">
        <v>556</v>
      </c>
      <c r="N447" s="3523"/>
      <c r="O447" s="2839">
        <v>0.11260293642734696</v>
      </c>
      <c r="P447" s="2724"/>
      <c r="Q447" s="2724"/>
      <c r="R447" s="238"/>
      <c r="Z447" s="238"/>
      <c r="AA447" s="238"/>
      <c r="AB447" s="238"/>
      <c r="AC447" s="238"/>
      <c r="AD447" s="238"/>
      <c r="AE447" s="238"/>
      <c r="AF447" s="238"/>
      <c r="AG447" s="238"/>
      <c r="AH447" s="238"/>
      <c r="AI447" s="238"/>
      <c r="AJ447" s="238"/>
      <c r="AK447" s="238"/>
      <c r="AL447" s="238"/>
      <c r="AM447" s="238"/>
      <c r="AN447" s="238"/>
      <c r="AO447" s="238"/>
      <c r="AP447" s="238"/>
      <c r="AQ447" s="238"/>
      <c r="AR447" s="238"/>
      <c r="AS447" s="238"/>
      <c r="AT447" s="238"/>
      <c r="AU447" s="238"/>
      <c r="AV447" s="238"/>
      <c r="AW447" s="238"/>
      <c r="AX447" s="238"/>
      <c r="AY447" s="238"/>
      <c r="AZ447" s="238"/>
      <c r="BB447" s="424"/>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37" customFormat="true" ht="25.15" customHeight="true" x14ac:dyDescent="0.2">
      <c r="A448" s="424"/>
      <c r="B448" s="424"/>
      <c r="C448" s="3522" t="s">
        <v>363</v>
      </c>
      <c r="D448" s="3523"/>
      <c r="E448" s="2837">
        <v>-6.0207876680503321E-2</v>
      </c>
      <c r="F448" s="2724"/>
      <c r="G448" s="2724"/>
      <c r="H448" s="3523" t="s">
        <v>553</v>
      </c>
      <c r="I448" s="3523"/>
      <c r="J448" s="2838">
        <v>-5.3441260956054053E-2</v>
      </c>
      <c r="K448" s="2724"/>
      <c r="L448" s="2724"/>
      <c r="M448" s="3523" t="s">
        <v>337</v>
      </c>
      <c r="N448" s="3523"/>
      <c r="O448" s="2839">
        <v>0.10314071196045915</v>
      </c>
      <c r="P448" s="2724"/>
      <c r="Q448" s="2724"/>
      <c r="R448" s="238"/>
      <c r="Z448" s="238"/>
      <c r="AA448" s="238"/>
      <c r="AB448" s="238"/>
      <c r="AC448" s="238"/>
      <c r="AD448" s="238"/>
      <c r="AE448" s="238"/>
      <c r="AF448" s="238"/>
      <c r="AG448" s="238"/>
      <c r="AH448" s="238"/>
      <c r="AI448" s="238"/>
      <c r="AJ448" s="238"/>
      <c r="AK448" s="238"/>
      <c r="AL448" s="238"/>
      <c r="AM448" s="238"/>
      <c r="AN448" s="238"/>
      <c r="AO448" s="238"/>
      <c r="AP448" s="238"/>
      <c r="AQ448" s="238"/>
      <c r="AR448" s="238"/>
      <c r="AS448" s="238"/>
      <c r="AT448" s="238"/>
      <c r="AU448" s="238"/>
      <c r="AV448" s="238"/>
      <c r="AW448" s="238"/>
      <c r="AX448" s="238"/>
      <c r="AY448" s="238"/>
      <c r="AZ448" s="238"/>
      <c r="BB448" s="424"/>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37" customFormat="true" ht="25.15" customHeight="true" x14ac:dyDescent="0.2">
      <c r="A449" s="424"/>
      <c r="B449" s="424"/>
      <c r="C449" s="3522" t="s">
        <v>551</v>
      </c>
      <c r="D449" s="3523"/>
      <c r="E449" s="2837">
        <v>5.1464175590146176E-2</v>
      </c>
      <c r="F449" s="2724"/>
      <c r="G449" s="2724"/>
      <c r="H449" s="3523" t="s">
        <v>555</v>
      </c>
      <c r="I449" s="3523"/>
      <c r="J449" s="2838">
        <v>5.1554410259485949E-2</v>
      </c>
      <c r="K449" s="2724"/>
      <c r="L449" s="2724"/>
      <c r="M449" s="3523" t="s">
        <v>227</v>
      </c>
      <c r="N449" s="3523"/>
      <c r="O449" s="2839">
        <v>9.3385638806415677E-2</v>
      </c>
      <c r="P449" s="2724"/>
      <c r="Q449" s="2724"/>
      <c r="R449" s="238"/>
      <c r="Z449" s="238"/>
      <c r="AA449" s="238"/>
      <c r="AB449" s="238"/>
      <c r="AC449" s="238"/>
      <c r="AD449" s="238"/>
      <c r="AE449" s="238"/>
      <c r="AF449" s="238"/>
      <c r="AG449" s="238"/>
      <c r="AH449" s="238"/>
      <c r="AI449" s="238"/>
      <c r="AJ449" s="238"/>
      <c r="AK449" s="238"/>
      <c r="AL449" s="238"/>
      <c r="AM449" s="238"/>
      <c r="AN449" s="238"/>
      <c r="AO449" s="238"/>
      <c r="AP449" s="238"/>
      <c r="AQ449" s="238"/>
      <c r="AR449" s="238"/>
      <c r="AS449" s="238"/>
      <c r="AT449" s="238"/>
      <c r="AU449" s="238"/>
      <c r="AV449" s="238"/>
      <c r="AW449" s="238"/>
      <c r="AX449" s="238"/>
      <c r="AY449" s="238"/>
      <c r="AZ449" s="238"/>
      <c r="BB449" s="424"/>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37" customFormat="true" ht="25.15" customHeight="true" x14ac:dyDescent="0.2">
      <c r="A450" s="424"/>
      <c r="B450" s="424"/>
      <c r="C450" s="3522" t="s">
        <v>546</v>
      </c>
      <c r="D450" s="3523"/>
      <c r="E450" s="2837">
        <v>-5.1392096288193322E-2</v>
      </c>
      <c r="F450" s="2724"/>
      <c r="G450" s="2724"/>
      <c r="H450" s="3523" t="s">
        <v>445</v>
      </c>
      <c r="I450" s="3523"/>
      <c r="J450" s="2838">
        <v>-4.6660365216819308E-2</v>
      </c>
      <c r="K450" s="2724"/>
      <c r="L450" s="2724"/>
      <c r="M450" s="3523" t="s">
        <v>547</v>
      </c>
      <c r="N450" s="3523"/>
      <c r="O450" s="2839">
        <v>8.6822078785455351E-2</v>
      </c>
      <c r="P450" s="2724"/>
      <c r="Q450" s="2724"/>
      <c r="R450" s="238"/>
      <c r="Z450" s="238"/>
      <c r="AA450" s="238"/>
      <c r="AB450" s="238"/>
      <c r="AC450" s="238"/>
      <c r="AD450" s="238"/>
      <c r="AE450" s="238"/>
      <c r="AF450" s="238"/>
      <c r="AG450" s="238"/>
      <c r="AH450" s="238"/>
      <c r="AI450" s="238"/>
      <c r="AJ450" s="238"/>
      <c r="AK450" s="238"/>
      <c r="AL450" s="238"/>
      <c r="AM450" s="238"/>
      <c r="AN450" s="238"/>
      <c r="AO450" s="238"/>
      <c r="AP450" s="238"/>
      <c r="AQ450" s="238"/>
      <c r="AR450" s="238"/>
      <c r="AS450" s="238"/>
      <c r="AT450" s="238"/>
      <c r="AU450" s="238"/>
      <c r="AV450" s="238"/>
      <c r="AW450" s="238"/>
      <c r="AX450" s="238"/>
      <c r="AY450" s="238"/>
      <c r="AZ450" s="238"/>
      <c r="BB450" s="424"/>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37" customFormat="true" ht="25.15" customHeight="true" x14ac:dyDescent="0.2">
      <c r="A451" s="424"/>
      <c r="B451" s="424"/>
      <c r="C451" s="3522" t="s">
        <v>227</v>
      </c>
      <c r="D451" s="3523"/>
      <c r="E451" s="2837">
        <v>4.9145997551067022E-2</v>
      </c>
      <c r="F451" s="2724"/>
      <c r="G451" s="2724"/>
      <c r="H451" s="3523" t="s">
        <v>546</v>
      </c>
      <c r="I451" s="3523"/>
      <c r="J451" s="2838">
        <v>4.5173835561066113E-2</v>
      </c>
      <c r="K451" s="2724"/>
      <c r="L451" s="2724"/>
      <c r="M451" s="3523" t="s">
        <v>557</v>
      </c>
      <c r="N451" s="3523"/>
      <c r="O451" s="2839">
        <v>8.4882665713411284E-2</v>
      </c>
      <c r="P451" s="2724"/>
      <c r="Q451" s="2724"/>
      <c r="R451" s="238"/>
      <c r="Z451" s="238"/>
      <c r="AA451" s="238"/>
      <c r="AB451" s="238"/>
      <c r="AC451" s="238"/>
      <c r="AD451" s="238"/>
      <c r="AE451" s="238"/>
      <c r="AF451" s="238"/>
      <c r="AG451" s="238"/>
      <c r="AH451" s="238"/>
      <c r="AI451" s="238"/>
      <c r="AJ451" s="238"/>
      <c r="AK451" s="238"/>
      <c r="AL451" s="238"/>
      <c r="AM451" s="238"/>
      <c r="AN451" s="238"/>
      <c r="AO451" s="238"/>
      <c r="AP451" s="238"/>
      <c r="AQ451" s="238"/>
      <c r="AR451" s="238"/>
      <c r="AS451" s="238"/>
      <c r="AT451" s="238"/>
      <c r="AU451" s="238"/>
      <c r="AV451" s="238"/>
      <c r="AW451" s="238"/>
      <c r="AX451" s="238"/>
      <c r="AY451" s="238"/>
      <c r="AZ451" s="238"/>
      <c r="BB451" s="424"/>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37" customFormat="true" ht="25.15" customHeight="true" x14ac:dyDescent="0.2">
      <c r="A452" s="424"/>
      <c r="B452" s="424"/>
      <c r="C452" s="3522" t="s">
        <v>445</v>
      </c>
      <c r="D452" s="3523"/>
      <c r="E452" s="2837">
        <v>-4.6035377404991411E-2</v>
      </c>
      <c r="F452" s="2724"/>
      <c r="G452" s="2724"/>
      <c r="H452" s="3523" t="s">
        <v>468</v>
      </c>
      <c r="I452" s="3523"/>
      <c r="J452" s="2838">
        <v>4.1216514038054333E-2</v>
      </c>
      <c r="K452" s="2724"/>
      <c r="L452" s="2724"/>
      <c r="M452" s="3523" t="s">
        <v>433</v>
      </c>
      <c r="N452" s="3523"/>
      <c r="O452" s="2839">
        <v>-7.9836982923054411E-2</v>
      </c>
      <c r="P452" s="2724"/>
      <c r="Q452" s="2724"/>
      <c r="R452" s="238"/>
      <c r="Z452" s="238"/>
      <c r="AA452" s="238"/>
      <c r="AB452" s="238"/>
      <c r="AC452" s="238"/>
      <c r="AD452" s="238"/>
      <c r="AE452" s="238"/>
      <c r="AF452" s="238"/>
      <c r="AG452" s="238"/>
      <c r="AH452" s="238"/>
      <c r="AI452" s="238"/>
      <c r="AJ452" s="238"/>
      <c r="AK452" s="238"/>
      <c r="AL452" s="238"/>
      <c r="AM452" s="238"/>
      <c r="AN452" s="238"/>
      <c r="AO452" s="238"/>
      <c r="AP452" s="238"/>
      <c r="AQ452" s="238"/>
      <c r="AR452" s="238"/>
      <c r="AS452" s="238"/>
      <c r="AT452" s="238"/>
      <c r="AU452" s="238"/>
      <c r="AV452" s="238"/>
      <c r="AW452" s="238"/>
      <c r="AX452" s="238"/>
      <c r="AY452" s="238"/>
      <c r="AZ452" s="238"/>
      <c r="BB452" s="424"/>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37" customFormat="true" ht="25.15" customHeight="true" x14ac:dyDescent="0.2">
      <c r="A453" s="424"/>
      <c r="B453" s="424"/>
      <c r="C453" s="3522" t="s">
        <v>457</v>
      </c>
      <c r="D453" s="3523"/>
      <c r="E453" s="2837">
        <v>4.3336008537827618E-2</v>
      </c>
      <c r="F453" s="2724"/>
      <c r="G453" s="2724"/>
      <c r="H453" s="3523" t="s">
        <v>457</v>
      </c>
      <c r="I453" s="3523"/>
      <c r="J453" s="2838">
        <v>3.989240488886367E-2</v>
      </c>
      <c r="K453" s="2724"/>
      <c r="L453" s="2724"/>
      <c r="M453" s="3523" t="s">
        <v>435</v>
      </c>
      <c r="N453" s="3523"/>
      <c r="O453" s="2839">
        <v>7.7445656638804511E-2</v>
      </c>
      <c r="P453" s="2724"/>
      <c r="Q453" s="2724"/>
      <c r="R453" s="238"/>
      <c r="Z453" s="238"/>
      <c r="AA453" s="238"/>
      <c r="AB453" s="238"/>
      <c r="AC453" s="238"/>
      <c r="AD453" s="238"/>
      <c r="AE453" s="238"/>
      <c r="AF453" s="238"/>
      <c r="AG453" s="238"/>
      <c r="AH453" s="238"/>
      <c r="AI453" s="238"/>
      <c r="AJ453" s="238"/>
      <c r="AK453" s="238"/>
      <c r="AL453" s="238"/>
      <c r="AM453" s="238"/>
      <c r="AN453" s="238"/>
      <c r="AO453" s="238"/>
      <c r="AP453" s="238"/>
      <c r="AQ453" s="238"/>
      <c r="AR453" s="238"/>
      <c r="AS453" s="238"/>
      <c r="AT453" s="238"/>
      <c r="AU453" s="238"/>
      <c r="AV453" s="238"/>
      <c r="AW453" s="238"/>
      <c r="AX453" s="238"/>
      <c r="AY453" s="238"/>
      <c r="AZ453" s="238"/>
      <c r="BB453" s="424"/>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37" customFormat="true" ht="25.15" customHeight="true" x14ac:dyDescent="0.2">
      <c r="A454" s="424"/>
      <c r="B454" s="424"/>
      <c r="C454" s="3522" t="s">
        <v>440</v>
      </c>
      <c r="D454" s="3523"/>
      <c r="E454" s="2837">
        <v>3.889848953326655E-2</v>
      </c>
      <c r="F454" s="2724"/>
      <c r="G454" s="2724"/>
      <c r="H454" s="3523" t="s">
        <v>365</v>
      </c>
      <c r="I454" s="3523"/>
      <c r="J454" s="2838">
        <v>-3.8216830840119002E-2</v>
      </c>
      <c r="K454" s="2724"/>
      <c r="L454" s="2724"/>
      <c r="M454" s="3523" t="s">
        <v>549</v>
      </c>
      <c r="N454" s="3523"/>
      <c r="O454" s="2839">
        <v>-7.3995559377068351E-2</v>
      </c>
      <c r="P454" s="2724"/>
      <c r="Q454" s="2724"/>
      <c r="R454" s="238"/>
      <c r="Z454" s="238"/>
      <c r="AA454" s="238"/>
      <c r="AB454" s="238"/>
      <c r="AC454" s="238"/>
      <c r="AD454" s="238"/>
      <c r="AE454" s="238"/>
      <c r="AF454" s="238"/>
      <c r="AG454" s="238"/>
      <c r="AH454" s="238"/>
      <c r="AI454" s="238"/>
      <c r="AJ454" s="238"/>
      <c r="AK454" s="238"/>
      <c r="AL454" s="238"/>
      <c r="AM454" s="238"/>
      <c r="AN454" s="238"/>
      <c r="AO454" s="238"/>
      <c r="AP454" s="238"/>
      <c r="AQ454" s="238"/>
      <c r="AR454" s="238"/>
      <c r="AS454" s="238"/>
      <c r="AT454" s="238"/>
      <c r="AU454" s="238"/>
      <c r="AV454" s="238"/>
      <c r="AW454" s="238"/>
      <c r="AX454" s="238"/>
      <c r="AY454" s="238"/>
      <c r="AZ454" s="238"/>
      <c r="BB454" s="424"/>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37" customFormat="true" ht="25.15" customHeight="true" x14ac:dyDescent="0.2">
      <c r="A455" s="424"/>
      <c r="B455" s="424"/>
      <c r="C455" s="3522" t="s">
        <v>374</v>
      </c>
      <c r="D455" s="3523"/>
      <c r="E455" s="2837">
        <v>-3.677453057025442E-2</v>
      </c>
      <c r="F455" s="2724"/>
      <c r="G455" s="2724"/>
      <c r="H455" s="3523" t="s">
        <v>459</v>
      </c>
      <c r="I455" s="3523"/>
      <c r="J455" s="2838">
        <v>-3.3930322770248995E-2</v>
      </c>
      <c r="K455" s="2724"/>
      <c r="L455" s="2724"/>
      <c r="M455" s="3523" t="s">
        <v>457</v>
      </c>
      <c r="N455" s="3523"/>
      <c r="O455" s="2839">
        <v>6.8861522539396661E-2</v>
      </c>
      <c r="P455" s="2724"/>
      <c r="Q455" s="2724"/>
      <c r="R455" s="238"/>
      <c r="Z455" s="238"/>
      <c r="AA455" s="238"/>
      <c r="AB455" s="238"/>
      <c r="AC455" s="238"/>
      <c r="AD455" s="238"/>
      <c r="AE455" s="238"/>
      <c r="AF455" s="238"/>
      <c r="AG455" s="238"/>
      <c r="AH455" s="238"/>
      <c r="AI455" s="238"/>
      <c r="AJ455" s="238"/>
      <c r="AK455" s="238"/>
      <c r="AL455" s="238"/>
      <c r="AM455" s="238"/>
      <c r="AN455" s="238"/>
      <c r="AO455" s="238"/>
      <c r="AP455" s="238"/>
      <c r="AQ455" s="238"/>
      <c r="AR455" s="238"/>
      <c r="AS455" s="238"/>
      <c r="AT455" s="238"/>
      <c r="AU455" s="238"/>
      <c r="AV455" s="238"/>
      <c r="AW455" s="238"/>
      <c r="AX455" s="238"/>
      <c r="AY455" s="238"/>
      <c r="AZ455" s="238"/>
      <c r="BB455" s="424"/>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37" customFormat="true" ht="25.15" customHeight="true" x14ac:dyDescent="0.2">
      <c r="A456" s="424"/>
      <c r="B456" s="424"/>
      <c r="C456" s="3522" t="s">
        <v>468</v>
      </c>
      <c r="D456" s="3523"/>
      <c r="E456" s="2837">
        <v>3.5829485047797517E-2</v>
      </c>
      <c r="F456" s="2724"/>
      <c r="G456" s="2724"/>
      <c r="H456" s="3523" t="s">
        <v>558</v>
      </c>
      <c r="I456" s="3523"/>
      <c r="J456" s="2838">
        <v>-3.1627461883203548E-2</v>
      </c>
      <c r="K456" s="2724"/>
      <c r="L456" s="2724"/>
      <c r="M456" s="3523" t="s">
        <v>440</v>
      </c>
      <c r="N456" s="3523"/>
      <c r="O456" s="2839">
        <v>6.7852073962217138E-2</v>
      </c>
      <c r="P456" s="2724"/>
      <c r="Q456" s="2724"/>
      <c r="R456" s="238"/>
      <c r="Z456" s="238"/>
      <c r="AA456" s="238"/>
      <c r="AB456" s="238"/>
      <c r="AC456" s="238"/>
      <c r="AD456" s="238"/>
      <c r="AE456" s="238"/>
      <c r="AF456" s="238"/>
      <c r="AG456" s="238"/>
      <c r="AH456" s="238"/>
      <c r="AI456" s="238"/>
      <c r="AJ456" s="238"/>
      <c r="AK456" s="238"/>
      <c r="AL456" s="238"/>
      <c r="AM456" s="238"/>
      <c r="AN456" s="238"/>
      <c r="AO456" s="238"/>
      <c r="AP456" s="238"/>
      <c r="AQ456" s="238"/>
      <c r="AR456" s="238"/>
      <c r="AS456" s="238"/>
      <c r="AT456" s="238"/>
      <c r="AU456" s="238"/>
      <c r="AV456" s="238"/>
      <c r="AW456" s="238"/>
      <c r="AX456" s="238"/>
      <c r="AY456" s="238"/>
      <c r="AZ456" s="238"/>
      <c r="BB456" s="424"/>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37" customFormat="true" ht="25.15" customHeight="true" x14ac:dyDescent="0.2">
      <c r="A457" s="424"/>
      <c r="B457" s="424"/>
      <c r="C457" s="3522" t="s">
        <v>337</v>
      </c>
      <c r="D457" s="3523"/>
      <c r="E457" s="2837">
        <v>-2.1706886567246862E-2</v>
      </c>
      <c r="F457" s="2724"/>
      <c r="G457" s="2724"/>
      <c r="H457" s="3523" t="s">
        <v>380</v>
      </c>
      <c r="I457" s="3523"/>
      <c r="J457" s="2838">
        <v>-3.0049684449016033E-2</v>
      </c>
      <c r="K457" s="2724"/>
      <c r="L457" s="2724"/>
      <c r="M457" s="3523" t="s">
        <v>559</v>
      </c>
      <c r="N457" s="3523"/>
      <c r="O457" s="2839">
        <v>6.6992171941553005E-2</v>
      </c>
      <c r="P457" s="2724"/>
      <c r="Q457" s="2724"/>
      <c r="R457" s="238"/>
      <c r="Z457" s="238"/>
      <c r="AA457" s="238"/>
      <c r="AB457" s="238"/>
      <c r="AC457" s="238"/>
      <c r="AD457" s="238"/>
      <c r="AE457" s="238"/>
      <c r="AF457" s="238"/>
      <c r="AG457" s="238"/>
      <c r="AH457" s="238"/>
      <c r="AI457" s="238"/>
      <c r="AJ457" s="238"/>
      <c r="AK457" s="238"/>
      <c r="AL457" s="238"/>
      <c r="AM457" s="238"/>
      <c r="AN457" s="238"/>
      <c r="AO457" s="238"/>
      <c r="AP457" s="238"/>
      <c r="AQ457" s="238"/>
      <c r="AR457" s="238"/>
      <c r="AS457" s="238"/>
      <c r="AT457" s="238"/>
      <c r="AU457" s="238"/>
      <c r="AV457" s="238"/>
      <c r="AW457" s="238"/>
      <c r="AX457" s="238"/>
      <c r="AY457" s="238"/>
      <c r="AZ457" s="238"/>
      <c r="BB457" s="424"/>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37" customFormat="true" ht="25.15" customHeight="true" x14ac:dyDescent="0.2">
      <c r="A458" s="424"/>
      <c r="B458" s="424"/>
      <c r="C458" s="3522" t="s">
        <v>232</v>
      </c>
      <c r="D458" s="3523"/>
      <c r="E458" s="2837">
        <v>2.1677729617432029E-2</v>
      </c>
      <c r="F458" s="2724"/>
      <c r="G458" s="2724"/>
      <c r="H458" s="3523" t="s">
        <v>227</v>
      </c>
      <c r="I458" s="3523"/>
      <c r="J458" s="2838">
        <v>2.9467278839667738E-2</v>
      </c>
      <c r="K458" s="2724"/>
      <c r="L458" s="2724"/>
      <c r="M458" s="3523" t="s">
        <v>560</v>
      </c>
      <c r="N458" s="3523"/>
      <c r="O458" s="2839">
        <v>6.6960432618043367E-2</v>
      </c>
      <c r="P458" s="2724"/>
      <c r="Q458" s="2724"/>
      <c r="R458" s="238"/>
      <c r="Z458" s="238"/>
      <c r="AA458" s="238"/>
      <c r="AB458" s="238"/>
      <c r="AC458" s="238"/>
      <c r="AD458" s="238"/>
      <c r="AE458" s="238"/>
      <c r="AF458" s="238"/>
      <c r="AG458" s="238"/>
      <c r="AH458" s="238"/>
      <c r="AI458" s="238"/>
      <c r="AJ458" s="238"/>
      <c r="AK458" s="238"/>
      <c r="AL458" s="238"/>
      <c r="AM458" s="238"/>
      <c r="AN458" s="238"/>
      <c r="AO458" s="238"/>
      <c r="AP458" s="238"/>
      <c r="AQ458" s="238"/>
      <c r="AR458" s="238"/>
      <c r="AS458" s="238"/>
      <c r="AT458" s="238"/>
      <c r="AU458" s="238"/>
      <c r="AV458" s="238"/>
      <c r="AW458" s="238"/>
      <c r="AX458" s="238"/>
      <c r="AY458" s="238"/>
      <c r="AZ458" s="238"/>
      <c r="BB458" s="424"/>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37" customFormat="true" ht="25.15" customHeight="true" x14ac:dyDescent="0.2">
      <c r="A459" s="424"/>
      <c r="B459" s="424"/>
      <c r="C459" s="3522" t="s">
        <v>461</v>
      </c>
      <c r="D459" s="3523"/>
      <c r="E459" s="2837">
        <v>1.9826627170031693E-2</v>
      </c>
      <c r="F459" s="2724"/>
      <c r="G459" s="2724"/>
      <c r="H459" s="3523" t="s">
        <v>381</v>
      </c>
      <c r="I459" s="3523"/>
      <c r="J459" s="2838">
        <v>-2.8659394947471484E-2</v>
      </c>
      <c r="K459" s="2724"/>
      <c r="L459" s="2724"/>
      <c r="M459" s="3523" t="s">
        <v>561</v>
      </c>
      <c r="N459" s="3523"/>
      <c r="O459" s="2839">
        <v>6.5364140865784542E-2</v>
      </c>
      <c r="P459" s="2724"/>
      <c r="Q459" s="2724"/>
      <c r="R459" s="238"/>
      <c r="Z459" s="238"/>
      <c r="AA459" s="238"/>
      <c r="AB459" s="238"/>
      <c r="AC459" s="238"/>
      <c r="AD459" s="238"/>
      <c r="AE459" s="238"/>
      <c r="AF459" s="238"/>
      <c r="AG459" s="238"/>
      <c r="AH459" s="238"/>
      <c r="AI459" s="238"/>
      <c r="AJ459" s="238"/>
      <c r="AK459" s="238"/>
      <c r="AL459" s="238"/>
      <c r="AM459" s="238"/>
      <c r="AN459" s="238"/>
      <c r="AO459" s="238"/>
      <c r="AP459" s="238"/>
      <c r="AQ459" s="238"/>
      <c r="AR459" s="238"/>
      <c r="AS459" s="238"/>
      <c r="AT459" s="238"/>
      <c r="AU459" s="238"/>
      <c r="AV459" s="238"/>
      <c r="AW459" s="238"/>
      <c r="AX459" s="238"/>
      <c r="AY459" s="238"/>
      <c r="AZ459" s="238"/>
      <c r="BB459" s="424"/>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37" customFormat="true" ht="25.15" customHeight="true" x14ac:dyDescent="0.2">
      <c r="A460" s="424"/>
      <c r="B460" s="424"/>
      <c r="C460" s="3522" t="s">
        <v>446</v>
      </c>
      <c r="D460" s="3523"/>
      <c r="E460" s="2837">
        <v>-1.8425085060533329E-2</v>
      </c>
      <c r="F460" s="2724"/>
      <c r="G460" s="2724"/>
      <c r="H460" s="3523" t="s">
        <v>229</v>
      </c>
      <c r="I460" s="3523"/>
      <c r="J460" s="2838">
        <v>2.418059222816547E-2</v>
      </c>
      <c r="K460" s="2724"/>
      <c r="L460" s="2724"/>
      <c r="M460" s="3523" t="s">
        <v>346</v>
      </c>
      <c r="N460" s="3523"/>
      <c r="O460" s="2839">
        <v>5.9887552051322734E-2</v>
      </c>
      <c r="P460" s="2724"/>
      <c r="Q460" s="2724"/>
      <c r="R460" s="238"/>
      <c r="Z460" s="238"/>
      <c r="AA460" s="238"/>
      <c r="AB460" s="238"/>
      <c r="AC460" s="238"/>
      <c r="AD460" s="238"/>
      <c r="AE460" s="238"/>
      <c r="AF460" s="238"/>
      <c r="AG460" s="238"/>
      <c r="AH460" s="238"/>
      <c r="AI460" s="238"/>
      <c r="AJ460" s="238"/>
      <c r="AK460" s="238"/>
      <c r="AL460" s="238"/>
      <c r="AM460" s="238"/>
      <c r="AN460" s="238"/>
      <c r="AO460" s="238"/>
      <c r="AP460" s="238"/>
      <c r="AQ460" s="238"/>
      <c r="AR460" s="238"/>
      <c r="AS460" s="238"/>
      <c r="AT460" s="238"/>
      <c r="AU460" s="238"/>
      <c r="AV460" s="238"/>
      <c r="AW460" s="238"/>
      <c r="AX460" s="238"/>
      <c r="AY460" s="238"/>
      <c r="AZ460" s="238"/>
      <c r="BB460" s="424"/>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37" customFormat="true" ht="25.15" customHeight="true" x14ac:dyDescent="0.2">
      <c r="A461" s="424"/>
      <c r="B461" s="424"/>
      <c r="C461" s="3522" t="s">
        <v>370</v>
      </c>
      <c r="D461" s="3523"/>
      <c r="E461" s="2837">
        <v>1.4878679531660473E-2</v>
      </c>
      <c r="F461" s="2724"/>
      <c r="G461" s="2724"/>
      <c r="H461" s="3523" t="s">
        <v>232</v>
      </c>
      <c r="I461" s="3523"/>
      <c r="J461" s="2838">
        <v>2.3443597202180963E-2</v>
      </c>
      <c r="K461" s="2724"/>
      <c r="L461" s="2724"/>
      <c r="M461" s="3523" t="s">
        <v>539</v>
      </c>
      <c r="N461" s="3523"/>
      <c r="O461" s="2839">
        <v>-5.9788762537614039E-2</v>
      </c>
      <c r="P461" s="2724"/>
      <c r="Q461" s="2724"/>
      <c r="R461" s="238"/>
      <c r="Z461" s="238"/>
      <c r="AA461" s="238"/>
      <c r="AB461" s="238"/>
      <c r="AC461" s="238"/>
      <c r="AD461" s="238"/>
      <c r="AE461" s="238"/>
      <c r="AF461" s="238"/>
      <c r="AG461" s="238"/>
      <c r="AH461" s="238"/>
      <c r="AI461" s="238"/>
      <c r="AJ461" s="238"/>
      <c r="AK461" s="238"/>
      <c r="AL461" s="238"/>
      <c r="AM461" s="238"/>
      <c r="AN461" s="238"/>
      <c r="AO461" s="238"/>
      <c r="AP461" s="238"/>
      <c r="AQ461" s="238"/>
      <c r="AR461" s="238"/>
      <c r="AS461" s="238"/>
      <c r="AT461" s="238"/>
      <c r="AU461" s="238"/>
      <c r="AV461" s="238"/>
      <c r="AW461" s="238"/>
      <c r="AX461" s="238"/>
      <c r="AY461" s="238"/>
      <c r="AZ461" s="238"/>
      <c r="BB461" s="424"/>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37" customFormat="true" ht="25.15" customHeight="true" x14ac:dyDescent="0.2">
      <c r="A462" s="424"/>
      <c r="B462" s="424"/>
      <c r="C462" s="3522" t="s">
        <v>365</v>
      </c>
      <c r="D462" s="3523"/>
      <c r="E462" s="2837">
        <v>-1.4811205312934382E-2</v>
      </c>
      <c r="F462" s="2724"/>
      <c r="G462" s="2724"/>
      <c r="H462" s="3523" t="s">
        <v>376</v>
      </c>
      <c r="I462" s="3523"/>
      <c r="J462" s="2838">
        <v>-1.9913934640976832E-2</v>
      </c>
      <c r="K462" s="2724"/>
      <c r="L462" s="2724"/>
      <c r="M462" s="3523" t="s">
        <v>562</v>
      </c>
      <c r="N462" s="3523"/>
      <c r="O462" s="2839">
        <v>-5.7235694130430732E-2</v>
      </c>
      <c r="P462" s="2724"/>
      <c r="Q462" s="2724"/>
      <c r="R462" s="238"/>
      <c r="Z462" s="238"/>
      <c r="AA462" s="238"/>
      <c r="AB462" s="238"/>
      <c r="AC462" s="238"/>
      <c r="AD462" s="238"/>
      <c r="AE462" s="238"/>
      <c r="AF462" s="238"/>
      <c r="AG462" s="238"/>
      <c r="AH462" s="238"/>
      <c r="AI462" s="238"/>
      <c r="AJ462" s="238"/>
      <c r="AK462" s="238"/>
      <c r="AL462" s="238"/>
      <c r="AM462" s="238"/>
      <c r="AN462" s="238"/>
      <c r="AO462" s="238"/>
      <c r="AP462" s="238"/>
      <c r="AQ462" s="238"/>
      <c r="AR462" s="238"/>
      <c r="AS462" s="238"/>
      <c r="AT462" s="238"/>
      <c r="AU462" s="238"/>
      <c r="AV462" s="238"/>
      <c r="AW462" s="238"/>
      <c r="AX462" s="238"/>
      <c r="AY462" s="238"/>
      <c r="AZ462" s="238"/>
      <c r="BB462" s="424"/>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37" customFormat="true" ht="25.15" customHeight="true" x14ac:dyDescent="0.2">
      <c r="A463" s="424"/>
      <c r="B463" s="424"/>
      <c r="C463" s="3522" t="s">
        <v>563</v>
      </c>
      <c r="D463" s="3523"/>
      <c r="E463" s="2837">
        <v>-1.4760795069595533E-2</v>
      </c>
      <c r="F463" s="2724"/>
      <c r="G463" s="2724"/>
      <c r="H463" s="3523" t="s">
        <v>475</v>
      </c>
      <c r="I463" s="3523"/>
      <c r="J463" s="2838">
        <v>-1.8396400673611948E-2</v>
      </c>
      <c r="K463" s="2724"/>
      <c r="L463" s="2724"/>
      <c r="M463" s="3523" t="s">
        <v>564</v>
      </c>
      <c r="N463" s="3523"/>
      <c r="O463" s="2839">
        <v>5.2182927243420864E-2</v>
      </c>
      <c r="P463" s="2724"/>
      <c r="Q463" s="2724"/>
      <c r="R463" s="238"/>
      <c r="Z463" s="238"/>
      <c r="AA463" s="238"/>
      <c r="AB463" s="238"/>
      <c r="AC463" s="238"/>
      <c r="AD463" s="238"/>
      <c r="AE463" s="238"/>
      <c r="AF463" s="238"/>
      <c r="AG463" s="238"/>
      <c r="AH463" s="238"/>
      <c r="AI463" s="238"/>
      <c r="AJ463" s="238"/>
      <c r="AK463" s="238"/>
      <c r="AL463" s="238"/>
      <c r="AM463" s="238"/>
      <c r="AN463" s="238"/>
      <c r="AO463" s="238"/>
      <c r="AP463" s="238"/>
      <c r="AQ463" s="238"/>
      <c r="AR463" s="238"/>
      <c r="AS463" s="238"/>
      <c r="AT463" s="238"/>
      <c r="AU463" s="238"/>
      <c r="AV463" s="238"/>
      <c r="AW463" s="238"/>
      <c r="AX463" s="238"/>
      <c r="AY463" s="238"/>
      <c r="AZ463" s="238"/>
      <c r="BB463" s="424"/>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37" customFormat="true" ht="25.15" customHeight="true" x14ac:dyDescent="0.2">
      <c r="A464" s="424"/>
      <c r="B464" s="424"/>
      <c r="C464" s="3522" t="s">
        <v>565</v>
      </c>
      <c r="D464" s="3523"/>
      <c r="E464" s="2837">
        <v>1.328622596073163E-2</v>
      </c>
      <c r="F464" s="2724"/>
      <c r="G464" s="2724"/>
      <c r="H464" s="3523" t="s">
        <v>461</v>
      </c>
      <c r="I464" s="3523"/>
      <c r="J464" s="2838">
        <v>1.7420525945513996E-2</v>
      </c>
      <c r="K464" s="2724"/>
      <c r="L464" s="2724"/>
      <c r="M464" s="3523" t="s">
        <v>363</v>
      </c>
      <c r="N464" s="3523"/>
      <c r="O464" s="2839">
        <v>-5.1665690964645024E-2</v>
      </c>
      <c r="P464" s="2724"/>
      <c r="Q464" s="2724"/>
      <c r="R464" s="238"/>
      <c r="Z464" s="238"/>
      <c r="AA464" s="238"/>
      <c r="AB464" s="238"/>
      <c r="AC464" s="238"/>
      <c r="AD464" s="238"/>
      <c r="AE464" s="238"/>
      <c r="AF464" s="238"/>
      <c r="AG464" s="238"/>
      <c r="AH464" s="238"/>
      <c r="AI464" s="238"/>
      <c r="AJ464" s="238"/>
      <c r="AK464" s="238"/>
      <c r="AL464" s="238"/>
      <c r="AM464" s="238"/>
      <c r="AN464" s="238"/>
      <c r="AO464" s="238"/>
      <c r="AP464" s="238"/>
      <c r="AQ464" s="238"/>
      <c r="AR464" s="238"/>
      <c r="AS464" s="238"/>
      <c r="AT464" s="238"/>
      <c r="AU464" s="238"/>
      <c r="AV464" s="238"/>
      <c r="AW464" s="238"/>
      <c r="AX464" s="238"/>
      <c r="AY464" s="238"/>
      <c r="AZ464" s="238"/>
      <c r="BB464" s="424"/>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37" customFormat="true" ht="25.15" customHeight="true" x14ac:dyDescent="0.2">
      <c r="A465" s="424"/>
      <c r="B465" s="424"/>
      <c r="C465" s="3522" t="s">
        <v>566</v>
      </c>
      <c r="D465" s="3523"/>
      <c r="E465" s="2837">
        <v>1.306884008576557E-2</v>
      </c>
      <c r="F465" s="2724"/>
      <c r="G465" s="2724"/>
      <c r="H465" s="3523" t="s">
        <v>359</v>
      </c>
      <c r="I465" s="3523"/>
      <c r="J465" s="2838">
        <v>-1.6641286829717328E-2</v>
      </c>
      <c r="K465" s="2724"/>
      <c r="L465" s="2724"/>
      <c r="M465" s="3523" t="s">
        <v>462</v>
      </c>
      <c r="N465" s="3523"/>
      <c r="O465" s="2839">
        <v>-5.0871990077369152E-2</v>
      </c>
      <c r="P465" s="2724"/>
      <c r="Q465" s="2724"/>
      <c r="R465" s="238"/>
      <c r="Z465" s="238"/>
      <c r="AA465" s="238"/>
      <c r="AB465" s="238"/>
      <c r="AC465" s="238"/>
      <c r="AD465" s="238"/>
      <c r="AE465" s="238"/>
      <c r="AF465" s="238"/>
      <c r="AG465" s="238"/>
      <c r="AH465" s="238"/>
      <c r="AI465" s="238"/>
      <c r="AJ465" s="238"/>
      <c r="AK465" s="238"/>
      <c r="AL465" s="238"/>
      <c r="AM465" s="238"/>
      <c r="AN465" s="238"/>
      <c r="AO465" s="238"/>
      <c r="AP465" s="238"/>
      <c r="AQ465" s="238"/>
      <c r="AR465" s="238"/>
      <c r="AS465" s="238"/>
      <c r="AT465" s="238"/>
      <c r="AU465" s="238"/>
      <c r="AV465" s="238"/>
      <c r="AW465" s="238"/>
      <c r="AX465" s="238"/>
      <c r="AY465" s="238"/>
      <c r="AZ465" s="238"/>
      <c r="BB465" s="424"/>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37" customFormat="true" ht="25.15" customHeight="true" x14ac:dyDescent="0.2">
      <c r="A466" s="424"/>
      <c r="B466" s="424"/>
      <c r="C466" s="3522" t="s">
        <v>567</v>
      </c>
      <c r="D466" s="3523"/>
      <c r="E466" s="2837">
        <v>-1.2554248788540594E-2</v>
      </c>
      <c r="F466" s="2724"/>
      <c r="G466" s="2724"/>
      <c r="H466" s="3523" t="s">
        <v>335</v>
      </c>
      <c r="I466" s="3523"/>
      <c r="J466" s="2838">
        <v>1.4880141726531284E-2</v>
      </c>
      <c r="K466" s="2724"/>
      <c r="L466" s="2724"/>
      <c r="M466" s="3523" t="s">
        <v>568</v>
      </c>
      <c r="N466" s="3523"/>
      <c r="O466" s="2839">
        <v>5.01897117342818E-2</v>
      </c>
      <c r="P466" s="2724"/>
      <c r="Q466" s="2724"/>
      <c r="R466" s="238"/>
      <c r="Z466" s="238"/>
      <c r="AA466" s="238"/>
      <c r="AB466" s="238"/>
      <c r="AC466" s="238"/>
      <c r="AD466" s="238"/>
      <c r="AE466" s="238"/>
      <c r="AF466" s="238"/>
      <c r="AG466" s="238"/>
      <c r="AH466" s="238"/>
      <c r="AI466" s="238"/>
      <c r="AJ466" s="238"/>
      <c r="AK466" s="238"/>
      <c r="AL466" s="238"/>
      <c r="AM466" s="238"/>
      <c r="AN466" s="238"/>
      <c r="AO466" s="238"/>
      <c r="AP466" s="238"/>
      <c r="AQ466" s="238"/>
      <c r="AR466" s="238"/>
      <c r="AS466" s="238"/>
      <c r="AT466" s="238"/>
      <c r="AU466" s="238"/>
      <c r="AV466" s="238"/>
      <c r="AW466" s="238"/>
      <c r="AX466" s="238"/>
      <c r="AY466" s="238"/>
      <c r="AZ466" s="238"/>
      <c r="BB466" s="424"/>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37" customFormat="true" ht="25.15" customHeight="true" x14ac:dyDescent="0.2">
      <c r="A467" s="424"/>
      <c r="B467" s="424"/>
      <c r="C467" s="3522" t="s">
        <v>473</v>
      </c>
      <c r="D467" s="3523"/>
      <c r="E467" s="2837">
        <v>-1.2279217253501512E-2</v>
      </c>
      <c r="F467" s="2724"/>
      <c r="G467" s="2724"/>
      <c r="H467" s="3523" t="s">
        <v>567</v>
      </c>
      <c r="I467" s="3523"/>
      <c r="J467" s="2838">
        <v>-1.4817724991556471E-2</v>
      </c>
      <c r="K467" s="2724"/>
      <c r="L467" s="2724"/>
      <c r="M467" s="3523" t="s">
        <v>569</v>
      </c>
      <c r="N467" s="3523"/>
      <c r="O467" s="2839">
        <v>4.8170904612843082E-2</v>
      </c>
      <c r="P467" s="2724"/>
      <c r="Q467" s="2724"/>
      <c r="R467" s="238"/>
      <c r="Z467" s="238"/>
      <c r="AA467" s="238"/>
      <c r="AB467" s="238"/>
      <c r="AC467" s="238"/>
      <c r="AD467" s="238"/>
      <c r="AE467" s="238"/>
      <c r="AF467" s="238"/>
      <c r="AG467" s="238"/>
      <c r="AH467" s="238"/>
      <c r="AI467" s="238"/>
      <c r="AJ467" s="238"/>
      <c r="AK467" s="238"/>
      <c r="AL467" s="238"/>
      <c r="AM467" s="238"/>
      <c r="AN467" s="238"/>
      <c r="AO467" s="238"/>
      <c r="AP467" s="238"/>
      <c r="AQ467" s="238"/>
      <c r="AR467" s="238"/>
      <c r="AS467" s="238"/>
      <c r="AT467" s="238"/>
      <c r="AU467" s="238"/>
      <c r="AV467" s="238"/>
      <c r="AW467" s="238"/>
      <c r="AX467" s="238"/>
      <c r="AY467" s="238"/>
      <c r="AZ467" s="238"/>
      <c r="BB467" s="424"/>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37" customFormat="true" ht="25.15" customHeight="true" x14ac:dyDescent="0.2">
      <c r="A468" s="424"/>
      <c r="B468" s="424"/>
      <c r="C468" s="3522" t="s">
        <v>459</v>
      </c>
      <c r="D468" s="3523"/>
      <c r="E468" s="2837">
        <v>-1.0743162758482404E-2</v>
      </c>
      <c r="F468" s="2724"/>
      <c r="G468" s="2724"/>
      <c r="H468" s="3523" t="s">
        <v>565</v>
      </c>
      <c r="I468" s="3523"/>
      <c r="J468" s="2838">
        <v>1.1016079808428433E-2</v>
      </c>
      <c r="K468" s="2724"/>
      <c r="L468" s="2724"/>
      <c r="M468" s="3523" t="s">
        <v>566</v>
      </c>
      <c r="N468" s="3523"/>
      <c r="O468" s="2839">
        <v>3.9836277255962879E-2</v>
      </c>
      <c r="P468" s="2724"/>
      <c r="Q468" s="2724"/>
      <c r="R468" s="238"/>
      <c r="Z468" s="238"/>
      <c r="AA468" s="238"/>
      <c r="AB468" s="238"/>
      <c r="AC468" s="238"/>
      <c r="AD468" s="238"/>
      <c r="AE468" s="238"/>
      <c r="AF468" s="238"/>
      <c r="AG468" s="238"/>
      <c r="AH468" s="238"/>
      <c r="AI468" s="238"/>
      <c r="AJ468" s="238"/>
      <c r="AK468" s="238"/>
      <c r="AL468" s="238"/>
      <c r="AM468" s="238"/>
      <c r="AN468" s="238"/>
      <c r="AO468" s="238"/>
      <c r="AP468" s="238"/>
      <c r="AQ468" s="238"/>
      <c r="AR468" s="238"/>
      <c r="AS468" s="238"/>
      <c r="AT468" s="238"/>
      <c r="AU468" s="238"/>
      <c r="AV468" s="238"/>
      <c r="AW468" s="238"/>
      <c r="AX468" s="238"/>
      <c r="AY468" s="238"/>
      <c r="AZ468" s="238"/>
      <c r="BB468" s="424"/>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37" customFormat="true" ht="25.15" customHeight="true" x14ac:dyDescent="0.2">
      <c r="A469" s="424"/>
      <c r="B469" s="424"/>
      <c r="C469" s="3522" t="s">
        <v>558</v>
      </c>
      <c r="D469" s="3523"/>
      <c r="E469" s="2837">
        <v>-9.2431799932284238E-3</v>
      </c>
      <c r="F469" s="2724"/>
      <c r="G469" s="2724"/>
      <c r="H469" s="3523" t="s">
        <v>473</v>
      </c>
      <c r="I469" s="3523"/>
      <c r="J469" s="2838">
        <v>-9.9677228105454416E-3</v>
      </c>
      <c r="K469" s="2724"/>
      <c r="L469" s="2724"/>
      <c r="M469" s="3523" t="s">
        <v>570</v>
      </c>
      <c r="N469" s="3523"/>
      <c r="O469" s="2839">
        <v>-3.8633751569853332E-2</v>
      </c>
      <c r="P469" s="2724"/>
      <c r="Q469" s="2724"/>
      <c r="R469" s="238"/>
      <c r="Z469" s="238"/>
      <c r="AA469" s="238"/>
      <c r="AB469" s="238"/>
      <c r="AC469" s="238"/>
      <c r="AD469" s="238"/>
      <c r="AE469" s="238"/>
      <c r="AF469" s="238"/>
      <c r="AG469" s="238"/>
      <c r="AH469" s="238"/>
      <c r="AI469" s="238"/>
      <c r="AJ469" s="238"/>
      <c r="AK469" s="238"/>
      <c r="AL469" s="238"/>
      <c r="AM469" s="238"/>
      <c r="AN469" s="238"/>
      <c r="AO469" s="238"/>
      <c r="AP469" s="238"/>
      <c r="AQ469" s="238"/>
      <c r="AR469" s="238"/>
      <c r="AS469" s="238"/>
      <c r="AT469" s="238"/>
      <c r="AU469" s="238"/>
      <c r="AV469" s="238"/>
      <c r="AW469" s="238"/>
      <c r="AX469" s="238"/>
      <c r="AY469" s="238"/>
      <c r="AZ469" s="238"/>
      <c r="BB469" s="424"/>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37" customFormat="true" ht="25.15" customHeight="true" x14ac:dyDescent="0.2">
      <c r="A470" s="424"/>
      <c r="B470" s="424"/>
      <c r="C470" s="3522" t="s">
        <v>231</v>
      </c>
      <c r="D470" s="3523"/>
      <c r="E470" s="2837">
        <v>-9.1956060317430009E-3</v>
      </c>
      <c r="F470" s="2724"/>
      <c r="G470" s="2724"/>
      <c r="H470" s="3523" t="s">
        <v>222</v>
      </c>
      <c r="I470" s="3523"/>
      <c r="J470" s="2838">
        <v>-9.6220355005020783E-3</v>
      </c>
      <c r="K470" s="2724"/>
      <c r="L470" s="2724"/>
      <c r="M470" s="3523" t="s">
        <v>571</v>
      </c>
      <c r="N470" s="3523"/>
      <c r="O470" s="2839">
        <v>3.5763635232106544E-2</v>
      </c>
      <c r="P470" s="2724"/>
      <c r="Q470" s="2724"/>
      <c r="R470" s="238"/>
      <c r="Z470" s="238"/>
      <c r="AA470" s="238"/>
      <c r="AB470" s="238"/>
      <c r="AC470" s="238"/>
      <c r="AD470" s="238"/>
      <c r="AE470" s="238"/>
      <c r="AF470" s="238"/>
      <c r="AG470" s="238"/>
      <c r="AH470" s="238"/>
      <c r="AI470" s="238"/>
      <c r="AJ470" s="238"/>
      <c r="AK470" s="238"/>
      <c r="AL470" s="238"/>
      <c r="AM470" s="238"/>
      <c r="AN470" s="238"/>
      <c r="AO470" s="238"/>
      <c r="AP470" s="238"/>
      <c r="AQ470" s="238"/>
      <c r="AR470" s="238"/>
      <c r="AS470" s="238"/>
      <c r="AT470" s="238"/>
      <c r="AU470" s="238"/>
      <c r="AV470" s="238"/>
      <c r="AW470" s="238"/>
      <c r="AX470" s="238"/>
      <c r="AY470" s="238"/>
      <c r="AZ470" s="238"/>
      <c r="BB470" s="424"/>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37" customFormat="true" ht="25.15" customHeight="true" x14ac:dyDescent="0.2">
      <c r="A471" s="424"/>
      <c r="B471" s="424"/>
      <c r="C471" s="3522" t="s">
        <v>451</v>
      </c>
      <c r="D471" s="3523"/>
      <c r="E471" s="2837">
        <v>8.9801504289906027E-3</v>
      </c>
      <c r="F471" s="2724"/>
      <c r="G471" s="2724"/>
      <c r="H471" s="3523" t="s">
        <v>568</v>
      </c>
      <c r="I471" s="3523"/>
      <c r="J471" s="2838">
        <v>-7.5421835520883699E-3</v>
      </c>
      <c r="K471" s="2724"/>
      <c r="L471" s="2724"/>
      <c r="M471" s="3523" t="s">
        <v>445</v>
      </c>
      <c r="N471" s="3523"/>
      <c r="O471" s="2839">
        <v>-3.5551293646130661E-2</v>
      </c>
      <c r="P471" s="2724"/>
      <c r="Q471" s="2724"/>
      <c r="R471" s="238"/>
      <c r="Z471" s="238"/>
      <c r="AA471" s="238"/>
      <c r="AB471" s="238"/>
      <c r="AC471" s="238"/>
      <c r="AD471" s="238"/>
      <c r="AE471" s="238"/>
      <c r="AF471" s="238"/>
      <c r="AG471" s="238"/>
      <c r="AH471" s="238"/>
      <c r="AI471" s="238"/>
      <c r="AJ471" s="238"/>
      <c r="AK471" s="238"/>
      <c r="AL471" s="238"/>
      <c r="AM471" s="238"/>
      <c r="AN471" s="238"/>
      <c r="AO471" s="238"/>
      <c r="AP471" s="238"/>
      <c r="AQ471" s="238"/>
      <c r="AR471" s="238"/>
      <c r="AS471" s="238"/>
      <c r="AT471" s="238"/>
      <c r="AU471" s="238"/>
      <c r="AV471" s="238"/>
      <c r="AW471" s="238"/>
      <c r="AX471" s="238"/>
      <c r="AY471" s="238"/>
      <c r="AZ471" s="238"/>
      <c r="BB471" s="424"/>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37" customFormat="true" ht="25.15" customHeight="true" x14ac:dyDescent="0.2">
      <c r="A472" s="424"/>
      <c r="B472" s="424"/>
      <c r="C472" s="3522" t="s">
        <v>368</v>
      </c>
      <c r="D472" s="3523"/>
      <c r="E472" s="2837">
        <v>7.674251400106618E-3</v>
      </c>
      <c r="F472" s="2724"/>
      <c r="G472" s="2724"/>
      <c r="H472" s="3523" t="s">
        <v>370</v>
      </c>
      <c r="I472" s="3523"/>
      <c r="J472" s="2838">
        <v>5.6890680730788349E-3</v>
      </c>
      <c r="K472" s="2724"/>
      <c r="L472" s="2724"/>
      <c r="M472" s="3523" t="s">
        <v>555</v>
      </c>
      <c r="N472" s="3523"/>
      <c r="O472" s="2839">
        <v>3.5307768892986827E-2</v>
      </c>
      <c r="P472" s="2724"/>
      <c r="Q472" s="2724"/>
      <c r="R472" s="238"/>
      <c r="Z472" s="238"/>
      <c r="AA472" s="238"/>
      <c r="AB472" s="238"/>
      <c r="AC472" s="238"/>
      <c r="AD472" s="238"/>
      <c r="AE472" s="238"/>
      <c r="AF472" s="238"/>
      <c r="AG472" s="238"/>
      <c r="AH472" s="238"/>
      <c r="AI472" s="238"/>
      <c r="AJ472" s="238"/>
      <c r="AK472" s="238"/>
      <c r="AL472" s="238"/>
      <c r="AM472" s="238"/>
      <c r="AN472" s="238"/>
      <c r="AO472" s="238"/>
      <c r="AP472" s="238"/>
      <c r="AQ472" s="238"/>
      <c r="AR472" s="238"/>
      <c r="AS472" s="238"/>
      <c r="AT472" s="238"/>
      <c r="AU472" s="238"/>
      <c r="AV472" s="238"/>
      <c r="AW472" s="238"/>
      <c r="AX472" s="238"/>
      <c r="AY472" s="238"/>
      <c r="AZ472" s="238"/>
      <c r="BB472" s="424"/>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37" customFormat="true" ht="25.15" customHeight="true" x14ac:dyDescent="0.2">
      <c r="A473" s="424"/>
      <c r="B473" s="424"/>
      <c r="C473" s="3522" t="s">
        <v>222</v>
      </c>
      <c r="D473" s="3523"/>
      <c r="E473" s="2837">
        <v>-5.8128294301210363E-3</v>
      </c>
      <c r="F473" s="2724"/>
      <c r="G473" s="2724"/>
      <c r="H473" s="3523" t="s">
        <v>446</v>
      </c>
      <c r="I473" s="3523"/>
      <c r="J473" s="2838">
        <v>5.5659919035577054E-3</v>
      </c>
      <c r="K473" s="2724"/>
      <c r="L473" s="2724"/>
      <c r="M473" s="3523" t="s">
        <v>374</v>
      </c>
      <c r="N473" s="3523"/>
      <c r="O473" s="2839">
        <v>-3.3977915899145054E-2</v>
      </c>
      <c r="P473" s="2724"/>
      <c r="Q473" s="2724"/>
      <c r="R473" s="238"/>
      <c r="Z473" s="238"/>
      <c r="AA473" s="238"/>
      <c r="AB473" s="238"/>
      <c r="AC473" s="238"/>
      <c r="AD473" s="238"/>
      <c r="AE473" s="238"/>
      <c r="AF473" s="238"/>
      <c r="AG473" s="238"/>
      <c r="AH473" s="238"/>
      <c r="AI473" s="238"/>
      <c r="AJ473" s="238"/>
      <c r="AK473" s="238"/>
      <c r="AL473" s="238"/>
      <c r="AM473" s="238"/>
      <c r="AN473" s="238"/>
      <c r="AO473" s="238"/>
      <c r="AP473" s="238"/>
      <c r="AQ473" s="238"/>
      <c r="AR473" s="238"/>
      <c r="AS473" s="238"/>
      <c r="AT473" s="238"/>
      <c r="AU473" s="238"/>
      <c r="AV473" s="238"/>
      <c r="AW473" s="238"/>
      <c r="AX473" s="238"/>
      <c r="AY473" s="238"/>
      <c r="AZ473" s="238"/>
      <c r="BB473" s="424"/>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37" customFormat="true" ht="25.15" customHeight="true" x14ac:dyDescent="0.2">
      <c r="A474" s="424"/>
      <c r="B474" s="424"/>
      <c r="C474" s="3522" t="s">
        <v>380</v>
      </c>
      <c r="D474" s="3523"/>
      <c r="E474" s="2837">
        <v>-5.4712868844835911E-3</v>
      </c>
      <c r="F474" s="2724"/>
      <c r="G474" s="2724"/>
      <c r="H474" s="3523" t="s">
        <v>368</v>
      </c>
      <c r="I474" s="3523"/>
      <c r="J474" s="2838">
        <v>-4.00574348872061E-3</v>
      </c>
      <c r="K474" s="2724"/>
      <c r="L474" s="2724"/>
      <c r="M474" s="3523" t="s">
        <v>572</v>
      </c>
      <c r="N474" s="3523"/>
      <c r="O474" s="2839">
        <v>3.3900925257905057E-2</v>
      </c>
      <c r="P474" s="2724"/>
      <c r="Q474" s="2724"/>
      <c r="R474" s="238"/>
      <c r="Z474" s="238"/>
      <c r="AA474" s="238"/>
      <c r="AB474" s="238"/>
      <c r="AC474" s="238"/>
      <c r="AD474" s="238"/>
      <c r="AE474" s="238"/>
      <c r="AF474" s="238"/>
      <c r="AG474" s="238"/>
      <c r="AH474" s="238"/>
      <c r="AI474" s="238"/>
      <c r="AJ474" s="238"/>
      <c r="AK474" s="238"/>
      <c r="AL474" s="238"/>
      <c r="AM474" s="238"/>
      <c r="AN474" s="238"/>
      <c r="AO474" s="238"/>
      <c r="AP474" s="238"/>
      <c r="AQ474" s="238"/>
      <c r="AR474" s="238"/>
      <c r="AS474" s="238"/>
      <c r="AT474" s="238"/>
      <c r="AU474" s="238"/>
      <c r="AV474" s="238"/>
      <c r="AW474" s="238"/>
      <c r="AX474" s="238"/>
      <c r="AY474" s="238"/>
      <c r="AZ474" s="238"/>
      <c r="BB474" s="424"/>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37" customFormat="true" ht="25.15" customHeight="true" x14ac:dyDescent="0.2">
      <c r="A475" s="424"/>
      <c r="B475" s="424"/>
      <c r="C475" s="3522" t="s">
        <v>381</v>
      </c>
      <c r="D475" s="3523"/>
      <c r="E475" s="2837">
        <v>-5.0428060146407742E-3</v>
      </c>
      <c r="F475" s="2724"/>
      <c r="G475" s="2724"/>
      <c r="H475" s="3523" t="s">
        <v>440</v>
      </c>
      <c r="I475" s="3523"/>
      <c r="J475" s="2838">
        <v>2.4808920770828182E-3</v>
      </c>
      <c r="K475" s="2724"/>
      <c r="L475" s="2724"/>
      <c r="M475" s="3523" t="s">
        <v>573</v>
      </c>
      <c r="N475" s="3523"/>
      <c r="O475" s="2839">
        <v>3.347370888706331E-2</v>
      </c>
      <c r="P475" s="2724"/>
      <c r="Q475" s="2724"/>
      <c r="R475" s="238"/>
      <c r="Z475" s="238"/>
      <c r="AA475" s="238"/>
      <c r="AB475" s="238"/>
      <c r="AC475" s="238"/>
      <c r="AD475" s="238"/>
      <c r="AE475" s="238"/>
      <c r="AF475" s="238"/>
      <c r="AG475" s="238"/>
      <c r="AH475" s="238"/>
      <c r="AI475" s="238"/>
      <c r="AJ475" s="238"/>
      <c r="AK475" s="238"/>
      <c r="AL475" s="238"/>
      <c r="AM475" s="238"/>
      <c r="AN475" s="238"/>
      <c r="AO475" s="238"/>
      <c r="AP475" s="238"/>
      <c r="AQ475" s="238"/>
      <c r="AR475" s="238"/>
      <c r="AS475" s="238"/>
      <c r="AT475" s="238"/>
      <c r="AU475" s="238"/>
      <c r="AV475" s="238"/>
      <c r="AW475" s="238"/>
      <c r="AX475" s="238"/>
      <c r="AY475" s="238"/>
      <c r="AZ475" s="238"/>
      <c r="BB475" s="424"/>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37" customFormat="true" ht="25.15" customHeight="true" x14ac:dyDescent="0.2">
      <c r="A476" s="424"/>
      <c r="B476" s="424"/>
      <c r="C476" s="3522" t="s">
        <v>568</v>
      </c>
      <c r="D476" s="3523"/>
      <c r="E476" s="2837">
        <v>4.8693276806197503E-3</v>
      </c>
      <c r="F476" s="2724"/>
      <c r="G476" s="2724"/>
      <c r="H476" s="3523" t="s">
        <v>451</v>
      </c>
      <c r="I476" s="3523"/>
      <c r="J476" s="2840">
        <v>1.7745160554693338E-3</v>
      </c>
      <c r="K476" s="2724"/>
      <c r="L476" s="2724"/>
      <c r="M476" s="3523" t="s">
        <v>368</v>
      </c>
      <c r="N476" s="3523"/>
      <c r="O476" s="2839">
        <v>2.8411680719305374E-2</v>
      </c>
      <c r="P476" s="2724"/>
      <c r="Q476" s="2724"/>
      <c r="R476" s="238"/>
      <c r="Z476" s="238"/>
      <c r="AA476" s="238"/>
      <c r="AB476" s="238"/>
      <c r="AC476" s="238"/>
      <c r="AD476" s="238"/>
      <c r="AE476" s="238"/>
      <c r="AF476" s="238"/>
      <c r="AG476" s="238"/>
      <c r="AH476" s="238"/>
      <c r="AI476" s="238"/>
      <c r="AJ476" s="238"/>
      <c r="AK476" s="238"/>
      <c r="AL476" s="238"/>
      <c r="AM476" s="238"/>
      <c r="AN476" s="238"/>
      <c r="AO476" s="238"/>
      <c r="AP476" s="238"/>
      <c r="AQ476" s="238"/>
      <c r="AR476" s="238"/>
      <c r="AS476" s="238"/>
      <c r="AT476" s="238"/>
      <c r="AU476" s="238"/>
      <c r="AV476" s="238"/>
      <c r="AW476" s="238"/>
      <c r="AX476" s="238"/>
      <c r="AY476" s="238"/>
      <c r="AZ476" s="238"/>
      <c r="BB476" s="424"/>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37" customFormat="true" ht="25.15" customHeight="true" x14ac:dyDescent="0.2">
      <c r="A477" s="424"/>
      <c r="B477" s="424"/>
      <c r="C477" s="3522" t="s">
        <v>475</v>
      </c>
      <c r="D477" s="3523"/>
      <c r="E477" s="2837">
        <v>-4.6887615091157544E-3</v>
      </c>
      <c r="F477" s="2724"/>
      <c r="G477" s="2724"/>
      <c r="H477" s="3540"/>
      <c r="I477" s="3540"/>
      <c r="J477" s="2724"/>
      <c r="K477" s="2724"/>
      <c r="L477" s="2724"/>
      <c r="M477" s="3523" t="s">
        <v>574</v>
      </c>
      <c r="N477" s="3523"/>
      <c r="O477" s="2839">
        <v>2.7924016716066483E-2</v>
      </c>
      <c r="P477" s="2724"/>
      <c r="Q477" s="2724"/>
      <c r="R477" s="238"/>
      <c r="Z477" s="238"/>
      <c r="AA477" s="238"/>
      <c r="AB477" s="238"/>
      <c r="AC477" s="238"/>
      <c r="AD477" s="238"/>
      <c r="AE477" s="238"/>
      <c r="AF477" s="238"/>
      <c r="AG477" s="238"/>
      <c r="AH477" s="238"/>
      <c r="AI477" s="238"/>
      <c r="AJ477" s="238"/>
      <c r="AK477" s="238"/>
      <c r="AL477" s="238"/>
      <c r="AM477" s="238"/>
      <c r="AN477" s="238"/>
      <c r="AO477" s="238"/>
      <c r="AP477" s="238"/>
      <c r="AQ477" s="238"/>
      <c r="AR477" s="238"/>
      <c r="AS477" s="238"/>
      <c r="AT477" s="238"/>
      <c r="AU477" s="238"/>
      <c r="AV477" s="238"/>
      <c r="AW477" s="238"/>
      <c r="AX477" s="238"/>
      <c r="AY477" s="238"/>
      <c r="AZ477" s="238"/>
      <c r="BB477" s="424"/>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37" customFormat="true" ht="25.15" customHeight="true" x14ac:dyDescent="0.2">
      <c r="A478" s="424"/>
      <c r="B478" s="424"/>
      <c r="C478" s="3522" t="s">
        <v>359</v>
      </c>
      <c r="D478" s="3523"/>
      <c r="E478" s="2837">
        <v>-4.6657613268503853E-3</v>
      </c>
      <c r="F478" s="2724"/>
      <c r="G478" s="2724"/>
      <c r="H478" s="3540"/>
      <c r="I478" s="3540"/>
      <c r="J478" s="2724"/>
      <c r="K478" s="2724"/>
      <c r="L478" s="2724"/>
      <c r="M478" s="3523" t="s">
        <v>553</v>
      </c>
      <c r="N478" s="3523"/>
      <c r="O478" s="2839">
        <v>-2.5961011193528741E-2</v>
      </c>
      <c r="P478" s="2724"/>
      <c r="Q478" s="2724"/>
      <c r="R478" s="238"/>
      <c r="Z478" s="238"/>
      <c r="AA478" s="238"/>
      <c r="AB478" s="238"/>
      <c r="AC478" s="238"/>
      <c r="AD478" s="238"/>
      <c r="AE478" s="238"/>
      <c r="AF478" s="238"/>
      <c r="AG478" s="238"/>
      <c r="AH478" s="238"/>
      <c r="AI478" s="238"/>
      <c r="AJ478" s="238"/>
      <c r="AK478" s="238"/>
      <c r="AL478" s="238"/>
      <c r="AM478" s="238"/>
      <c r="AN478" s="238"/>
      <c r="AO478" s="238"/>
      <c r="AP478" s="238"/>
      <c r="AQ478" s="238"/>
      <c r="AR478" s="238"/>
      <c r="AS478" s="238"/>
      <c r="AT478" s="238"/>
      <c r="AU478" s="238"/>
      <c r="AV478" s="238"/>
      <c r="AW478" s="238"/>
      <c r="AX478" s="238"/>
      <c r="AY478" s="238"/>
      <c r="AZ478" s="238"/>
      <c r="BB478" s="424"/>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37" customFormat="true" ht="25.15" customHeight="true" x14ac:dyDescent="0.2">
      <c r="A479" s="424"/>
      <c r="B479" s="424"/>
      <c r="C479" s="3522" t="s">
        <v>229</v>
      </c>
      <c r="D479" s="3523"/>
      <c r="E479" s="2837">
        <v>-4.0864901705490991E-3</v>
      </c>
      <c r="F479" s="2724"/>
      <c r="G479" s="2724"/>
      <c r="H479" s="3540"/>
      <c r="I479" s="3540"/>
      <c r="J479" s="2724"/>
      <c r="K479" s="2724"/>
      <c r="L479" s="2724"/>
      <c r="M479" s="3523" t="s">
        <v>441</v>
      </c>
      <c r="N479" s="3523"/>
      <c r="O479" s="2839">
        <v>2.5330734936841268E-2</v>
      </c>
      <c r="P479" s="2724"/>
      <c r="Q479" s="2724"/>
      <c r="R479" s="238"/>
      <c r="Z479" s="238"/>
      <c r="AA479" s="238"/>
      <c r="AB479" s="238"/>
      <c r="AC479" s="238"/>
      <c r="AD479" s="238"/>
      <c r="AE479" s="238"/>
      <c r="AF479" s="238"/>
      <c r="AG479" s="238"/>
      <c r="AH479" s="238"/>
      <c r="AI479" s="238"/>
      <c r="AJ479" s="238"/>
      <c r="AK479" s="238"/>
      <c r="AL479" s="238"/>
      <c r="AM479" s="238"/>
      <c r="AN479" s="238"/>
      <c r="AO479" s="238"/>
      <c r="AP479" s="238"/>
      <c r="AQ479" s="238"/>
      <c r="AR479" s="238"/>
      <c r="AS479" s="238"/>
      <c r="AT479" s="238"/>
      <c r="AU479" s="238"/>
      <c r="AV479" s="238"/>
      <c r="AW479" s="238"/>
      <c r="AX479" s="238"/>
      <c r="AY479" s="238"/>
      <c r="AZ479" s="238"/>
      <c r="BB479" s="424"/>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37" customFormat="true" ht="25.15" customHeight="true" x14ac:dyDescent="0.2">
      <c r="A480" s="424"/>
      <c r="B480" s="424"/>
      <c r="C480" s="3522" t="s">
        <v>376</v>
      </c>
      <c r="D480" s="3523"/>
      <c r="E480" s="2837">
        <v>3.5303036583942413E-3</v>
      </c>
      <c r="F480" s="2724"/>
      <c r="G480" s="2724"/>
      <c r="H480" s="3523" t="s">
        <v>234</v>
      </c>
      <c r="I480" s="3523"/>
      <c r="J480" s="3523"/>
      <c r="K480" s="2724"/>
      <c r="L480" s="2724"/>
      <c r="M480" s="3523" t="s">
        <v>575</v>
      </c>
      <c r="N480" s="3523"/>
      <c r="O480" s="2839">
        <v>-2.3448237517640202E-2</v>
      </c>
      <c r="P480" s="2724"/>
      <c r="Q480" s="2724"/>
      <c r="R480" s="238"/>
      <c r="Z480" s="238"/>
      <c r="AA480" s="238"/>
      <c r="AB480" s="238"/>
      <c r="AC480" s="238"/>
      <c r="AD480" s="238"/>
      <c r="AE480" s="238"/>
      <c r="AF480" s="238"/>
      <c r="AG480" s="238"/>
      <c r="AH480" s="238"/>
      <c r="AI480" s="238"/>
      <c r="AJ480" s="238"/>
      <c r="AK480" s="238"/>
      <c r="AL480" s="238"/>
      <c r="AM480" s="238"/>
      <c r="AN480" s="238"/>
      <c r="AO480" s="238"/>
      <c r="AP480" s="238"/>
      <c r="AQ480" s="238"/>
      <c r="AR480" s="238"/>
      <c r="AS480" s="238"/>
      <c r="AT480" s="238"/>
      <c r="AU480" s="238"/>
      <c r="AV480" s="238"/>
      <c r="AW480" s="238"/>
      <c r="AX480" s="238"/>
      <c r="AY480" s="238"/>
      <c r="AZ480" s="238"/>
      <c r="BB480" s="424"/>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37" customFormat="true" ht="25.15" customHeight="true" x14ac:dyDescent="0.2">
      <c r="A481" s="424"/>
      <c r="B481" s="424"/>
      <c r="C481" s="3522" t="s">
        <v>233</v>
      </c>
      <c r="D481" s="3523"/>
      <c r="E481" s="2837">
        <v>-3.3862593757780449E-3</v>
      </c>
      <c r="F481" s="2724"/>
      <c r="G481" s="2724"/>
      <c r="H481" s="3523" t="s">
        <v>197</v>
      </c>
      <c r="I481" s="3523"/>
      <c r="J481" s="2841" t="s">
        <v>235</v>
      </c>
      <c r="K481" s="2724"/>
      <c r="L481" s="2724"/>
      <c r="M481" s="3523" t="s">
        <v>576</v>
      </c>
      <c r="N481" s="3523"/>
      <c r="O481" s="2839">
        <v>-2.2846191618311387E-2</v>
      </c>
      <c r="P481" s="2724"/>
      <c r="Q481" s="2724"/>
      <c r="R481" s="238"/>
      <c r="Z481" s="238"/>
      <c r="AA481" s="238"/>
      <c r="AB481" s="238"/>
      <c r="AC481" s="238"/>
      <c r="AD481" s="238"/>
      <c r="AE481" s="238"/>
      <c r="AF481" s="238"/>
      <c r="AG481" s="238"/>
      <c r="AH481" s="238"/>
      <c r="AI481" s="238"/>
      <c r="AJ481" s="238"/>
      <c r="AK481" s="238"/>
      <c r="AL481" s="238"/>
      <c r="AM481" s="238"/>
      <c r="AN481" s="238"/>
      <c r="AO481" s="238"/>
      <c r="AP481" s="238"/>
      <c r="AQ481" s="238"/>
      <c r="AR481" s="238"/>
      <c r="AS481" s="238"/>
      <c r="AT481" s="238"/>
      <c r="AU481" s="238"/>
      <c r="AV481" s="238"/>
      <c r="AW481" s="238"/>
      <c r="AX481" s="238"/>
      <c r="AY481" s="238"/>
      <c r="AZ481" s="238"/>
      <c r="BB481" s="424"/>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37" customFormat="true" ht="25.15" customHeight="true" x14ac:dyDescent="0.2">
      <c r="A482" s="424"/>
      <c r="B482" s="424"/>
      <c r="C482" s="3522" t="s">
        <v>371</v>
      </c>
      <c r="D482" s="3523"/>
      <c r="E482" s="2842">
        <v>-2.9800834748467354E-3</v>
      </c>
      <c r="F482" s="2724"/>
      <c r="G482" s="2724"/>
      <c r="H482" s="3523" t="s">
        <v>344</v>
      </c>
      <c r="I482" s="3523"/>
      <c r="J482" s="2835">
        <v>2.2244860150728817E-2</v>
      </c>
      <c r="K482" s="2724"/>
      <c r="L482" s="2724"/>
      <c r="M482" s="3523" t="s">
        <v>577</v>
      </c>
      <c r="N482" s="3523"/>
      <c r="O482" s="2839">
        <v>2.2045449160614617E-2</v>
      </c>
      <c r="P482" s="2724"/>
      <c r="Q482" s="2724"/>
      <c r="R482" s="238"/>
      <c r="Z482" s="238"/>
      <c r="AA482" s="238"/>
      <c r="AB482" s="238"/>
      <c r="AC482" s="238"/>
      <c r="AD482" s="238"/>
      <c r="AE482" s="238"/>
      <c r="AF482" s="238"/>
      <c r="AG482" s="238"/>
      <c r="AH482" s="238"/>
      <c r="AI482" s="238"/>
      <c r="AJ482" s="238"/>
      <c r="AK482" s="238"/>
      <c r="AL482" s="238"/>
      <c r="AM482" s="238"/>
      <c r="AN482" s="238"/>
      <c r="AO482" s="238"/>
      <c r="AP482" s="238"/>
      <c r="AQ482" s="238"/>
      <c r="AR482" s="238"/>
      <c r="AS482" s="238"/>
      <c r="AT482" s="238"/>
      <c r="AU482" s="238"/>
      <c r="AV482" s="238"/>
      <c r="AW482" s="238"/>
      <c r="AX482" s="238"/>
      <c r="AY482" s="238"/>
      <c r="AZ482" s="238"/>
      <c r="BB482" s="424"/>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37" customFormat="true" ht="25.15" customHeight="true" x14ac:dyDescent="0.2">
      <c r="A483" s="424"/>
      <c r="B483" s="424"/>
      <c r="C483" s="3522"/>
      <c r="D483" s="3540"/>
      <c r="E483" s="2724"/>
      <c r="F483" s="2724"/>
      <c r="G483" s="2724"/>
      <c r="H483" s="3523" t="s">
        <v>524</v>
      </c>
      <c r="I483" s="3523"/>
      <c r="J483" s="2838">
        <v>0.59112574735148649</v>
      </c>
      <c r="K483" s="2724"/>
      <c r="L483" s="2724"/>
      <c r="M483" s="3523" t="s">
        <v>376</v>
      </c>
      <c r="N483" s="3523"/>
      <c r="O483" s="2839">
        <v>2.1729844951788754E-2</v>
      </c>
      <c r="P483" s="2724"/>
      <c r="Q483" s="2724"/>
      <c r="R483" s="238"/>
      <c r="Z483" s="238"/>
      <c r="AA483" s="238"/>
      <c r="AB483" s="238"/>
      <c r="AC483" s="238"/>
      <c r="AD483" s="238"/>
      <c r="AE483" s="238"/>
      <c r="AF483" s="238"/>
      <c r="AG483" s="238"/>
      <c r="AH483" s="238"/>
      <c r="AI483" s="238"/>
      <c r="AJ483" s="238"/>
      <c r="AK483" s="238"/>
      <c r="AL483" s="238"/>
      <c r="AM483" s="238"/>
      <c r="AN483" s="238"/>
      <c r="AO483" s="238"/>
      <c r="AP483" s="238"/>
      <c r="AQ483" s="238"/>
      <c r="AR483" s="238"/>
      <c r="AS483" s="238"/>
      <c r="AT483" s="238"/>
      <c r="AU483" s="238"/>
      <c r="AV483" s="238"/>
      <c r="AW483" s="238"/>
      <c r="AX483" s="238"/>
      <c r="AY483" s="238"/>
      <c r="AZ483" s="238"/>
      <c r="BB483" s="424"/>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37" customFormat="true" ht="25.15" customHeight="true" x14ac:dyDescent="0.2">
      <c r="A484" s="424"/>
      <c r="B484" s="424"/>
      <c r="C484" s="3522"/>
      <c r="D484" s="3540"/>
      <c r="E484" s="2724"/>
      <c r="F484" s="2724"/>
      <c r="G484" s="2724"/>
      <c r="H484" s="3523" t="s">
        <v>529</v>
      </c>
      <c r="I484" s="3523"/>
      <c r="J484" s="2838">
        <v>0.2555550668866271</v>
      </c>
      <c r="K484" s="2724"/>
      <c r="L484" s="2724"/>
      <c r="M484" s="3523" t="s">
        <v>578</v>
      </c>
      <c r="N484" s="3523"/>
      <c r="O484" s="2839">
        <v>1.8305570312809272E-2</v>
      </c>
      <c r="P484" s="2724"/>
      <c r="Q484" s="2724"/>
      <c r="R484" s="238"/>
      <c r="Z484" s="238"/>
      <c r="AA484" s="238"/>
      <c r="AB484" s="238"/>
      <c r="AC484" s="238"/>
      <c r="AD484" s="238"/>
      <c r="AE484" s="238"/>
      <c r="AF484" s="238"/>
      <c r="AG484" s="238"/>
      <c r="AH484" s="238"/>
      <c r="AI484" s="238"/>
      <c r="AJ484" s="238"/>
      <c r="AK484" s="238"/>
      <c r="AL484" s="238"/>
      <c r="AM484" s="238"/>
      <c r="AN484" s="238"/>
      <c r="AO484" s="238"/>
      <c r="AP484" s="238"/>
      <c r="AQ484" s="238"/>
      <c r="AR484" s="238"/>
      <c r="AS484" s="238"/>
      <c r="AT484" s="238"/>
      <c r="AU484" s="238"/>
      <c r="AV484" s="238"/>
      <c r="AW484" s="238"/>
      <c r="AX484" s="238"/>
      <c r="AY484" s="238"/>
      <c r="AZ484" s="238"/>
      <c r="BB484" s="424"/>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37" customFormat="true" ht="25.15" customHeight="true" x14ac:dyDescent="0.2">
      <c r="A485" s="424"/>
      <c r="B485" s="424"/>
      <c r="C485" s="3522"/>
      <c r="D485" s="3540"/>
      <c r="E485" s="2724"/>
      <c r="F485" s="2724"/>
      <c r="G485" s="2724"/>
      <c r="H485" s="3523" t="s">
        <v>525</v>
      </c>
      <c r="I485" s="3523"/>
      <c r="J485" s="2838">
        <v>0.57815082886722347</v>
      </c>
      <c r="K485" s="2724"/>
      <c r="L485" s="2724"/>
      <c r="M485" s="3523" t="s">
        <v>567</v>
      </c>
      <c r="N485" s="3523"/>
      <c r="O485" s="2839">
        <v>-1.7561937169719311E-2</v>
      </c>
      <c r="P485" s="2724"/>
      <c r="Q485" s="2724"/>
      <c r="R485" s="238"/>
      <c r="Z485" s="238"/>
      <c r="AA485" s="238"/>
      <c r="AB485" s="238"/>
      <c r="AC485" s="238"/>
      <c r="AD485" s="238"/>
      <c r="AE485" s="238"/>
      <c r="AF485" s="238"/>
      <c r="AG485" s="238"/>
      <c r="AH485" s="238"/>
      <c r="AI485" s="238"/>
      <c r="AJ485" s="238"/>
      <c r="AK485" s="238"/>
      <c r="AL485" s="238"/>
      <c r="AM485" s="238"/>
      <c r="AN485" s="238"/>
      <c r="AO485" s="238"/>
      <c r="AP485" s="238"/>
      <c r="AQ485" s="238"/>
      <c r="AR485" s="238"/>
      <c r="AS485" s="238"/>
      <c r="AT485" s="238"/>
      <c r="AU485" s="238"/>
      <c r="AV485" s="238"/>
      <c r="AW485" s="238"/>
      <c r="AX485" s="238"/>
      <c r="AY485" s="238"/>
      <c r="AZ485" s="238"/>
      <c r="BB485" s="424"/>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37" customFormat="true" ht="25.15" customHeight="true" x14ac:dyDescent="0.2">
      <c r="A486" s="424"/>
      <c r="B486" s="424"/>
      <c r="C486" s="3522" t="s">
        <v>234</v>
      </c>
      <c r="D486" s="3523"/>
      <c r="E486" s="3523"/>
      <c r="F486" s="2724"/>
      <c r="G486" s="2724"/>
      <c r="H486" s="3523" t="s">
        <v>526</v>
      </c>
      <c r="I486" s="3523"/>
      <c r="J486" s="2838">
        <v>0.56885394140289491</v>
      </c>
      <c r="K486" s="2724"/>
      <c r="L486" s="2724"/>
      <c r="M486" s="3523" t="s">
        <v>579</v>
      </c>
      <c r="N486" s="3523"/>
      <c r="O486" s="2839">
        <v>-1.7266925012192319E-2</v>
      </c>
      <c r="P486" s="2724"/>
      <c r="Q486" s="2724"/>
      <c r="R486" s="238"/>
      <c r="Z486" s="238"/>
      <c r="AA486" s="238"/>
      <c r="AB486" s="238"/>
      <c r="AC486" s="238"/>
      <c r="AD486" s="238"/>
      <c r="AE486" s="238"/>
      <c r="AF486" s="238"/>
      <c r="AG486" s="238"/>
      <c r="AH486" s="238"/>
      <c r="AI486" s="238"/>
      <c r="AJ486" s="238"/>
      <c r="AK486" s="238"/>
      <c r="AL486" s="238"/>
      <c r="AM486" s="238"/>
      <c r="AN486" s="238"/>
      <c r="AO486" s="238"/>
      <c r="AP486" s="238"/>
      <c r="AQ486" s="238"/>
      <c r="AR486" s="238"/>
      <c r="AS486" s="238"/>
      <c r="AT486" s="238"/>
      <c r="AU486" s="238"/>
      <c r="AV486" s="238"/>
      <c r="AW486" s="238"/>
      <c r="AX486" s="238"/>
      <c r="AY486" s="238"/>
      <c r="AZ486" s="238"/>
      <c r="BB486" s="424"/>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37" customFormat="true" ht="25.15" customHeight="true" x14ac:dyDescent="0.2">
      <c r="A487" s="424"/>
      <c r="B487" s="424"/>
      <c r="C487" s="3522" t="s">
        <v>197</v>
      </c>
      <c r="D487" s="3523"/>
      <c r="E487" s="2843" t="s">
        <v>235</v>
      </c>
      <c r="F487" s="2724"/>
      <c r="G487" s="2724"/>
      <c r="H487" s="3523" t="s">
        <v>546</v>
      </c>
      <c r="I487" s="3523"/>
      <c r="J487" s="2838">
        <v>2.0406754192982411E-3</v>
      </c>
      <c r="K487" s="2724"/>
      <c r="L487" s="2724"/>
      <c r="M487" s="3523" t="s">
        <v>446</v>
      </c>
      <c r="N487" s="3523"/>
      <c r="O487" s="2839">
        <v>-1.5081708549100733E-2</v>
      </c>
      <c r="P487" s="2724"/>
      <c r="Q487" s="2724"/>
      <c r="R487" s="238"/>
      <c r="Z487" s="238"/>
      <c r="AA487" s="238"/>
      <c r="AB487" s="238"/>
      <c r="AC487" s="238"/>
      <c r="AD487" s="238"/>
      <c r="AE487" s="238"/>
      <c r="AF487" s="238"/>
      <c r="AG487" s="238"/>
      <c r="AH487" s="238"/>
      <c r="AI487" s="238"/>
      <c r="AJ487" s="238"/>
      <c r="AK487" s="238"/>
      <c r="AL487" s="238"/>
      <c r="AM487" s="238"/>
      <c r="AN487" s="238"/>
      <c r="AO487" s="238"/>
      <c r="AP487" s="238"/>
      <c r="AQ487" s="238"/>
      <c r="AR487" s="238"/>
      <c r="AS487" s="238"/>
      <c r="AT487" s="238"/>
      <c r="AU487" s="238"/>
      <c r="AV487" s="238"/>
      <c r="AW487" s="238"/>
      <c r="AX487" s="238"/>
      <c r="AY487" s="238"/>
      <c r="AZ487" s="238"/>
      <c r="BB487" s="424"/>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37" customFormat="true" ht="25.15" customHeight="true" x14ac:dyDescent="0.2">
      <c r="A488" s="424"/>
      <c r="B488" s="424"/>
      <c r="C488" s="3522" t="s">
        <v>344</v>
      </c>
      <c r="D488" s="3523"/>
      <c r="E488" s="2834">
        <v>4.3265083062481439E-2</v>
      </c>
      <c r="F488" s="2724"/>
      <c r="G488" s="2724"/>
      <c r="H488" s="3523" t="s">
        <v>543</v>
      </c>
      <c r="I488" s="3523"/>
      <c r="J488" s="2838">
        <v>2.7474281589808098E-2</v>
      </c>
      <c r="K488" s="2724"/>
      <c r="L488" s="2724"/>
      <c r="M488" s="3523" t="s">
        <v>580</v>
      </c>
      <c r="N488" s="3523"/>
      <c r="O488" s="2839">
        <v>1.4580536515112394E-2</v>
      </c>
      <c r="P488" s="2724"/>
      <c r="Q488" s="2724"/>
      <c r="R488" s="238"/>
      <c r="Z488" s="238"/>
      <c r="AA488" s="238"/>
      <c r="AB488" s="238"/>
      <c r="AC488" s="238"/>
      <c r="AD488" s="238"/>
      <c r="AE488" s="238"/>
      <c r="AF488" s="238"/>
      <c r="AG488" s="238"/>
      <c r="AH488" s="238"/>
      <c r="AI488" s="238"/>
      <c r="AJ488" s="238"/>
      <c r="AK488" s="238"/>
      <c r="AL488" s="238"/>
      <c r="AM488" s="238"/>
      <c r="AN488" s="238"/>
      <c r="AO488" s="238"/>
      <c r="AP488" s="238"/>
      <c r="AQ488" s="238"/>
      <c r="AR488" s="238"/>
      <c r="AS488" s="238"/>
      <c r="AT488" s="238"/>
      <c r="AU488" s="238"/>
      <c r="AV488" s="238"/>
      <c r="AW488" s="238"/>
      <c r="AX488" s="238"/>
      <c r="AY488" s="238"/>
      <c r="AZ488" s="238"/>
      <c r="BB488" s="424"/>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37" customFormat="true" ht="25.15" customHeight="true" x14ac:dyDescent="0.2">
      <c r="A489" s="424"/>
      <c r="B489" s="424"/>
      <c r="C489" s="3522" t="s">
        <v>524</v>
      </c>
      <c r="D489" s="3523"/>
      <c r="E489" s="2837">
        <v>0.67405810560726176</v>
      </c>
      <c r="F489" s="2724"/>
      <c r="G489" s="2724"/>
      <c r="H489" s="3523" t="s">
        <v>531</v>
      </c>
      <c r="I489" s="3523"/>
      <c r="J489" s="2838">
        <v>0.24747062306925133</v>
      </c>
      <c r="K489" s="2724"/>
      <c r="L489" s="2724"/>
      <c r="M489" s="3523" t="s">
        <v>563</v>
      </c>
      <c r="N489" s="3523"/>
      <c r="O489" s="2839">
        <v>-1.1847141087160673E-2</v>
      </c>
      <c r="P489" s="2724"/>
      <c r="Q489" s="2724"/>
      <c r="R489" s="238"/>
      <c r="Z489" s="238"/>
      <c r="AA489" s="238"/>
      <c r="AB489" s="238"/>
      <c r="AC489" s="238"/>
      <c r="AD489" s="238"/>
      <c r="AE489" s="238"/>
      <c r="AF489" s="238"/>
      <c r="AG489" s="238"/>
      <c r="AH489" s="238"/>
      <c r="AI489" s="238"/>
      <c r="AJ489" s="238"/>
      <c r="AK489" s="238"/>
      <c r="AL489" s="238"/>
      <c r="AM489" s="238"/>
      <c r="AN489" s="238"/>
      <c r="AO489" s="238"/>
      <c r="AP489" s="238"/>
      <c r="AQ489" s="238"/>
      <c r="AR489" s="238"/>
      <c r="AS489" s="238"/>
      <c r="AT489" s="238"/>
      <c r="AU489" s="238"/>
      <c r="AV489" s="238"/>
      <c r="AW489" s="238"/>
      <c r="AX489" s="238"/>
      <c r="AY489" s="238"/>
      <c r="AZ489" s="238"/>
      <c r="BB489" s="424"/>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37" customFormat="true" ht="25.15" customHeight="true" x14ac:dyDescent="0.2">
      <c r="A490" s="424"/>
      <c r="B490" s="424"/>
      <c r="C490" s="3522" t="s">
        <v>529</v>
      </c>
      <c r="D490" s="3523"/>
      <c r="E490" s="2837">
        <v>0.21859954709235241</v>
      </c>
      <c r="F490" s="2724"/>
      <c r="G490" s="2724"/>
      <c r="H490" s="3523" t="s">
        <v>406</v>
      </c>
      <c r="I490" s="3523"/>
      <c r="J490" s="2838">
        <v>0.37955883169562671</v>
      </c>
      <c r="K490" s="2724"/>
      <c r="L490" s="2724"/>
      <c r="M490" s="3523" t="s">
        <v>380</v>
      </c>
      <c r="N490" s="3523"/>
      <c r="O490" s="2839">
        <v>1.1577994667817297E-2</v>
      </c>
      <c r="P490" s="2724"/>
      <c r="Q490" s="2724"/>
      <c r="R490" s="238"/>
      <c r="Z490" s="238"/>
      <c r="AA490" s="238"/>
      <c r="AB490" s="238"/>
      <c r="AC490" s="238"/>
      <c r="AD490" s="238"/>
      <c r="AE490" s="238"/>
      <c r="AF490" s="238"/>
      <c r="AG490" s="238"/>
      <c r="AH490" s="238"/>
      <c r="AI490" s="238"/>
      <c r="AJ490" s="238"/>
      <c r="AK490" s="238"/>
      <c r="AL490" s="238"/>
      <c r="AM490" s="238"/>
      <c r="AN490" s="238"/>
      <c r="AO490" s="238"/>
      <c r="AP490" s="238"/>
      <c r="AQ490" s="238"/>
      <c r="AR490" s="238"/>
      <c r="AS490" s="238"/>
      <c r="AT490" s="238"/>
      <c r="AU490" s="238"/>
      <c r="AV490" s="238"/>
      <c r="AW490" s="238"/>
      <c r="AX490" s="238"/>
      <c r="AY490" s="238"/>
      <c r="AZ490" s="238"/>
      <c r="BB490" s="424"/>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37" customFormat="true" ht="25.15" customHeight="true" x14ac:dyDescent="0.2">
      <c r="A491" s="424"/>
      <c r="B491" s="424"/>
      <c r="C491" s="3522" t="s">
        <v>525</v>
      </c>
      <c r="D491" s="3523"/>
      <c r="E491" s="2837">
        <v>0.63650452514923095</v>
      </c>
      <c r="F491" s="2724"/>
      <c r="G491" s="2724"/>
      <c r="H491" s="3523" t="s">
        <v>433</v>
      </c>
      <c r="I491" s="3523"/>
      <c r="J491" s="2838">
        <v>4.323981804872621E-2</v>
      </c>
      <c r="K491" s="2724"/>
      <c r="L491" s="2724"/>
      <c r="M491" s="3523" t="s">
        <v>459</v>
      </c>
      <c r="N491" s="3523"/>
      <c r="O491" s="2839">
        <v>1.0484828183772521E-2</v>
      </c>
      <c r="P491" s="2724"/>
      <c r="Q491" s="2724"/>
      <c r="R491" s="238"/>
      <c r="Z491" s="238"/>
      <c r="AA491" s="238"/>
      <c r="AB491" s="238"/>
      <c r="AC491" s="238"/>
      <c r="AD491" s="238"/>
      <c r="AE491" s="238"/>
      <c r="AF491" s="238"/>
      <c r="AG491" s="238"/>
      <c r="AH491" s="238"/>
      <c r="AI491" s="238"/>
      <c r="AJ491" s="238"/>
      <c r="AK491" s="238"/>
      <c r="AL491" s="238"/>
      <c r="AM491" s="238"/>
      <c r="AN491" s="238"/>
      <c r="AO491" s="238"/>
      <c r="AP491" s="238"/>
      <c r="AQ491" s="238"/>
      <c r="AR491" s="238"/>
      <c r="AS491" s="238"/>
      <c r="AT491" s="238"/>
      <c r="AU491" s="238"/>
      <c r="AV491" s="238"/>
      <c r="AW491" s="238"/>
      <c r="AX491" s="238"/>
      <c r="AY491" s="238"/>
      <c r="AZ491" s="238"/>
      <c r="BB491" s="424"/>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37" customFormat="true" ht="25.15" customHeight="true" x14ac:dyDescent="0.2">
      <c r="A492" s="424"/>
      <c r="B492" s="424"/>
      <c r="C492" s="3522" t="s">
        <v>526</v>
      </c>
      <c r="D492" s="3523"/>
      <c r="E492" s="2837">
        <v>0.59544558667341962</v>
      </c>
      <c r="F492" s="2724"/>
      <c r="G492" s="2724"/>
      <c r="H492" s="3523" t="s">
        <v>229</v>
      </c>
      <c r="I492" s="3523"/>
      <c r="J492" s="2838">
        <v>5.8470104050481638E-4</v>
      </c>
      <c r="K492" s="2724"/>
      <c r="L492" s="2724"/>
      <c r="M492" s="3523" t="s">
        <v>231</v>
      </c>
      <c r="N492" s="3523"/>
      <c r="O492" s="2839">
        <v>-9.9409537070705434E-3</v>
      </c>
      <c r="P492" s="2724"/>
      <c r="Q492" s="2724"/>
      <c r="R492" s="238"/>
      <c r="Z492" s="238"/>
      <c r="AA492" s="238"/>
      <c r="AB492" s="238"/>
      <c r="AC492" s="238"/>
      <c r="AD492" s="238"/>
      <c r="AE492" s="238"/>
      <c r="AF492" s="238"/>
      <c r="AG492" s="238"/>
      <c r="AH492" s="238"/>
      <c r="AI492" s="238"/>
      <c r="AJ492" s="238"/>
      <c r="AK492" s="238"/>
      <c r="AL492" s="238"/>
      <c r="AM492" s="238"/>
      <c r="AN492" s="238"/>
      <c r="AO492" s="238"/>
      <c r="AP492" s="238"/>
      <c r="AQ492" s="238"/>
      <c r="AR492" s="238"/>
      <c r="AS492" s="238"/>
      <c r="AT492" s="238"/>
      <c r="AU492" s="238"/>
      <c r="AV492" s="238"/>
      <c r="AW492" s="238"/>
      <c r="AX492" s="238"/>
      <c r="AY492" s="238"/>
      <c r="AZ492" s="238"/>
      <c r="BB492" s="424"/>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37" customFormat="true" ht="25.15" customHeight="true" x14ac:dyDescent="0.2">
      <c r="A493" s="424"/>
      <c r="B493" s="424"/>
      <c r="C493" s="3522" t="s">
        <v>546</v>
      </c>
      <c r="D493" s="3523"/>
      <c r="E493" s="2837">
        <v>2.6411475608949337E-3</v>
      </c>
      <c r="F493" s="2724"/>
      <c r="G493" s="2724"/>
      <c r="H493" s="3523" t="s">
        <v>473</v>
      </c>
      <c r="I493" s="3523"/>
      <c r="J493" s="2844">
        <v>9.9355498027867915E-5</v>
      </c>
      <c r="K493" s="2724"/>
      <c r="L493" s="2724"/>
      <c r="M493" s="3523" t="s">
        <v>473</v>
      </c>
      <c r="N493" s="3523"/>
      <c r="O493" s="2839">
        <v>-9.7098735980394556E-3</v>
      </c>
      <c r="P493" s="2724"/>
      <c r="Q493" s="2724"/>
      <c r="R493" s="238"/>
      <c r="Z493" s="238"/>
      <c r="AA493" s="238"/>
      <c r="AB493" s="238"/>
      <c r="AC493" s="238"/>
      <c r="AD493" s="238"/>
      <c r="AE493" s="238"/>
      <c r="AF493" s="238"/>
      <c r="AG493" s="238"/>
      <c r="AH493" s="238"/>
      <c r="AI493" s="238"/>
      <c r="AJ493" s="238"/>
      <c r="AK493" s="238"/>
      <c r="AL493" s="238"/>
      <c r="AM493" s="238"/>
      <c r="AN493" s="238"/>
      <c r="AO493" s="238"/>
      <c r="AP493" s="238"/>
      <c r="AQ493" s="238"/>
      <c r="AR493" s="238"/>
      <c r="AS493" s="238"/>
      <c r="AT493" s="238"/>
      <c r="AU493" s="238"/>
      <c r="AV493" s="238"/>
      <c r="AW493" s="238"/>
      <c r="AX493" s="238"/>
      <c r="AY493" s="238"/>
      <c r="AZ493" s="238"/>
      <c r="BB493" s="424"/>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37" customFormat="true" ht="25.15" customHeight="true" x14ac:dyDescent="0.2">
      <c r="A494" s="424"/>
      <c r="B494" s="424"/>
      <c r="C494" s="3522" t="s">
        <v>543</v>
      </c>
      <c r="D494" s="3523"/>
      <c r="E494" s="2837">
        <v>1.332903868433632E-2</v>
      </c>
      <c r="F494" s="2724"/>
      <c r="G494" s="2724"/>
      <c r="H494" s="3523" t="s">
        <v>227</v>
      </c>
      <c r="I494" s="3523"/>
      <c r="J494" s="2838">
        <v>8.6832052221473002E-4</v>
      </c>
      <c r="K494" s="2724"/>
      <c r="L494" s="2724"/>
      <c r="M494" s="3523" t="s">
        <v>581</v>
      </c>
      <c r="N494" s="3523"/>
      <c r="O494" s="2839">
        <v>8.5976734460642117E-3</v>
      </c>
      <c r="P494" s="2724"/>
      <c r="Q494" s="2724"/>
      <c r="R494" s="238"/>
      <c r="Z494" s="238"/>
      <c r="AA494" s="238"/>
      <c r="AB494" s="238"/>
      <c r="AC494" s="238"/>
      <c r="AD494" s="238"/>
      <c r="AE494" s="238"/>
      <c r="AF494" s="238"/>
      <c r="AG494" s="238"/>
      <c r="AH494" s="238"/>
      <c r="AI494" s="238"/>
      <c r="AJ494" s="238"/>
      <c r="AK494" s="238"/>
      <c r="AL494" s="238"/>
      <c r="AM494" s="238"/>
      <c r="AN494" s="238"/>
      <c r="AO494" s="238"/>
      <c r="AP494" s="238"/>
      <c r="AQ494" s="238"/>
      <c r="AR494" s="238"/>
      <c r="AS494" s="238"/>
      <c r="AT494" s="238"/>
      <c r="AU494" s="238"/>
      <c r="AV494" s="238"/>
      <c r="AW494" s="238"/>
      <c r="AX494" s="238"/>
      <c r="AY494" s="238"/>
      <c r="AZ494" s="238"/>
      <c r="BB494" s="424"/>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37" customFormat="true" ht="25.15" customHeight="true" x14ac:dyDescent="0.2">
      <c r="A495" s="424"/>
      <c r="B495" s="424"/>
      <c r="C495" s="3522" t="s">
        <v>531</v>
      </c>
      <c r="D495" s="3523"/>
      <c r="E495" s="2837">
        <v>0.22276214448065274</v>
      </c>
      <c r="F495" s="2724"/>
      <c r="G495" s="2724"/>
      <c r="H495" s="3523" t="s">
        <v>441</v>
      </c>
      <c r="I495" s="3523"/>
      <c r="J495" s="2838">
        <v>1.3050517701033939E-2</v>
      </c>
      <c r="K495" s="2724"/>
      <c r="L495" s="2724"/>
      <c r="M495" s="3523" t="s">
        <v>365</v>
      </c>
      <c r="N495" s="3523"/>
      <c r="O495" s="2839">
        <v>-7.8370354640523703E-3</v>
      </c>
      <c r="P495" s="2724"/>
      <c r="Q495" s="2724"/>
      <c r="R495" s="238"/>
      <c r="Z495" s="238"/>
      <c r="AA495" s="238"/>
      <c r="AB495" s="238"/>
      <c r="AC495" s="238"/>
      <c r="AD495" s="238"/>
      <c r="AE495" s="238"/>
      <c r="AF495" s="238"/>
      <c r="AG495" s="238"/>
      <c r="AH495" s="238"/>
      <c r="AI495" s="238"/>
      <c r="AJ495" s="238"/>
      <c r="AK495" s="238"/>
      <c r="AL495" s="238"/>
      <c r="AM495" s="238"/>
      <c r="AN495" s="238"/>
      <c r="AO495" s="238"/>
      <c r="AP495" s="238"/>
      <c r="AQ495" s="238"/>
      <c r="AR495" s="238"/>
      <c r="AS495" s="238"/>
      <c r="AT495" s="238"/>
      <c r="AU495" s="238"/>
      <c r="AV495" s="238"/>
      <c r="AW495" s="238"/>
      <c r="AX495" s="238"/>
      <c r="AY495" s="238"/>
      <c r="AZ495" s="238"/>
      <c r="BB495" s="424"/>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37" customFormat="true" ht="25.15" customHeight="true" x14ac:dyDescent="0.2">
      <c r="A496" s="424"/>
      <c r="B496" s="424"/>
      <c r="C496" s="3522" t="s">
        <v>406</v>
      </c>
      <c r="D496" s="3523"/>
      <c r="E496" s="2837">
        <v>0.56893662019754077</v>
      </c>
      <c r="F496" s="2724"/>
      <c r="G496" s="2724"/>
      <c r="H496" s="3523" t="s">
        <v>223</v>
      </c>
      <c r="I496" s="3523"/>
      <c r="J496" s="2838">
        <v>0.10257154380979772</v>
      </c>
      <c r="K496" s="2724"/>
      <c r="L496" s="2724"/>
      <c r="M496" s="3523" t="s">
        <v>370</v>
      </c>
      <c r="N496" s="3523"/>
      <c r="O496" s="2839">
        <v>6.7251055910172042E-3</v>
      </c>
      <c r="P496" s="2724"/>
      <c r="Q496" s="2724"/>
      <c r="R496" s="238"/>
      <c r="Z496" s="238"/>
      <c r="AA496" s="238"/>
      <c r="AB496" s="238"/>
      <c r="AC496" s="238"/>
      <c r="AD496" s="238"/>
      <c r="AE496" s="238"/>
      <c r="AF496" s="238"/>
      <c r="AG496" s="238"/>
      <c r="AH496" s="238"/>
      <c r="AI496" s="238"/>
      <c r="AJ496" s="238"/>
      <c r="AK496" s="238"/>
      <c r="AL496" s="238"/>
      <c r="AM496" s="238"/>
      <c r="AN496" s="238"/>
      <c r="AO496" s="238"/>
      <c r="AP496" s="238"/>
      <c r="AQ496" s="238"/>
      <c r="AR496" s="238"/>
      <c r="AS496" s="238"/>
      <c r="AT496" s="238"/>
      <c r="AU496" s="238"/>
      <c r="AV496" s="238"/>
      <c r="AW496" s="238"/>
      <c r="AX496" s="238"/>
      <c r="AY496" s="238"/>
      <c r="AZ496" s="238"/>
      <c r="BB496" s="424"/>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37" customFormat="true" ht="25.15" customHeight="true" x14ac:dyDescent="0.2">
      <c r="A497" s="424"/>
      <c r="B497" s="424"/>
      <c r="C497" s="3522" t="s">
        <v>433</v>
      </c>
      <c r="D497" s="3523"/>
      <c r="E497" s="2837">
        <v>1.9846079740631926E-2</v>
      </c>
      <c r="F497" s="2724"/>
      <c r="G497" s="2724"/>
      <c r="H497" s="3523" t="s">
        <v>216</v>
      </c>
      <c r="I497" s="3523"/>
      <c r="J497" s="2838">
        <v>0.16617218869168565</v>
      </c>
      <c r="K497" s="2724"/>
      <c r="L497" s="2724"/>
      <c r="M497" s="3523" t="s">
        <v>229</v>
      </c>
      <c r="N497" s="3523"/>
      <c r="O497" s="2839">
        <v>-6.3755475905816449E-3</v>
      </c>
      <c r="P497" s="2724"/>
      <c r="Q497" s="2724"/>
      <c r="R497" s="238"/>
      <c r="Z497" s="238"/>
      <c r="AA497" s="238"/>
      <c r="AB497" s="238"/>
      <c r="AC497" s="238"/>
      <c r="AD497" s="238"/>
      <c r="AE497" s="238"/>
      <c r="AF497" s="238"/>
      <c r="AG497" s="238"/>
      <c r="AH497" s="238"/>
      <c r="AI497" s="238"/>
      <c r="AJ497" s="238"/>
      <c r="AK497" s="238"/>
      <c r="AL497" s="238"/>
      <c r="AM497" s="238"/>
      <c r="AN497" s="238"/>
      <c r="AO497" s="238"/>
      <c r="AP497" s="238"/>
      <c r="AQ497" s="238"/>
      <c r="AR497" s="238"/>
      <c r="AS497" s="238"/>
      <c r="AT497" s="238"/>
      <c r="AU497" s="238"/>
      <c r="AV497" s="238"/>
      <c r="AW497" s="238"/>
      <c r="AX497" s="238"/>
      <c r="AY497" s="238"/>
      <c r="AZ497" s="238"/>
      <c r="BB497" s="424"/>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37" customFormat="true" ht="25.15" customHeight="true" x14ac:dyDescent="0.2">
      <c r="A498" s="424"/>
      <c r="B498" s="424"/>
      <c r="C498" s="3522" t="s">
        <v>229</v>
      </c>
      <c r="D498" s="3523"/>
      <c r="E498" s="2845">
        <v>1.6699401913994406E-5</v>
      </c>
      <c r="F498" s="2724"/>
      <c r="G498" s="2724"/>
      <c r="H498" s="3523" t="s">
        <v>555</v>
      </c>
      <c r="I498" s="3523"/>
      <c r="J498" s="2838">
        <v>2.6578572172033898E-3</v>
      </c>
      <c r="K498" s="2724"/>
      <c r="L498" s="2724"/>
      <c r="M498" s="3523" t="s">
        <v>475</v>
      </c>
      <c r="N498" s="3523"/>
      <c r="O498" s="2839">
        <v>5.9292047045325178E-3</v>
      </c>
      <c r="P498" s="2724"/>
      <c r="Q498" s="2724"/>
      <c r="R498" s="238"/>
      <c r="Z498" s="238"/>
      <c r="AA498" s="238"/>
      <c r="AB498" s="238"/>
      <c r="AC498" s="238"/>
      <c r="AD498" s="238"/>
      <c r="AE498" s="238"/>
      <c r="AF498" s="238"/>
      <c r="AG498" s="238"/>
      <c r="AH498" s="238"/>
      <c r="AI498" s="238"/>
      <c r="AJ498" s="238"/>
      <c r="AK498" s="238"/>
      <c r="AL498" s="238"/>
      <c r="AM498" s="238"/>
      <c r="AN498" s="238"/>
      <c r="AO498" s="238"/>
      <c r="AP498" s="238"/>
      <c r="AQ498" s="238"/>
      <c r="AR498" s="238"/>
      <c r="AS498" s="238"/>
      <c r="AT498" s="238"/>
      <c r="AU498" s="238"/>
      <c r="AV498" s="238"/>
      <c r="AW498" s="238"/>
      <c r="AX498" s="238"/>
      <c r="AY498" s="238"/>
      <c r="AZ498" s="238"/>
      <c r="BB498" s="424"/>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37" customFormat="true" ht="25.15" customHeight="true" x14ac:dyDescent="0.2">
      <c r="A499" s="424"/>
      <c r="B499" s="424"/>
      <c r="C499" s="3522" t="s">
        <v>473</v>
      </c>
      <c r="D499" s="3523"/>
      <c r="E499" s="2837">
        <v>1.5077917635868921E-4</v>
      </c>
      <c r="F499" s="2724"/>
      <c r="G499" s="2724"/>
      <c r="H499" s="3523" t="s">
        <v>222</v>
      </c>
      <c r="I499" s="3523"/>
      <c r="J499" s="2844">
        <v>9.258356717292228E-5</v>
      </c>
      <c r="K499" s="2724"/>
      <c r="L499" s="2724"/>
      <c r="M499" s="3523" t="s">
        <v>558</v>
      </c>
      <c r="N499" s="3523"/>
      <c r="O499" s="2839">
        <v>5.0486968061356418E-3</v>
      </c>
      <c r="P499" s="2724"/>
      <c r="Q499" s="2724"/>
      <c r="R499" s="238"/>
      <c r="Z499" s="238"/>
      <c r="AA499" s="238"/>
      <c r="AB499" s="238"/>
      <c r="AC499" s="238"/>
      <c r="AD499" s="238"/>
      <c r="AE499" s="238"/>
      <c r="AF499" s="238"/>
      <c r="AG499" s="238"/>
      <c r="AH499" s="238"/>
      <c r="AI499" s="238"/>
      <c r="AJ499" s="238"/>
      <c r="AK499" s="238"/>
      <c r="AL499" s="238"/>
      <c r="AM499" s="238"/>
      <c r="AN499" s="238"/>
      <c r="AO499" s="238"/>
      <c r="AP499" s="238"/>
      <c r="AQ499" s="238"/>
      <c r="AR499" s="238"/>
      <c r="AS499" s="238"/>
      <c r="AT499" s="238"/>
      <c r="AU499" s="238"/>
      <c r="AV499" s="238"/>
      <c r="AW499" s="238"/>
      <c r="AX499" s="238"/>
      <c r="AY499" s="238"/>
      <c r="AZ499" s="238"/>
      <c r="BB499" s="424"/>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37" customFormat="true" ht="25.15" customHeight="true" x14ac:dyDescent="0.2">
      <c r="A500" s="424"/>
      <c r="B500" s="424"/>
      <c r="C500" s="3522" t="s">
        <v>227</v>
      </c>
      <c r="D500" s="3523"/>
      <c r="E500" s="2837">
        <v>2.4153290752894859E-3</v>
      </c>
      <c r="F500" s="2724"/>
      <c r="G500" s="2724"/>
      <c r="H500" s="3523" t="s">
        <v>446</v>
      </c>
      <c r="I500" s="3523"/>
      <c r="J500" s="2844">
        <v>3.0980265870469932E-5</v>
      </c>
      <c r="K500" s="2724"/>
      <c r="L500" s="2724"/>
      <c r="M500" s="3523" t="s">
        <v>582</v>
      </c>
      <c r="N500" s="3523"/>
      <c r="O500" s="2839">
        <v>3.2733944936346143E-3</v>
      </c>
      <c r="P500" s="2724"/>
      <c r="Q500" s="2724"/>
      <c r="R500" s="238"/>
      <c r="Z500" s="238"/>
      <c r="AA500" s="238"/>
      <c r="AB500" s="238"/>
      <c r="AC500" s="238"/>
      <c r="AD500" s="238"/>
      <c r="AE500" s="238"/>
      <c r="AF500" s="238"/>
      <c r="AG500" s="238"/>
      <c r="AH500" s="238"/>
      <c r="AI500" s="238"/>
      <c r="AJ500" s="238"/>
      <c r="AK500" s="238"/>
      <c r="AL500" s="238"/>
      <c r="AM500" s="238"/>
      <c r="AN500" s="238"/>
      <c r="AO500" s="238"/>
      <c r="AP500" s="238"/>
      <c r="AQ500" s="238"/>
      <c r="AR500" s="238"/>
      <c r="AS500" s="238"/>
      <c r="AT500" s="238"/>
      <c r="AU500" s="238"/>
      <c r="AV500" s="238"/>
      <c r="AW500" s="238"/>
      <c r="AX500" s="238"/>
      <c r="AY500" s="238"/>
      <c r="AZ500" s="238"/>
      <c r="BB500" s="424"/>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37" customFormat="true" ht="25.15" customHeight="true" x14ac:dyDescent="0.2">
      <c r="A501" s="424"/>
      <c r="B501" s="424"/>
      <c r="C501" s="3522" t="s">
        <v>441</v>
      </c>
      <c r="D501" s="3523"/>
      <c r="E501" s="2837">
        <v>5.9560739025860277E-3</v>
      </c>
      <c r="F501" s="2724"/>
      <c r="G501" s="2724"/>
      <c r="H501" s="3523" t="s">
        <v>549</v>
      </c>
      <c r="I501" s="3523"/>
      <c r="J501" s="2838">
        <v>1.7098338174813831E-2</v>
      </c>
      <c r="K501" s="2724"/>
      <c r="L501" s="2724"/>
      <c r="M501" s="3523" t="s">
        <v>359</v>
      </c>
      <c r="N501" s="3523"/>
      <c r="O501" s="2839">
        <v>-2.9378022851169186E-3</v>
      </c>
      <c r="P501" s="2724"/>
      <c r="Q501" s="2724"/>
      <c r="R501" s="238"/>
      <c r="Z501" s="238"/>
      <c r="AA501" s="238"/>
      <c r="AB501" s="238"/>
      <c r="AC501" s="238"/>
      <c r="AD501" s="238"/>
      <c r="AE501" s="238"/>
      <c r="AF501" s="238"/>
      <c r="AG501" s="238"/>
      <c r="AH501" s="238"/>
      <c r="AI501" s="238"/>
      <c r="AJ501" s="238"/>
      <c r="AK501" s="238"/>
      <c r="AL501" s="238"/>
      <c r="AM501" s="238"/>
      <c r="AN501" s="238"/>
      <c r="AO501" s="238"/>
      <c r="AP501" s="238"/>
      <c r="AQ501" s="238"/>
      <c r="AR501" s="238"/>
      <c r="AS501" s="238"/>
      <c r="AT501" s="238"/>
      <c r="AU501" s="238"/>
      <c r="AV501" s="238"/>
      <c r="AW501" s="238"/>
      <c r="AX501" s="238"/>
      <c r="AY501" s="238"/>
      <c r="AZ501" s="238"/>
      <c r="BB501" s="424"/>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37" customFormat="true" ht="25.15" customHeight="true" x14ac:dyDescent="0.2">
      <c r="A502" s="424"/>
      <c r="B502" s="424"/>
      <c r="C502" s="3522" t="s">
        <v>223</v>
      </c>
      <c r="D502" s="3523"/>
      <c r="E502" s="2837">
        <v>9.0697787219198037E-2</v>
      </c>
      <c r="F502" s="2724"/>
      <c r="G502" s="2724"/>
      <c r="H502" s="3523" t="s">
        <v>338</v>
      </c>
      <c r="I502" s="3523"/>
      <c r="J502" s="2838">
        <v>6.839658894415182E-2</v>
      </c>
      <c r="K502" s="2724"/>
      <c r="L502" s="2724"/>
      <c r="M502" s="3523" t="s">
        <v>222</v>
      </c>
      <c r="N502" s="3523"/>
      <c r="O502" s="2839">
        <v>2.7805097879081298E-3</v>
      </c>
      <c r="P502" s="2724"/>
      <c r="Q502" s="2724"/>
      <c r="R502" s="238"/>
      <c r="Z502" s="238"/>
      <c r="AA502" s="238"/>
      <c r="AB502" s="238"/>
      <c r="AC502" s="238"/>
      <c r="AD502" s="238"/>
      <c r="AE502" s="238"/>
      <c r="AF502" s="238"/>
      <c r="AG502" s="238"/>
      <c r="AH502" s="238"/>
      <c r="AI502" s="238"/>
      <c r="AJ502" s="238"/>
      <c r="AK502" s="238"/>
      <c r="AL502" s="238"/>
      <c r="AM502" s="238"/>
      <c r="AN502" s="238"/>
      <c r="AO502" s="238"/>
      <c r="AP502" s="238"/>
      <c r="AQ502" s="238"/>
      <c r="AR502" s="238"/>
      <c r="AS502" s="238"/>
      <c r="AT502" s="238"/>
      <c r="AU502" s="238"/>
      <c r="AV502" s="238"/>
      <c r="AW502" s="238"/>
      <c r="AX502" s="238"/>
      <c r="AY502" s="238"/>
      <c r="AZ502" s="238"/>
      <c r="BB502" s="424"/>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37" customFormat="true" ht="25.15" customHeight="true" x14ac:dyDescent="0.2">
      <c r="A503" s="424"/>
      <c r="B503" s="424"/>
      <c r="C503" s="3522" t="s">
        <v>216</v>
      </c>
      <c r="D503" s="3523"/>
      <c r="E503" s="2837">
        <v>0.51672494882324804</v>
      </c>
      <c r="F503" s="2724"/>
      <c r="G503" s="2724"/>
      <c r="H503" s="3523" t="s">
        <v>532</v>
      </c>
      <c r="I503" s="3523"/>
      <c r="J503" s="2838">
        <v>0.23774149860134011</v>
      </c>
      <c r="K503" s="2724"/>
      <c r="L503" s="2724"/>
      <c r="M503" s="3523" t="s">
        <v>232</v>
      </c>
      <c r="N503" s="3523"/>
      <c r="O503" s="2839">
        <v>-1.914602824173972E-3</v>
      </c>
      <c r="P503" s="2724"/>
      <c r="Q503" s="2724"/>
      <c r="R503" s="238"/>
      <c r="Z503" s="238"/>
      <c r="AA503" s="238"/>
      <c r="AB503" s="238"/>
      <c r="AC503" s="238"/>
      <c r="AD503" s="238"/>
      <c r="AE503" s="238"/>
      <c r="AF503" s="238"/>
      <c r="AG503" s="238"/>
      <c r="AH503" s="238"/>
      <c r="AI503" s="238"/>
      <c r="AJ503" s="238"/>
      <c r="AK503" s="238"/>
      <c r="AL503" s="238"/>
      <c r="AM503" s="238"/>
      <c r="AN503" s="238"/>
      <c r="AO503" s="238"/>
      <c r="AP503" s="238"/>
      <c r="AQ503" s="238"/>
      <c r="AR503" s="238"/>
      <c r="AS503" s="238"/>
      <c r="AT503" s="238"/>
      <c r="AU503" s="238"/>
      <c r="AV503" s="238"/>
      <c r="AW503" s="238"/>
      <c r="AX503" s="238"/>
      <c r="AY503" s="238"/>
      <c r="AZ503" s="238"/>
      <c r="BB503" s="424"/>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37" customFormat="true" ht="25.15" customHeight="true" x14ac:dyDescent="0.2">
      <c r="A504" s="424"/>
      <c r="B504" s="424"/>
      <c r="C504" s="3522" t="s">
        <v>555</v>
      </c>
      <c r="D504" s="3523"/>
      <c r="E504" s="2837">
        <v>4.0969232995255482E-3</v>
      </c>
      <c r="F504" s="2724"/>
      <c r="G504" s="2724"/>
      <c r="H504" s="3523" t="s">
        <v>361</v>
      </c>
      <c r="I504" s="3523"/>
      <c r="J504" s="2838">
        <v>2.0314754446169907E-2</v>
      </c>
      <c r="K504" s="2724"/>
      <c r="L504" s="2724"/>
      <c r="M504" s="3523" t="s">
        <v>583</v>
      </c>
      <c r="N504" s="3523"/>
      <c r="O504" s="2839">
        <v>-1.6916908488957807E-3</v>
      </c>
      <c r="P504" s="2724"/>
      <c r="Q504" s="2724"/>
      <c r="R504" s="238"/>
      <c r="Z504" s="238"/>
      <c r="AA504" s="238"/>
      <c r="AB504" s="238"/>
      <c r="AC504" s="238"/>
      <c r="AD504" s="238"/>
      <c r="AE504" s="238"/>
      <c r="AF504" s="238"/>
      <c r="AG504" s="238"/>
      <c r="AH504" s="238"/>
      <c r="AI504" s="238"/>
      <c r="AJ504" s="238"/>
      <c r="AK504" s="238"/>
      <c r="AL504" s="238"/>
      <c r="AM504" s="238"/>
      <c r="AN504" s="238"/>
      <c r="AO504" s="238"/>
      <c r="AP504" s="238"/>
      <c r="AQ504" s="238"/>
      <c r="AR504" s="238"/>
      <c r="AS504" s="238"/>
      <c r="AT504" s="238"/>
      <c r="AU504" s="238"/>
      <c r="AV504" s="238"/>
      <c r="AW504" s="238"/>
      <c r="AX504" s="238"/>
      <c r="AY504" s="238"/>
      <c r="AZ504" s="238"/>
      <c r="BB504" s="424"/>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37" customFormat="true" ht="25.15" customHeight="true" x14ac:dyDescent="0.2">
      <c r="A505" s="424"/>
      <c r="B505" s="424"/>
      <c r="C505" s="3522" t="s">
        <v>222</v>
      </c>
      <c r="D505" s="3523"/>
      <c r="E505" s="2845">
        <v>3.3788985983681253E-5</v>
      </c>
      <c r="F505" s="2724"/>
      <c r="G505" s="2724"/>
      <c r="H505" s="3523" t="s">
        <v>558</v>
      </c>
      <c r="I505" s="3523"/>
      <c r="J505" s="2838">
        <v>1.0002963451734932E-3</v>
      </c>
      <c r="K505" s="2724"/>
      <c r="L505" s="2724"/>
      <c r="M505" s="3523" t="s">
        <v>584</v>
      </c>
      <c r="N505" s="3523"/>
      <c r="O505" s="2839">
        <v>-1.3537017145921276E-3</v>
      </c>
      <c r="P505" s="2724"/>
      <c r="Q505" s="2724"/>
      <c r="R505" s="238"/>
      <c r="Z505" s="238"/>
      <c r="AA505" s="238"/>
      <c r="AB505" s="238"/>
      <c r="AC505" s="238"/>
      <c r="AD505" s="238"/>
      <c r="AE505" s="238"/>
      <c r="AF505" s="238"/>
      <c r="AG505" s="238"/>
      <c r="AH505" s="238"/>
      <c r="AI505" s="238"/>
      <c r="AJ505" s="238"/>
      <c r="AK505" s="238"/>
      <c r="AL505" s="238"/>
      <c r="AM505" s="238"/>
      <c r="AN505" s="238"/>
      <c r="AO505" s="238"/>
      <c r="AP505" s="238"/>
      <c r="AQ505" s="238"/>
      <c r="AR505" s="238"/>
      <c r="AS505" s="238"/>
      <c r="AT505" s="238"/>
      <c r="AU505" s="238"/>
      <c r="AV505" s="238"/>
      <c r="AW505" s="238"/>
      <c r="AX505" s="238"/>
      <c r="AY505" s="238"/>
      <c r="AZ505" s="238"/>
      <c r="BB505" s="424"/>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37" customFormat="true" ht="25.15" customHeight="true" x14ac:dyDescent="0.2">
      <c r="A506" s="424"/>
      <c r="B506" s="424"/>
      <c r="C506" s="3522" t="s">
        <v>446</v>
      </c>
      <c r="D506" s="3523"/>
      <c r="E506" s="2837">
        <v>3.3948375948788845E-4</v>
      </c>
      <c r="F506" s="2724"/>
      <c r="G506" s="2724"/>
      <c r="H506" s="3523" t="s">
        <v>368</v>
      </c>
      <c r="I506" s="3523"/>
      <c r="J506" s="2844">
        <v>1.6045980897427563E-5</v>
      </c>
      <c r="K506" s="2724"/>
      <c r="L506" s="2724"/>
      <c r="M506" s="3523" t="s">
        <v>371</v>
      </c>
      <c r="N506" s="3523"/>
      <c r="O506" s="2839">
        <v>7.369382664214934E-4</v>
      </c>
      <c r="P506" s="2724"/>
      <c r="Q506" s="2724"/>
      <c r="R506" s="238"/>
      <c r="Z506" s="238"/>
      <c r="AA506" s="238"/>
      <c r="AB506" s="238"/>
      <c r="AC506" s="238"/>
      <c r="AD506" s="238"/>
      <c r="AE506" s="238"/>
      <c r="AF506" s="238"/>
      <c r="AG506" s="238"/>
      <c r="AH506" s="238"/>
      <c r="AI506" s="238"/>
      <c r="AJ506" s="238"/>
      <c r="AK506" s="238"/>
      <c r="AL506" s="238"/>
      <c r="AM506" s="238"/>
      <c r="AN506" s="238"/>
      <c r="AO506" s="238"/>
      <c r="AP506" s="238"/>
      <c r="AQ506" s="238"/>
      <c r="AR506" s="238"/>
      <c r="AS506" s="238"/>
      <c r="AT506" s="238"/>
      <c r="AU506" s="238"/>
      <c r="AV506" s="238"/>
      <c r="AW506" s="238"/>
      <c r="AX506" s="238"/>
      <c r="AY506" s="238"/>
      <c r="AZ506" s="238"/>
      <c r="BB506" s="424"/>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37" customFormat="true" ht="25.15" customHeight="true" x14ac:dyDescent="0.2">
      <c r="A507" s="424"/>
      <c r="B507" s="424"/>
      <c r="C507" s="3522" t="s">
        <v>549</v>
      </c>
      <c r="D507" s="3523"/>
      <c r="E507" s="2837">
        <v>8.2064675614183496E-3</v>
      </c>
      <c r="F507" s="2724"/>
      <c r="G507" s="2724"/>
      <c r="H507" s="3523" t="s">
        <v>461</v>
      </c>
      <c r="I507" s="3523"/>
      <c r="J507" s="2838">
        <v>3.0347472421832629E-4</v>
      </c>
      <c r="K507" s="2724"/>
      <c r="L507" s="2724"/>
      <c r="M507" s="3523" t="s">
        <v>233</v>
      </c>
      <c r="N507" s="3523"/>
      <c r="O507" s="2846">
        <v>1.1922114713386175E-4</v>
      </c>
      <c r="P507" s="2724"/>
      <c r="Q507" s="2724"/>
      <c r="R507" s="238"/>
      <c r="Z507" s="238"/>
      <c r="AA507" s="238"/>
      <c r="AB507" s="238"/>
      <c r="AC507" s="238"/>
      <c r="AD507" s="238"/>
      <c r="AE507" s="238"/>
      <c r="AF507" s="238"/>
      <c r="AG507" s="238"/>
      <c r="AH507" s="238"/>
      <c r="AI507" s="238"/>
      <c r="AJ507" s="238"/>
      <c r="AK507" s="238"/>
      <c r="AL507" s="238"/>
      <c r="AM507" s="238"/>
      <c r="AN507" s="238"/>
      <c r="AO507" s="238"/>
      <c r="AP507" s="238"/>
      <c r="AQ507" s="238"/>
      <c r="AR507" s="238"/>
      <c r="AS507" s="238"/>
      <c r="AT507" s="238"/>
      <c r="AU507" s="238"/>
      <c r="AV507" s="238"/>
      <c r="AW507" s="238"/>
      <c r="AX507" s="238"/>
      <c r="AY507" s="238"/>
      <c r="AZ507" s="238"/>
      <c r="BB507" s="424"/>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37" customFormat="true" ht="25.15" customHeight="true" x14ac:dyDescent="0.2">
      <c r="A508" s="424"/>
      <c r="B508" s="424"/>
      <c r="C508" s="3522" t="s">
        <v>338</v>
      </c>
      <c r="D508" s="3523"/>
      <c r="E508" s="2837">
        <v>8.9130313987875048E-2</v>
      </c>
      <c r="F508" s="2724"/>
      <c r="G508" s="2724"/>
      <c r="H508" s="3523" t="s">
        <v>336</v>
      </c>
      <c r="I508" s="3523"/>
      <c r="J508" s="2838">
        <v>0.32866383176683756</v>
      </c>
      <c r="K508" s="2724"/>
      <c r="L508" s="2724"/>
      <c r="M508" s="3540"/>
      <c r="N508" s="3540"/>
      <c r="O508" s="2724"/>
      <c r="P508" s="2724"/>
      <c r="Q508" s="2724"/>
      <c r="R508" s="238"/>
      <c r="Z508" s="238"/>
      <c r="AA508" s="238"/>
      <c r="AB508" s="238"/>
      <c r="AC508" s="238"/>
      <c r="AD508" s="238"/>
      <c r="AE508" s="238"/>
      <c r="AF508" s="238"/>
      <c r="AG508" s="238"/>
      <c r="AH508" s="238"/>
      <c r="AI508" s="238"/>
      <c r="AJ508" s="238"/>
      <c r="AK508" s="238"/>
      <c r="AL508" s="238"/>
      <c r="AM508" s="238"/>
      <c r="AN508" s="238"/>
      <c r="AO508" s="238"/>
      <c r="AP508" s="238"/>
      <c r="AQ508" s="238"/>
      <c r="AR508" s="238"/>
      <c r="AS508" s="238"/>
      <c r="AT508" s="238"/>
      <c r="AU508" s="238"/>
      <c r="AV508" s="238"/>
      <c r="AW508" s="238"/>
      <c r="AX508" s="238"/>
      <c r="AY508" s="238"/>
      <c r="AZ508" s="238"/>
      <c r="BB508" s="424"/>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37" customFormat="true" ht="25.15" customHeight="true" x14ac:dyDescent="0.2">
      <c r="A509" s="424"/>
      <c r="B509" s="424"/>
      <c r="C509" s="3545" t="s">
        <v>532</v>
      </c>
      <c r="D509" s="3523"/>
      <c r="E509" s="2837">
        <v>0.15530428542371025</v>
      </c>
      <c r="F509" s="2724"/>
      <c r="G509" s="2724"/>
      <c r="H509" s="3523" t="s">
        <v>440</v>
      </c>
      <c r="I509" s="3523"/>
      <c r="J509" s="2844">
        <v>6.1548254981322996E-6</v>
      </c>
      <c r="K509" s="2724"/>
      <c r="L509" s="2724"/>
      <c r="M509" s="3540"/>
      <c r="N509" s="3540"/>
      <c r="O509" s="2724"/>
      <c r="P509" s="2724"/>
      <c r="Q509" s="2724"/>
      <c r="R509" s="238"/>
      <c r="Z509" s="238"/>
      <c r="AA509" s="238"/>
      <c r="AB509" s="238"/>
      <c r="AC509" s="238"/>
      <c r="AD509" s="238"/>
      <c r="AE509" s="238"/>
      <c r="AF509" s="238"/>
      <c r="AG509" s="238"/>
      <c r="AH509" s="238"/>
      <c r="AI509" s="238"/>
      <c r="AJ509" s="238"/>
      <c r="AK509" s="238"/>
      <c r="AL509" s="238"/>
      <c r="AM509" s="238"/>
      <c r="AN509" s="238"/>
      <c r="AO509" s="238"/>
      <c r="AP509" s="238"/>
      <c r="AQ509" s="238"/>
      <c r="AR509" s="238"/>
      <c r="AS509" s="238"/>
      <c r="AT509" s="238"/>
      <c r="AU509" s="238"/>
      <c r="AV509" s="238"/>
      <c r="AW509" s="238"/>
      <c r="AX509" s="238"/>
      <c r="AY509" s="238"/>
      <c r="AZ509" s="238"/>
      <c r="BB509" s="424"/>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37" customFormat="true" ht="25.15" customHeight="true" x14ac:dyDescent="0.2">
      <c r="A510" s="424"/>
      <c r="B510" s="424"/>
      <c r="C510" s="3544" t="s">
        <v>361</v>
      </c>
      <c r="D510" s="3523"/>
      <c r="E510" s="2837">
        <v>3.6704641754506259E-2</v>
      </c>
      <c r="F510" s="2724"/>
      <c r="G510" s="2724"/>
      <c r="H510" s="3523" t="s">
        <v>337</v>
      </c>
      <c r="I510" s="3523"/>
      <c r="J510" s="2838">
        <v>1.3824914560642563E-2</v>
      </c>
      <c r="K510" s="2724"/>
      <c r="L510" s="2724"/>
      <c r="M510" s="3540"/>
      <c r="N510" s="3540"/>
      <c r="O510" s="2724"/>
      <c r="P510" s="2724"/>
      <c r="Q510" s="2724"/>
      <c r="R510" s="238"/>
      <c r="Z510" s="238"/>
      <c r="AA510" s="238"/>
      <c r="AB510" s="238"/>
      <c r="AC510" s="238"/>
      <c r="AD510" s="238"/>
      <c r="AE510" s="238"/>
      <c r="AF510" s="238"/>
      <c r="AG510" s="238"/>
      <c r="AH510" s="238"/>
      <c r="AI510" s="238"/>
      <c r="AJ510" s="238"/>
      <c r="AK510" s="238"/>
      <c r="AL510" s="238"/>
      <c r="AM510" s="238"/>
      <c r="AN510" s="238"/>
      <c r="AO510" s="238"/>
      <c r="AP510" s="238"/>
      <c r="AQ510" s="238"/>
      <c r="AR510" s="238"/>
      <c r="AS510" s="238"/>
      <c r="AT510" s="238"/>
      <c r="AU510" s="238"/>
      <c r="AV510" s="238"/>
      <c r="AW510" s="238"/>
      <c r="AX510" s="238"/>
      <c r="AY510" s="238"/>
      <c r="AZ510" s="238"/>
      <c r="BB510" s="424"/>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37" customFormat="true" ht="25.15" customHeight="true" x14ac:dyDescent="0.2">
      <c r="A511" s="424"/>
      <c r="B511" s="424"/>
      <c r="C511" s="3544" t="s">
        <v>558</v>
      </c>
      <c r="D511" s="3523"/>
      <c r="E511" s="2845">
        <v>8.54363763872182E-5</v>
      </c>
      <c r="F511" s="2724"/>
      <c r="G511" s="2724"/>
      <c r="H511" s="3523" t="s">
        <v>334</v>
      </c>
      <c r="I511" s="3523"/>
      <c r="J511" s="2838">
        <v>7.4784600694669835E-3</v>
      </c>
      <c r="K511" s="2724"/>
      <c r="L511" s="2724"/>
      <c r="M511" s="3523" t="s">
        <v>234</v>
      </c>
      <c r="N511" s="3523"/>
      <c r="O511" s="3523"/>
      <c r="P511" s="2724"/>
      <c r="Q511" s="2724"/>
      <c r="R511" s="238"/>
      <c r="Z511" s="238"/>
      <c r="AA511" s="238"/>
      <c r="AB511" s="238"/>
      <c r="AC511" s="238"/>
      <c r="AD511" s="238"/>
      <c r="AE511" s="238"/>
      <c r="AF511" s="238"/>
      <c r="AG511" s="238"/>
      <c r="AH511" s="238"/>
      <c r="AI511" s="238"/>
      <c r="AJ511" s="238"/>
      <c r="AK511" s="238"/>
      <c r="AL511" s="238"/>
      <c r="AM511" s="238"/>
      <c r="AN511" s="238"/>
      <c r="AO511" s="238"/>
      <c r="AP511" s="238"/>
      <c r="AQ511" s="238"/>
      <c r="AR511" s="238"/>
      <c r="AS511" s="238"/>
      <c r="AT511" s="238"/>
      <c r="AU511" s="238"/>
      <c r="AV511" s="238"/>
      <c r="AW511" s="238"/>
      <c r="AX511" s="238"/>
      <c r="AY511" s="238"/>
      <c r="AZ511" s="238"/>
      <c r="BB511" s="424"/>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37" customFormat="true" ht="25.15" customHeight="true" x14ac:dyDescent="0.2">
      <c r="A512" s="424"/>
      <c r="B512" s="424"/>
      <c r="C512" s="3544" t="s">
        <v>368</v>
      </c>
      <c r="D512" s="3523"/>
      <c r="E512" s="2845">
        <v>5.8894134552038384E-5</v>
      </c>
      <c r="F512" s="2724"/>
      <c r="G512" s="2724"/>
      <c r="H512" s="3523" t="s">
        <v>459</v>
      </c>
      <c r="I512" s="3523"/>
      <c r="J512" s="2838">
        <v>1.1512668032932776E-3</v>
      </c>
      <c r="K512" s="2724"/>
      <c r="L512" s="2724"/>
      <c r="M512" s="3523" t="s">
        <v>197</v>
      </c>
      <c r="N512" s="3523"/>
      <c r="O512" s="2847" t="s">
        <v>235</v>
      </c>
      <c r="P512" s="2724"/>
      <c r="Q512" s="2724"/>
      <c r="R512" s="238"/>
      <c r="Z512" s="238"/>
      <c r="AA512" s="238"/>
      <c r="AB512" s="238"/>
      <c r="AC512" s="238"/>
      <c r="AD512" s="238"/>
      <c r="AE512" s="238"/>
      <c r="AF512" s="238"/>
      <c r="AG512" s="238"/>
      <c r="AH512" s="238"/>
      <c r="AI512" s="238"/>
      <c r="AJ512" s="238"/>
      <c r="AK512" s="238"/>
      <c r="AL512" s="238"/>
      <c r="AM512" s="238"/>
      <c r="AN512" s="238"/>
      <c r="AO512" s="238"/>
      <c r="AP512" s="238"/>
      <c r="AQ512" s="238"/>
      <c r="AR512" s="238"/>
      <c r="AS512" s="238"/>
      <c r="AT512" s="238"/>
      <c r="AU512" s="238"/>
      <c r="AV512" s="238"/>
      <c r="AW512" s="238"/>
      <c r="AX512" s="238"/>
      <c r="AY512" s="238"/>
      <c r="AZ512" s="238"/>
      <c r="BB512" s="424"/>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37" customFormat="true" ht="25.15" customHeight="true" x14ac:dyDescent="0.2">
      <c r="A513" s="424"/>
      <c r="B513" s="424"/>
      <c r="C513" s="3547" t="s">
        <v>461</v>
      </c>
      <c r="D513" s="3523"/>
      <c r="E513" s="2837">
        <v>3.9309514493943897E-4</v>
      </c>
      <c r="F513" s="2724"/>
      <c r="G513" s="2724"/>
      <c r="H513" s="3523" t="s">
        <v>363</v>
      </c>
      <c r="I513" s="3523"/>
      <c r="J513" s="2838">
        <v>4.9010894595663919E-3</v>
      </c>
      <c r="K513" s="2724"/>
      <c r="L513" s="2724"/>
      <c r="M513" s="3523" t="s">
        <v>344</v>
      </c>
      <c r="N513" s="3523"/>
      <c r="O513" s="2836">
        <v>3.774461154851582E-2</v>
      </c>
      <c r="P513" s="2724"/>
      <c r="Q513" s="2724"/>
      <c r="R513" s="238"/>
      <c r="Z513" s="238"/>
      <c r="AA513" s="238"/>
      <c r="AB513" s="238"/>
      <c r="AC513" s="238"/>
      <c r="AD513" s="238"/>
      <c r="AE513" s="238"/>
      <c r="AF513" s="238"/>
      <c r="AG513" s="238"/>
      <c r="AH513" s="238"/>
      <c r="AI513" s="238"/>
      <c r="AJ513" s="238"/>
      <c r="AK513" s="238"/>
      <c r="AL513" s="238"/>
      <c r="AM513" s="238"/>
      <c r="AN513" s="238"/>
      <c r="AO513" s="238"/>
      <c r="AP513" s="238"/>
      <c r="AQ513" s="238"/>
      <c r="AR513" s="238"/>
      <c r="AS513" s="238"/>
      <c r="AT513" s="238"/>
      <c r="AU513" s="238"/>
      <c r="AV513" s="238"/>
      <c r="AW513" s="238"/>
      <c r="AX513" s="238"/>
      <c r="AY513" s="238"/>
      <c r="AZ513" s="238"/>
      <c r="BB513" s="424"/>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37" customFormat="true" ht="25.15" customHeight="true" x14ac:dyDescent="0.2">
      <c r="A514" s="424"/>
      <c r="B514" s="424"/>
      <c r="C514" s="3546" t="s">
        <v>371</v>
      </c>
      <c r="D514" s="3523"/>
      <c r="E514" s="2845">
        <v>8.8808975170545931E-6</v>
      </c>
      <c r="F514" s="2724"/>
      <c r="G514" s="2724"/>
      <c r="H514" s="3523" t="s">
        <v>445</v>
      </c>
      <c r="I514" s="3523"/>
      <c r="J514" s="2838">
        <v>2.1771896821669613E-3</v>
      </c>
      <c r="K514" s="2724"/>
      <c r="L514" s="2724"/>
      <c r="M514" s="3523" t="s">
        <v>524</v>
      </c>
      <c r="N514" s="3523"/>
      <c r="O514" s="2839">
        <v>0.45870279139525327</v>
      </c>
      <c r="P514" s="2724"/>
      <c r="Q514" s="2724"/>
      <c r="R514" s="238"/>
      <c r="Z514" s="238"/>
      <c r="AA514" s="238"/>
      <c r="AB514" s="238"/>
      <c r="AC514" s="238"/>
      <c r="AD514" s="238"/>
      <c r="AE514" s="238"/>
      <c r="AF514" s="238"/>
      <c r="AG514" s="238"/>
      <c r="AH514" s="238"/>
      <c r="AI514" s="238"/>
      <c r="AJ514" s="238"/>
      <c r="AK514" s="238"/>
      <c r="AL514" s="238"/>
      <c r="AM514" s="238"/>
      <c r="AN514" s="238"/>
      <c r="AO514" s="238"/>
      <c r="AP514" s="238"/>
      <c r="AQ514" s="238"/>
      <c r="AR514" s="238"/>
      <c r="AS514" s="238"/>
      <c r="AT514" s="238"/>
      <c r="AU514" s="238"/>
      <c r="AV514" s="238"/>
      <c r="AW514" s="238"/>
      <c r="AX514" s="238"/>
      <c r="AY514" s="238"/>
      <c r="AZ514" s="238"/>
      <c r="BB514" s="424"/>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37" customFormat="true" ht="25.15" customHeight="true" x14ac:dyDescent="0.2">
      <c r="A515" s="424"/>
      <c r="B515" s="424"/>
      <c r="C515" s="3533" t="s">
        <v>336</v>
      </c>
      <c r="D515" s="3523"/>
      <c r="E515" s="2837">
        <v>0.51070108037018414</v>
      </c>
      <c r="F515" s="2724"/>
      <c r="G515" s="2724"/>
      <c r="H515" s="3523" t="s">
        <v>408</v>
      </c>
      <c r="I515" s="3523"/>
      <c r="J515" s="2838">
        <v>0.23158966936897127</v>
      </c>
      <c r="K515" s="2724"/>
      <c r="L515" s="2724"/>
      <c r="M515" s="3523" t="s">
        <v>529</v>
      </c>
      <c r="N515" s="3523"/>
      <c r="O515" s="2839">
        <v>0.17840119622575998</v>
      </c>
      <c r="P515" s="2724"/>
      <c r="Q515" s="2724"/>
      <c r="R515" s="238"/>
      <c r="Z515" s="238"/>
      <c r="AA515" s="238"/>
      <c r="AB515" s="238"/>
      <c r="AC515" s="238"/>
      <c r="AD515" s="238"/>
      <c r="AE515" s="238"/>
      <c r="AF515" s="238"/>
      <c r="AG515" s="238"/>
      <c r="AH515" s="238"/>
      <c r="AI515" s="238"/>
      <c r="AJ515" s="238"/>
      <c r="AK515" s="238"/>
      <c r="AL515" s="238"/>
      <c r="AM515" s="238"/>
      <c r="AN515" s="238"/>
      <c r="AO515" s="238"/>
      <c r="AP515" s="238"/>
      <c r="AQ515" s="238"/>
      <c r="AR515" s="238"/>
      <c r="AS515" s="238"/>
      <c r="AT515" s="238"/>
      <c r="AU515" s="238"/>
      <c r="AV515" s="238"/>
      <c r="AW515" s="238"/>
      <c r="AX515" s="238"/>
      <c r="AY515" s="238"/>
      <c r="AZ515" s="238"/>
      <c r="BB515" s="424"/>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37" customFormat="true" ht="25.15" customHeight="true" x14ac:dyDescent="0.2">
      <c r="A516" s="424"/>
      <c r="B516" s="424"/>
      <c r="C516" s="3522" t="s">
        <v>440</v>
      </c>
      <c r="D516" s="3523"/>
      <c r="E516" s="2837">
        <v>1.5130924879696473E-3</v>
      </c>
      <c r="F516" s="2724"/>
      <c r="G516" s="2724"/>
      <c r="H516" s="3523" t="s">
        <v>380</v>
      </c>
      <c r="I516" s="3523"/>
      <c r="J516" s="2838">
        <v>9.0298353548543605E-4</v>
      </c>
      <c r="K516" s="2724"/>
      <c r="L516" s="2724"/>
      <c r="M516" s="3523" t="s">
        <v>525</v>
      </c>
      <c r="N516" s="3523"/>
      <c r="O516" s="2839">
        <v>0.49965587068764133</v>
      </c>
      <c r="P516" s="2724"/>
      <c r="Q516" s="2724"/>
      <c r="R516" s="238"/>
      <c r="Z516" s="238"/>
      <c r="AA516" s="238"/>
      <c r="AB516" s="238"/>
      <c r="AC516" s="238"/>
      <c r="AD516" s="238"/>
      <c r="AE516" s="238"/>
      <c r="AF516" s="238"/>
      <c r="AG516" s="238"/>
      <c r="AH516" s="238"/>
      <c r="AI516" s="238"/>
      <c r="AJ516" s="238"/>
      <c r="AK516" s="238"/>
      <c r="AL516" s="238"/>
      <c r="AM516" s="238"/>
      <c r="AN516" s="238"/>
      <c r="AO516" s="238"/>
      <c r="AP516" s="238"/>
      <c r="AQ516" s="238"/>
      <c r="AR516" s="238"/>
      <c r="AS516" s="238"/>
      <c r="AT516" s="238"/>
      <c r="AU516" s="238"/>
      <c r="AV516" s="238"/>
      <c r="AW516" s="238"/>
      <c r="AX516" s="238"/>
      <c r="AY516" s="238"/>
      <c r="AZ516" s="238"/>
      <c r="BB516" s="424"/>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37" customFormat="true" ht="25.15" customHeight="true" x14ac:dyDescent="0.2">
      <c r="A517" s="424"/>
      <c r="B517" s="424"/>
      <c r="C517" s="3522" t="s">
        <v>337</v>
      </c>
      <c r="D517" s="3523"/>
      <c r="E517" s="2837">
        <v>4.7118892444332228E-4</v>
      </c>
      <c r="F517" s="2724"/>
      <c r="G517" s="2724"/>
      <c r="H517" s="3523" t="s">
        <v>475</v>
      </c>
      <c r="I517" s="3523"/>
      <c r="J517" s="2838">
        <v>3.3842755774407014E-4</v>
      </c>
      <c r="K517" s="2724"/>
      <c r="L517" s="2724"/>
      <c r="M517" s="3523" t="s">
        <v>526</v>
      </c>
      <c r="N517" s="3523"/>
      <c r="O517" s="2839">
        <v>0.4576428223806131</v>
      </c>
      <c r="P517" s="2724"/>
      <c r="Q517" s="2724"/>
      <c r="R517" s="238"/>
      <c r="Z517" s="238"/>
      <c r="AA517" s="238"/>
      <c r="AB517" s="238"/>
      <c r="AC517" s="238"/>
      <c r="AD517" s="238"/>
      <c r="AE517" s="238"/>
      <c r="AF517" s="238"/>
      <c r="AG517" s="238"/>
      <c r="AH517" s="238"/>
      <c r="AI517" s="238"/>
      <c r="AJ517" s="238"/>
      <c r="AK517" s="238"/>
      <c r="AL517" s="238"/>
      <c r="AM517" s="238"/>
      <c r="AN517" s="238"/>
      <c r="AO517" s="238"/>
      <c r="AP517" s="238"/>
      <c r="AQ517" s="238"/>
      <c r="AR517" s="238"/>
      <c r="AS517" s="238"/>
      <c r="AT517" s="238"/>
      <c r="AU517" s="238"/>
      <c r="AV517" s="238"/>
      <c r="AW517" s="238"/>
      <c r="AX517" s="238"/>
      <c r="AY517" s="238"/>
      <c r="AZ517" s="238"/>
      <c r="BB517" s="424"/>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37" customFormat="true" ht="25.15" customHeight="true" x14ac:dyDescent="0.2">
      <c r="A518" s="424"/>
      <c r="B518" s="424"/>
      <c r="C518" s="3522" t="s">
        <v>334</v>
      </c>
      <c r="D518" s="3523"/>
      <c r="E518" s="2837">
        <v>3.191969877380739E-2</v>
      </c>
      <c r="F518" s="2724"/>
      <c r="G518" s="2724"/>
      <c r="H518" s="3523" t="s">
        <v>451</v>
      </c>
      <c r="I518" s="3523"/>
      <c r="J518" s="2844">
        <v>3.1489072311184437E-6</v>
      </c>
      <c r="K518" s="2724"/>
      <c r="L518" s="2724"/>
      <c r="M518" s="3523" t="s">
        <v>546</v>
      </c>
      <c r="N518" s="3523"/>
      <c r="O518" s="2839">
        <v>3.2658693529518459E-2</v>
      </c>
      <c r="P518" s="2724"/>
      <c r="Q518" s="2724"/>
      <c r="R518" s="238"/>
      <c r="Z518" s="238"/>
      <c r="AA518" s="238"/>
      <c r="AB518" s="238"/>
      <c r="AC518" s="238"/>
      <c r="AD518" s="238"/>
      <c r="AE518" s="238"/>
      <c r="AF518" s="238"/>
      <c r="AG518" s="238"/>
      <c r="AH518" s="238"/>
      <c r="AI518" s="238"/>
      <c r="AJ518" s="238"/>
      <c r="AK518" s="238"/>
      <c r="AL518" s="238"/>
      <c r="AM518" s="238"/>
      <c r="AN518" s="238"/>
      <c r="AO518" s="238"/>
      <c r="AP518" s="238"/>
      <c r="AQ518" s="238"/>
      <c r="AR518" s="238"/>
      <c r="AS518" s="238"/>
      <c r="AT518" s="238"/>
      <c r="AU518" s="238"/>
      <c r="AV518" s="238"/>
      <c r="AW518" s="238"/>
      <c r="AX518" s="238"/>
      <c r="AY518" s="238"/>
      <c r="AZ518" s="238"/>
      <c r="BB518" s="424"/>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37" customFormat="true" ht="25.15" customHeight="true" x14ac:dyDescent="0.2">
      <c r="A519" s="424"/>
      <c r="B519" s="424"/>
      <c r="C519" s="3522" t="s">
        <v>566</v>
      </c>
      <c r="D519" s="3523"/>
      <c r="E519" s="2837">
        <v>1.7079458118731303E-4</v>
      </c>
      <c r="F519" s="2724"/>
      <c r="G519" s="2724"/>
      <c r="H519" s="3523" t="s">
        <v>335</v>
      </c>
      <c r="I519" s="3523"/>
      <c r="J519" s="2838">
        <v>2.2141861780165743E-4</v>
      </c>
      <c r="K519" s="2724"/>
      <c r="L519" s="2724"/>
      <c r="M519" s="3523" t="s">
        <v>543</v>
      </c>
      <c r="N519" s="3523"/>
      <c r="O519" s="2839">
        <v>4.826519641292204E-2</v>
      </c>
      <c r="P519" s="2724"/>
      <c r="Q519" s="2724"/>
      <c r="R519" s="238"/>
      <c r="Z519" s="238"/>
      <c r="AA519" s="238"/>
      <c r="AB519" s="238"/>
      <c r="AC519" s="238"/>
      <c r="AD519" s="238"/>
      <c r="AE519" s="238"/>
      <c r="AF519" s="238"/>
      <c r="AG519" s="238"/>
      <c r="AH519" s="238"/>
      <c r="AI519" s="238"/>
      <c r="AJ519" s="238"/>
      <c r="AK519" s="238"/>
      <c r="AL519" s="238"/>
      <c r="AM519" s="238"/>
      <c r="AN519" s="238"/>
      <c r="AO519" s="238"/>
      <c r="AP519" s="238"/>
      <c r="AQ519" s="238"/>
      <c r="AR519" s="238"/>
      <c r="AS519" s="238"/>
      <c r="AT519" s="238"/>
      <c r="AU519" s="238"/>
      <c r="AV519" s="238"/>
      <c r="AW519" s="238"/>
      <c r="AX519" s="238"/>
      <c r="AY519" s="238"/>
      <c r="AZ519" s="238"/>
      <c r="BB519" s="424"/>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37" customFormat="true" ht="25.15" customHeight="true" x14ac:dyDescent="0.2">
      <c r="A520" s="424"/>
      <c r="B520" s="424"/>
      <c r="C520" s="3522" t="s">
        <v>459</v>
      </c>
      <c r="D520" s="3523"/>
      <c r="E520" s="2837">
        <v>1.1541554605524326E-4</v>
      </c>
      <c r="F520" s="2724"/>
      <c r="G520" s="2724"/>
      <c r="H520" s="3523" t="s">
        <v>376</v>
      </c>
      <c r="I520" s="3523"/>
      <c r="J520" s="2838">
        <v>3.9656479288509706E-4</v>
      </c>
      <c r="K520" s="2724"/>
      <c r="L520" s="2724"/>
      <c r="M520" s="3523" t="s">
        <v>531</v>
      </c>
      <c r="N520" s="3523"/>
      <c r="O520" s="2839">
        <v>0.23849105315300706</v>
      </c>
      <c r="P520" s="2724"/>
      <c r="Q520" s="2724"/>
      <c r="R520" s="238"/>
      <c r="Z520" s="238"/>
      <c r="AA520" s="238"/>
      <c r="AB520" s="238"/>
      <c r="AC520" s="238"/>
      <c r="AD520" s="238"/>
      <c r="AE520" s="238"/>
      <c r="AF520" s="238"/>
      <c r="AG520" s="238"/>
      <c r="AH520" s="238"/>
      <c r="AI520" s="238"/>
      <c r="AJ520" s="238"/>
      <c r="AK520" s="238"/>
      <c r="AL520" s="238"/>
      <c r="AM520" s="238"/>
      <c r="AN520" s="238"/>
      <c r="AO520" s="238"/>
      <c r="AP520" s="238"/>
      <c r="AQ520" s="238"/>
      <c r="AR520" s="238"/>
      <c r="AS520" s="238"/>
      <c r="AT520" s="238"/>
      <c r="AU520" s="238"/>
      <c r="AV520" s="238"/>
      <c r="AW520" s="238"/>
      <c r="AX520" s="238"/>
      <c r="AY520" s="238"/>
      <c r="AZ520" s="238"/>
      <c r="BB520" s="424"/>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37" customFormat="true" ht="25.15" customHeight="true" x14ac:dyDescent="0.2">
      <c r="A521" s="424"/>
      <c r="B521" s="424"/>
      <c r="C521" s="3522" t="s">
        <v>363</v>
      </c>
      <c r="D521" s="3523"/>
      <c r="E521" s="2837">
        <v>3.6249884143746956E-3</v>
      </c>
      <c r="F521" s="2724"/>
      <c r="G521" s="2724"/>
      <c r="H521" s="3523" t="s">
        <v>418</v>
      </c>
      <c r="I521" s="3523"/>
      <c r="J521" s="2838">
        <v>8.1947682796250868E-3</v>
      </c>
      <c r="K521" s="2724"/>
      <c r="L521" s="2724"/>
      <c r="M521" s="3523" t="s">
        <v>406</v>
      </c>
      <c r="N521" s="3523"/>
      <c r="O521" s="2839">
        <v>0.4365988112024598</v>
      </c>
      <c r="P521" s="2724"/>
      <c r="Q521" s="2724"/>
      <c r="R521" s="238"/>
      <c r="Z521" s="238"/>
      <c r="AA521" s="238"/>
      <c r="AB521" s="238"/>
      <c r="AC521" s="238"/>
      <c r="AD521" s="238"/>
      <c r="AE521" s="238"/>
      <c r="AF521" s="238"/>
      <c r="AG521" s="238"/>
      <c r="AH521" s="238"/>
      <c r="AI521" s="238"/>
      <c r="AJ521" s="238"/>
      <c r="AK521" s="238"/>
      <c r="AL521" s="238"/>
      <c r="AM521" s="238"/>
      <c r="AN521" s="238"/>
      <c r="AO521" s="238"/>
      <c r="AP521" s="238"/>
      <c r="AQ521" s="238"/>
      <c r="AR521" s="238"/>
      <c r="AS521" s="238"/>
      <c r="AT521" s="238"/>
      <c r="AU521" s="238"/>
      <c r="AV521" s="238"/>
      <c r="AW521" s="238"/>
      <c r="AX521" s="238"/>
      <c r="AY521" s="238"/>
      <c r="AZ521" s="238"/>
      <c r="BB521" s="424"/>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37" customFormat="true" ht="25.15" customHeight="true" x14ac:dyDescent="0.2">
      <c r="A522" s="424"/>
      <c r="B522" s="424"/>
      <c r="C522" s="3522" t="s">
        <v>445</v>
      </c>
      <c r="D522" s="3523"/>
      <c r="E522" s="2837">
        <v>2.1192559728199938E-3</v>
      </c>
      <c r="F522" s="2724"/>
      <c r="G522" s="2724"/>
      <c r="H522" s="3523" t="s">
        <v>435</v>
      </c>
      <c r="I522" s="3523"/>
      <c r="J522" s="2838">
        <v>1.4769686937751582E-2</v>
      </c>
      <c r="K522" s="2724"/>
      <c r="L522" s="2724"/>
      <c r="M522" s="3523" t="s">
        <v>433</v>
      </c>
      <c r="N522" s="3523"/>
      <c r="O522" s="2839">
        <v>6.3739438422560817E-3</v>
      </c>
      <c r="P522" s="2724"/>
      <c r="Q522" s="2724"/>
      <c r="R522" s="238"/>
      <c r="Z522" s="238"/>
      <c r="AA522" s="238"/>
      <c r="AB522" s="238"/>
      <c r="AC522" s="238"/>
      <c r="AD522" s="238"/>
      <c r="AE522" s="238"/>
      <c r="AF522" s="238"/>
      <c r="AG522" s="238"/>
      <c r="AH522" s="238"/>
      <c r="AI522" s="238"/>
      <c r="AJ522" s="238"/>
      <c r="AK522" s="238"/>
      <c r="AL522" s="238"/>
      <c r="AM522" s="238"/>
      <c r="AN522" s="238"/>
      <c r="AO522" s="238"/>
      <c r="AP522" s="238"/>
      <c r="AQ522" s="238"/>
      <c r="AR522" s="238"/>
      <c r="AS522" s="238"/>
      <c r="AT522" s="238"/>
      <c r="AU522" s="238"/>
      <c r="AV522" s="238"/>
      <c r="AW522" s="238"/>
      <c r="AX522" s="238"/>
      <c r="AY522" s="238"/>
      <c r="AZ522" s="238"/>
      <c r="BB522" s="424"/>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37" customFormat="true" ht="25.15" customHeight="true" x14ac:dyDescent="0.2">
      <c r="A523" s="424"/>
      <c r="B523" s="424"/>
      <c r="C523" s="3522" t="s">
        <v>408</v>
      </c>
      <c r="D523" s="3523"/>
      <c r="E523" s="2837">
        <v>0.43300083368759307</v>
      </c>
      <c r="F523" s="2724"/>
      <c r="G523" s="2724"/>
      <c r="H523" s="3523" t="s">
        <v>346</v>
      </c>
      <c r="I523" s="3523"/>
      <c r="J523" s="2838">
        <v>2.9871944310065827E-3</v>
      </c>
      <c r="K523" s="2724"/>
      <c r="L523" s="2724"/>
      <c r="M523" s="3523" t="s">
        <v>229</v>
      </c>
      <c r="N523" s="3523"/>
      <c r="O523" s="2848">
        <v>4.0647607079771414E-5</v>
      </c>
      <c r="P523" s="2724"/>
      <c r="Q523" s="2724"/>
      <c r="R523" s="238"/>
      <c r="Z523" s="238"/>
      <c r="AA523" s="238"/>
      <c r="AB523" s="238"/>
      <c r="AC523" s="238"/>
      <c r="AD523" s="238"/>
      <c r="AE523" s="238"/>
      <c r="AF523" s="238"/>
      <c r="AG523" s="238"/>
      <c r="AH523" s="238"/>
      <c r="AI523" s="238"/>
      <c r="AJ523" s="238"/>
      <c r="AK523" s="238"/>
      <c r="AL523" s="238"/>
      <c r="AM523" s="238"/>
      <c r="AN523" s="238"/>
      <c r="AO523" s="238"/>
      <c r="AP523" s="238"/>
      <c r="AQ523" s="238"/>
      <c r="AR523" s="238"/>
      <c r="AS523" s="238"/>
      <c r="AT523" s="238"/>
      <c r="AU523" s="238"/>
      <c r="AV523" s="238"/>
      <c r="AW523" s="238"/>
      <c r="AX523" s="238"/>
      <c r="AY523" s="238"/>
      <c r="AZ523" s="238"/>
      <c r="BB523" s="424"/>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37" customFormat="true" ht="25.15" customHeight="true" x14ac:dyDescent="0.2">
      <c r="A524" s="424"/>
      <c r="B524" s="424"/>
      <c r="C524" s="3522" t="s">
        <v>380</v>
      </c>
      <c r="D524" s="3523"/>
      <c r="E524" s="2845">
        <v>2.9934980172322161E-5</v>
      </c>
      <c r="F524" s="2724"/>
      <c r="G524" s="2724"/>
      <c r="H524" s="3523" t="s">
        <v>370</v>
      </c>
      <c r="I524" s="3523"/>
      <c r="J524" s="2844">
        <v>3.2365495540124925E-5</v>
      </c>
      <c r="K524" s="2724"/>
      <c r="L524" s="2724"/>
      <c r="M524" s="3523" t="s">
        <v>473</v>
      </c>
      <c r="N524" s="3523"/>
      <c r="O524" s="2848">
        <v>9.4281645289903679E-5</v>
      </c>
      <c r="P524" s="2724"/>
      <c r="Q524" s="2724"/>
      <c r="R524" s="238"/>
      <c r="Z524" s="238"/>
      <c r="AA524" s="238"/>
      <c r="AB524" s="238"/>
      <c r="AC524" s="238"/>
      <c r="AD524" s="238"/>
      <c r="AE524" s="238"/>
      <c r="AF524" s="238"/>
      <c r="AG524" s="238"/>
      <c r="AH524" s="238"/>
      <c r="AI524" s="238"/>
      <c r="AJ524" s="238"/>
      <c r="AK524" s="238"/>
      <c r="AL524" s="238"/>
      <c r="AM524" s="238"/>
      <c r="AN524" s="238"/>
      <c r="AO524" s="238"/>
      <c r="AP524" s="238"/>
      <c r="AQ524" s="238"/>
      <c r="AR524" s="238"/>
      <c r="AS524" s="238"/>
      <c r="AT524" s="238"/>
      <c r="AU524" s="238"/>
      <c r="AV524" s="238"/>
      <c r="AW524" s="238"/>
      <c r="AX524" s="238"/>
      <c r="AY524" s="238"/>
      <c r="AZ524" s="238"/>
      <c r="BB524" s="424"/>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37" customFormat="true" ht="25.15" customHeight="true" x14ac:dyDescent="0.2">
      <c r="A525" s="424"/>
      <c r="B525" s="424"/>
      <c r="C525" s="3522" t="s">
        <v>563</v>
      </c>
      <c r="D525" s="3523"/>
      <c r="E525" s="2837">
        <v>2.1788107108659579E-4</v>
      </c>
      <c r="F525" s="2724"/>
      <c r="G525" s="2724"/>
      <c r="H525" s="3523" t="s">
        <v>359</v>
      </c>
      <c r="I525" s="3523"/>
      <c r="J525" s="2838">
        <v>2.7693242734892336E-4</v>
      </c>
      <c r="K525" s="2724"/>
      <c r="L525" s="2724"/>
      <c r="M525" s="3523" t="s">
        <v>227</v>
      </c>
      <c r="N525" s="3523"/>
      <c r="O525" s="2839">
        <v>8.720877535282329E-3</v>
      </c>
      <c r="P525" s="2724"/>
      <c r="Q525" s="2724"/>
      <c r="R525" s="238"/>
      <c r="Z525" s="238"/>
      <c r="AA525" s="238"/>
      <c r="AB525" s="238"/>
      <c r="AC525" s="238"/>
      <c r="AD525" s="238"/>
      <c r="AE525" s="238"/>
      <c r="AF525" s="238"/>
      <c r="AG525" s="238"/>
      <c r="AH525" s="238"/>
      <c r="AI525" s="238"/>
      <c r="AJ525" s="238"/>
      <c r="AK525" s="238"/>
      <c r="AL525" s="238"/>
      <c r="AM525" s="238"/>
      <c r="AN525" s="238"/>
      <c r="AO525" s="238"/>
      <c r="AP525" s="238"/>
      <c r="AQ525" s="238"/>
      <c r="AR525" s="238"/>
      <c r="AS525" s="238"/>
      <c r="AT525" s="238"/>
      <c r="AU525" s="238"/>
      <c r="AV525" s="238"/>
      <c r="AW525" s="238"/>
      <c r="AX525" s="238"/>
      <c r="AY525" s="238"/>
      <c r="AZ525" s="238"/>
      <c r="BB525" s="424"/>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37" customFormat="true" ht="25.15" customHeight="true" x14ac:dyDescent="0.2">
      <c r="A526" s="424"/>
      <c r="B526" s="424"/>
      <c r="C526" s="3522" t="s">
        <v>475</v>
      </c>
      <c r="D526" s="3523"/>
      <c r="E526" s="2845">
        <v>2.1984484489365447E-5</v>
      </c>
      <c r="F526" s="2724"/>
      <c r="G526" s="2724"/>
      <c r="H526" s="3523" t="s">
        <v>537</v>
      </c>
      <c r="I526" s="3523"/>
      <c r="J526" s="2838">
        <v>8.3603032541423886E-2</v>
      </c>
      <c r="K526" s="2724"/>
      <c r="L526" s="2724"/>
      <c r="M526" s="3523" t="s">
        <v>441</v>
      </c>
      <c r="N526" s="3523"/>
      <c r="O526" s="2839">
        <v>6.4164613244051076E-4</v>
      </c>
      <c r="P526" s="2724"/>
      <c r="Q526" s="2724"/>
      <c r="R526" s="238"/>
      <c r="Z526" s="238"/>
      <c r="AA526" s="238"/>
      <c r="AB526" s="238"/>
      <c r="AC526" s="238"/>
      <c r="AD526" s="238"/>
      <c r="AE526" s="238"/>
      <c r="AF526" s="238"/>
      <c r="AG526" s="238"/>
      <c r="AH526" s="238"/>
      <c r="AI526" s="238"/>
      <c r="AJ526" s="238"/>
      <c r="AK526" s="238"/>
      <c r="AL526" s="238"/>
      <c r="AM526" s="238"/>
      <c r="AN526" s="238"/>
      <c r="AO526" s="238"/>
      <c r="AP526" s="238"/>
      <c r="AQ526" s="238"/>
      <c r="AR526" s="238"/>
      <c r="AS526" s="238"/>
      <c r="AT526" s="238"/>
      <c r="AU526" s="238"/>
      <c r="AV526" s="238"/>
      <c r="AW526" s="238"/>
      <c r="AX526" s="238"/>
      <c r="AY526" s="238"/>
      <c r="AZ526" s="238"/>
      <c r="BB526" s="424"/>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37" customFormat="true" ht="25.15" customHeight="true" x14ac:dyDescent="0.2">
      <c r="A527" s="424"/>
      <c r="B527" s="424"/>
      <c r="C527" s="3522" t="s">
        <v>451</v>
      </c>
      <c r="D527" s="3523"/>
      <c r="E527" s="2845">
        <v>8.0643101727300107E-5</v>
      </c>
      <c r="F527" s="2724"/>
      <c r="G527" s="2724"/>
      <c r="H527" s="3523" t="s">
        <v>365</v>
      </c>
      <c r="I527" s="3523"/>
      <c r="J527" s="2838">
        <v>1.4605261594622708E-3</v>
      </c>
      <c r="K527" s="2724"/>
      <c r="L527" s="2724"/>
      <c r="M527" s="3523" t="s">
        <v>223</v>
      </c>
      <c r="N527" s="3523"/>
      <c r="O527" s="2839">
        <v>6.4418083566236475E-2</v>
      </c>
      <c r="P527" s="2724"/>
      <c r="Q527" s="2724"/>
      <c r="R527" s="238"/>
      <c r="Z527" s="238"/>
      <c r="AA527" s="238"/>
      <c r="AB527" s="238"/>
      <c r="AC527" s="238"/>
      <c r="AD527" s="238"/>
      <c r="AE527" s="238"/>
      <c r="AF527" s="238"/>
      <c r="AG527" s="238"/>
      <c r="AH527" s="238"/>
      <c r="AI527" s="238"/>
      <c r="AJ527" s="238"/>
      <c r="AK527" s="238"/>
      <c r="AL527" s="238"/>
      <c r="AM527" s="238"/>
      <c r="AN527" s="238"/>
      <c r="AO527" s="238"/>
      <c r="AP527" s="238"/>
      <c r="AQ527" s="238"/>
      <c r="AR527" s="238"/>
      <c r="AS527" s="238"/>
      <c r="AT527" s="238"/>
      <c r="AU527" s="238"/>
      <c r="AV527" s="238"/>
      <c r="AW527" s="238"/>
      <c r="AX527" s="238"/>
      <c r="AY527" s="238"/>
      <c r="AZ527" s="238"/>
      <c r="BB527" s="424"/>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37" customFormat="true" ht="25.15" customHeight="true" x14ac:dyDescent="0.2">
      <c r="A528" s="424"/>
      <c r="B528" s="424"/>
      <c r="C528" s="3522" t="s">
        <v>335</v>
      </c>
      <c r="D528" s="3523"/>
      <c r="E528" s="2837">
        <v>0.17684351765797884</v>
      </c>
      <c r="F528" s="2724"/>
      <c r="G528" s="2724"/>
      <c r="H528" s="3523" t="s">
        <v>212</v>
      </c>
      <c r="I528" s="3523"/>
      <c r="J528" s="2838">
        <v>0.31933285598779854</v>
      </c>
      <c r="K528" s="2724"/>
      <c r="L528" s="2724"/>
      <c r="M528" s="3523" t="s">
        <v>216</v>
      </c>
      <c r="N528" s="3523"/>
      <c r="O528" s="2839">
        <v>0.50740289982132813</v>
      </c>
      <c r="P528" s="2724"/>
      <c r="Q528" s="2724"/>
      <c r="R528" s="238"/>
      <c r="Z528" s="238"/>
      <c r="AA528" s="238"/>
      <c r="AB528" s="238"/>
      <c r="AC528" s="238"/>
      <c r="AD528" s="238"/>
      <c r="AE528" s="238"/>
      <c r="AF528" s="238"/>
      <c r="AG528" s="238"/>
      <c r="AH528" s="238"/>
      <c r="AI528" s="238"/>
      <c r="AJ528" s="238"/>
      <c r="AK528" s="238"/>
      <c r="AL528" s="238"/>
      <c r="AM528" s="238"/>
      <c r="AN528" s="238"/>
      <c r="AO528" s="238"/>
      <c r="AP528" s="238"/>
      <c r="AQ528" s="238"/>
      <c r="AR528" s="238"/>
      <c r="AS528" s="238"/>
      <c r="AT528" s="238"/>
      <c r="AU528" s="238"/>
      <c r="AV528" s="238"/>
      <c r="AW528" s="238"/>
      <c r="AX528" s="238"/>
      <c r="AY528" s="238"/>
      <c r="AZ528" s="238"/>
      <c r="BB528" s="424"/>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37" customFormat="true" ht="25.15" customHeight="true" x14ac:dyDescent="0.2">
      <c r="A529" s="424"/>
      <c r="B529" s="424"/>
      <c r="C529" s="3522" t="s">
        <v>376</v>
      </c>
      <c r="D529" s="3523"/>
      <c r="E529" s="2845">
        <v>1.2463043920471764E-5</v>
      </c>
      <c r="F529" s="2724"/>
      <c r="G529" s="2724"/>
      <c r="H529" s="3523" t="s">
        <v>469</v>
      </c>
      <c r="I529" s="3523"/>
      <c r="J529" s="2838">
        <v>8.8342192767380846E-3</v>
      </c>
      <c r="K529" s="2724"/>
      <c r="L529" s="2724"/>
      <c r="M529" s="3523" t="s">
        <v>555</v>
      </c>
      <c r="N529" s="3523"/>
      <c r="O529" s="2839">
        <v>1.2466385442005683E-3</v>
      </c>
      <c r="P529" s="2724"/>
      <c r="Q529" s="2724"/>
      <c r="R529" s="238"/>
      <c r="Z529" s="238"/>
      <c r="AA529" s="238"/>
      <c r="AB529" s="238"/>
      <c r="AC529" s="238"/>
      <c r="AD529" s="238"/>
      <c r="AE529" s="238"/>
      <c r="AF529" s="238"/>
      <c r="AG529" s="238"/>
      <c r="AH529" s="238"/>
      <c r="AI529" s="238"/>
      <c r="AJ529" s="238"/>
      <c r="AK529" s="238"/>
      <c r="AL529" s="238"/>
      <c r="AM529" s="238"/>
      <c r="AN529" s="238"/>
      <c r="AO529" s="238"/>
      <c r="AP529" s="238"/>
      <c r="AQ529" s="238"/>
      <c r="AR529" s="238"/>
      <c r="AS529" s="238"/>
      <c r="AT529" s="238"/>
      <c r="AU529" s="238"/>
      <c r="AV529" s="238"/>
      <c r="AW529" s="238"/>
      <c r="AX529" s="238"/>
      <c r="AY529" s="238"/>
      <c r="AZ529" s="238"/>
      <c r="BB529" s="424"/>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37" customFormat="true" ht="25.15" customHeight="true" x14ac:dyDescent="0.2">
      <c r="A530" s="424"/>
      <c r="B530" s="424"/>
      <c r="C530" s="3522" t="s">
        <v>418</v>
      </c>
      <c r="D530" s="3523"/>
      <c r="E530" s="2837">
        <v>2.1128718283657574E-2</v>
      </c>
      <c r="F530" s="2724"/>
      <c r="G530" s="2724"/>
      <c r="H530" s="3523" t="s">
        <v>457</v>
      </c>
      <c r="I530" s="3523"/>
      <c r="J530" s="2838">
        <v>1.5914039678170339E-3</v>
      </c>
      <c r="K530" s="2724"/>
      <c r="L530" s="2724"/>
      <c r="M530" s="3523" t="s">
        <v>222</v>
      </c>
      <c r="N530" s="3523"/>
      <c r="O530" s="2848">
        <v>7.7312346806529127E-6</v>
      </c>
      <c r="P530" s="2724"/>
      <c r="Q530" s="2724"/>
      <c r="R530" s="238"/>
      <c r="Z530" s="238"/>
      <c r="AA530" s="238"/>
      <c r="AB530" s="238"/>
      <c r="AC530" s="238"/>
      <c r="AD530" s="238"/>
      <c r="AE530" s="238"/>
      <c r="AF530" s="238"/>
      <c r="AG530" s="238"/>
      <c r="AH530" s="238"/>
      <c r="AI530" s="238"/>
      <c r="AJ530" s="238"/>
      <c r="AK530" s="238"/>
      <c r="AL530" s="238"/>
      <c r="AM530" s="238"/>
      <c r="AN530" s="238"/>
      <c r="AO530" s="238"/>
      <c r="AP530" s="238"/>
      <c r="AQ530" s="238"/>
      <c r="AR530" s="238"/>
      <c r="AS530" s="238"/>
      <c r="AT530" s="238"/>
      <c r="AU530" s="238"/>
      <c r="AV530" s="238"/>
      <c r="AW530" s="238"/>
      <c r="AX530" s="238"/>
      <c r="AY530" s="238"/>
      <c r="AZ530" s="238"/>
      <c r="BB530" s="424"/>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37" customFormat="true" ht="25.15" customHeight="true" x14ac:dyDescent="0.2">
      <c r="A531" s="424"/>
      <c r="B531" s="424"/>
      <c r="C531" s="3522" t="s">
        <v>435</v>
      </c>
      <c r="D531" s="3523"/>
      <c r="E531" s="2837">
        <v>1.7668764312703557E-2</v>
      </c>
      <c r="F531" s="2724"/>
      <c r="G531" s="2724"/>
      <c r="H531" s="3523" t="s">
        <v>468</v>
      </c>
      <c r="I531" s="3523"/>
      <c r="J531" s="2838">
        <v>1.69880102944913E-3</v>
      </c>
      <c r="K531" s="2724"/>
      <c r="L531" s="2724"/>
      <c r="M531" s="3523" t="s">
        <v>446</v>
      </c>
      <c r="N531" s="3523"/>
      <c r="O531" s="2839">
        <v>2.2745793276001812E-4</v>
      </c>
      <c r="P531" s="2724"/>
      <c r="Q531" s="2724"/>
      <c r="R531" s="238"/>
      <c r="Z531" s="238"/>
      <c r="AA531" s="238"/>
      <c r="AB531" s="238"/>
      <c r="AC531" s="238"/>
      <c r="AD531" s="238"/>
      <c r="AE531" s="238"/>
      <c r="AF531" s="238"/>
      <c r="AG531" s="238"/>
      <c r="AH531" s="238"/>
      <c r="AI531" s="238"/>
      <c r="AJ531" s="238"/>
      <c r="AK531" s="238"/>
      <c r="AL531" s="238"/>
      <c r="AM531" s="238"/>
      <c r="AN531" s="238"/>
      <c r="AO531" s="238"/>
      <c r="AP531" s="238"/>
      <c r="AQ531" s="238"/>
      <c r="AR531" s="238"/>
      <c r="AS531" s="238"/>
      <c r="AT531" s="238"/>
      <c r="AU531" s="238"/>
      <c r="AV531" s="238"/>
      <c r="AW531" s="238"/>
      <c r="AX531" s="238"/>
      <c r="AY531" s="238"/>
      <c r="AZ531" s="238"/>
      <c r="BB531" s="424"/>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37" customFormat="true" ht="25.15" customHeight="true" x14ac:dyDescent="0.2">
      <c r="A532" s="424"/>
      <c r="B532" s="424"/>
      <c r="C532" s="3522" t="s">
        <v>346</v>
      </c>
      <c r="D532" s="3523"/>
      <c r="E532" s="2837">
        <v>6.0693215064407564E-3</v>
      </c>
      <c r="F532" s="2724"/>
      <c r="G532" s="2724"/>
      <c r="H532" s="3523" t="s">
        <v>381</v>
      </c>
      <c r="I532" s="3523"/>
      <c r="J532" s="2838">
        <v>8.2136091875515402E-4</v>
      </c>
      <c r="K532" s="2724"/>
      <c r="L532" s="2724"/>
      <c r="M532" s="3523" t="s">
        <v>549</v>
      </c>
      <c r="N532" s="3523"/>
      <c r="O532" s="2839">
        <v>5.4753428075252483E-3</v>
      </c>
      <c r="P532" s="2724"/>
      <c r="Q532" s="2724"/>
      <c r="R532" s="238"/>
      <c r="Z532" s="238"/>
      <c r="AA532" s="238"/>
      <c r="AB532" s="238"/>
      <c r="AC532" s="238"/>
      <c r="AD532" s="238"/>
      <c r="AE532" s="238"/>
      <c r="AF532" s="238"/>
      <c r="AG532" s="238"/>
      <c r="AH532" s="238"/>
      <c r="AI532" s="238"/>
      <c r="AJ532" s="238"/>
      <c r="AK532" s="238"/>
      <c r="AL532" s="238"/>
      <c r="AM532" s="238"/>
      <c r="AN532" s="238"/>
      <c r="AO532" s="238"/>
      <c r="AP532" s="238"/>
      <c r="AQ532" s="238"/>
      <c r="AR532" s="238"/>
      <c r="AS532" s="238"/>
      <c r="AT532" s="238"/>
      <c r="AU532" s="238"/>
      <c r="AV532" s="238"/>
      <c r="AW532" s="238"/>
      <c r="AX532" s="238"/>
      <c r="AY532" s="238"/>
      <c r="AZ532" s="238"/>
      <c r="BB532" s="424"/>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37" customFormat="true" ht="25.15" customHeight="true" x14ac:dyDescent="0.2">
      <c r="A533" s="424"/>
      <c r="B533" s="424"/>
      <c r="C533" s="3522" t="s">
        <v>370</v>
      </c>
      <c r="D533" s="3523"/>
      <c r="E533" s="2837">
        <v>2.2137510460585233E-4</v>
      </c>
      <c r="F533" s="2724"/>
      <c r="G533" s="2724"/>
      <c r="H533" s="3523" t="s">
        <v>232</v>
      </c>
      <c r="I533" s="3523"/>
      <c r="J533" s="2838">
        <v>5.4960224977810711E-4</v>
      </c>
      <c r="K533" s="2724"/>
      <c r="L533" s="2724"/>
      <c r="M533" s="3523" t="s">
        <v>338</v>
      </c>
      <c r="N533" s="3523"/>
      <c r="O533" s="2839">
        <v>5.3180342388464939E-2</v>
      </c>
      <c r="P533" s="2724"/>
      <c r="Q533" s="2724"/>
      <c r="R533" s="238"/>
      <c r="Z533" s="238"/>
      <c r="AA533" s="238"/>
      <c r="AB533" s="238"/>
      <c r="AC533" s="238"/>
      <c r="AD533" s="238"/>
      <c r="AE533" s="238"/>
      <c r="AF533" s="238"/>
      <c r="AG533" s="238"/>
      <c r="AH533" s="238"/>
      <c r="AI533" s="238"/>
      <c r="AJ533" s="238"/>
      <c r="AK533" s="238"/>
      <c r="AL533" s="238"/>
      <c r="AM533" s="238"/>
      <c r="AN533" s="238"/>
      <c r="AO533" s="238"/>
      <c r="AP533" s="238"/>
      <c r="AQ533" s="238"/>
      <c r="AR533" s="238"/>
      <c r="AS533" s="238"/>
      <c r="AT533" s="238"/>
      <c r="AU533" s="238"/>
      <c r="AV533" s="238"/>
      <c r="AW533" s="238"/>
      <c r="AX533" s="238"/>
      <c r="AY533" s="238"/>
      <c r="AZ533" s="238"/>
      <c r="BB533" s="424"/>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37" customFormat="true" ht="25.15" customHeight="true" x14ac:dyDescent="0.2">
      <c r="A534" s="424"/>
      <c r="B534" s="424"/>
      <c r="C534" s="3522" t="s">
        <v>359</v>
      </c>
      <c r="D534" s="3523"/>
      <c r="E534" s="2845">
        <v>2.1769328759132667E-5</v>
      </c>
      <c r="F534" s="2724"/>
      <c r="G534" s="2724"/>
      <c r="H534" s="3523" t="s">
        <v>217</v>
      </c>
      <c r="I534" s="3523"/>
      <c r="J534" s="2838">
        <v>4.7631837052428808E-2</v>
      </c>
      <c r="K534" s="2724"/>
      <c r="L534" s="2724"/>
      <c r="M534" s="3523" t="s">
        <v>532</v>
      </c>
      <c r="N534" s="3523"/>
      <c r="O534" s="2839">
        <v>5.4280684976013245E-2</v>
      </c>
      <c r="P534" s="2724"/>
      <c r="Q534" s="2724"/>
      <c r="R534" s="238"/>
      <c r="Z534" s="238"/>
      <c r="AA534" s="238"/>
      <c r="AB534" s="238"/>
      <c r="AC534" s="238"/>
      <c r="AD534" s="238"/>
      <c r="AE534" s="238"/>
      <c r="AF534" s="238"/>
      <c r="AG534" s="238"/>
      <c r="AH534" s="238"/>
      <c r="AI534" s="238"/>
      <c r="AJ534" s="238"/>
      <c r="AK534" s="238"/>
      <c r="AL534" s="238"/>
      <c r="AM534" s="238"/>
      <c r="AN534" s="238"/>
      <c r="AO534" s="238"/>
      <c r="AP534" s="238"/>
      <c r="AQ534" s="238"/>
      <c r="AR534" s="238"/>
      <c r="AS534" s="238"/>
      <c r="AT534" s="238"/>
      <c r="AU534" s="238"/>
      <c r="AV534" s="238"/>
      <c r="AW534" s="238"/>
      <c r="AX534" s="238"/>
      <c r="AY534" s="238"/>
      <c r="AZ534" s="238"/>
      <c r="BB534" s="424"/>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37" customFormat="true" ht="25.15" customHeight="true" x14ac:dyDescent="0.2">
      <c r="A535" s="424"/>
      <c r="B535" s="424"/>
      <c r="C535" s="3522" t="s">
        <v>537</v>
      </c>
      <c r="D535" s="3523"/>
      <c r="E535" s="2837">
        <v>0.12236000109439148</v>
      </c>
      <c r="F535" s="2724"/>
      <c r="G535" s="2724"/>
      <c r="H535" s="3523" t="s">
        <v>411</v>
      </c>
      <c r="I535" s="3523"/>
      <c r="J535" s="2838">
        <v>0.17331611163598384</v>
      </c>
      <c r="K535" s="2724"/>
      <c r="L535" s="2724"/>
      <c r="M535" s="3523" t="s">
        <v>361</v>
      </c>
      <c r="N535" s="3523"/>
      <c r="O535" s="2839">
        <v>2.6626858268594011E-2</v>
      </c>
      <c r="P535" s="2724"/>
      <c r="Q535" s="2724"/>
      <c r="R535" s="238"/>
      <c r="Z535" s="238"/>
      <c r="AA535" s="238"/>
      <c r="AB535" s="238"/>
      <c r="AC535" s="238"/>
      <c r="AD535" s="238"/>
      <c r="AE535" s="238"/>
      <c r="AF535" s="238"/>
      <c r="AG535" s="238"/>
      <c r="AH535" s="238"/>
      <c r="AI535" s="238"/>
      <c r="AJ535" s="238"/>
      <c r="AK535" s="238"/>
      <c r="AL535" s="238"/>
      <c r="AM535" s="238"/>
      <c r="AN535" s="238"/>
      <c r="AO535" s="238"/>
      <c r="AP535" s="238"/>
      <c r="AQ535" s="238"/>
      <c r="AR535" s="238"/>
      <c r="AS535" s="238"/>
      <c r="AT535" s="238"/>
      <c r="AU535" s="238"/>
      <c r="AV535" s="238"/>
      <c r="AW535" s="238"/>
      <c r="AX535" s="238"/>
      <c r="AY535" s="238"/>
      <c r="AZ535" s="238"/>
      <c r="BB535" s="424"/>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37" customFormat="true" ht="25.15" customHeight="true" x14ac:dyDescent="0.2">
      <c r="A536" s="424"/>
      <c r="B536" s="424"/>
      <c r="C536" s="3522" t="s">
        <v>365</v>
      </c>
      <c r="D536" s="3523"/>
      <c r="E536" s="2837">
        <v>2.1937180282189568E-4</v>
      </c>
      <c r="F536" s="2724"/>
      <c r="G536" s="2724"/>
      <c r="H536" s="3523" t="s">
        <v>565</v>
      </c>
      <c r="I536" s="3523"/>
      <c r="J536" s="2838">
        <v>1.2135401434566463E-4</v>
      </c>
      <c r="K536" s="2724"/>
      <c r="L536" s="2724"/>
      <c r="M536" s="3523" t="s">
        <v>558</v>
      </c>
      <c r="N536" s="3523"/>
      <c r="O536" s="2848">
        <v>2.548933944028423E-5</v>
      </c>
      <c r="P536" s="2724"/>
      <c r="Q536" s="2724"/>
      <c r="R536" s="238"/>
      <c r="Z536" s="238"/>
      <c r="AA536" s="238"/>
      <c r="AB536" s="238"/>
      <c r="AC536" s="238"/>
      <c r="AD536" s="238"/>
      <c r="AE536" s="238"/>
      <c r="AF536" s="238"/>
      <c r="AG536" s="238"/>
      <c r="AH536" s="238"/>
      <c r="AI536" s="238"/>
      <c r="AJ536" s="238"/>
      <c r="AK536" s="238"/>
      <c r="AL536" s="238"/>
      <c r="AM536" s="238"/>
      <c r="AN536" s="238"/>
      <c r="AO536" s="238"/>
      <c r="AP536" s="238"/>
      <c r="AQ536" s="238"/>
      <c r="AR536" s="238"/>
      <c r="AS536" s="238"/>
      <c r="AT536" s="238"/>
      <c r="AU536" s="238"/>
      <c r="AV536" s="238"/>
      <c r="AW536" s="238"/>
      <c r="AX536" s="238"/>
      <c r="AY536" s="238"/>
      <c r="AZ536" s="238"/>
      <c r="BB536" s="424"/>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37" customFormat="true" ht="25.15" customHeight="true" x14ac:dyDescent="0.2">
      <c r="A537" s="424"/>
      <c r="B537" s="424"/>
      <c r="C537" s="3522" t="s">
        <v>212</v>
      </c>
      <c r="D537" s="3523"/>
      <c r="E537" s="2837">
        <v>0.28609655524570482</v>
      </c>
      <c r="F537" s="2724"/>
      <c r="G537" s="2724"/>
      <c r="H537" s="3523" t="s">
        <v>568</v>
      </c>
      <c r="I537" s="3523"/>
      <c r="J537" s="2844">
        <v>5.6884532733392339E-5</v>
      </c>
      <c r="K537" s="2724"/>
      <c r="L537" s="2724"/>
      <c r="M537" s="3523" t="s">
        <v>368</v>
      </c>
      <c r="N537" s="3523"/>
      <c r="O537" s="2839">
        <v>8.0722360129574869E-4</v>
      </c>
      <c r="P537" s="2724"/>
      <c r="Q537" s="2724"/>
      <c r="R537" s="238"/>
      <c r="Z537" s="238"/>
      <c r="AA537" s="238"/>
      <c r="AB537" s="238"/>
      <c r="AC537" s="238"/>
      <c r="AD537" s="238"/>
      <c r="AE537" s="238"/>
      <c r="AF537" s="238"/>
      <c r="AG537" s="238"/>
      <c r="AH537" s="238"/>
      <c r="AI537" s="238"/>
      <c r="AJ537" s="238"/>
      <c r="AK537" s="238"/>
      <c r="AL537" s="238"/>
      <c r="AM537" s="238"/>
      <c r="AN537" s="238"/>
      <c r="AO537" s="238"/>
      <c r="AP537" s="238"/>
      <c r="AQ537" s="238"/>
      <c r="AR537" s="238"/>
      <c r="AS537" s="238"/>
      <c r="AT537" s="238"/>
      <c r="AU537" s="238"/>
      <c r="AV537" s="238"/>
      <c r="AW537" s="238"/>
      <c r="AX537" s="238"/>
      <c r="AY537" s="238"/>
      <c r="AZ537" s="238"/>
      <c r="BB537" s="424"/>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37" customFormat="true" ht="25.15" customHeight="true" x14ac:dyDescent="0.2">
      <c r="A538" s="424"/>
      <c r="B538" s="424"/>
      <c r="C538" s="3522" t="s">
        <v>469</v>
      </c>
      <c r="D538" s="3523"/>
      <c r="E538" s="2837">
        <v>8.8178556339964694E-3</v>
      </c>
      <c r="F538" s="2724"/>
      <c r="G538" s="2724"/>
      <c r="H538" s="3523" t="s">
        <v>539</v>
      </c>
      <c r="I538" s="3523"/>
      <c r="J538" s="2838">
        <v>2.8943542621170194E-2</v>
      </c>
      <c r="K538" s="2724"/>
      <c r="L538" s="2724"/>
      <c r="M538" s="3523" t="s">
        <v>371</v>
      </c>
      <c r="N538" s="3523"/>
      <c r="O538" s="2848">
        <v>5.4307800851631602E-7</v>
      </c>
      <c r="P538" s="2724"/>
      <c r="Q538" s="2724"/>
      <c r="R538" s="238"/>
      <c r="Z538" s="238"/>
      <c r="AA538" s="238"/>
      <c r="AB538" s="238"/>
      <c r="AC538" s="238"/>
      <c r="AD538" s="238"/>
      <c r="AE538" s="238"/>
      <c r="AF538" s="238"/>
      <c r="AG538" s="238"/>
      <c r="AH538" s="238"/>
      <c r="AI538" s="238"/>
      <c r="AJ538" s="238"/>
      <c r="AK538" s="238"/>
      <c r="AL538" s="238"/>
      <c r="AM538" s="238"/>
      <c r="AN538" s="238"/>
      <c r="AO538" s="238"/>
      <c r="AP538" s="238"/>
      <c r="AQ538" s="238"/>
      <c r="AR538" s="238"/>
      <c r="AS538" s="238"/>
      <c r="AT538" s="238"/>
      <c r="AU538" s="238"/>
      <c r="AV538" s="238"/>
      <c r="AW538" s="238"/>
      <c r="AX538" s="238"/>
      <c r="AY538" s="238"/>
      <c r="AZ538" s="238"/>
      <c r="BB538" s="424"/>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37" customFormat="true" ht="25.15" customHeight="true" x14ac:dyDescent="0.2">
      <c r="A539" s="424"/>
      <c r="B539" s="424"/>
      <c r="C539" s="3522" t="s">
        <v>457</v>
      </c>
      <c r="D539" s="3523"/>
      <c r="E539" s="2837">
        <v>1.8780096359906683E-3</v>
      </c>
      <c r="F539" s="2724"/>
      <c r="G539" s="2724"/>
      <c r="H539" s="3523" t="s">
        <v>541</v>
      </c>
      <c r="I539" s="3523"/>
      <c r="J539" s="2838">
        <v>7.7628116727219532E-2</v>
      </c>
      <c r="K539" s="2724"/>
      <c r="L539" s="2724"/>
      <c r="M539" s="3523" t="s">
        <v>336</v>
      </c>
      <c r="N539" s="3523"/>
      <c r="O539" s="2839">
        <v>0.4043537980860244</v>
      </c>
      <c r="P539" s="2724"/>
      <c r="Q539" s="2724"/>
      <c r="R539" s="238"/>
      <c r="Z539" s="238"/>
      <c r="AA539" s="238"/>
      <c r="AB539" s="238"/>
      <c r="AC539" s="238"/>
      <c r="AD539" s="238"/>
      <c r="AE539" s="238"/>
      <c r="AF539" s="238"/>
      <c r="AG539" s="238"/>
      <c r="AH539" s="238"/>
      <c r="AI539" s="238"/>
      <c r="AJ539" s="238"/>
      <c r="AK539" s="238"/>
      <c r="AL539" s="238"/>
      <c r="AM539" s="238"/>
      <c r="AN539" s="238"/>
      <c r="AO539" s="238"/>
      <c r="AP539" s="238"/>
      <c r="AQ539" s="238"/>
      <c r="AR539" s="238"/>
      <c r="AS539" s="238"/>
      <c r="AT539" s="238"/>
      <c r="AU539" s="238"/>
      <c r="AV539" s="238"/>
      <c r="AW539" s="238"/>
      <c r="AX539" s="238"/>
      <c r="AY539" s="238"/>
      <c r="AZ539" s="238"/>
      <c r="BB539" s="424"/>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37" customFormat="true" ht="25.15" customHeight="true" x14ac:dyDescent="0.2">
      <c r="A540" s="424"/>
      <c r="B540" s="424"/>
      <c r="C540" s="3522" t="s">
        <v>468</v>
      </c>
      <c r="D540" s="3523"/>
      <c r="E540" s="2837">
        <v>1.2837519987903459E-3</v>
      </c>
      <c r="F540" s="2724"/>
      <c r="G540" s="2724"/>
      <c r="H540" s="3523" t="s">
        <v>567</v>
      </c>
      <c r="I540" s="3523"/>
      <c r="J540" s="2838">
        <v>2.1956497392539723E-4</v>
      </c>
      <c r="K540" s="2724"/>
      <c r="L540" s="2724"/>
      <c r="M540" s="3523" t="s">
        <v>440</v>
      </c>
      <c r="N540" s="3523"/>
      <c r="O540" s="2839">
        <v>4.6039039409741852E-3</v>
      </c>
      <c r="P540" s="2724"/>
      <c r="Q540" s="2724"/>
      <c r="R540" s="238"/>
      <c r="Z540" s="238"/>
      <c r="AA540" s="238"/>
      <c r="AB540" s="238"/>
      <c r="AC540" s="238"/>
      <c r="AD540" s="238"/>
      <c r="AE540" s="238"/>
      <c r="AF540" s="238"/>
      <c r="AG540" s="238"/>
      <c r="AH540" s="238"/>
      <c r="AI540" s="238"/>
      <c r="AJ540" s="238"/>
      <c r="AK540" s="238"/>
      <c r="AL540" s="238"/>
      <c r="AM540" s="238"/>
      <c r="AN540" s="238"/>
      <c r="AO540" s="238"/>
      <c r="AP540" s="238"/>
      <c r="AQ540" s="238"/>
      <c r="AR540" s="238"/>
      <c r="AS540" s="238"/>
      <c r="AT540" s="238"/>
      <c r="AU540" s="238"/>
      <c r="AV540" s="238"/>
      <c r="AW540" s="238"/>
      <c r="AX540" s="238"/>
      <c r="AY540" s="238"/>
      <c r="AZ540" s="238"/>
      <c r="BB540" s="424"/>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37" customFormat="true" ht="25.15" customHeight="true" x14ac:dyDescent="0.2">
      <c r="A541" s="424"/>
      <c r="B541" s="424"/>
      <c r="C541" s="3522" t="s">
        <v>381</v>
      </c>
      <c r="D541" s="3523"/>
      <c r="E541" s="2845">
        <v>2.5429892501297168E-5</v>
      </c>
      <c r="F541" s="2724"/>
      <c r="G541" s="2724"/>
      <c r="H541" s="3523" t="s">
        <v>527</v>
      </c>
      <c r="I541" s="3523"/>
      <c r="J541" s="2838">
        <v>0.42585851727120616</v>
      </c>
      <c r="K541" s="2724"/>
      <c r="L541" s="2724"/>
      <c r="M541" s="3523" t="s">
        <v>337</v>
      </c>
      <c r="N541" s="3523"/>
      <c r="O541" s="2839">
        <v>1.0638006463710402E-2</v>
      </c>
      <c r="P541" s="2724"/>
      <c r="Q541" s="2724"/>
      <c r="R541" s="238"/>
      <c r="Z541" s="238"/>
      <c r="AA541" s="238"/>
      <c r="AB541" s="238"/>
      <c r="AC541" s="238"/>
      <c r="AD541" s="238"/>
      <c r="AE541" s="238"/>
      <c r="AF541" s="238"/>
      <c r="AG541" s="238"/>
      <c r="AH541" s="238"/>
      <c r="AI541" s="238"/>
      <c r="AJ541" s="238"/>
      <c r="AK541" s="238"/>
      <c r="AL541" s="238"/>
      <c r="AM541" s="238"/>
      <c r="AN541" s="238"/>
      <c r="AO541" s="238"/>
      <c r="AP541" s="238"/>
      <c r="AQ541" s="238"/>
      <c r="AR541" s="238"/>
      <c r="AS541" s="238"/>
      <c r="AT541" s="238"/>
      <c r="AU541" s="238"/>
      <c r="AV541" s="238"/>
      <c r="AW541" s="238"/>
      <c r="AX541" s="238"/>
      <c r="AY541" s="238"/>
      <c r="AZ541" s="238"/>
      <c r="BB541" s="424"/>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37" customFormat="true" ht="25.15" customHeight="true" x14ac:dyDescent="0.2">
      <c r="A542" s="424"/>
      <c r="B542" s="424"/>
      <c r="C542" s="3522" t="s">
        <v>232</v>
      </c>
      <c r="D542" s="3523"/>
      <c r="E542" s="2837">
        <v>4.699239613664898E-4</v>
      </c>
      <c r="F542" s="2724"/>
      <c r="G542" s="2724"/>
      <c r="H542" s="3523" t="s">
        <v>533</v>
      </c>
      <c r="I542" s="3523"/>
      <c r="J542" s="2838">
        <v>0.2240203868635188</v>
      </c>
      <c r="K542" s="2724"/>
      <c r="L542" s="2724"/>
      <c r="M542" s="3523" t="s">
        <v>334</v>
      </c>
      <c r="N542" s="3523"/>
      <c r="O542" s="2839">
        <v>2.7027921357929849E-2</v>
      </c>
      <c r="P542" s="2724"/>
      <c r="Q542" s="2724"/>
      <c r="R542" s="238"/>
      <c r="Z542" s="238"/>
      <c r="AA542" s="238"/>
      <c r="AB542" s="238"/>
      <c r="AC542" s="238"/>
      <c r="AD542" s="238"/>
      <c r="AE542" s="238"/>
      <c r="AF542" s="238"/>
      <c r="AG542" s="238"/>
      <c r="AH542" s="238"/>
      <c r="AI542" s="238"/>
      <c r="AJ542" s="238"/>
      <c r="AK542" s="238"/>
      <c r="AL542" s="238"/>
      <c r="AM542" s="238"/>
      <c r="AN542" s="238"/>
      <c r="AO542" s="238"/>
      <c r="AP542" s="238"/>
      <c r="AQ542" s="238"/>
      <c r="AR542" s="238"/>
      <c r="AS542" s="238"/>
      <c r="AT542" s="238"/>
      <c r="AU542" s="238"/>
      <c r="AV542" s="238"/>
      <c r="AW542" s="238"/>
      <c r="AX542" s="238"/>
      <c r="AY542" s="238"/>
      <c r="AZ542" s="238"/>
      <c r="BB542" s="424"/>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37" customFormat="true" ht="25.15" customHeight="true" x14ac:dyDescent="0.2">
      <c r="A543" s="424"/>
      <c r="B543" s="424"/>
      <c r="C543" s="3522" t="s">
        <v>217</v>
      </c>
      <c r="D543" s="3523"/>
      <c r="E543" s="2837">
        <v>0.18135192746390286</v>
      </c>
      <c r="F543" s="2724"/>
      <c r="G543" s="2724"/>
      <c r="H543" s="3523" t="s">
        <v>530</v>
      </c>
      <c r="I543" s="3523"/>
      <c r="J543" s="2838">
        <v>0.24964389732785405</v>
      </c>
      <c r="K543" s="2724"/>
      <c r="L543" s="2724"/>
      <c r="M543" s="3523" t="s">
        <v>566</v>
      </c>
      <c r="N543" s="3523"/>
      <c r="O543" s="2839">
        <v>1.5869289856139453E-3</v>
      </c>
      <c r="P543" s="2724"/>
      <c r="Q543" s="2724"/>
      <c r="R543" s="238"/>
      <c r="Z543" s="238"/>
      <c r="AA543" s="238"/>
      <c r="AB543" s="238"/>
      <c r="AC543" s="238"/>
      <c r="AD543" s="238"/>
      <c r="AE543" s="238"/>
      <c r="AF543" s="238"/>
      <c r="AG543" s="238"/>
      <c r="AH543" s="238"/>
      <c r="AI543" s="238"/>
      <c r="AJ543" s="238"/>
      <c r="AK543" s="238"/>
      <c r="AL543" s="238"/>
      <c r="AM543" s="238"/>
      <c r="AN543" s="238"/>
      <c r="AO543" s="238"/>
      <c r="AP543" s="238"/>
      <c r="AQ543" s="238"/>
      <c r="AR543" s="238"/>
      <c r="AS543" s="238"/>
      <c r="AT543" s="238"/>
      <c r="AU543" s="238"/>
      <c r="AV543" s="238"/>
      <c r="AW543" s="238"/>
      <c r="AX543" s="238"/>
      <c r="AY543" s="238"/>
      <c r="AZ543" s="238"/>
      <c r="BB543" s="424"/>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37" customFormat="true" ht="25.15" customHeight="true" x14ac:dyDescent="0.2">
      <c r="A544" s="424"/>
      <c r="B544" s="424"/>
      <c r="C544" s="3522" t="s">
        <v>411</v>
      </c>
      <c r="D544" s="3523"/>
      <c r="E544" s="2837">
        <v>0.51170262844561709</v>
      </c>
      <c r="F544" s="2724"/>
      <c r="G544" s="2724"/>
      <c r="H544" s="3523" t="s">
        <v>534</v>
      </c>
      <c r="I544" s="3523"/>
      <c r="J544" s="2838">
        <v>0.17622705978812503</v>
      </c>
      <c r="K544" s="2724"/>
      <c r="L544" s="2724"/>
      <c r="M544" s="3523" t="s">
        <v>459</v>
      </c>
      <c r="N544" s="3523"/>
      <c r="O544" s="2839">
        <v>1.0993162204323059E-4</v>
      </c>
      <c r="P544" s="2724"/>
      <c r="Q544" s="2724"/>
      <c r="R544" s="238"/>
      <c r="Z544" s="238"/>
      <c r="AA544" s="238"/>
      <c r="AB544" s="238"/>
      <c r="AC544" s="238"/>
      <c r="AD544" s="238"/>
      <c r="AE544" s="238"/>
      <c r="AF544" s="238"/>
      <c r="AG544" s="238"/>
      <c r="AH544" s="238"/>
      <c r="AI544" s="238"/>
      <c r="AJ544" s="238"/>
      <c r="AK544" s="238"/>
      <c r="AL544" s="238"/>
      <c r="AM544" s="238"/>
      <c r="AN544" s="238"/>
      <c r="AO544" s="238"/>
      <c r="AP544" s="238"/>
      <c r="AQ544" s="238"/>
      <c r="AR544" s="238"/>
      <c r="AS544" s="238"/>
      <c r="AT544" s="238"/>
      <c r="AU544" s="238"/>
      <c r="AV544" s="238"/>
      <c r="AW544" s="238"/>
      <c r="AX544" s="238"/>
      <c r="AY544" s="238"/>
      <c r="AZ544" s="238"/>
      <c r="BB544" s="424"/>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37" customFormat="true" ht="25.15" customHeight="true" x14ac:dyDescent="0.2">
      <c r="A545" s="424"/>
      <c r="B545" s="424"/>
      <c r="C545" s="3522" t="s">
        <v>374</v>
      </c>
      <c r="D545" s="3523"/>
      <c r="E545" s="2837">
        <v>1.3523660986625768E-3</v>
      </c>
      <c r="F545" s="2724"/>
      <c r="G545" s="2724"/>
      <c r="H545" s="3523" t="s">
        <v>528</v>
      </c>
      <c r="I545" s="3523"/>
      <c r="J545" s="2838">
        <v>0.41049774442003228</v>
      </c>
      <c r="K545" s="2724"/>
      <c r="L545" s="2724"/>
      <c r="M545" s="3523" t="s">
        <v>363</v>
      </c>
      <c r="N545" s="3523"/>
      <c r="O545" s="2839">
        <v>2.6693436228542025E-3</v>
      </c>
      <c r="P545" s="2724"/>
      <c r="Q545" s="2724"/>
      <c r="R545" s="238"/>
      <c r="Z545" s="238"/>
      <c r="AA545" s="238"/>
      <c r="AB545" s="238"/>
      <c r="AC545" s="238"/>
      <c r="AD545" s="238"/>
      <c r="AE545" s="238"/>
      <c r="AF545" s="238"/>
      <c r="AG545" s="238"/>
      <c r="AH545" s="238"/>
      <c r="AI545" s="238"/>
      <c r="AJ545" s="238"/>
      <c r="AK545" s="238"/>
      <c r="AL545" s="238"/>
      <c r="AM545" s="238"/>
      <c r="AN545" s="238"/>
      <c r="AO545" s="238"/>
      <c r="AP545" s="238"/>
      <c r="AQ545" s="238"/>
      <c r="AR545" s="238"/>
      <c r="AS545" s="238"/>
      <c r="AT545" s="238"/>
      <c r="AU545" s="238"/>
      <c r="AV545" s="238"/>
      <c r="AW545" s="238"/>
      <c r="AX545" s="238"/>
      <c r="AY545" s="238"/>
      <c r="AZ545" s="238"/>
      <c r="BB545" s="424"/>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37" customFormat="true" ht="25.15" customHeight="true" x14ac:dyDescent="0.2">
      <c r="A546" s="424"/>
      <c r="B546" s="424"/>
      <c r="C546" s="3522" t="s">
        <v>565</v>
      </c>
      <c r="D546" s="3523"/>
      <c r="E546" s="2837">
        <v>1.7652380027961912E-4</v>
      </c>
      <c r="F546" s="2724"/>
      <c r="G546" s="2724"/>
      <c r="H546" s="3523" t="s">
        <v>538</v>
      </c>
      <c r="I546" s="3523"/>
      <c r="J546" s="2838">
        <v>9.2780972573079989E-2</v>
      </c>
      <c r="K546" s="2724"/>
      <c r="L546" s="2724"/>
      <c r="M546" s="3523" t="s">
        <v>445</v>
      </c>
      <c r="N546" s="3523"/>
      <c r="O546" s="2839">
        <v>1.2638944799134102E-3</v>
      </c>
      <c r="P546" s="2724"/>
      <c r="Q546" s="2724"/>
      <c r="R546" s="238"/>
      <c r="Z546" s="238"/>
      <c r="AA546" s="238"/>
      <c r="AB546" s="238"/>
      <c r="AC546" s="238"/>
      <c r="AD546" s="238"/>
      <c r="AE546" s="238"/>
      <c r="AF546" s="238"/>
      <c r="AG546" s="238"/>
      <c r="AH546" s="238"/>
      <c r="AI546" s="238"/>
      <c r="AJ546" s="238"/>
      <c r="AK546" s="238"/>
      <c r="AL546" s="238"/>
      <c r="AM546" s="238"/>
      <c r="AN546" s="238"/>
      <c r="AO546" s="238"/>
      <c r="AP546" s="238"/>
      <c r="AQ546" s="238"/>
      <c r="AR546" s="238"/>
      <c r="AS546" s="238"/>
      <c r="AT546" s="238"/>
      <c r="AU546" s="238"/>
      <c r="AV546" s="238"/>
      <c r="AW546" s="238"/>
      <c r="AX546" s="238"/>
      <c r="AY546" s="238"/>
      <c r="AZ546" s="238"/>
      <c r="BB546" s="424"/>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37" customFormat="true" ht="25.15" customHeight="true" x14ac:dyDescent="0.2">
      <c r="A547" s="424"/>
      <c r="B547" s="424"/>
      <c r="C547" s="3522" t="s">
        <v>231</v>
      </c>
      <c r="D547" s="3523"/>
      <c r="E547" s="2845">
        <v>8.4559170291028255E-5</v>
      </c>
      <c r="F547" s="2724"/>
      <c r="G547" s="2724"/>
      <c r="H547" s="3523" t="s">
        <v>540</v>
      </c>
      <c r="I547" s="3523"/>
      <c r="J547" s="2838">
        <v>9.1014867496735888E-2</v>
      </c>
      <c r="K547" s="2724"/>
      <c r="L547" s="2724"/>
      <c r="M547" s="3523" t="s">
        <v>408</v>
      </c>
      <c r="N547" s="3523"/>
      <c r="O547" s="2839">
        <v>0.36036692498515727</v>
      </c>
      <c r="P547" s="2724"/>
      <c r="Q547" s="2724"/>
      <c r="R547" s="238"/>
      <c r="Z547" s="238"/>
      <c r="AA547" s="238"/>
      <c r="AB547" s="238"/>
      <c r="AC547" s="238"/>
      <c r="AD547" s="238"/>
      <c r="AE547" s="238"/>
      <c r="AF547" s="238"/>
      <c r="AG547" s="238"/>
      <c r="AH547" s="238"/>
      <c r="AI547" s="238"/>
      <c r="AJ547" s="238"/>
      <c r="AK547" s="238"/>
      <c r="AL547" s="238"/>
      <c r="AM547" s="238"/>
      <c r="AN547" s="238"/>
      <c r="AO547" s="238"/>
      <c r="AP547" s="238"/>
      <c r="AQ547" s="238"/>
      <c r="AR547" s="238"/>
      <c r="AS547" s="238"/>
      <c r="AT547" s="238"/>
      <c r="AU547" s="238"/>
      <c r="AV547" s="238"/>
      <c r="AW547" s="238"/>
      <c r="AX547" s="238"/>
      <c r="AY547" s="238"/>
      <c r="AZ547" s="238"/>
      <c r="BB547" s="424"/>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37" customFormat="true" ht="25.15" customHeight="true" x14ac:dyDescent="0.2">
      <c r="A548" s="424"/>
      <c r="B548" s="424"/>
      <c r="C548" s="3522" t="s">
        <v>568</v>
      </c>
      <c r="D548" s="3523"/>
      <c r="E548" s="2845">
        <v>2.3710352061249716E-5</v>
      </c>
      <c r="F548" s="2724"/>
      <c r="G548" s="2724"/>
      <c r="H548" s="3523" t="s">
        <v>542</v>
      </c>
      <c r="I548" s="3523"/>
      <c r="J548" s="2838">
        <v>5.8425107020214175E-2</v>
      </c>
      <c r="K548" s="2724"/>
      <c r="L548" s="2724"/>
      <c r="M548" s="3523" t="s">
        <v>380</v>
      </c>
      <c r="N548" s="3523"/>
      <c r="O548" s="2839">
        <v>1.3404996052800578E-4</v>
      </c>
      <c r="P548" s="2724"/>
      <c r="Q548" s="2724"/>
      <c r="R548" s="238"/>
      <c r="Z548" s="238"/>
      <c r="AA548" s="238"/>
      <c r="AB548" s="238"/>
      <c r="AC548" s="238"/>
      <c r="AD548" s="238"/>
      <c r="AE548" s="238"/>
      <c r="AF548" s="238"/>
      <c r="AG548" s="238"/>
      <c r="AH548" s="238"/>
      <c r="AI548" s="238"/>
      <c r="AJ548" s="238"/>
      <c r="AK548" s="238"/>
      <c r="AL548" s="238"/>
      <c r="AM548" s="238"/>
      <c r="AN548" s="238"/>
      <c r="AO548" s="238"/>
      <c r="AP548" s="238"/>
      <c r="AQ548" s="238"/>
      <c r="AR548" s="238"/>
      <c r="AS548" s="238"/>
      <c r="AT548" s="238"/>
      <c r="AU548" s="238"/>
      <c r="AV548" s="238"/>
      <c r="AW548" s="238"/>
      <c r="AX548" s="238"/>
      <c r="AY548" s="238"/>
      <c r="AZ548" s="238"/>
      <c r="BB548" s="424"/>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37" customFormat="true" ht="25.15" customHeight="true" x14ac:dyDescent="0.2">
      <c r="A549" s="424"/>
      <c r="B549" s="424"/>
      <c r="C549" s="3522" t="s">
        <v>233</v>
      </c>
      <c r="D549" s="3523"/>
      <c r="E549" s="2845">
        <v>1.1466752560044714E-5</v>
      </c>
      <c r="F549" s="2724"/>
      <c r="G549" s="2724"/>
      <c r="H549" s="3523" t="s">
        <v>535</v>
      </c>
      <c r="I549" s="3523"/>
      <c r="J549" s="2838">
        <v>0.22184905789138282</v>
      </c>
      <c r="K549" s="2724"/>
      <c r="L549" s="2724"/>
      <c r="M549" s="3523" t="s">
        <v>563</v>
      </c>
      <c r="N549" s="3523"/>
      <c r="O549" s="2839">
        <v>1.4035475193909056E-4</v>
      </c>
      <c r="P549" s="2724"/>
      <c r="Q549" s="2724"/>
      <c r="R549" s="238"/>
      <c r="Z549" s="238"/>
      <c r="AA549" s="238"/>
      <c r="AB549" s="238"/>
      <c r="AC549" s="238"/>
      <c r="AD549" s="238"/>
      <c r="AE549" s="238"/>
      <c r="AF549" s="238"/>
      <c r="AG549" s="238"/>
      <c r="AH549" s="238"/>
      <c r="AI549" s="238"/>
      <c r="AJ549" s="238"/>
      <c r="AK549" s="238"/>
      <c r="AL549" s="238"/>
      <c r="AM549" s="238"/>
      <c r="AN549" s="238"/>
      <c r="AO549" s="238"/>
      <c r="AP549" s="238"/>
      <c r="AQ549" s="238"/>
      <c r="AR549" s="238"/>
      <c r="AS549" s="238"/>
      <c r="AT549" s="238"/>
      <c r="AU549" s="238"/>
      <c r="AV549" s="238"/>
      <c r="AW549" s="238"/>
      <c r="AX549" s="238"/>
      <c r="AY549" s="238"/>
      <c r="AZ549" s="238"/>
      <c r="BB549" s="424"/>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37" customFormat="true" ht="25.15" customHeight="true" x14ac:dyDescent="0.2">
      <c r="A550" s="424"/>
      <c r="B550" s="424"/>
      <c r="C550" s="3522" t="s">
        <v>539</v>
      </c>
      <c r="D550" s="3523"/>
      <c r="E550" s="2837">
        <v>0.11971258521168042</v>
      </c>
      <c r="F550" s="2724"/>
      <c r="G550" s="2724"/>
      <c r="H550" s="3523" t="s">
        <v>536</v>
      </c>
      <c r="I550" s="3523"/>
      <c r="J550" s="2838">
        <v>0.15133061163423467</v>
      </c>
      <c r="K550" s="2724"/>
      <c r="L550" s="2724"/>
      <c r="M550" s="3523" t="s">
        <v>475</v>
      </c>
      <c r="N550" s="3523"/>
      <c r="O550" s="2848">
        <v>3.5155468428250539E-5</v>
      </c>
      <c r="P550" s="2724"/>
      <c r="Q550" s="2724"/>
      <c r="R550" s="238"/>
      <c r="Z550" s="238"/>
      <c r="AA550" s="238"/>
      <c r="AB550" s="238"/>
      <c r="AC550" s="238"/>
      <c r="AD550" s="238"/>
      <c r="AE550" s="238"/>
      <c r="AF550" s="238"/>
      <c r="AG550" s="238"/>
      <c r="AH550" s="238"/>
      <c r="AI550" s="238"/>
      <c r="AJ550" s="238"/>
      <c r="AK550" s="238"/>
      <c r="AL550" s="238"/>
      <c r="AM550" s="238"/>
      <c r="AN550" s="238"/>
      <c r="AO550" s="238"/>
      <c r="AP550" s="238"/>
      <c r="AQ550" s="238"/>
      <c r="AR550" s="238"/>
      <c r="AS550" s="238"/>
      <c r="AT550" s="238"/>
      <c r="AU550" s="238"/>
      <c r="AV550" s="238"/>
      <c r="AW550" s="238"/>
      <c r="AX550" s="238"/>
      <c r="AY550" s="238"/>
      <c r="AZ550" s="238"/>
      <c r="BB550" s="424"/>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37" customFormat="true" ht="25.15" customHeight="true" x14ac:dyDescent="0.2">
      <c r="A551" s="424"/>
      <c r="B551" s="424"/>
      <c r="C551" s="3522" t="s">
        <v>541</v>
      </c>
      <c r="D551" s="3523"/>
      <c r="E551" s="2837">
        <v>1.0789048263988731E-2</v>
      </c>
      <c r="F551" s="2724"/>
      <c r="G551" s="2724"/>
      <c r="H551" s="3523" t="s">
        <v>545</v>
      </c>
      <c r="I551" s="3523"/>
      <c r="J551" s="2838">
        <v>2.6678552051812292E-2</v>
      </c>
      <c r="K551" s="2724"/>
      <c r="L551" s="2724"/>
      <c r="M551" s="3523" t="s">
        <v>335</v>
      </c>
      <c r="N551" s="3523"/>
      <c r="O551" s="2839">
        <v>0.24854777509152637</v>
      </c>
      <c r="P551" s="2724"/>
      <c r="Q551" s="2724"/>
      <c r="R551" s="238"/>
      <c r="Z551" s="238"/>
      <c r="AA551" s="238"/>
      <c r="AB551" s="238"/>
      <c r="AC551" s="238"/>
      <c r="AD551" s="238"/>
      <c r="AE551" s="238"/>
      <c r="AF551" s="238"/>
      <c r="AG551" s="238"/>
      <c r="AH551" s="238"/>
      <c r="AI551" s="238"/>
      <c r="AJ551" s="238"/>
      <c r="AK551" s="238"/>
      <c r="AL551" s="238"/>
      <c r="AM551" s="238"/>
      <c r="AN551" s="238"/>
      <c r="AO551" s="238"/>
      <c r="AP551" s="238"/>
      <c r="AQ551" s="238"/>
      <c r="AR551" s="238"/>
      <c r="AS551" s="238"/>
      <c r="AT551" s="238"/>
      <c r="AU551" s="238"/>
      <c r="AV551" s="238"/>
      <c r="AW551" s="238"/>
      <c r="AX551" s="238"/>
      <c r="AY551" s="238"/>
      <c r="AZ551" s="238"/>
      <c r="BB551" s="424"/>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37" customFormat="true" ht="25.15" customHeight="true" x14ac:dyDescent="0.2">
      <c r="A552" s="424"/>
      <c r="B552" s="424"/>
      <c r="C552" s="3522" t="s">
        <v>567</v>
      </c>
      <c r="D552" s="3523"/>
      <c r="E552" s="2837">
        <v>1.5760916264457298E-4</v>
      </c>
      <c r="F552" s="2724"/>
      <c r="G552" s="2724"/>
      <c r="H552" s="3523" t="s">
        <v>550</v>
      </c>
      <c r="I552" s="3523"/>
      <c r="J552" s="2838">
        <v>1.1889984692111983E-2</v>
      </c>
      <c r="K552" s="2724"/>
      <c r="L552" s="2724"/>
      <c r="M552" s="3523" t="s">
        <v>376</v>
      </c>
      <c r="N552" s="3523"/>
      <c r="O552" s="2839">
        <v>4.7218616162877919E-4</v>
      </c>
      <c r="P552" s="2724"/>
      <c r="Q552" s="2724"/>
      <c r="R552" s="238"/>
      <c r="Z552" s="238"/>
      <c r="AA552" s="238"/>
      <c r="AB552" s="238"/>
      <c r="AC552" s="238"/>
      <c r="AD552" s="238"/>
      <c r="AE552" s="238"/>
      <c r="AF552" s="238"/>
      <c r="AG552" s="238"/>
      <c r="AH552" s="238"/>
      <c r="AI552" s="238"/>
      <c r="AJ552" s="238"/>
      <c r="AK552" s="238"/>
      <c r="AL552" s="238"/>
      <c r="AM552" s="238"/>
      <c r="AN552" s="238"/>
      <c r="AO552" s="238"/>
      <c r="AP552" s="238"/>
      <c r="AQ552" s="238"/>
      <c r="AR552" s="238"/>
      <c r="AS552" s="238"/>
      <c r="AT552" s="238"/>
      <c r="AU552" s="238"/>
      <c r="AV552" s="238"/>
      <c r="AW552" s="238"/>
      <c r="AX552" s="238"/>
      <c r="AY552" s="238"/>
      <c r="AZ552" s="238"/>
      <c r="BB552" s="424"/>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37" customFormat="true" ht="25.15" customHeight="true" x14ac:dyDescent="0.2">
      <c r="A553" s="424"/>
      <c r="B553" s="424"/>
      <c r="C553" s="3522" t="s">
        <v>527</v>
      </c>
      <c r="D553" s="3523"/>
      <c r="E553" s="2837">
        <v>0.48272296716915603</v>
      </c>
      <c r="F553" s="2724"/>
      <c r="G553" s="2724"/>
      <c r="H553" s="3523" t="s">
        <v>547</v>
      </c>
      <c r="I553" s="3523"/>
      <c r="J553" s="2838">
        <v>2.0744548971703334E-2</v>
      </c>
      <c r="K553" s="2724"/>
      <c r="L553" s="2724"/>
      <c r="M553" s="3523" t="s">
        <v>418</v>
      </c>
      <c r="N553" s="3523"/>
      <c r="O553" s="2839">
        <v>3.040249245926531E-2</v>
      </c>
      <c r="P553" s="2724"/>
      <c r="Q553" s="2724"/>
      <c r="R553" s="238"/>
      <c r="Z553" s="238"/>
      <c r="AA553" s="238"/>
      <c r="AB553" s="238"/>
      <c r="AC553" s="238"/>
      <c r="AD553" s="238"/>
      <c r="AE553" s="238"/>
      <c r="AF553" s="238"/>
      <c r="AG553" s="238"/>
      <c r="AH553" s="238"/>
      <c r="AI553" s="238"/>
      <c r="AJ553" s="238"/>
      <c r="AK553" s="238"/>
      <c r="AL553" s="238"/>
      <c r="AM553" s="238"/>
      <c r="AN553" s="238"/>
      <c r="AO553" s="238"/>
      <c r="AP553" s="238"/>
      <c r="AQ553" s="238"/>
      <c r="AR553" s="238"/>
      <c r="AS553" s="238"/>
      <c r="AT553" s="238"/>
      <c r="AU553" s="238"/>
      <c r="AV553" s="238"/>
      <c r="AW553" s="238"/>
      <c r="AX553" s="238"/>
      <c r="AY553" s="238"/>
      <c r="AZ553" s="238"/>
      <c r="BB553" s="424"/>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37" customFormat="true" ht="25.15" customHeight="true" x14ac:dyDescent="0.2">
      <c r="A554" s="424"/>
      <c r="B554" s="424"/>
      <c r="C554" s="3522" t="s">
        <v>533</v>
      </c>
      <c r="D554" s="3523"/>
      <c r="E554" s="2837">
        <v>0.22843857457952668</v>
      </c>
      <c r="F554" s="2724"/>
      <c r="G554" s="2724"/>
      <c r="H554" s="3523" t="s">
        <v>551</v>
      </c>
      <c r="I554" s="3523"/>
      <c r="J554" s="2838">
        <v>8.8228455105580517E-3</v>
      </c>
      <c r="K554" s="2724"/>
      <c r="L554" s="2724"/>
      <c r="M554" s="3523" t="s">
        <v>435</v>
      </c>
      <c r="N554" s="3523"/>
      <c r="O554" s="2839">
        <v>5.9978297322156055E-3</v>
      </c>
      <c r="P554" s="2724"/>
      <c r="Q554" s="2724"/>
      <c r="R554" s="238"/>
      <c r="Z554" s="238"/>
      <c r="AA554" s="238"/>
      <c r="AB554" s="238"/>
      <c r="AC554" s="238"/>
      <c r="AD554" s="238"/>
      <c r="AE554" s="238"/>
      <c r="AF554" s="238"/>
      <c r="AG554" s="238"/>
      <c r="AH554" s="238"/>
      <c r="AI554" s="238"/>
      <c r="AJ554" s="238"/>
      <c r="AK554" s="238"/>
      <c r="AL554" s="238"/>
      <c r="AM554" s="238"/>
      <c r="AN554" s="238"/>
      <c r="AO554" s="238"/>
      <c r="AP554" s="238"/>
      <c r="AQ554" s="238"/>
      <c r="AR554" s="238"/>
      <c r="AS554" s="238"/>
      <c r="AT554" s="238"/>
      <c r="AU554" s="238"/>
      <c r="AV554" s="238"/>
      <c r="AW554" s="238"/>
      <c r="AX554" s="238"/>
      <c r="AY554" s="238"/>
      <c r="AZ554" s="238"/>
      <c r="BB554" s="424"/>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37" customFormat="true" ht="25.15" customHeight="true" x14ac:dyDescent="0.2">
      <c r="A555" s="424"/>
      <c r="B555" s="424"/>
      <c r="C555" s="3522" t="s">
        <v>530</v>
      </c>
      <c r="D555" s="3523"/>
      <c r="E555" s="2837">
        <v>0.28252010977531022</v>
      </c>
      <c r="F555" s="2724"/>
      <c r="G555" s="2724"/>
      <c r="H555" s="3523" t="s">
        <v>553</v>
      </c>
      <c r="I555" s="3523"/>
      <c r="J555" s="2840">
        <v>2.8559683725730674E-3</v>
      </c>
      <c r="K555" s="2724"/>
      <c r="L555" s="2724"/>
      <c r="M555" s="3523" t="s">
        <v>346</v>
      </c>
      <c r="N555" s="3523"/>
      <c r="O555" s="2839">
        <v>3.5865188906998901E-3</v>
      </c>
      <c r="P555" s="2724"/>
      <c r="Q555" s="2724"/>
      <c r="R555" s="238"/>
      <c r="Z555" s="238"/>
      <c r="AA555" s="238"/>
      <c r="AB555" s="238"/>
      <c r="AC555" s="238"/>
      <c r="AD555" s="238"/>
      <c r="AE555" s="238"/>
      <c r="AF555" s="238"/>
      <c r="AG555" s="238"/>
      <c r="AH555" s="238"/>
      <c r="AI555" s="238"/>
      <c r="AJ555" s="238"/>
      <c r="AK555" s="238"/>
      <c r="AL555" s="238"/>
      <c r="AM555" s="238"/>
      <c r="AN555" s="238"/>
      <c r="AO555" s="238"/>
      <c r="AP555" s="238"/>
      <c r="AQ555" s="238"/>
      <c r="AR555" s="238"/>
      <c r="AS555" s="238"/>
      <c r="AT555" s="238"/>
      <c r="AU555" s="238"/>
      <c r="AV555" s="238"/>
      <c r="AW555" s="238"/>
      <c r="AX555" s="238"/>
      <c r="AY555" s="238"/>
      <c r="AZ555" s="238"/>
      <c r="BB555" s="424"/>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37" customFormat="true" ht="25.15" customHeight="true" x14ac:dyDescent="0.2">
      <c r="A556" s="424"/>
      <c r="B556" s="424"/>
      <c r="C556" s="3522" t="s">
        <v>534</v>
      </c>
      <c r="D556" s="3523"/>
      <c r="E556" s="2837">
        <v>0.22817668257921753</v>
      </c>
      <c r="F556" s="2724"/>
      <c r="G556" s="2724"/>
      <c r="H556" s="3540"/>
      <c r="I556" s="3540"/>
      <c r="J556" s="2724"/>
      <c r="K556" s="2724"/>
      <c r="L556" s="2724"/>
      <c r="M556" s="3523" t="s">
        <v>370</v>
      </c>
      <c r="N556" s="3523"/>
      <c r="O556" s="2848">
        <v>4.522704521033086E-5</v>
      </c>
      <c r="P556" s="2724"/>
      <c r="Q556" s="2724"/>
      <c r="R556" s="238"/>
      <c r="Z556" s="238"/>
      <c r="AA556" s="238"/>
      <c r="AB556" s="238"/>
      <c r="AC556" s="238"/>
      <c r="AD556" s="238"/>
      <c r="AE556" s="238"/>
      <c r="AF556" s="238"/>
      <c r="AG556" s="238"/>
      <c r="AH556" s="238"/>
      <c r="AI556" s="238"/>
      <c r="AJ556" s="238"/>
      <c r="AK556" s="238"/>
      <c r="AL556" s="238"/>
      <c r="AM556" s="238"/>
      <c r="AN556" s="238"/>
      <c r="AO556" s="238"/>
      <c r="AP556" s="238"/>
      <c r="AQ556" s="238"/>
      <c r="AR556" s="238"/>
      <c r="AS556" s="238"/>
      <c r="AT556" s="238"/>
      <c r="AU556" s="238"/>
      <c r="AV556" s="238"/>
      <c r="AW556" s="238"/>
      <c r="AX556" s="238"/>
      <c r="AY556" s="238"/>
      <c r="AZ556" s="238"/>
      <c r="BB556" s="424"/>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37" customFormat="true" ht="25.15" customHeight="true" x14ac:dyDescent="0.2">
      <c r="A557" s="424"/>
      <c r="B557" s="424"/>
      <c r="C557" s="3522" t="s">
        <v>528</v>
      </c>
      <c r="D557" s="3523"/>
      <c r="E557" s="2837">
        <v>0.49075026876725253</v>
      </c>
      <c r="F557" s="2724"/>
      <c r="G557" s="2724"/>
      <c r="H557" s="3540"/>
      <c r="I557" s="3540"/>
      <c r="J557" s="2724"/>
      <c r="K557" s="2724"/>
      <c r="L557" s="2724"/>
      <c r="M557" s="3523" t="s">
        <v>359</v>
      </c>
      <c r="N557" s="3523"/>
      <c r="O557" s="2848">
        <v>8.6306822664381888E-6</v>
      </c>
      <c r="P557" s="2724"/>
      <c r="Q557" s="2724"/>
      <c r="R557" s="238"/>
      <c r="Z557" s="238"/>
      <c r="AA557" s="238"/>
      <c r="AB557" s="238"/>
      <c r="AC557" s="238"/>
      <c r="AD557" s="238"/>
      <c r="AE557" s="238"/>
      <c r="AF557" s="238"/>
      <c r="AG557" s="238"/>
      <c r="AH557" s="238"/>
      <c r="AI557" s="238"/>
      <c r="AJ557" s="238"/>
      <c r="AK557" s="238"/>
      <c r="AL557" s="238"/>
      <c r="AM557" s="238"/>
      <c r="AN557" s="238"/>
      <c r="AO557" s="238"/>
      <c r="AP557" s="238"/>
      <c r="AQ557" s="238"/>
      <c r="AR557" s="238"/>
      <c r="AS557" s="238"/>
      <c r="AT557" s="238"/>
      <c r="AU557" s="238"/>
      <c r="AV557" s="238"/>
      <c r="AW557" s="238"/>
      <c r="AX557" s="238"/>
      <c r="AY557" s="238"/>
      <c r="AZ557" s="238"/>
      <c r="BB557" s="424"/>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37" customFormat="true" ht="25.15" customHeight="true" x14ac:dyDescent="0.2">
      <c r="A558" s="424"/>
      <c r="B558" s="424"/>
      <c r="C558" s="3522" t="s">
        <v>538</v>
      </c>
      <c r="D558" s="3523"/>
      <c r="E558" s="2837">
        <v>6.309522157523173E-2</v>
      </c>
      <c r="F558" s="2724"/>
      <c r="G558" s="2724"/>
      <c r="H558" s="3523" t="s">
        <v>236</v>
      </c>
      <c r="I558" s="3523"/>
      <c r="J558" s="3523"/>
      <c r="K558" s="3523"/>
      <c r="L558" s="3523"/>
      <c r="M558" s="3523" t="s">
        <v>537</v>
      </c>
      <c r="N558" s="3523"/>
      <c r="O558" s="2839">
        <v>0.10712753625644723</v>
      </c>
      <c r="P558" s="2724"/>
      <c r="Q558" s="2724"/>
      <c r="R558" s="238"/>
      <c r="Z558" s="238"/>
      <c r="AA558" s="238"/>
      <c r="AB558" s="238"/>
      <c r="AC558" s="238"/>
      <c r="AD558" s="238"/>
      <c r="AE558" s="238"/>
      <c r="AF558" s="238"/>
      <c r="AG558" s="238"/>
      <c r="AH558" s="238"/>
      <c r="AI558" s="238"/>
      <c r="AJ558" s="238"/>
      <c r="AK558" s="238"/>
      <c r="AL558" s="238"/>
      <c r="AM558" s="238"/>
      <c r="AN558" s="238"/>
      <c r="AO558" s="238"/>
      <c r="AP558" s="238"/>
      <c r="AQ558" s="238"/>
      <c r="AR558" s="238"/>
      <c r="AS558" s="238"/>
      <c r="AT558" s="238"/>
      <c r="AU558" s="238"/>
      <c r="AV558" s="238"/>
      <c r="AW558" s="238"/>
      <c r="AX558" s="238"/>
      <c r="AY558" s="238"/>
      <c r="AZ558" s="238"/>
      <c r="BB558" s="424"/>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37" customFormat="true" ht="25.15" customHeight="true" x14ac:dyDescent="0.2">
      <c r="A559" s="424"/>
      <c r="B559" s="424"/>
      <c r="C559" s="3522" t="s">
        <v>540</v>
      </c>
      <c r="D559" s="3523"/>
      <c r="E559" s="2837">
        <v>8.5373770906646856E-2</v>
      </c>
      <c r="F559" s="2724"/>
      <c r="G559" s="2724"/>
      <c r="H559" s="3523" t="s">
        <v>209</v>
      </c>
      <c r="I559" s="3523"/>
      <c r="J559" s="3541" t="s">
        <v>237</v>
      </c>
      <c r="K559" s="3542"/>
      <c r="L559" s="3543"/>
      <c r="M559" s="3523" t="s">
        <v>365</v>
      </c>
      <c r="N559" s="3523"/>
      <c r="O559" s="2848">
        <v>6.1419124864814549E-5</v>
      </c>
      <c r="P559" s="2724"/>
      <c r="Q559" s="2724"/>
      <c r="R559" s="238"/>
      <c r="Z559" s="238"/>
      <c r="AA559" s="238"/>
      <c r="AB559" s="238"/>
      <c r="AC559" s="238"/>
      <c r="AD559" s="238"/>
      <c r="AE559" s="238"/>
      <c r="AF559" s="238"/>
      <c r="AG559" s="238"/>
      <c r="AH559" s="238"/>
      <c r="AI559" s="238"/>
      <c r="AJ559" s="238"/>
      <c r="AK559" s="238"/>
      <c r="AL559" s="238"/>
      <c r="AM559" s="238"/>
      <c r="AN559" s="238"/>
      <c r="AO559" s="238"/>
      <c r="AP559" s="238"/>
      <c r="AQ559" s="238"/>
      <c r="AR559" s="238"/>
      <c r="AS559" s="238"/>
      <c r="AT559" s="238"/>
      <c r="AU559" s="238"/>
      <c r="AV559" s="238"/>
      <c r="AW559" s="238"/>
      <c r="AX559" s="238"/>
      <c r="AY559" s="238"/>
      <c r="AZ559" s="238"/>
      <c r="BB559" s="424"/>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37" customFormat="true" ht="25.15" customHeight="true" x14ac:dyDescent="0.2">
      <c r="A560" s="424"/>
      <c r="B560" s="424"/>
      <c r="C560" s="3522" t="s">
        <v>542</v>
      </c>
      <c r="D560" s="3523"/>
      <c r="E560" s="2837">
        <v>4.333486165270279E-2</v>
      </c>
      <c r="F560" s="2724"/>
      <c r="G560" s="2724"/>
      <c r="H560" s="3523"/>
      <c r="I560" s="3523"/>
      <c r="J560" s="2849" t="s">
        <v>192</v>
      </c>
      <c r="K560" s="2850" t="s">
        <v>238</v>
      </c>
      <c r="L560" s="2851" t="s">
        <v>239</v>
      </c>
      <c r="M560" s="3523" t="s">
        <v>212</v>
      </c>
      <c r="N560" s="3523"/>
      <c r="O560" s="2839">
        <v>0.25648377033241138</v>
      </c>
      <c r="P560" s="2724"/>
      <c r="Q560" s="2724"/>
      <c r="R560" s="238"/>
      <c r="Z560" s="238"/>
      <c r="AA560" s="238"/>
      <c r="AB560" s="238"/>
      <c r="AC560" s="238"/>
      <c r="AD560" s="238"/>
      <c r="AE560" s="238"/>
      <c r="AF560" s="238"/>
      <c r="AG560" s="238"/>
      <c r="AH560" s="238"/>
      <c r="AI560" s="238"/>
      <c r="AJ560" s="238"/>
      <c r="AK560" s="238"/>
      <c r="AL560" s="238"/>
      <c r="AM560" s="238"/>
      <c r="AN560" s="238"/>
      <c r="AO560" s="238"/>
      <c r="AP560" s="238"/>
      <c r="AQ560" s="238"/>
      <c r="AR560" s="238"/>
      <c r="AS560" s="238"/>
      <c r="AT560" s="238"/>
      <c r="AU560" s="238"/>
      <c r="AV560" s="238"/>
      <c r="AW560" s="238"/>
      <c r="AX560" s="238"/>
      <c r="AY560" s="238"/>
      <c r="AZ560" s="238"/>
      <c r="BB560" s="424"/>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37" customFormat="true" ht="25.15" customHeight="true" x14ac:dyDescent="0.2">
      <c r="A561" s="424"/>
      <c r="B561" s="424"/>
      <c r="C561" s="3522" t="s">
        <v>535</v>
      </c>
      <c r="D561" s="3523"/>
      <c r="E561" s="2837">
        <v>0.18465154201266118</v>
      </c>
      <c r="F561" s="2724"/>
      <c r="G561" s="2724"/>
      <c r="H561" s="3523" t="s">
        <v>210</v>
      </c>
      <c r="I561" s="3523"/>
      <c r="J561" s="2852">
        <v>6.8830791231049817</v>
      </c>
      <c r="K561" s="2853">
        <v>9.3014582744661922</v>
      </c>
      <c r="L561" s="2854">
        <v>9.3014582744661922</v>
      </c>
      <c r="M561" s="3523" t="s">
        <v>469</v>
      </c>
      <c r="N561" s="3523"/>
      <c r="O561" s="2839">
        <v>2.1835344957833302E-2</v>
      </c>
      <c r="P561" s="2724"/>
      <c r="Q561" s="2724"/>
      <c r="R561" s="238"/>
      <c r="Z561" s="238"/>
      <c r="AA561" s="238"/>
      <c r="AB561" s="238"/>
      <c r="AC561" s="238"/>
      <c r="AD561" s="238"/>
      <c r="AE561" s="238"/>
      <c r="AF561" s="238"/>
      <c r="AG561" s="238"/>
      <c r="AH561" s="238"/>
      <c r="AI561" s="238"/>
      <c r="AJ561" s="238"/>
      <c r="AK561" s="238"/>
      <c r="AL561" s="238"/>
      <c r="AM561" s="238"/>
      <c r="AN561" s="238"/>
      <c r="AO561" s="238"/>
      <c r="AP561" s="238"/>
      <c r="AQ561" s="238"/>
      <c r="AR561" s="238"/>
      <c r="AS561" s="238"/>
      <c r="AT561" s="238"/>
      <c r="AU561" s="238"/>
      <c r="AV561" s="238"/>
      <c r="AW561" s="238"/>
      <c r="AX561" s="238"/>
      <c r="AY561" s="238"/>
      <c r="AZ561" s="238"/>
      <c r="BB561" s="424"/>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37" customFormat="true" ht="25.15" customHeight="true" x14ac:dyDescent="0.2">
      <c r="A562" s="424"/>
      <c r="B562" s="424"/>
      <c r="C562" s="3522" t="s">
        <v>536</v>
      </c>
      <c r="D562" s="3523"/>
      <c r="E562" s="2837">
        <v>0.11883198668532122</v>
      </c>
      <c r="F562" s="2724"/>
      <c r="G562" s="2724"/>
      <c r="H562" s="3540"/>
      <c r="I562" s="3540"/>
      <c r="J562" s="2724"/>
      <c r="K562" s="2724"/>
      <c r="L562" s="2724"/>
      <c r="M562" s="3523" t="s">
        <v>457</v>
      </c>
      <c r="N562" s="3523"/>
      <c r="O562" s="2839">
        <v>4.7419092864438347E-3</v>
      </c>
      <c r="P562" s="2724"/>
      <c r="Q562" s="2724"/>
      <c r="R562" s="238"/>
      <c r="Z562" s="238"/>
      <c r="AA562" s="238"/>
      <c r="AB562" s="238"/>
      <c r="AC562" s="238"/>
      <c r="AD562" s="238"/>
      <c r="AE562" s="238"/>
      <c r="AF562" s="238"/>
      <c r="AG562" s="238"/>
      <c r="AH562" s="238"/>
      <c r="AI562" s="238"/>
      <c r="AJ562" s="238"/>
      <c r="AK562" s="238"/>
      <c r="AL562" s="238"/>
      <c r="AM562" s="238"/>
      <c r="AN562" s="238"/>
      <c r="AO562" s="238"/>
      <c r="AP562" s="238"/>
      <c r="AQ562" s="238"/>
      <c r="AR562" s="238"/>
      <c r="AS562" s="238"/>
      <c r="AT562" s="238"/>
      <c r="AU562" s="238"/>
      <c r="AV562" s="238"/>
      <c r="AW562" s="238"/>
      <c r="AX562" s="238"/>
      <c r="AY562" s="238"/>
      <c r="AZ562" s="238"/>
      <c r="BB562" s="424"/>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37" customFormat="true" ht="25.15" customHeight="true" x14ac:dyDescent="0.2">
      <c r="A563" s="424"/>
      <c r="B563" s="424"/>
      <c r="C563" s="3522" t="s">
        <v>545</v>
      </c>
      <c r="D563" s="3523"/>
      <c r="E563" s="2837">
        <v>6.7123840624246844E-3</v>
      </c>
      <c r="F563" s="2724"/>
      <c r="G563" s="2724"/>
      <c r="H563" s="3540"/>
      <c r="I563" s="3540"/>
      <c r="J563" s="2724"/>
      <c r="K563" s="2724"/>
      <c r="L563" s="2724"/>
      <c r="M563" s="3523" t="s">
        <v>232</v>
      </c>
      <c r="N563" s="3523"/>
      <c r="O563" s="2848">
        <v>3.6657039743349496E-6</v>
      </c>
      <c r="P563" s="2724"/>
      <c r="Q563" s="2724"/>
      <c r="R563" s="238"/>
      <c r="Z563" s="238"/>
      <c r="AA563" s="238"/>
      <c r="AB563" s="238"/>
      <c r="AC563" s="238"/>
      <c r="AD563" s="238"/>
      <c r="AE563" s="238"/>
      <c r="AF563" s="238"/>
      <c r="AG563" s="238"/>
      <c r="AH563" s="238"/>
      <c r="AI563" s="238"/>
      <c r="AJ563" s="238"/>
      <c r="AK563" s="238"/>
      <c r="AL563" s="238"/>
      <c r="AM563" s="238"/>
      <c r="AN563" s="238"/>
      <c r="AO563" s="238"/>
      <c r="AP563" s="238"/>
      <c r="AQ563" s="238"/>
      <c r="AR563" s="238"/>
      <c r="AS563" s="238"/>
      <c r="AT563" s="238"/>
      <c r="AU563" s="238"/>
      <c r="AV563" s="238"/>
      <c r="AW563" s="238"/>
      <c r="AX563" s="238"/>
      <c r="AY563" s="238"/>
      <c r="AZ563" s="238"/>
      <c r="BB563" s="424"/>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37" customFormat="true" ht="25.15" customHeight="true" x14ac:dyDescent="0.2">
      <c r="A564" s="424"/>
      <c r="B564" s="424"/>
      <c r="C564" s="3522" t="s">
        <v>550</v>
      </c>
      <c r="D564" s="3523"/>
      <c r="E564" s="2837">
        <v>7.3080794353530282E-3</v>
      </c>
      <c r="F564" s="2724"/>
      <c r="G564" s="2724"/>
      <c r="H564" s="3523" t="s">
        <v>240</v>
      </c>
      <c r="I564" s="3523"/>
      <c r="J564" s="3523"/>
      <c r="K564" s="2724"/>
      <c r="L564" s="2724"/>
      <c r="M564" s="3523" t="s">
        <v>217</v>
      </c>
      <c r="N564" s="3523"/>
      <c r="O564" s="2839">
        <v>0.10733943621165937</v>
      </c>
      <c r="P564" s="2724"/>
      <c r="Q564" s="2724"/>
      <c r="R564" s="238"/>
      <c r="Z564" s="238"/>
      <c r="AA564" s="238"/>
      <c r="AB564" s="238"/>
      <c r="AC564" s="238"/>
      <c r="AD564" s="238"/>
      <c r="AE564" s="238"/>
      <c r="AF564" s="238"/>
      <c r="AG564" s="238"/>
      <c r="AH564" s="238"/>
      <c r="AI564" s="238"/>
      <c r="AJ564" s="238"/>
      <c r="AK564" s="238"/>
      <c r="AL564" s="238"/>
      <c r="AM564" s="238"/>
      <c r="AN564" s="238"/>
      <c r="AO564" s="238"/>
      <c r="AP564" s="238"/>
      <c r="AQ564" s="238"/>
      <c r="AR564" s="238"/>
      <c r="AS564" s="238"/>
      <c r="AT564" s="238"/>
      <c r="AU564" s="238"/>
      <c r="AV564" s="238"/>
      <c r="AW564" s="238"/>
      <c r="AX564" s="238"/>
      <c r="AY564" s="238"/>
      <c r="AZ564" s="238"/>
      <c r="BB564" s="424"/>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37" customFormat="true" ht="25.15" customHeight="true" x14ac:dyDescent="0.2">
      <c r="A565" s="424"/>
      <c r="B565" s="424"/>
      <c r="C565" s="3522" t="s">
        <v>547</v>
      </c>
      <c r="D565" s="3523"/>
      <c r="E565" s="2837">
        <v>6.0859260330584823E-3</v>
      </c>
      <c r="F565" s="2724"/>
      <c r="G565" s="2724"/>
      <c r="H565" s="3523" t="s">
        <v>197</v>
      </c>
      <c r="I565" s="3523"/>
      <c r="J565" s="2829" t="s">
        <v>209</v>
      </c>
      <c r="K565" s="2724"/>
      <c r="L565" s="2724"/>
      <c r="M565" s="3523" t="s">
        <v>411</v>
      </c>
      <c r="N565" s="3523"/>
      <c r="O565" s="2839">
        <v>0.26545403402201156</v>
      </c>
      <c r="P565" s="2724"/>
      <c r="Q565" s="2724"/>
      <c r="R565" s="238"/>
      <c r="Z565" s="238"/>
      <c r="AA565" s="238"/>
      <c r="AB565" s="238"/>
      <c r="AC565" s="238"/>
      <c r="AD565" s="238"/>
      <c r="AE565" s="238"/>
      <c r="AF565" s="238"/>
      <c r="AG565" s="238"/>
      <c r="AH565" s="238"/>
      <c r="AI565" s="238"/>
      <c r="AJ565" s="238"/>
      <c r="AK565" s="238"/>
      <c r="AL565" s="238"/>
      <c r="AM565" s="238"/>
      <c r="AN565" s="238"/>
      <c r="AO565" s="238"/>
      <c r="AP565" s="238"/>
      <c r="AQ565" s="238"/>
      <c r="AR565" s="238"/>
      <c r="AS565" s="238"/>
      <c r="AT565" s="238"/>
      <c r="AU565" s="238"/>
      <c r="AV565" s="238"/>
      <c r="AW565" s="238"/>
      <c r="AX565" s="238"/>
      <c r="AY565" s="238"/>
      <c r="AZ565" s="238"/>
      <c r="BB565" s="424"/>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37" customFormat="true" ht="25.15" customHeight="true" x14ac:dyDescent="0.2">
      <c r="A566" s="424"/>
      <c r="B566" s="424"/>
      <c r="C566" s="3522" t="s">
        <v>551</v>
      </c>
      <c r="D566" s="3523"/>
      <c r="E566" s="2837">
        <v>2.6485613691733974E-3</v>
      </c>
      <c r="F566" s="2724"/>
      <c r="G566" s="2724"/>
      <c r="H566" s="3523"/>
      <c r="I566" s="3523"/>
      <c r="J566" s="2832" t="s">
        <v>210</v>
      </c>
      <c r="K566" s="2724"/>
      <c r="L566" s="2724"/>
      <c r="M566" s="3523" t="s">
        <v>374</v>
      </c>
      <c r="N566" s="3523"/>
      <c r="O566" s="2839">
        <v>1.1544987688493743E-3</v>
      </c>
      <c r="P566" s="2724"/>
      <c r="Q566" s="2724"/>
      <c r="R566" s="238"/>
      <c r="Z566" s="238"/>
      <c r="AA566" s="238"/>
      <c r="AB566" s="238"/>
      <c r="AC566" s="238"/>
      <c r="AD566" s="238"/>
      <c r="AE566" s="238"/>
      <c r="AF566" s="238"/>
      <c r="AG566" s="238"/>
      <c r="AH566" s="238"/>
      <c r="AI566" s="238"/>
      <c r="AJ566" s="238"/>
      <c r="AK566" s="238"/>
      <c r="AL566" s="238"/>
      <c r="AM566" s="238"/>
      <c r="AN566" s="238"/>
      <c r="AO566" s="238"/>
      <c r="AP566" s="238"/>
      <c r="AQ566" s="238"/>
      <c r="AR566" s="238"/>
      <c r="AS566" s="238"/>
      <c r="AT566" s="238"/>
      <c r="AU566" s="238"/>
      <c r="AV566" s="238"/>
      <c r="AW566" s="238"/>
      <c r="AX566" s="238"/>
      <c r="AY566" s="238"/>
      <c r="AZ566" s="238"/>
      <c r="BB566" s="424"/>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37" customFormat="true" ht="25.15" customHeight="true" x14ac:dyDescent="0.2">
      <c r="A567" s="424"/>
      <c r="B567" s="424"/>
      <c r="C567" s="3522" t="s">
        <v>553</v>
      </c>
      <c r="D567" s="3523"/>
      <c r="E567" s="2842">
        <v>5.6207487578196326E-3</v>
      </c>
      <c r="F567" s="2724"/>
      <c r="G567" s="2724"/>
      <c r="H567" s="3523" t="s">
        <v>344</v>
      </c>
      <c r="I567" s="3523"/>
      <c r="J567" s="2835">
        <v>-2.1668661136279823E-2</v>
      </c>
      <c r="K567" s="2724"/>
      <c r="L567" s="2724"/>
      <c r="M567" s="3523" t="s">
        <v>231</v>
      </c>
      <c r="N567" s="3523"/>
      <c r="O567" s="2848">
        <v>9.8822560606119574E-5</v>
      </c>
      <c r="P567" s="2724"/>
      <c r="Q567" s="2724"/>
      <c r="R567" s="238"/>
      <c r="Z567" s="238"/>
      <c r="AA567" s="238"/>
      <c r="AB567" s="238"/>
      <c r="AC567" s="238"/>
      <c r="AD567" s="238"/>
      <c r="AE567" s="238"/>
      <c r="AF567" s="238"/>
      <c r="AG567" s="238"/>
      <c r="AH567" s="238"/>
      <c r="AI567" s="238"/>
      <c r="AJ567" s="238"/>
      <c r="AK567" s="238"/>
      <c r="AL567" s="238"/>
      <c r="AM567" s="238"/>
      <c r="AN567" s="238"/>
      <c r="AO567" s="238"/>
      <c r="AP567" s="238"/>
      <c r="AQ567" s="238"/>
      <c r="AR567" s="238"/>
      <c r="AS567" s="238"/>
      <c r="AT567" s="238"/>
      <c r="AU567" s="238"/>
      <c r="AV567" s="238"/>
      <c r="AW567" s="238"/>
      <c r="AX567" s="238"/>
      <c r="AY567" s="238"/>
      <c r="AZ567" s="238"/>
      <c r="BB567" s="424"/>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37" customFormat="true" ht="25.15" customHeight="true" x14ac:dyDescent="0.2">
      <c r="A568" s="424"/>
      <c r="B568" s="424"/>
      <c r="C568" s="3522"/>
      <c r="D568" s="3540"/>
      <c r="E568" s="2724"/>
      <c r="F568" s="2724"/>
      <c r="G568" s="2724"/>
      <c r="H568" s="3523" t="s">
        <v>524</v>
      </c>
      <c r="I568" s="3523"/>
      <c r="J568" s="2838">
        <v>0.1117010295717909</v>
      </c>
      <c r="K568" s="2724"/>
      <c r="L568" s="2724"/>
      <c r="M568" s="3523" t="s">
        <v>568</v>
      </c>
      <c r="N568" s="3523"/>
      <c r="O568" s="2839">
        <v>2.5190071639703041E-3</v>
      </c>
      <c r="P568" s="2724"/>
      <c r="Q568" s="2724"/>
      <c r="R568" s="238"/>
      <c r="Z568" s="238"/>
      <c r="AA568" s="238"/>
      <c r="AB568" s="238"/>
      <c r="AC568" s="238"/>
      <c r="AD568" s="238"/>
      <c r="AE568" s="238"/>
      <c r="AF568" s="238"/>
      <c r="AG568" s="238"/>
      <c r="AH568" s="238"/>
      <c r="AI568" s="238"/>
      <c r="AJ568" s="238"/>
      <c r="AK568" s="238"/>
      <c r="AL568" s="238"/>
      <c r="AM568" s="238"/>
      <c r="AN568" s="238"/>
      <c r="AO568" s="238"/>
      <c r="AP568" s="238"/>
      <c r="AQ568" s="238"/>
      <c r="AR568" s="238"/>
      <c r="AS568" s="238"/>
      <c r="AT568" s="238"/>
      <c r="AU568" s="238"/>
      <c r="AV568" s="238"/>
      <c r="AW568" s="238"/>
      <c r="AX568" s="238"/>
      <c r="AY568" s="238"/>
      <c r="AZ568" s="238"/>
      <c r="BB568" s="424"/>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37" customFormat="true" ht="25.15" customHeight="true" x14ac:dyDescent="0.2">
      <c r="A569" s="424"/>
      <c r="B569" s="424"/>
      <c r="C569" s="3522"/>
      <c r="D569" s="3540"/>
      <c r="E569" s="2724"/>
      <c r="F569" s="2724"/>
      <c r="G569" s="2724"/>
      <c r="H569" s="3523" t="s">
        <v>529</v>
      </c>
      <c r="I569" s="3523"/>
      <c r="J569" s="2838">
        <v>7.3444535103213762E-2</v>
      </c>
      <c r="K569" s="2724"/>
      <c r="L569" s="2724"/>
      <c r="M569" s="3523" t="s">
        <v>233</v>
      </c>
      <c r="N569" s="3523"/>
      <c r="O569" s="2848">
        <v>1.4213681923913913E-8</v>
      </c>
      <c r="P569" s="2724"/>
      <c r="Q569" s="2724"/>
      <c r="R569" s="238"/>
      <c r="Z569" s="238"/>
      <c r="AA569" s="238"/>
      <c r="AB569" s="238"/>
      <c r="AC569" s="238"/>
      <c r="AD569" s="238"/>
      <c r="AE569" s="238"/>
      <c r="AF569" s="238"/>
      <c r="AG569" s="238"/>
      <c r="AH569" s="238"/>
      <c r="AI569" s="238"/>
      <c r="AJ569" s="238"/>
      <c r="AK569" s="238"/>
      <c r="AL569" s="238"/>
      <c r="AM569" s="238"/>
      <c r="AN569" s="238"/>
      <c r="AO569" s="238"/>
      <c r="AP569" s="238"/>
      <c r="AQ569" s="238"/>
      <c r="AR569" s="238"/>
      <c r="AS569" s="238"/>
      <c r="AT569" s="238"/>
      <c r="AU569" s="238"/>
      <c r="AV569" s="238"/>
      <c r="AW569" s="238"/>
      <c r="AX569" s="238"/>
      <c r="AY569" s="238"/>
      <c r="AZ569" s="238"/>
      <c r="BB569" s="424"/>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37" customFormat="true" ht="25.15" customHeight="true" x14ac:dyDescent="0.2">
      <c r="A570" s="424"/>
      <c r="B570" s="424"/>
      <c r="C570" s="3522" t="s">
        <v>236</v>
      </c>
      <c r="D570" s="3523"/>
      <c r="E570" s="3523"/>
      <c r="F570" s="3523"/>
      <c r="G570" s="3523"/>
      <c r="H570" s="3523" t="s">
        <v>525</v>
      </c>
      <c r="I570" s="3523"/>
      <c r="J570" s="2838">
        <v>0.11046833654776143</v>
      </c>
      <c r="K570" s="2724"/>
      <c r="L570" s="2724"/>
      <c r="M570" s="3523" t="s">
        <v>539</v>
      </c>
      <c r="N570" s="3523"/>
      <c r="O570" s="2839">
        <v>3.5746961257792E-3</v>
      </c>
      <c r="P570" s="2724"/>
      <c r="Q570" s="2724"/>
      <c r="R570" s="238"/>
      <c r="Z570" s="238"/>
      <c r="AA570" s="238"/>
      <c r="AB570" s="238"/>
      <c r="AC570" s="238"/>
      <c r="AD570" s="238"/>
      <c r="AE570" s="238"/>
      <c r="AF570" s="238"/>
      <c r="AG570" s="238"/>
      <c r="AH570" s="238"/>
      <c r="AI570" s="238"/>
      <c r="AJ570" s="238"/>
      <c r="AK570" s="238"/>
      <c r="AL570" s="238"/>
      <c r="AM570" s="238"/>
      <c r="AN570" s="238"/>
      <c r="AO570" s="238"/>
      <c r="AP570" s="238"/>
      <c r="AQ570" s="238"/>
      <c r="AR570" s="238"/>
      <c r="AS570" s="238"/>
      <c r="AT570" s="238"/>
      <c r="AU570" s="238"/>
      <c r="AV570" s="238"/>
      <c r="AW570" s="238"/>
      <c r="AX570" s="238"/>
      <c r="AY570" s="238"/>
      <c r="AZ570" s="238"/>
      <c r="BB570" s="424"/>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37" customFormat="true" ht="25.15" customHeight="true" x14ac:dyDescent="0.2">
      <c r="A571" s="424"/>
      <c r="B571" s="424"/>
      <c r="C571" s="3522" t="s">
        <v>209</v>
      </c>
      <c r="D571" s="3523"/>
      <c r="E571" s="3537" t="s">
        <v>237</v>
      </c>
      <c r="F571" s="3538"/>
      <c r="G571" s="3539"/>
      <c r="H571" s="3523" t="s">
        <v>526</v>
      </c>
      <c r="I571" s="3523"/>
      <c r="J571" s="2838">
        <v>0.1095765503042118</v>
      </c>
      <c r="K571" s="2724"/>
      <c r="L571" s="2724"/>
      <c r="M571" s="3523" t="s">
        <v>541</v>
      </c>
      <c r="N571" s="3523"/>
      <c r="O571" s="2839">
        <v>2.5523105262144807E-2</v>
      </c>
      <c r="P571" s="2724"/>
      <c r="Q571" s="2724"/>
      <c r="R571" s="238"/>
      <c r="Z571" s="238"/>
      <c r="AA571" s="238"/>
      <c r="AB571" s="238"/>
      <c r="AC571" s="238"/>
      <c r="AD571" s="238"/>
      <c r="AE571" s="238"/>
      <c r="AF571" s="238"/>
      <c r="AG571" s="238"/>
      <c r="AH571" s="238"/>
      <c r="AI571" s="238"/>
      <c r="AJ571" s="238"/>
      <c r="AK571" s="238"/>
      <c r="AL571" s="238"/>
      <c r="AM571" s="238"/>
      <c r="AN571" s="238"/>
      <c r="AO571" s="238"/>
      <c r="AP571" s="238"/>
      <c r="AQ571" s="238"/>
      <c r="AR571" s="238"/>
      <c r="AS571" s="238"/>
      <c r="AT571" s="238"/>
      <c r="AU571" s="238"/>
      <c r="AV571" s="238"/>
      <c r="AW571" s="238"/>
      <c r="AX571" s="238"/>
      <c r="AY571" s="238"/>
      <c r="AZ571" s="238"/>
      <c r="BB571" s="424"/>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37" customFormat="true" ht="25.15" customHeight="true" x14ac:dyDescent="0.2">
      <c r="A572" s="424"/>
      <c r="B572" s="424"/>
      <c r="C572" s="3523"/>
      <c r="D572" s="3523"/>
      <c r="E572" s="2855" t="s">
        <v>192</v>
      </c>
      <c r="F572" s="2856" t="s">
        <v>238</v>
      </c>
      <c r="G572" s="2857" t="s">
        <v>239</v>
      </c>
      <c r="H572" s="3523" t="s">
        <v>546</v>
      </c>
      <c r="I572" s="3523"/>
      <c r="J572" s="2838">
        <v>6.563027208190516E-3</v>
      </c>
      <c r="K572" s="2724"/>
      <c r="L572" s="2724"/>
      <c r="M572" s="3523" t="s">
        <v>567</v>
      </c>
      <c r="N572" s="3523"/>
      <c r="O572" s="2839">
        <v>3.0842163715316873E-4</v>
      </c>
      <c r="P572" s="2724"/>
      <c r="Q572" s="2724"/>
      <c r="R572" s="238"/>
      <c r="Z572" s="238"/>
      <c r="AA572" s="238"/>
      <c r="AB572" s="238"/>
      <c r="AC572" s="238"/>
      <c r="AD572" s="238"/>
      <c r="AE572" s="238"/>
      <c r="AF572" s="238"/>
      <c r="AG572" s="238"/>
      <c r="AH572" s="238"/>
      <c r="AI572" s="238"/>
      <c r="AJ572" s="238"/>
      <c r="AK572" s="238"/>
      <c r="AL572" s="238"/>
      <c r="AM572" s="238"/>
      <c r="AN572" s="238"/>
      <c r="AO572" s="238"/>
      <c r="AP572" s="238"/>
      <c r="AQ572" s="238"/>
      <c r="AR572" s="238"/>
      <c r="AS572" s="238"/>
      <c r="AT572" s="238"/>
      <c r="AU572" s="238"/>
      <c r="AV572" s="238"/>
      <c r="AW572" s="238"/>
      <c r="AX572" s="238"/>
      <c r="AY572" s="238"/>
      <c r="AZ572" s="238"/>
      <c r="BB572" s="424"/>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37" customFormat="true" ht="25.15" customHeight="true" x14ac:dyDescent="0.2">
      <c r="A573" s="424"/>
      <c r="B573" s="424"/>
      <c r="C573" s="3522" t="s">
        <v>210</v>
      </c>
      <c r="D573" s="3523"/>
      <c r="E573" s="2858">
        <v>8.5944494381553831</v>
      </c>
      <c r="F573" s="2859">
        <v>10.743061797694228</v>
      </c>
      <c r="G573" s="2860">
        <v>10.743061797694228</v>
      </c>
      <c r="H573" s="3523" t="s">
        <v>543</v>
      </c>
      <c r="I573" s="3523"/>
      <c r="J573" s="2838">
        <v>2.4081326756575608E-2</v>
      </c>
      <c r="K573" s="2724"/>
      <c r="L573" s="2724"/>
      <c r="M573" s="3523" t="s">
        <v>527</v>
      </c>
      <c r="N573" s="3523"/>
      <c r="O573" s="2839">
        <v>0.41941330593782222</v>
      </c>
      <c r="P573" s="2724"/>
      <c r="Q573" s="2724"/>
      <c r="R573" s="238"/>
      <c r="Z573" s="238"/>
      <c r="AA573" s="238"/>
      <c r="AB573" s="238"/>
      <c r="AC573" s="238"/>
      <c r="AD573" s="238"/>
      <c r="AE573" s="238"/>
      <c r="AF573" s="238"/>
      <c r="AG573" s="238"/>
      <c r="AH573" s="238"/>
      <c r="AI573" s="238"/>
      <c r="AJ573" s="238"/>
      <c r="AK573" s="238"/>
      <c r="AL573" s="238"/>
      <c r="AM573" s="238"/>
      <c r="AN573" s="238"/>
      <c r="AO573" s="238"/>
      <c r="AP573" s="238"/>
      <c r="AQ573" s="238"/>
      <c r="AR573" s="238"/>
      <c r="AS573" s="238"/>
      <c r="AT573" s="238"/>
      <c r="AU573" s="238"/>
      <c r="AV573" s="238"/>
      <c r="AW573" s="238"/>
      <c r="AX573" s="238"/>
      <c r="AY573" s="238"/>
      <c r="AZ573" s="238"/>
      <c r="BB573" s="424"/>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37" customFormat="true" ht="25.15" customHeight="true" x14ac:dyDescent="0.2">
      <c r="A574" s="424"/>
      <c r="B574" s="424"/>
      <c r="C574" s="3522"/>
      <c r="D574" s="3540"/>
      <c r="E574" s="2724"/>
      <c r="F574" s="2724"/>
      <c r="G574" s="2724"/>
      <c r="H574" s="3523" t="s">
        <v>531</v>
      </c>
      <c r="I574" s="3523"/>
      <c r="J574" s="2838">
        <v>7.2273496185881206E-2</v>
      </c>
      <c r="K574" s="2724"/>
      <c r="L574" s="2724"/>
      <c r="M574" s="3523" t="s">
        <v>533</v>
      </c>
      <c r="N574" s="3523"/>
      <c r="O574" s="2839">
        <v>0.21312381383436349</v>
      </c>
      <c r="P574" s="2724"/>
      <c r="Q574" s="2724"/>
      <c r="R574" s="238"/>
      <c r="Z574" s="238"/>
      <c r="AA574" s="238"/>
      <c r="AB574" s="238"/>
      <c r="AC574" s="238"/>
      <c r="AD574" s="238"/>
      <c r="AE574" s="238"/>
      <c r="AF574" s="238"/>
      <c r="AG574" s="238"/>
      <c r="AH574" s="238"/>
      <c r="AI574" s="238"/>
      <c r="AJ574" s="238"/>
      <c r="AK574" s="238"/>
      <c r="AL574" s="238"/>
      <c r="AM574" s="238"/>
      <c r="AN574" s="238"/>
      <c r="AO574" s="238"/>
      <c r="AP574" s="238"/>
      <c r="AQ574" s="238"/>
      <c r="AR574" s="238"/>
      <c r="AS574" s="238"/>
      <c r="AT574" s="238"/>
      <c r="AU574" s="238"/>
      <c r="AV574" s="238"/>
      <c r="AW574" s="238"/>
      <c r="AX574" s="238"/>
      <c r="AY574" s="238"/>
      <c r="AZ574" s="238"/>
      <c r="BB574" s="424"/>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37" customFormat="true" ht="25.15" customHeight="true" x14ac:dyDescent="0.2">
      <c r="A575" s="424"/>
      <c r="B575" s="424"/>
      <c r="C575" s="3522"/>
      <c r="D575" s="3540"/>
      <c r="E575" s="2724"/>
      <c r="F575" s="2724"/>
      <c r="G575" s="2724"/>
      <c r="H575" s="3523" t="s">
        <v>406</v>
      </c>
      <c r="I575" s="3523"/>
      <c r="J575" s="2838">
        <v>-8.9506956205582563E-2</v>
      </c>
      <c r="K575" s="2724"/>
      <c r="L575" s="2724"/>
      <c r="M575" s="3523" t="s">
        <v>530</v>
      </c>
      <c r="N575" s="3523"/>
      <c r="O575" s="2839">
        <v>0.21783135770011433</v>
      </c>
      <c r="P575" s="2724"/>
      <c r="Q575" s="2724"/>
      <c r="R575" s="238"/>
      <c r="Z575" s="238"/>
      <c r="AA575" s="238"/>
      <c r="AB575" s="238"/>
      <c r="AC575" s="238"/>
      <c r="AD575" s="238"/>
      <c r="AE575" s="238"/>
      <c r="AF575" s="238"/>
      <c r="AG575" s="238"/>
      <c r="AH575" s="238"/>
      <c r="AI575" s="238"/>
      <c r="AJ575" s="238"/>
      <c r="AK575" s="238"/>
      <c r="AL575" s="238"/>
      <c r="AM575" s="238"/>
      <c r="AN575" s="238"/>
      <c r="AO575" s="238"/>
      <c r="AP575" s="238"/>
      <c r="AQ575" s="238"/>
      <c r="AR575" s="238"/>
      <c r="AS575" s="238"/>
      <c r="AT575" s="238"/>
      <c r="AU575" s="238"/>
      <c r="AV575" s="238"/>
      <c r="AW575" s="238"/>
      <c r="AX575" s="238"/>
      <c r="AY575" s="238"/>
      <c r="AZ575" s="238"/>
      <c r="BB575" s="424"/>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37" customFormat="true" ht="25.15" customHeight="true" x14ac:dyDescent="0.2">
      <c r="A576" s="424"/>
      <c r="B576" s="424"/>
      <c r="C576" s="3522" t="s">
        <v>240</v>
      </c>
      <c r="D576" s="3523"/>
      <c r="E576" s="3523"/>
      <c r="F576" s="2724"/>
      <c r="G576" s="2724"/>
      <c r="H576" s="3523" t="s">
        <v>433</v>
      </c>
      <c r="I576" s="3523"/>
      <c r="J576" s="2838">
        <v>-3.0210587219084765E-2</v>
      </c>
      <c r="K576" s="2724"/>
      <c r="L576" s="2724"/>
      <c r="M576" s="3523" t="s">
        <v>534</v>
      </c>
      <c r="N576" s="3523"/>
      <c r="O576" s="2839">
        <v>0.22737425497930525</v>
      </c>
      <c r="P576" s="2724"/>
      <c r="Q576" s="2724"/>
      <c r="R576" s="238"/>
      <c r="Z576" s="238"/>
      <c r="AA576" s="238"/>
      <c r="AB576" s="238"/>
      <c r="AC576" s="238"/>
      <c r="AD576" s="238"/>
      <c r="AE576" s="238"/>
      <c r="AF576" s="238"/>
      <c r="AG576" s="238"/>
      <c r="AH576" s="238"/>
      <c r="AI576" s="238"/>
      <c r="AJ576" s="238"/>
      <c r="AK576" s="238"/>
      <c r="AL576" s="238"/>
      <c r="AM576" s="238"/>
      <c r="AN576" s="238"/>
      <c r="AO576" s="238"/>
      <c r="AP576" s="238"/>
      <c r="AQ576" s="238"/>
      <c r="AR576" s="238"/>
      <c r="AS576" s="238"/>
      <c r="AT576" s="238"/>
      <c r="AU576" s="238"/>
      <c r="AV576" s="238"/>
      <c r="AW576" s="238"/>
      <c r="AX576" s="238"/>
      <c r="AY576" s="238"/>
      <c r="AZ576" s="238"/>
      <c r="BB576" s="424"/>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37" customFormat="true" ht="25.15" customHeight="true" x14ac:dyDescent="0.2">
      <c r="A577" s="424"/>
      <c r="B577" s="424"/>
      <c r="C577" s="3522" t="s">
        <v>197</v>
      </c>
      <c r="D577" s="3523"/>
      <c r="E577" s="2828" t="s">
        <v>209</v>
      </c>
      <c r="F577" s="2724"/>
      <c r="G577" s="2724"/>
      <c r="H577" s="3523" t="s">
        <v>229</v>
      </c>
      <c r="I577" s="3523"/>
      <c r="J577" s="2838">
        <v>3.5130487091157422E-3</v>
      </c>
      <c r="K577" s="2724"/>
      <c r="L577" s="2724"/>
      <c r="M577" s="3523" t="s">
        <v>528</v>
      </c>
      <c r="N577" s="3523"/>
      <c r="O577" s="2839">
        <v>0.37326540420055243</v>
      </c>
      <c r="P577" s="2724"/>
      <c r="Q577" s="2724"/>
      <c r="R577" s="238"/>
      <c r="Z577" s="238"/>
      <c r="AA577" s="238"/>
      <c r="AB577" s="238"/>
      <c r="AC577" s="238"/>
      <c r="AD577" s="238"/>
      <c r="AE577" s="238"/>
      <c r="AF577" s="238"/>
      <c r="AG577" s="238"/>
      <c r="AH577" s="238"/>
      <c r="AI577" s="238"/>
      <c r="AJ577" s="238"/>
      <c r="AK577" s="238"/>
      <c r="AL577" s="238"/>
      <c r="AM577" s="238"/>
      <c r="AN577" s="238"/>
      <c r="AO577" s="238"/>
      <c r="AP577" s="238"/>
      <c r="AQ577" s="238"/>
      <c r="AR577" s="238"/>
      <c r="AS577" s="238"/>
      <c r="AT577" s="238"/>
      <c r="AU577" s="238"/>
      <c r="AV577" s="238"/>
      <c r="AW577" s="238"/>
      <c r="AX577" s="238"/>
      <c r="AY577" s="238"/>
      <c r="AZ577" s="238"/>
      <c r="BB577" s="424"/>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37" customFormat="true" ht="25.15" customHeight="true" x14ac:dyDescent="0.2">
      <c r="A578" s="424"/>
      <c r="B578" s="424"/>
      <c r="C578" s="3523"/>
      <c r="D578" s="3523"/>
      <c r="E578" s="2831" t="s">
        <v>210</v>
      </c>
      <c r="F578" s="2724"/>
      <c r="G578" s="2724"/>
      <c r="H578" s="3523" t="s">
        <v>473</v>
      </c>
      <c r="I578" s="3523"/>
      <c r="J578" s="2838">
        <v>-1.4481488055376249E-3</v>
      </c>
      <c r="K578" s="2724"/>
      <c r="L578" s="2724"/>
      <c r="M578" s="3523" t="s">
        <v>538</v>
      </c>
      <c r="N578" s="3523"/>
      <c r="O578" s="2839">
        <v>5.6745526084613446E-2</v>
      </c>
      <c r="P578" s="2724"/>
      <c r="Q578" s="2724"/>
      <c r="R578" s="238"/>
      <c r="Z578" s="238"/>
      <c r="AA578" s="238"/>
      <c r="AB578" s="238"/>
      <c r="AC578" s="238"/>
      <c r="AD578" s="238"/>
      <c r="AE578" s="238"/>
      <c r="AF578" s="238"/>
      <c r="AG578" s="238"/>
      <c r="AH578" s="238"/>
      <c r="AI578" s="238"/>
      <c r="AJ578" s="238"/>
      <c r="AK578" s="238"/>
      <c r="AL578" s="238"/>
      <c r="AM578" s="238"/>
      <c r="AN578" s="238"/>
      <c r="AO578" s="238"/>
      <c r="AP578" s="238"/>
      <c r="AQ578" s="238"/>
      <c r="AR578" s="238"/>
      <c r="AS578" s="238"/>
      <c r="AT578" s="238"/>
      <c r="AU578" s="238"/>
      <c r="AV578" s="238"/>
      <c r="AW578" s="238"/>
      <c r="AX578" s="238"/>
      <c r="AY578" s="238"/>
      <c r="AZ578" s="238"/>
      <c r="BB578" s="424"/>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37" customFormat="true" ht="25.15" customHeight="true" x14ac:dyDescent="0.2">
      <c r="A579" s="424"/>
      <c r="B579" s="424"/>
      <c r="C579" s="3522" t="s">
        <v>344</v>
      </c>
      <c r="D579" s="3523"/>
      <c r="E579" s="2834">
        <v>-2.4201969538135998E-2</v>
      </c>
      <c r="F579" s="2724"/>
      <c r="G579" s="2724"/>
      <c r="H579" s="3523" t="s">
        <v>227</v>
      </c>
      <c r="I579" s="3523"/>
      <c r="J579" s="2838">
        <v>4.2811187133898502E-3</v>
      </c>
      <c r="K579" s="2724"/>
      <c r="L579" s="2724"/>
      <c r="M579" s="3523" t="s">
        <v>540</v>
      </c>
      <c r="N579" s="3523"/>
      <c r="O579" s="2839">
        <v>7.5984501427632134E-2</v>
      </c>
      <c r="P579" s="2724"/>
      <c r="Q579" s="2724"/>
      <c r="R579" s="238"/>
      <c r="Z579" s="238"/>
      <c r="AA579" s="238"/>
      <c r="AB579" s="238"/>
      <c r="AC579" s="238"/>
      <c r="AD579" s="238"/>
      <c r="AE579" s="238"/>
      <c r="AF579" s="238"/>
      <c r="AG579" s="238"/>
      <c r="AH579" s="238"/>
      <c r="AI579" s="238"/>
      <c r="AJ579" s="238"/>
      <c r="AK579" s="238"/>
      <c r="AL579" s="238"/>
      <c r="AM579" s="238"/>
      <c r="AN579" s="238"/>
      <c r="AO579" s="238"/>
      <c r="AP579" s="238"/>
      <c r="AQ579" s="238"/>
      <c r="AR579" s="238"/>
      <c r="AS579" s="238"/>
      <c r="AT579" s="238"/>
      <c r="AU579" s="238"/>
      <c r="AV579" s="238"/>
      <c r="AW579" s="238"/>
      <c r="AX579" s="238"/>
      <c r="AY579" s="238"/>
      <c r="AZ579" s="238"/>
      <c r="BB579" s="424"/>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37" customFormat="true" ht="25.15" customHeight="true" x14ac:dyDescent="0.2">
      <c r="A580" s="424"/>
      <c r="B580" s="424"/>
      <c r="C580" s="3522" t="s">
        <v>524</v>
      </c>
      <c r="D580" s="3523"/>
      <c r="E580" s="2837">
        <v>9.5527982727201713E-2</v>
      </c>
      <c r="F580" s="2724"/>
      <c r="G580" s="2724"/>
      <c r="H580" s="3523" t="s">
        <v>441</v>
      </c>
      <c r="I580" s="3523"/>
      <c r="J580" s="2838">
        <v>1.6597057862938153E-2</v>
      </c>
      <c r="K580" s="2724"/>
      <c r="L580" s="2724"/>
      <c r="M580" s="3523" t="s">
        <v>542</v>
      </c>
      <c r="N580" s="3523"/>
      <c r="O580" s="2839">
        <v>6.1785152193117671E-2</v>
      </c>
      <c r="P580" s="2724"/>
      <c r="Q580" s="2724"/>
      <c r="R580" s="238"/>
      <c r="Z580" s="238"/>
      <c r="AA580" s="238"/>
      <c r="AB580" s="238"/>
      <c r="AC580" s="238"/>
      <c r="AD580" s="238"/>
      <c r="AE580" s="238"/>
      <c r="AF580" s="238"/>
      <c r="AG580" s="238"/>
      <c r="AH580" s="238"/>
      <c r="AI580" s="238"/>
      <c r="AJ580" s="238"/>
      <c r="AK580" s="238"/>
      <c r="AL580" s="238"/>
      <c r="AM580" s="238"/>
      <c r="AN580" s="238"/>
      <c r="AO580" s="238"/>
      <c r="AP580" s="238"/>
      <c r="AQ580" s="238"/>
      <c r="AR580" s="238"/>
      <c r="AS580" s="238"/>
      <c r="AT580" s="238"/>
      <c r="AU580" s="238"/>
      <c r="AV580" s="238"/>
      <c r="AW580" s="238"/>
      <c r="AX580" s="238"/>
      <c r="AY580" s="238"/>
      <c r="AZ580" s="238"/>
      <c r="BB580" s="424"/>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37" customFormat="true" ht="25.15" customHeight="true" x14ac:dyDescent="0.2">
      <c r="A581" s="424"/>
      <c r="B581" s="424"/>
      <c r="C581" s="3522" t="s">
        <v>529</v>
      </c>
      <c r="D581" s="3523"/>
      <c r="E581" s="2837">
        <v>5.4400960541086792E-2</v>
      </c>
      <c r="F581" s="2724"/>
      <c r="G581" s="2724"/>
      <c r="H581" s="3523" t="s">
        <v>223</v>
      </c>
      <c r="I581" s="3523"/>
      <c r="J581" s="2838">
        <v>4.652974625346231E-2</v>
      </c>
      <c r="K581" s="2724"/>
      <c r="L581" s="2724"/>
      <c r="M581" s="3523" t="s">
        <v>535</v>
      </c>
      <c r="N581" s="3523"/>
      <c r="O581" s="2839">
        <v>0.15534806257470635</v>
      </c>
      <c r="P581" s="2724"/>
      <c r="Q581" s="2724"/>
      <c r="R581" s="238"/>
      <c r="Z581" s="238"/>
      <c r="AA581" s="238"/>
      <c r="AB581" s="238"/>
      <c r="AC581" s="238"/>
      <c r="AD581" s="238"/>
      <c r="AE581" s="238"/>
      <c r="AF581" s="238"/>
      <c r="AG581" s="238"/>
      <c r="AH581" s="238"/>
      <c r="AI581" s="238"/>
      <c r="AJ581" s="238"/>
      <c r="AK581" s="238"/>
      <c r="AL581" s="238"/>
      <c r="AM581" s="238"/>
      <c r="AN581" s="238"/>
      <c r="AO581" s="238"/>
      <c r="AP581" s="238"/>
      <c r="AQ581" s="238"/>
      <c r="AR581" s="238"/>
      <c r="AS581" s="238"/>
      <c r="AT581" s="238"/>
      <c r="AU581" s="238"/>
      <c r="AV581" s="238"/>
      <c r="AW581" s="238"/>
      <c r="AX581" s="238"/>
      <c r="AY581" s="238"/>
      <c r="AZ581" s="238"/>
      <c r="BB581" s="424"/>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37" customFormat="true" ht="25.15" customHeight="true" x14ac:dyDescent="0.2">
      <c r="A582" s="424"/>
      <c r="B582" s="424"/>
      <c r="C582" s="3522" t="s">
        <v>525</v>
      </c>
      <c r="D582" s="3523"/>
      <c r="E582" s="2837">
        <v>9.2828789417052388E-2</v>
      </c>
      <c r="F582" s="2724"/>
      <c r="G582" s="2724"/>
      <c r="H582" s="3523" t="s">
        <v>216</v>
      </c>
      <c r="I582" s="3523"/>
      <c r="J582" s="2838">
        <v>5.9223818868114259E-2</v>
      </c>
      <c r="K582" s="2724"/>
      <c r="L582" s="2724"/>
      <c r="M582" s="3523" t="s">
        <v>536</v>
      </c>
      <c r="N582" s="3523"/>
      <c r="O582" s="2839">
        <v>0.13382418726332121</v>
      </c>
      <c r="P582" s="2724"/>
      <c r="Q582" s="2724"/>
      <c r="R582" s="238"/>
      <c r="Z582" s="238"/>
      <c r="AA582" s="238"/>
      <c r="AB582" s="238"/>
      <c r="AC582" s="238"/>
      <c r="AD582" s="238"/>
      <c r="AE582" s="238"/>
      <c r="AF582" s="238"/>
      <c r="AG582" s="238"/>
      <c r="AH582" s="238"/>
      <c r="AI582" s="238"/>
      <c r="AJ582" s="238"/>
      <c r="AK582" s="238"/>
      <c r="AL582" s="238"/>
      <c r="AM582" s="238"/>
      <c r="AN582" s="238"/>
      <c r="AO582" s="238"/>
      <c r="AP582" s="238"/>
      <c r="AQ582" s="238"/>
      <c r="AR582" s="238"/>
      <c r="AS582" s="238"/>
      <c r="AT582" s="238"/>
      <c r="AU582" s="238"/>
      <c r="AV582" s="238"/>
      <c r="AW582" s="238"/>
      <c r="AX582" s="238"/>
      <c r="AY582" s="238"/>
      <c r="AZ582" s="238"/>
      <c r="BB582" s="424"/>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37" customFormat="true" ht="25.15" customHeight="true" x14ac:dyDescent="0.2">
      <c r="A583" s="424"/>
      <c r="B583" s="424"/>
      <c r="C583" s="3522" t="s">
        <v>526</v>
      </c>
      <c r="D583" s="3523"/>
      <c r="E583" s="2837">
        <v>8.9784833044349963E-2</v>
      </c>
      <c r="F583" s="2724"/>
      <c r="G583" s="2724"/>
      <c r="H583" s="3523" t="s">
        <v>555</v>
      </c>
      <c r="I583" s="3523"/>
      <c r="J583" s="2838">
        <v>7.4900214478763058E-3</v>
      </c>
      <c r="K583" s="2724"/>
      <c r="L583" s="2724"/>
      <c r="M583" s="3523" t="s">
        <v>545</v>
      </c>
      <c r="N583" s="3523"/>
      <c r="O583" s="2839">
        <v>1.4952519772577333E-2</v>
      </c>
      <c r="P583" s="2724"/>
      <c r="Q583" s="2724"/>
      <c r="R583" s="238"/>
      <c r="Z583" s="238"/>
      <c r="AA583" s="238"/>
      <c r="AB583" s="238"/>
      <c r="AC583" s="238"/>
      <c r="AD583" s="238"/>
      <c r="AE583" s="238"/>
      <c r="AF583" s="238"/>
      <c r="AG583" s="238"/>
      <c r="AH583" s="238"/>
      <c r="AI583" s="238"/>
      <c r="AJ583" s="238"/>
      <c r="AK583" s="238"/>
      <c r="AL583" s="238"/>
      <c r="AM583" s="238"/>
      <c r="AN583" s="238"/>
      <c r="AO583" s="238"/>
      <c r="AP583" s="238"/>
      <c r="AQ583" s="238"/>
      <c r="AR583" s="238"/>
      <c r="AS583" s="238"/>
      <c r="AT583" s="238"/>
      <c r="AU583" s="238"/>
      <c r="AV583" s="238"/>
      <c r="AW583" s="238"/>
      <c r="AX583" s="238"/>
      <c r="AY583" s="238"/>
      <c r="AZ583" s="238"/>
      <c r="BB583" s="424"/>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37" customFormat="true" ht="25.15" customHeight="true" x14ac:dyDescent="0.2">
      <c r="A584" s="424"/>
      <c r="B584" s="424"/>
      <c r="C584" s="3522" t="s">
        <v>546</v>
      </c>
      <c r="D584" s="3523"/>
      <c r="E584" s="2837">
        <v>-5.9796845229010444E-3</v>
      </c>
      <c r="F584" s="2724"/>
      <c r="G584" s="2724"/>
      <c r="H584" s="3523" t="s">
        <v>222</v>
      </c>
      <c r="I584" s="3523"/>
      <c r="J584" s="2838">
        <v>-1.3979260340336672E-3</v>
      </c>
      <c r="K584" s="2724"/>
      <c r="L584" s="2724"/>
      <c r="M584" s="3523" t="s">
        <v>550</v>
      </c>
      <c r="N584" s="3523"/>
      <c r="O584" s="2839">
        <v>2.2774967495109915E-2</v>
      </c>
      <c r="P584" s="2724"/>
      <c r="Q584" s="2724"/>
      <c r="R584" s="238"/>
      <c r="Z584" s="238"/>
      <c r="AA584" s="238"/>
      <c r="AB584" s="238"/>
      <c r="AC584" s="238"/>
      <c r="AD584" s="238"/>
      <c r="AE584" s="238"/>
      <c r="AF584" s="238"/>
      <c r="AG584" s="238"/>
      <c r="AH584" s="238"/>
      <c r="AI584" s="238"/>
      <c r="AJ584" s="238"/>
      <c r="AK584" s="238"/>
      <c r="AL584" s="238"/>
      <c r="AM584" s="238"/>
      <c r="AN584" s="238"/>
      <c r="AO584" s="238"/>
      <c r="AP584" s="238"/>
      <c r="AQ584" s="238"/>
      <c r="AR584" s="238"/>
      <c r="AS584" s="238"/>
      <c r="AT584" s="238"/>
      <c r="AU584" s="238"/>
      <c r="AV584" s="238"/>
      <c r="AW584" s="238"/>
      <c r="AX584" s="238"/>
      <c r="AY584" s="238"/>
      <c r="AZ584" s="238"/>
      <c r="BB584" s="424"/>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37" customFormat="true" ht="25.15" customHeight="true" x14ac:dyDescent="0.2">
      <c r="A585" s="424"/>
      <c r="B585" s="424"/>
      <c r="C585" s="3522" t="s">
        <v>543</v>
      </c>
      <c r="D585" s="3523"/>
      <c r="E585" s="2837">
        <v>1.343325791783789E-2</v>
      </c>
      <c r="F585" s="2724"/>
      <c r="G585" s="2724"/>
      <c r="H585" s="3523" t="s">
        <v>446</v>
      </c>
      <c r="I585" s="3523"/>
      <c r="J585" s="2838">
        <v>8.0864854289904877E-4</v>
      </c>
      <c r="K585" s="2724"/>
      <c r="L585" s="2724"/>
      <c r="M585" s="3523" t="s">
        <v>547</v>
      </c>
      <c r="N585" s="3523"/>
      <c r="O585" s="2839">
        <v>7.538073364627816E-3</v>
      </c>
      <c r="P585" s="2724"/>
      <c r="Q585" s="2724"/>
      <c r="R585" s="238"/>
      <c r="Z585" s="238"/>
      <c r="AA585" s="238"/>
      <c r="AB585" s="238"/>
      <c r="AC585" s="238"/>
      <c r="AD585" s="238"/>
      <c r="AE585" s="238"/>
      <c r="AF585" s="238"/>
      <c r="AG585" s="238"/>
      <c r="AH585" s="238"/>
      <c r="AI585" s="238"/>
      <c r="AJ585" s="238"/>
      <c r="AK585" s="238"/>
      <c r="AL585" s="238"/>
      <c r="AM585" s="238"/>
      <c r="AN585" s="238"/>
      <c r="AO585" s="238"/>
      <c r="AP585" s="238"/>
      <c r="AQ585" s="238"/>
      <c r="AR585" s="238"/>
      <c r="AS585" s="238"/>
      <c r="AT585" s="238"/>
      <c r="AU585" s="238"/>
      <c r="AV585" s="238"/>
      <c r="AW585" s="238"/>
      <c r="AX585" s="238"/>
      <c r="AY585" s="238"/>
      <c r="AZ585" s="238"/>
      <c r="BB585" s="424"/>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37" customFormat="true" ht="25.15" customHeight="true" x14ac:dyDescent="0.2">
      <c r="A586" s="424"/>
      <c r="B586" s="424"/>
      <c r="C586" s="3522" t="s">
        <v>531</v>
      </c>
      <c r="D586" s="3523"/>
      <c r="E586" s="2837">
        <v>5.4916472636815108E-2</v>
      </c>
      <c r="F586" s="2724"/>
      <c r="G586" s="2724"/>
      <c r="H586" s="3523" t="s">
        <v>549</v>
      </c>
      <c r="I586" s="3523"/>
      <c r="J586" s="2838">
        <v>-1.899740096920997E-2</v>
      </c>
      <c r="K586" s="2724"/>
      <c r="L586" s="2724"/>
      <c r="M586" s="3523" t="s">
        <v>551</v>
      </c>
      <c r="N586" s="3523"/>
      <c r="O586" s="2839">
        <v>1.6190707229778414E-2</v>
      </c>
      <c r="P586" s="2724"/>
      <c r="Q586" s="2724"/>
      <c r="R586" s="238"/>
      <c r="Z586" s="238"/>
      <c r="AA586" s="238"/>
      <c r="AB586" s="238"/>
      <c r="AC586" s="238"/>
      <c r="AD586" s="238"/>
      <c r="AE586" s="238"/>
      <c r="AF586" s="238"/>
      <c r="AG586" s="238"/>
      <c r="AH586" s="238"/>
      <c r="AI586" s="238"/>
      <c r="AJ586" s="238"/>
      <c r="AK586" s="238"/>
      <c r="AL586" s="238"/>
      <c r="AM586" s="238"/>
      <c r="AN586" s="238"/>
      <c r="AO586" s="238"/>
      <c r="AP586" s="238"/>
      <c r="AQ586" s="238"/>
      <c r="AR586" s="238"/>
      <c r="AS586" s="238"/>
      <c r="AT586" s="238"/>
      <c r="AU586" s="238"/>
      <c r="AV586" s="238"/>
      <c r="AW586" s="238"/>
      <c r="AX586" s="238"/>
      <c r="AY586" s="238"/>
      <c r="AZ586" s="238"/>
      <c r="BB586" s="424"/>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37" customFormat="true" ht="25.15" customHeight="true" x14ac:dyDescent="0.2">
      <c r="A587" s="424"/>
      <c r="B587" s="424"/>
      <c r="C587" s="3522" t="s">
        <v>406</v>
      </c>
      <c r="D587" s="3523"/>
      <c r="E587" s="2837">
        <v>-8.7763489647119761E-2</v>
      </c>
      <c r="F587" s="2724"/>
      <c r="G587" s="2724"/>
      <c r="H587" s="3523" t="s">
        <v>338</v>
      </c>
      <c r="I587" s="3523"/>
      <c r="J587" s="2838">
        <v>-3.7995700849092422E-2</v>
      </c>
      <c r="K587" s="2724"/>
      <c r="L587" s="2724"/>
      <c r="M587" s="3523" t="s">
        <v>553</v>
      </c>
      <c r="N587" s="3523"/>
      <c r="O587" s="2839">
        <v>6.7397410219052452E-4</v>
      </c>
      <c r="P587" s="2724"/>
      <c r="Q587" s="2724"/>
      <c r="R587" s="238"/>
      <c r="Z587" s="238"/>
      <c r="AA587" s="238"/>
      <c r="AB587" s="238"/>
      <c r="AC587" s="238"/>
      <c r="AD587" s="238"/>
      <c r="AE587" s="238"/>
      <c r="AF587" s="238"/>
      <c r="AG587" s="238"/>
      <c r="AH587" s="238"/>
      <c r="AI587" s="238"/>
      <c r="AJ587" s="238"/>
      <c r="AK587" s="238"/>
      <c r="AL587" s="238"/>
      <c r="AM587" s="238"/>
      <c r="AN587" s="238"/>
      <c r="AO587" s="238"/>
      <c r="AP587" s="238"/>
      <c r="AQ587" s="238"/>
      <c r="AR587" s="238"/>
      <c r="AS587" s="238"/>
      <c r="AT587" s="238"/>
      <c r="AU587" s="238"/>
      <c r="AV587" s="238"/>
      <c r="AW587" s="238"/>
      <c r="AX587" s="238"/>
      <c r="AY587" s="238"/>
      <c r="AZ587" s="238"/>
      <c r="BB587" s="424"/>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37" customFormat="true" ht="25.15" customHeight="true" x14ac:dyDescent="0.2">
      <c r="A588" s="424"/>
      <c r="B588" s="424"/>
      <c r="C588" s="3522" t="s">
        <v>433</v>
      </c>
      <c r="D588" s="3523"/>
      <c r="E588" s="2837">
        <v>-1.6391522910559737E-2</v>
      </c>
      <c r="F588" s="2724"/>
      <c r="G588" s="2724"/>
      <c r="H588" s="3523" t="s">
        <v>532</v>
      </c>
      <c r="I588" s="3523"/>
      <c r="J588" s="2838">
        <v>-7.083856191436036E-2</v>
      </c>
      <c r="K588" s="2724"/>
      <c r="L588" s="2724"/>
      <c r="M588" s="3523" t="s">
        <v>425</v>
      </c>
      <c r="N588" s="3523"/>
      <c r="O588" s="2839">
        <v>6.7669343350229227E-2</v>
      </c>
      <c r="P588" s="2724"/>
      <c r="Q588" s="2724"/>
      <c r="R588" s="238"/>
      <c r="Z588" s="238"/>
      <c r="AA588" s="238"/>
      <c r="AB588" s="238"/>
      <c r="AC588" s="238"/>
      <c r="AD588" s="238"/>
      <c r="AE588" s="238"/>
      <c r="AF588" s="238"/>
      <c r="AG588" s="238"/>
      <c r="AH588" s="238"/>
      <c r="AI588" s="238"/>
      <c r="AJ588" s="238"/>
      <c r="AK588" s="238"/>
      <c r="AL588" s="238"/>
      <c r="AM588" s="238"/>
      <c r="AN588" s="238"/>
      <c r="AO588" s="238"/>
      <c r="AP588" s="238"/>
      <c r="AQ588" s="238"/>
      <c r="AR588" s="238"/>
      <c r="AS588" s="238"/>
      <c r="AT588" s="238"/>
      <c r="AU588" s="238"/>
      <c r="AV588" s="238"/>
      <c r="AW588" s="238"/>
      <c r="AX588" s="238"/>
      <c r="AY588" s="238"/>
      <c r="AZ588" s="238"/>
      <c r="BB588" s="424"/>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37" customFormat="true" ht="25.15" customHeight="true" x14ac:dyDescent="0.2">
      <c r="A589" s="424"/>
      <c r="B589" s="424"/>
      <c r="C589" s="3522" t="s">
        <v>229</v>
      </c>
      <c r="D589" s="3523"/>
      <c r="E589" s="2837">
        <v>-4.7548015727534235E-4</v>
      </c>
      <c r="F589" s="2724"/>
      <c r="G589" s="2724"/>
      <c r="H589" s="3523" t="s">
        <v>361</v>
      </c>
      <c r="I589" s="3523"/>
      <c r="J589" s="2838">
        <v>-2.0707278601502368E-2</v>
      </c>
      <c r="K589" s="2724"/>
      <c r="L589" s="2724"/>
      <c r="M589" s="3523" t="s">
        <v>462</v>
      </c>
      <c r="N589" s="3523"/>
      <c r="O589" s="2839">
        <v>2.5879593744319454E-3</v>
      </c>
      <c r="P589" s="2724"/>
      <c r="Q589" s="2724"/>
      <c r="R589" s="238"/>
      <c r="Z589" s="238"/>
      <c r="AA589" s="238"/>
      <c r="AB589" s="238"/>
      <c r="AC589" s="238"/>
      <c r="AD589" s="238"/>
      <c r="AE589" s="238"/>
      <c r="AF589" s="238"/>
      <c r="AG589" s="238"/>
      <c r="AH589" s="238"/>
      <c r="AI589" s="238"/>
      <c r="AJ589" s="238"/>
      <c r="AK589" s="238"/>
      <c r="AL589" s="238"/>
      <c r="AM589" s="238"/>
      <c r="AN589" s="238"/>
      <c r="AO589" s="238"/>
      <c r="AP589" s="238"/>
      <c r="AQ589" s="238"/>
      <c r="AR589" s="238"/>
      <c r="AS589" s="238"/>
      <c r="AT589" s="238"/>
      <c r="AU589" s="238"/>
      <c r="AV589" s="238"/>
      <c r="AW589" s="238"/>
      <c r="AX589" s="238"/>
      <c r="AY589" s="238"/>
      <c r="AZ589" s="238"/>
      <c r="BB589" s="424"/>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37" customFormat="true" ht="25.15" customHeight="true" x14ac:dyDescent="0.2">
      <c r="A590" s="424"/>
      <c r="B590" s="424"/>
      <c r="C590" s="3522" t="s">
        <v>473</v>
      </c>
      <c r="D590" s="3523"/>
      <c r="E590" s="2837">
        <v>-1.4287380875134901E-3</v>
      </c>
      <c r="F590" s="2724"/>
      <c r="G590" s="2724"/>
      <c r="H590" s="3523" t="s">
        <v>558</v>
      </c>
      <c r="I590" s="3523"/>
      <c r="J590" s="2838">
        <v>-4.5949583489512886E-3</v>
      </c>
      <c r="K590" s="2724"/>
      <c r="L590" s="2724"/>
      <c r="M590" s="3523" t="s">
        <v>438</v>
      </c>
      <c r="N590" s="3523"/>
      <c r="O590" s="2839">
        <v>2.0790395997744033E-2</v>
      </c>
      <c r="P590" s="2724"/>
      <c r="Q590" s="2724"/>
      <c r="R590" s="238"/>
      <c r="Z590" s="238"/>
      <c r="AA590" s="238"/>
      <c r="AB590" s="238"/>
      <c r="AC590" s="238"/>
      <c r="AD590" s="238"/>
      <c r="AE590" s="238"/>
      <c r="AF590" s="238"/>
      <c r="AG590" s="238"/>
      <c r="AH590" s="238"/>
      <c r="AI590" s="238"/>
      <c r="AJ590" s="238"/>
      <c r="AK590" s="238"/>
      <c r="AL590" s="238"/>
      <c r="AM590" s="238"/>
      <c r="AN590" s="238"/>
      <c r="AO590" s="238"/>
      <c r="AP590" s="238"/>
      <c r="AQ590" s="238"/>
      <c r="AR590" s="238"/>
      <c r="AS590" s="238"/>
      <c r="AT590" s="238"/>
      <c r="AU590" s="238"/>
      <c r="AV590" s="238"/>
      <c r="AW590" s="238"/>
      <c r="AX590" s="238"/>
      <c r="AY590" s="238"/>
      <c r="AZ590" s="238"/>
      <c r="BB590" s="424"/>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37" customFormat="true" ht="25.15" customHeight="true" x14ac:dyDescent="0.2">
      <c r="A591" s="424"/>
      <c r="B591" s="424"/>
      <c r="C591" s="3522" t="s">
        <v>227</v>
      </c>
      <c r="D591" s="3523"/>
      <c r="E591" s="2837">
        <v>5.7183415767019944E-3</v>
      </c>
      <c r="F591" s="2724"/>
      <c r="G591" s="2724"/>
      <c r="H591" s="3523" t="s">
        <v>368</v>
      </c>
      <c r="I591" s="3523"/>
      <c r="J591" s="2838">
        <v>-5.8196969947275641E-4</v>
      </c>
      <c r="K591" s="2724"/>
      <c r="L591" s="2724"/>
      <c r="M591" s="3523" t="s">
        <v>581</v>
      </c>
      <c r="N591" s="3523"/>
      <c r="O591" s="2848">
        <v>7.3919988685157664E-5</v>
      </c>
      <c r="P591" s="2724"/>
      <c r="Q591" s="2724"/>
      <c r="R591" s="238"/>
      <c r="Z591" s="238"/>
      <c r="AA591" s="238"/>
      <c r="AB591" s="238"/>
      <c r="AC591" s="238"/>
      <c r="AD591" s="238"/>
      <c r="AE591" s="238"/>
      <c r="AF591" s="238"/>
      <c r="AG591" s="238"/>
      <c r="AH591" s="238"/>
      <c r="AI591" s="238"/>
      <c r="AJ591" s="238"/>
      <c r="AK591" s="238"/>
      <c r="AL591" s="238"/>
      <c r="AM591" s="238"/>
      <c r="AN591" s="238"/>
      <c r="AO591" s="238"/>
      <c r="AP591" s="238"/>
      <c r="AQ591" s="238"/>
      <c r="AR591" s="238"/>
      <c r="AS591" s="238"/>
      <c r="AT591" s="238"/>
      <c r="AU591" s="238"/>
      <c r="AV591" s="238"/>
      <c r="AW591" s="238"/>
      <c r="AX591" s="238"/>
      <c r="AY591" s="238"/>
      <c r="AZ591" s="238"/>
      <c r="BB591" s="424"/>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37" customFormat="true" ht="25.15" customHeight="true" x14ac:dyDescent="0.2">
      <c r="A592" s="424"/>
      <c r="B592" s="424"/>
      <c r="C592" s="3522" t="s">
        <v>441</v>
      </c>
      <c r="D592" s="3523"/>
      <c r="E592" s="2837">
        <v>8.9797031070023205E-3</v>
      </c>
      <c r="F592" s="2724"/>
      <c r="G592" s="2724"/>
      <c r="H592" s="3523" t="s">
        <v>461</v>
      </c>
      <c r="I592" s="3523"/>
      <c r="J592" s="2838">
        <v>2.5309204839789106E-3</v>
      </c>
      <c r="K592" s="2724"/>
      <c r="L592" s="2724"/>
      <c r="M592" s="3523" t="s">
        <v>580</v>
      </c>
      <c r="N592" s="3523"/>
      <c r="O592" s="2839">
        <v>2.1259204506852587E-4</v>
      </c>
      <c r="P592" s="2724"/>
      <c r="Q592" s="2724"/>
      <c r="R592" s="238"/>
      <c r="Z592" s="238"/>
      <c r="AA592" s="238"/>
      <c r="AB592" s="238"/>
      <c r="AC592" s="238"/>
      <c r="AD592" s="238"/>
      <c r="AE592" s="238"/>
      <c r="AF592" s="238"/>
      <c r="AG592" s="238"/>
      <c r="AH592" s="238"/>
      <c r="AI592" s="238"/>
      <c r="AJ592" s="238"/>
      <c r="AK592" s="238"/>
      <c r="AL592" s="238"/>
      <c r="AM592" s="238"/>
      <c r="AN592" s="238"/>
      <c r="AO592" s="238"/>
      <c r="AP592" s="238"/>
      <c r="AQ592" s="238"/>
      <c r="AR592" s="238"/>
      <c r="AS592" s="238"/>
      <c r="AT592" s="238"/>
      <c r="AU592" s="238"/>
      <c r="AV592" s="238"/>
      <c r="AW592" s="238"/>
      <c r="AX592" s="238"/>
      <c r="AY592" s="238"/>
      <c r="AZ592" s="238"/>
      <c r="BB592" s="424"/>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37" customFormat="true" ht="25.15" customHeight="true" x14ac:dyDescent="0.2">
      <c r="A593" s="424"/>
      <c r="B593" s="424"/>
      <c r="C593" s="3522" t="s">
        <v>223</v>
      </c>
      <c r="D593" s="3523"/>
      <c r="E593" s="2837">
        <v>3.5041306061917299E-2</v>
      </c>
      <c r="F593" s="2724"/>
      <c r="G593" s="2724"/>
      <c r="H593" s="3523" t="s">
        <v>336</v>
      </c>
      <c r="I593" s="3523"/>
      <c r="J593" s="2838">
        <v>8.3290063881424986E-2</v>
      </c>
      <c r="K593" s="2724"/>
      <c r="L593" s="2724"/>
      <c r="M593" s="3523" t="s">
        <v>573</v>
      </c>
      <c r="N593" s="3523"/>
      <c r="O593" s="2839">
        <v>1.1204891866558612E-3</v>
      </c>
      <c r="P593" s="2724"/>
      <c r="Q593" s="2724"/>
      <c r="R593" s="238"/>
      <c r="Z593" s="238"/>
      <c r="AA593" s="238"/>
      <c r="AB593" s="238"/>
      <c r="AC593" s="238"/>
      <c r="AD593" s="238"/>
      <c r="AE593" s="238"/>
      <c r="AF593" s="238"/>
      <c r="AG593" s="238"/>
      <c r="AH593" s="238"/>
      <c r="AI593" s="238"/>
      <c r="AJ593" s="238"/>
      <c r="AK593" s="238"/>
      <c r="AL593" s="238"/>
      <c r="AM593" s="238"/>
      <c r="AN593" s="238"/>
      <c r="AO593" s="238"/>
      <c r="AP593" s="238"/>
      <c r="AQ593" s="238"/>
      <c r="AR593" s="238"/>
      <c r="AS593" s="238"/>
      <c r="AT593" s="238"/>
      <c r="AU593" s="238"/>
      <c r="AV593" s="238"/>
      <c r="AW593" s="238"/>
      <c r="AX593" s="238"/>
      <c r="AY593" s="238"/>
      <c r="AZ593" s="238"/>
      <c r="BB593" s="424"/>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37" customFormat="true" ht="25.15" customHeight="true" x14ac:dyDescent="0.2">
      <c r="A594" s="424"/>
      <c r="B594" s="424"/>
      <c r="C594" s="3522" t="s">
        <v>216</v>
      </c>
      <c r="D594" s="3523"/>
      <c r="E594" s="2837">
        <v>8.3639543639423344E-2</v>
      </c>
      <c r="F594" s="2724"/>
      <c r="G594" s="2724"/>
      <c r="H594" s="3523" t="s">
        <v>440</v>
      </c>
      <c r="I594" s="3523"/>
      <c r="J594" s="2838">
        <v>3.6043346774193103E-4</v>
      </c>
      <c r="K594" s="2724"/>
      <c r="L594" s="2724"/>
      <c r="M594" s="3523" t="s">
        <v>571</v>
      </c>
      <c r="N594" s="3523"/>
      <c r="O594" s="2839">
        <v>1.2790376050151725E-3</v>
      </c>
      <c r="P594" s="2724"/>
      <c r="Q594" s="2724"/>
      <c r="R594" s="238"/>
      <c r="Z594" s="238"/>
      <c r="AA594" s="238"/>
      <c r="AB594" s="238"/>
      <c r="AC594" s="238"/>
      <c r="AD594" s="238"/>
      <c r="AE594" s="238"/>
      <c r="AF594" s="238"/>
      <c r="AG594" s="238"/>
      <c r="AH594" s="238"/>
      <c r="AI594" s="238"/>
      <c r="AJ594" s="238"/>
      <c r="AK594" s="238"/>
      <c r="AL594" s="238"/>
      <c r="AM594" s="238"/>
      <c r="AN594" s="238"/>
      <c r="AO594" s="238"/>
      <c r="AP594" s="238"/>
      <c r="AQ594" s="238"/>
      <c r="AR594" s="238"/>
      <c r="AS594" s="238"/>
      <c r="AT594" s="238"/>
      <c r="AU594" s="238"/>
      <c r="AV594" s="238"/>
      <c r="AW594" s="238"/>
      <c r="AX594" s="238"/>
      <c r="AY594" s="238"/>
      <c r="AZ594" s="238"/>
      <c r="BB594" s="424"/>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37" customFormat="true" ht="25.15" customHeight="true" x14ac:dyDescent="0.2">
      <c r="A595" s="424"/>
      <c r="B595" s="424"/>
      <c r="C595" s="3522" t="s">
        <v>555</v>
      </c>
      <c r="D595" s="3523"/>
      <c r="E595" s="2837">
        <v>7.447505896879399E-3</v>
      </c>
      <c r="F595" s="2724"/>
      <c r="G595" s="2724"/>
      <c r="H595" s="3523" t="s">
        <v>337</v>
      </c>
      <c r="I595" s="3523"/>
      <c r="J595" s="2838">
        <v>-1.7082383441255799E-2</v>
      </c>
      <c r="K595" s="2724"/>
      <c r="L595" s="2724"/>
      <c r="M595" s="3523" t="s">
        <v>577</v>
      </c>
      <c r="N595" s="3523"/>
      <c r="O595" s="2839">
        <v>4.860018286932437E-4</v>
      </c>
      <c r="P595" s="2724"/>
      <c r="Q595" s="2724"/>
      <c r="R595" s="238"/>
      <c r="Z595" s="238"/>
      <c r="AA595" s="238"/>
      <c r="AB595" s="238"/>
      <c r="AC595" s="238"/>
      <c r="AD595" s="238"/>
      <c r="AE595" s="238"/>
      <c r="AF595" s="238"/>
      <c r="AG595" s="238"/>
      <c r="AH595" s="238"/>
      <c r="AI595" s="238"/>
      <c r="AJ595" s="238"/>
      <c r="AK595" s="238"/>
      <c r="AL595" s="238"/>
      <c r="AM595" s="238"/>
      <c r="AN595" s="238"/>
      <c r="AO595" s="238"/>
      <c r="AP595" s="238"/>
      <c r="AQ595" s="238"/>
      <c r="AR595" s="238"/>
      <c r="AS595" s="238"/>
      <c r="AT595" s="238"/>
      <c r="AU595" s="238"/>
      <c r="AV595" s="238"/>
      <c r="AW595" s="238"/>
      <c r="AX595" s="238"/>
      <c r="AY595" s="238"/>
      <c r="AZ595" s="238"/>
      <c r="BB595" s="424"/>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37" customFormat="true" ht="25.15" customHeight="true" x14ac:dyDescent="0.2">
      <c r="A596" s="424"/>
      <c r="B596" s="424"/>
      <c r="C596" s="3522" t="s">
        <v>222</v>
      </c>
      <c r="D596" s="3523"/>
      <c r="E596" s="2837">
        <v>-6.7634692273768702E-4</v>
      </c>
      <c r="F596" s="2724"/>
      <c r="G596" s="2724"/>
      <c r="H596" s="3523" t="s">
        <v>334</v>
      </c>
      <c r="I596" s="3523"/>
      <c r="J596" s="2838">
        <v>1.2563866921417248E-2</v>
      </c>
      <c r="K596" s="2724"/>
      <c r="L596" s="2724"/>
      <c r="M596" s="3523" t="s">
        <v>557</v>
      </c>
      <c r="N596" s="3523"/>
      <c r="O596" s="2839">
        <v>7.205066938614728E-3</v>
      </c>
      <c r="P596" s="2724"/>
      <c r="Q596" s="2724"/>
      <c r="R596" s="238"/>
      <c r="Z596" s="238"/>
      <c r="AA596" s="238"/>
      <c r="AB596" s="238"/>
      <c r="AC596" s="238"/>
      <c r="AD596" s="238"/>
      <c r="AE596" s="238"/>
      <c r="AF596" s="238"/>
      <c r="AG596" s="238"/>
      <c r="AH596" s="238"/>
      <c r="AI596" s="238"/>
      <c r="AJ596" s="238"/>
      <c r="AK596" s="238"/>
      <c r="AL596" s="238"/>
      <c r="AM596" s="238"/>
      <c r="AN596" s="238"/>
      <c r="AO596" s="238"/>
      <c r="AP596" s="238"/>
      <c r="AQ596" s="238"/>
      <c r="AR596" s="238"/>
      <c r="AS596" s="238"/>
      <c r="AT596" s="238"/>
      <c r="AU596" s="238"/>
      <c r="AV596" s="238"/>
      <c r="AW596" s="238"/>
      <c r="AX596" s="238"/>
      <c r="AY596" s="238"/>
      <c r="AZ596" s="238"/>
      <c r="BB596" s="424"/>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37" customFormat="true" ht="25.15" customHeight="true" x14ac:dyDescent="0.2">
      <c r="A597" s="424"/>
      <c r="B597" s="424"/>
      <c r="C597" s="3522" t="s">
        <v>446</v>
      </c>
      <c r="D597" s="3523"/>
      <c r="E597" s="2837">
        <v>-2.1438354129741538E-3</v>
      </c>
      <c r="F597" s="2724"/>
      <c r="G597" s="2724"/>
      <c r="H597" s="3523" t="s">
        <v>459</v>
      </c>
      <c r="I597" s="3523"/>
      <c r="J597" s="2838">
        <v>-4.9295267660591563E-3</v>
      </c>
      <c r="K597" s="2724"/>
      <c r="L597" s="2724"/>
      <c r="M597" s="3523" t="s">
        <v>584</v>
      </c>
      <c r="N597" s="3523"/>
      <c r="O597" s="2848">
        <v>1.832508332089666E-6</v>
      </c>
      <c r="P597" s="2724"/>
      <c r="Q597" s="2724"/>
      <c r="R597" s="238"/>
      <c r="Z597" s="238"/>
      <c r="AA597" s="238"/>
      <c r="AB597" s="238"/>
      <c r="AC597" s="238"/>
      <c r="AD597" s="238"/>
      <c r="AE597" s="238"/>
      <c r="AF597" s="238"/>
      <c r="AG597" s="238"/>
      <c r="AH597" s="238"/>
      <c r="AI597" s="238"/>
      <c r="AJ597" s="238"/>
      <c r="AK597" s="238"/>
      <c r="AL597" s="238"/>
      <c r="AM597" s="238"/>
      <c r="AN597" s="238"/>
      <c r="AO597" s="238"/>
      <c r="AP597" s="238"/>
      <c r="AQ597" s="238"/>
      <c r="AR597" s="238"/>
      <c r="AS597" s="238"/>
      <c r="AT597" s="238"/>
      <c r="AU597" s="238"/>
      <c r="AV597" s="238"/>
      <c r="AW597" s="238"/>
      <c r="AX597" s="238"/>
      <c r="AY597" s="238"/>
      <c r="AZ597" s="238"/>
      <c r="BB597" s="424"/>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37" customFormat="true" ht="25.15" customHeight="true" x14ac:dyDescent="0.2">
      <c r="A598" s="424"/>
      <c r="B598" s="424"/>
      <c r="C598" s="3522" t="s">
        <v>549</v>
      </c>
      <c r="D598" s="3523"/>
      <c r="E598" s="2837">
        <v>-1.0540472211548614E-2</v>
      </c>
      <c r="F598" s="2724"/>
      <c r="G598" s="2724"/>
      <c r="H598" s="3523" t="s">
        <v>363</v>
      </c>
      <c r="I598" s="3523"/>
      <c r="J598" s="2838">
        <v>-1.0170997626126542E-2</v>
      </c>
      <c r="K598" s="2724"/>
      <c r="L598" s="2724"/>
      <c r="M598" s="3523" t="s">
        <v>578</v>
      </c>
      <c r="N598" s="3523"/>
      <c r="O598" s="2839">
        <v>3.3509390447720414E-4</v>
      </c>
      <c r="P598" s="2724"/>
      <c r="Q598" s="2724"/>
      <c r="R598" s="238"/>
      <c r="Z598" s="238"/>
      <c r="AA598" s="238"/>
      <c r="AB598" s="238"/>
      <c r="AC598" s="238"/>
      <c r="AD598" s="238"/>
      <c r="AE598" s="238"/>
      <c r="AF598" s="238"/>
      <c r="AG598" s="238"/>
      <c r="AH598" s="238"/>
      <c r="AI598" s="238"/>
      <c r="AJ598" s="238"/>
      <c r="AK598" s="238"/>
      <c r="AL598" s="238"/>
      <c r="AM598" s="238"/>
      <c r="AN598" s="238"/>
      <c r="AO598" s="238"/>
      <c r="AP598" s="238"/>
      <c r="AQ598" s="238"/>
      <c r="AR598" s="238"/>
      <c r="AS598" s="238"/>
      <c r="AT598" s="238"/>
      <c r="AU598" s="238"/>
      <c r="AV598" s="238"/>
      <c r="AW598" s="238"/>
      <c r="AX598" s="238"/>
      <c r="AY598" s="238"/>
      <c r="AZ598" s="238"/>
      <c r="BB598" s="424"/>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37" customFormat="true" ht="25.15" customHeight="true" x14ac:dyDescent="0.2">
      <c r="A599" s="424"/>
      <c r="B599" s="424"/>
      <c r="C599" s="3522" t="s">
        <v>338</v>
      </c>
      <c r="D599" s="3523"/>
      <c r="E599" s="2837">
        <v>-3.4737187856221312E-2</v>
      </c>
      <c r="F599" s="2724"/>
      <c r="G599" s="2724"/>
      <c r="H599" s="3523" t="s">
        <v>445</v>
      </c>
      <c r="I599" s="3523"/>
      <c r="J599" s="2838">
        <v>-6.7789959089952535E-3</v>
      </c>
      <c r="K599" s="2724"/>
      <c r="L599" s="2724"/>
      <c r="M599" s="3523" t="s">
        <v>583</v>
      </c>
      <c r="N599" s="3523"/>
      <c r="O599" s="2848">
        <v>2.8618179282377271E-6</v>
      </c>
      <c r="P599" s="2724"/>
      <c r="Q599" s="2724"/>
      <c r="R599" s="238"/>
      <c r="Z599" s="238"/>
      <c r="AA599" s="238"/>
      <c r="AB599" s="238"/>
      <c r="AC599" s="238"/>
      <c r="AD599" s="238"/>
      <c r="AE599" s="238"/>
      <c r="AF599" s="238"/>
      <c r="AG599" s="238"/>
      <c r="AH599" s="238"/>
      <c r="AI599" s="238"/>
      <c r="AJ599" s="238"/>
      <c r="AK599" s="238"/>
      <c r="AL599" s="238"/>
      <c r="AM599" s="238"/>
      <c r="AN599" s="238"/>
      <c r="AO599" s="238"/>
      <c r="AP599" s="238"/>
      <c r="AQ599" s="238"/>
      <c r="AR599" s="238"/>
      <c r="AS599" s="238"/>
      <c r="AT599" s="238"/>
      <c r="AU599" s="238"/>
      <c r="AV599" s="238"/>
      <c r="AW599" s="238"/>
      <c r="AX599" s="238"/>
      <c r="AY599" s="238"/>
      <c r="AZ599" s="238"/>
      <c r="BB599" s="424"/>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37" customFormat="true" ht="25.15" customHeight="true" x14ac:dyDescent="0.2">
      <c r="A600" s="424"/>
      <c r="B600" s="424"/>
      <c r="C600" s="3522" t="s">
        <v>532</v>
      </c>
      <c r="D600" s="3523"/>
      <c r="E600" s="2837">
        <v>-4.5853623310871741E-2</v>
      </c>
      <c r="F600" s="2724"/>
      <c r="G600" s="2724"/>
      <c r="H600" s="3523" t="s">
        <v>408</v>
      </c>
      <c r="I600" s="3523"/>
      <c r="J600" s="2838">
        <v>-6.9916041169160059E-2</v>
      </c>
      <c r="K600" s="2724"/>
      <c r="L600" s="2724"/>
      <c r="M600" s="3523" t="s">
        <v>562</v>
      </c>
      <c r="N600" s="3523"/>
      <c r="O600" s="2839">
        <v>3.2759246825922231E-3</v>
      </c>
      <c r="P600" s="2724"/>
      <c r="Q600" s="2724"/>
      <c r="R600" s="238"/>
      <c r="Z600" s="238"/>
      <c r="AA600" s="238"/>
      <c r="AB600" s="238"/>
      <c r="AC600" s="238"/>
      <c r="AD600" s="238"/>
      <c r="AE600" s="238"/>
      <c r="AF600" s="238"/>
      <c r="AG600" s="238"/>
      <c r="AH600" s="238"/>
      <c r="AI600" s="238"/>
      <c r="AJ600" s="238"/>
      <c r="AK600" s="238"/>
      <c r="AL600" s="238"/>
      <c r="AM600" s="238"/>
      <c r="AN600" s="238"/>
      <c r="AO600" s="238"/>
      <c r="AP600" s="238"/>
      <c r="AQ600" s="238"/>
      <c r="AR600" s="238"/>
      <c r="AS600" s="238"/>
      <c r="AT600" s="238"/>
      <c r="AU600" s="238"/>
      <c r="AV600" s="238"/>
      <c r="AW600" s="238"/>
      <c r="AX600" s="238"/>
      <c r="AY600" s="238"/>
      <c r="AZ600" s="238"/>
      <c r="BB600" s="424"/>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37" customFormat="true" ht="25.15" customHeight="true" x14ac:dyDescent="0.2">
      <c r="A601" s="424"/>
      <c r="B601" s="424"/>
      <c r="C601" s="3522" t="s">
        <v>361</v>
      </c>
      <c r="D601" s="3523"/>
      <c r="E601" s="2837">
        <v>-2.2291661203303691E-2</v>
      </c>
      <c r="F601" s="2724"/>
      <c r="G601" s="2724"/>
      <c r="H601" s="3523" t="s">
        <v>380</v>
      </c>
      <c r="I601" s="3523"/>
      <c r="J601" s="2838">
        <v>-4.3657328227051546E-3</v>
      </c>
      <c r="K601" s="2724"/>
      <c r="L601" s="2724"/>
      <c r="M601" s="3523" t="s">
        <v>570</v>
      </c>
      <c r="N601" s="3523"/>
      <c r="O601" s="2839">
        <v>1.4925667603611448E-3</v>
      </c>
      <c r="P601" s="2724"/>
      <c r="Q601" s="2724"/>
      <c r="R601" s="238"/>
      <c r="Z601" s="238"/>
      <c r="AA601" s="238"/>
      <c r="AB601" s="238"/>
      <c r="AC601" s="238"/>
      <c r="AD601" s="238"/>
      <c r="AE601" s="238"/>
      <c r="AF601" s="238"/>
      <c r="AG601" s="238"/>
      <c r="AH601" s="238"/>
      <c r="AI601" s="238"/>
      <c r="AJ601" s="238"/>
      <c r="AK601" s="238"/>
      <c r="AL601" s="238"/>
      <c r="AM601" s="238"/>
      <c r="AN601" s="238"/>
      <c r="AO601" s="238"/>
      <c r="AP601" s="238"/>
      <c r="AQ601" s="238"/>
      <c r="AR601" s="238"/>
      <c r="AS601" s="238"/>
      <c r="AT601" s="238"/>
      <c r="AU601" s="238"/>
      <c r="AV601" s="238"/>
      <c r="AW601" s="238"/>
      <c r="AX601" s="238"/>
      <c r="AY601" s="238"/>
      <c r="AZ601" s="238"/>
      <c r="BB601" s="424"/>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37" customFormat="true" ht="25.15" customHeight="true" x14ac:dyDescent="0.2">
      <c r="A602" s="424"/>
      <c r="B602" s="424"/>
      <c r="C602" s="3522" t="s">
        <v>558</v>
      </c>
      <c r="D602" s="3523"/>
      <c r="E602" s="2837">
        <v>-1.0754825029504482E-3</v>
      </c>
      <c r="F602" s="2724"/>
      <c r="G602" s="2724"/>
      <c r="H602" s="3523" t="s">
        <v>475</v>
      </c>
      <c r="I602" s="3523"/>
      <c r="J602" s="2838">
        <v>-2.6726992882966111E-3</v>
      </c>
      <c r="K602" s="2724"/>
      <c r="L602" s="2724"/>
      <c r="M602" s="3523" t="s">
        <v>552</v>
      </c>
      <c r="N602" s="3523"/>
      <c r="O602" s="2839">
        <v>1.6010708922225041E-2</v>
      </c>
      <c r="P602" s="2724"/>
      <c r="Q602" s="2724"/>
      <c r="R602" s="238"/>
      <c r="Z602" s="238"/>
      <c r="AA602" s="238"/>
      <c r="AB602" s="238"/>
      <c r="AC602" s="238"/>
      <c r="AD602" s="238"/>
      <c r="AE602" s="238"/>
      <c r="AF602" s="238"/>
      <c r="AG602" s="238"/>
      <c r="AH602" s="238"/>
      <c r="AI602" s="238"/>
      <c r="AJ602" s="238"/>
      <c r="AK602" s="238"/>
      <c r="AL602" s="238"/>
      <c r="AM602" s="238"/>
      <c r="AN602" s="238"/>
      <c r="AO602" s="238"/>
      <c r="AP602" s="238"/>
      <c r="AQ602" s="238"/>
      <c r="AR602" s="238"/>
      <c r="AS602" s="238"/>
      <c r="AT602" s="238"/>
      <c r="AU602" s="238"/>
      <c r="AV602" s="238"/>
      <c r="AW602" s="238"/>
      <c r="AX602" s="238"/>
      <c r="AY602" s="238"/>
      <c r="AZ602" s="238"/>
      <c r="BB602" s="424"/>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37" customFormat="true" ht="25.15" customHeight="true" x14ac:dyDescent="0.2">
      <c r="A603" s="424"/>
      <c r="B603" s="424"/>
      <c r="C603" s="3522" t="s">
        <v>368</v>
      </c>
      <c r="D603" s="3523"/>
      <c r="E603" s="2837">
        <v>8.9293112436457985E-4</v>
      </c>
      <c r="F603" s="2724"/>
      <c r="G603" s="2724"/>
      <c r="H603" s="3523" t="s">
        <v>451</v>
      </c>
      <c r="I603" s="3523"/>
      <c r="J603" s="2838">
        <v>2.5780846387667898E-4</v>
      </c>
      <c r="K603" s="2724"/>
      <c r="L603" s="2724"/>
      <c r="M603" s="3523" t="s">
        <v>572</v>
      </c>
      <c r="N603" s="3523"/>
      <c r="O603" s="2839">
        <v>1.149272733342065E-3</v>
      </c>
      <c r="P603" s="2724"/>
      <c r="Q603" s="2724"/>
      <c r="R603" s="238"/>
      <c r="Z603" s="238"/>
      <c r="AA603" s="238"/>
      <c r="AB603" s="238"/>
      <c r="AC603" s="238"/>
      <c r="AD603" s="238"/>
      <c r="AE603" s="238"/>
      <c r="AF603" s="238"/>
      <c r="AG603" s="238"/>
      <c r="AH603" s="238"/>
      <c r="AI603" s="238"/>
      <c r="AJ603" s="238"/>
      <c r="AK603" s="238"/>
      <c r="AL603" s="238"/>
      <c r="AM603" s="238"/>
      <c r="AN603" s="238"/>
      <c r="AO603" s="238"/>
      <c r="AP603" s="238"/>
      <c r="AQ603" s="238"/>
      <c r="AR603" s="238"/>
      <c r="AS603" s="238"/>
      <c r="AT603" s="238"/>
      <c r="AU603" s="238"/>
      <c r="AV603" s="238"/>
      <c r="AW603" s="238"/>
      <c r="AX603" s="238"/>
      <c r="AY603" s="238"/>
      <c r="AZ603" s="238"/>
      <c r="BB603" s="424"/>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38" customFormat="true" ht="25.15" customHeight="true" x14ac:dyDescent="0.2">
      <c r="A604" s="425"/>
      <c r="B604" s="425"/>
      <c r="C604" s="3522" t="s">
        <v>461</v>
      </c>
      <c r="D604" s="3523"/>
      <c r="E604" s="2837">
        <v>2.306910676792237E-3</v>
      </c>
      <c r="F604" s="2724"/>
      <c r="G604" s="2724"/>
      <c r="H604" s="3523" t="s">
        <v>335</v>
      </c>
      <c r="I604" s="3523"/>
      <c r="J604" s="2838">
        <v>2.1618437708469636E-3</v>
      </c>
      <c r="K604" s="2724"/>
      <c r="L604" s="2724"/>
      <c r="M604" s="3523" t="s">
        <v>560</v>
      </c>
      <c r="N604" s="3523"/>
      <c r="O604" s="2839">
        <v>4.4836995363955259E-3</v>
      </c>
      <c r="P604" s="2724"/>
      <c r="Q604" s="2724"/>
      <c r="BB604" s="425"/>
    </row>
    <row r="605" s="238" customFormat="true" ht="25.15" customHeight="true" x14ac:dyDescent="0.2">
      <c r="A605" s="425"/>
      <c r="B605" s="425"/>
      <c r="C605" s="3522" t="s">
        <v>371</v>
      </c>
      <c r="D605" s="3523"/>
      <c r="E605" s="2837">
        <v>-3.4674512850311763E-4</v>
      </c>
      <c r="F605" s="2724"/>
      <c r="G605" s="2724"/>
      <c r="H605" s="3523" t="s">
        <v>376</v>
      </c>
      <c r="I605" s="3523"/>
      <c r="J605" s="2838">
        <v>-2.8931724138009885E-3</v>
      </c>
      <c r="K605" s="2724"/>
      <c r="L605" s="2724"/>
      <c r="M605" s="3523" t="s">
        <v>559</v>
      </c>
      <c r="N605" s="3523"/>
      <c r="O605" s="2839">
        <v>4.4879511014466016E-3</v>
      </c>
      <c r="P605" s="2724"/>
      <c r="Q605" s="2724"/>
      <c r="BB605" s="425"/>
    </row>
    <row r="606" s="238" customFormat="true" ht="25.15" customHeight="true" x14ac:dyDescent="0.2">
      <c r="A606" s="425"/>
      <c r="B606" s="425"/>
      <c r="C606" s="3522" t="s">
        <v>336</v>
      </c>
      <c r="D606" s="3523"/>
      <c r="E606" s="2837">
        <v>8.3150588512037452E-2</v>
      </c>
      <c r="F606" s="2724"/>
      <c r="G606" s="2724"/>
      <c r="H606" s="3523" t="s">
        <v>418</v>
      </c>
      <c r="I606" s="3523"/>
      <c r="J606" s="2838">
        <v>1.3151811538115864E-2</v>
      </c>
      <c r="K606" s="2724"/>
      <c r="L606" s="2724"/>
      <c r="M606" s="3523" t="s">
        <v>554</v>
      </c>
      <c r="N606" s="3523"/>
      <c r="O606" s="2839">
        <v>1.4804432924404294E-2</v>
      </c>
      <c r="P606" s="2724"/>
      <c r="Q606" s="2724"/>
      <c r="BB606" s="425"/>
    </row>
    <row r="607" s="238" customFormat="true" ht="25.15" customHeight="true" x14ac:dyDescent="0.2">
      <c r="A607" s="425"/>
      <c r="B607" s="425"/>
      <c r="C607" s="3522" t="s">
        <v>440</v>
      </c>
      <c r="D607" s="3523"/>
      <c r="E607" s="2837">
        <v>4.5260013236653922E-3</v>
      </c>
      <c r="F607" s="2724"/>
      <c r="G607" s="2724"/>
      <c r="H607" s="3523" t="s">
        <v>435</v>
      </c>
      <c r="I607" s="3523"/>
      <c r="J607" s="2838">
        <v>1.7656429434409926E-2</v>
      </c>
      <c r="K607" s="2724"/>
      <c r="L607" s="2724"/>
      <c r="M607" s="3523" t="s">
        <v>579</v>
      </c>
      <c r="N607" s="3523"/>
      <c r="O607" s="2839">
        <v>2.9814669937667273E-4</v>
      </c>
      <c r="P607" s="2724"/>
      <c r="Q607" s="2724"/>
      <c r="BB607" s="425"/>
    </row>
    <row r="608" s="238" customFormat="true" ht="25.15" customHeight="true" x14ac:dyDescent="0.2">
      <c r="A608" s="425"/>
      <c r="B608" s="425"/>
      <c r="C608" s="3522" t="s">
        <v>337</v>
      </c>
      <c r="D608" s="3523"/>
      <c r="E608" s="2837">
        <v>-2.5256866915614536E-3</v>
      </c>
      <c r="F608" s="2724"/>
      <c r="G608" s="2724"/>
      <c r="H608" s="3523" t="s">
        <v>346</v>
      </c>
      <c r="I608" s="3523"/>
      <c r="J608" s="2838">
        <v>7.9405207238797872E-3</v>
      </c>
      <c r="K608" s="2724"/>
      <c r="L608" s="2724"/>
      <c r="M608" s="3523" t="s">
        <v>544</v>
      </c>
      <c r="N608" s="3523"/>
      <c r="O608" s="2839">
        <v>4.0134875404108136E-2</v>
      </c>
      <c r="P608" s="2724"/>
      <c r="Q608" s="2724"/>
      <c r="BB608" s="425"/>
    </row>
    <row r="609" s="238" customFormat="true" ht="25.15" customHeight="true" x14ac:dyDescent="0.2">
      <c r="A609" s="425"/>
      <c r="B609" s="425"/>
      <c r="C609" s="3522" t="s">
        <v>334</v>
      </c>
      <c r="D609" s="3523"/>
      <c r="E609" s="2837">
        <v>2.078793409041833E-2</v>
      </c>
      <c r="F609" s="2724"/>
      <c r="G609" s="2724"/>
      <c r="H609" s="3523" t="s">
        <v>370</v>
      </c>
      <c r="I609" s="3523"/>
      <c r="J609" s="2838">
        <v>8.2652951845081743E-4</v>
      </c>
      <c r="K609" s="2724"/>
      <c r="L609" s="2724"/>
      <c r="M609" s="3523" t="s">
        <v>576</v>
      </c>
      <c r="N609" s="3523"/>
      <c r="O609" s="2839">
        <v>5.219484714606014E-4</v>
      </c>
      <c r="P609" s="2724"/>
      <c r="Q609" s="2724"/>
      <c r="BB609" s="425"/>
    </row>
    <row r="610" s="238" customFormat="true" ht="25.15" customHeight="true" x14ac:dyDescent="0.2">
      <c r="A610" s="425"/>
      <c r="B610" s="425"/>
      <c r="C610" s="3522" t="s">
        <v>566</v>
      </c>
      <c r="D610" s="3523"/>
      <c r="E610" s="2837">
        <v>1.5206139939279834E-3</v>
      </c>
      <c r="F610" s="2724"/>
      <c r="G610" s="2724"/>
      <c r="H610" s="3523" t="s">
        <v>359</v>
      </c>
      <c r="I610" s="3523"/>
      <c r="J610" s="2838">
        <v>-2.4177096517539933E-3</v>
      </c>
      <c r="K610" s="2724"/>
      <c r="L610" s="2724"/>
      <c r="M610" s="3523" t="s">
        <v>564</v>
      </c>
      <c r="N610" s="3523"/>
      <c r="O610" s="2839">
        <v>2.7230578956921555E-3</v>
      </c>
      <c r="P610" s="2724"/>
      <c r="Q610" s="2724"/>
      <c r="BB610" s="425"/>
    </row>
    <row r="611" s="238" customFormat="true" ht="25.15" customHeight="true" x14ac:dyDescent="0.2">
      <c r="A611" s="425"/>
      <c r="B611" s="425"/>
      <c r="C611" s="3522" t="s">
        <v>459</v>
      </c>
      <c r="D611" s="3523"/>
      <c r="E611" s="2837">
        <v>-1.2500117472083467E-3</v>
      </c>
      <c r="F611" s="2724"/>
      <c r="G611" s="2724"/>
      <c r="H611" s="3523" t="s">
        <v>537</v>
      </c>
      <c r="I611" s="3523"/>
      <c r="J611" s="2838">
        <v>4.2007637106740554E-2</v>
      </c>
      <c r="K611" s="2724"/>
      <c r="L611" s="2724"/>
      <c r="M611" s="3523" t="s">
        <v>548</v>
      </c>
      <c r="N611" s="3523"/>
      <c r="O611" s="2839">
        <v>3.1261403790220542E-2</v>
      </c>
      <c r="P611" s="2724"/>
      <c r="Q611" s="2724"/>
      <c r="BB611" s="425"/>
    </row>
    <row r="612" s="238" customFormat="true" ht="25.15" customHeight="true" x14ac:dyDescent="0.2">
      <c r="A612" s="425"/>
      <c r="B612" s="425"/>
      <c r="C612" s="3522" t="s">
        <v>363</v>
      </c>
      <c r="D612" s="3523"/>
      <c r="E612" s="2837">
        <v>-7.0054373015691011E-3</v>
      </c>
      <c r="F612" s="2724"/>
      <c r="G612" s="2724"/>
      <c r="H612" s="3523" t="s">
        <v>365</v>
      </c>
      <c r="I612" s="3523"/>
      <c r="J612" s="2838">
        <v>-5.5522870152448943E-3</v>
      </c>
      <c r="K612" s="2724"/>
      <c r="L612" s="2724"/>
      <c r="M612" s="3523" t="s">
        <v>575</v>
      </c>
      <c r="N612" s="3523"/>
      <c r="O612" s="2839">
        <v>5.4981984268366948E-4</v>
      </c>
      <c r="P612" s="2724"/>
      <c r="Q612" s="2724"/>
      <c r="BB612" s="425"/>
    </row>
    <row r="613" s="238" customFormat="true" ht="25.15" customHeight="true" x14ac:dyDescent="0.2">
      <c r="A613" s="425"/>
      <c r="B613" s="425"/>
      <c r="C613" s="3522" t="s">
        <v>445</v>
      </c>
      <c r="D613" s="3523"/>
      <c r="E613" s="2837">
        <v>-5.3564079626340711E-3</v>
      </c>
      <c r="F613" s="2724"/>
      <c r="G613" s="2724"/>
      <c r="H613" s="3523" t="s">
        <v>212</v>
      </c>
      <c r="I613" s="3523"/>
      <c r="J613" s="2838">
        <v>8.2099221817613643E-2</v>
      </c>
      <c r="K613" s="2724"/>
      <c r="L613" s="2724"/>
      <c r="M613" s="3523" t="s">
        <v>582</v>
      </c>
      <c r="N613" s="3523"/>
      <c r="O613" s="2848">
        <v>1.0715111510957413E-5</v>
      </c>
      <c r="P613" s="2724"/>
      <c r="Q613" s="2724"/>
      <c r="BB613" s="425"/>
    </row>
    <row r="614" s="238" customFormat="true" ht="25.15" customHeight="true" x14ac:dyDescent="0.2">
      <c r="A614" s="425"/>
      <c r="B614" s="425"/>
      <c r="C614" s="3522" t="s">
        <v>408</v>
      </c>
      <c r="D614" s="3523"/>
      <c r="E614" s="2837">
        <v>-7.6564298069834946E-2</v>
      </c>
      <c r="F614" s="2724"/>
      <c r="G614" s="2724"/>
      <c r="H614" s="3523" t="s">
        <v>469</v>
      </c>
      <c r="I614" s="3523"/>
      <c r="J614" s="2838">
        <v>1.3655302504802163E-2</v>
      </c>
      <c r="K614" s="2724"/>
      <c r="L614" s="2724"/>
      <c r="M614" s="3523" t="s">
        <v>569</v>
      </c>
      <c r="N614" s="3523"/>
      <c r="O614" s="2839">
        <v>2.320436051219627E-3</v>
      </c>
      <c r="P614" s="2724"/>
      <c r="Q614" s="2724"/>
      <c r="BB614" s="425"/>
    </row>
    <row r="615" s="238" customFormat="true" ht="25.15" customHeight="true" x14ac:dyDescent="0.2">
      <c r="A615" s="425"/>
      <c r="B615" s="425"/>
      <c r="C615" s="3522" t="s">
        <v>380</v>
      </c>
      <c r="D615" s="3523"/>
      <c r="E615" s="2837">
        <v>-6.366070245516375E-4</v>
      </c>
      <c r="F615" s="2724"/>
      <c r="G615" s="2724"/>
      <c r="H615" s="3523" t="s">
        <v>457</v>
      </c>
      <c r="I615" s="3523"/>
      <c r="J615" s="2838">
        <v>5.7957208068339138E-3</v>
      </c>
      <c r="K615" s="2724"/>
      <c r="L615" s="2724"/>
      <c r="M615" s="3523" t="s">
        <v>574</v>
      </c>
      <c r="N615" s="3523"/>
      <c r="O615" s="2839">
        <v>7.797507095591604E-4</v>
      </c>
      <c r="P615" s="2724"/>
      <c r="Q615" s="2724"/>
      <c r="BB615" s="425"/>
    </row>
    <row r="616" s="238" customFormat="true" ht="25.15" customHeight="true" x14ac:dyDescent="0.2">
      <c r="A616" s="425"/>
      <c r="B616" s="425"/>
      <c r="C616" s="3522" t="s">
        <v>563</v>
      </c>
      <c r="D616" s="3523"/>
      <c r="E616" s="2837">
        <v>-1.717480005649277E-3</v>
      </c>
      <c r="F616" s="2724"/>
      <c r="G616" s="2724"/>
      <c r="H616" s="3523" t="s">
        <v>468</v>
      </c>
      <c r="I616" s="3523"/>
      <c r="J616" s="2838">
        <v>5.9880924366682879E-3</v>
      </c>
      <c r="K616" s="2724"/>
      <c r="L616" s="2724"/>
      <c r="M616" s="3523" t="s">
        <v>561</v>
      </c>
      <c r="N616" s="3523"/>
      <c r="O616" s="2839">
        <v>4.2724709111221252E-3</v>
      </c>
      <c r="P616" s="2724"/>
      <c r="Q616" s="2724"/>
      <c r="BB616" s="425"/>
    </row>
    <row r="617" s="238" customFormat="true" ht="25.15" customHeight="true" x14ac:dyDescent="0.2">
      <c r="A617" s="425"/>
      <c r="B617" s="425"/>
      <c r="C617" s="3522" t="s">
        <v>475</v>
      </c>
      <c r="D617" s="3523"/>
      <c r="E617" s="2837">
        <v>-5.4555693681782806E-4</v>
      </c>
      <c r="F617" s="2724"/>
      <c r="G617" s="2724"/>
      <c r="H617" s="3523" t="s">
        <v>381</v>
      </c>
      <c r="I617" s="3523"/>
      <c r="J617" s="2838">
        <v>-4.1637462587446076E-3</v>
      </c>
      <c r="K617" s="2724"/>
      <c r="L617" s="2724"/>
      <c r="M617" s="3523" t="s">
        <v>556</v>
      </c>
      <c r="N617" s="3523"/>
      <c r="O617" s="2846">
        <v>1.2679421292061142E-2</v>
      </c>
      <c r="P617" s="2724"/>
      <c r="Q617" s="2724"/>
      <c r="BB617" s="425"/>
    </row>
    <row r="618" s="238" customFormat="true" ht="25.15" customHeight="true" x14ac:dyDescent="0.2">
      <c r="A618" s="425"/>
      <c r="B618" s="425"/>
      <c r="C618" s="3522" t="s">
        <v>451</v>
      </c>
      <c r="D618" s="3523"/>
      <c r="E618" s="2837">
        <v>1.044877917266333E-3</v>
      </c>
      <c r="F618" s="2724"/>
      <c r="G618" s="2724"/>
      <c r="H618" s="3523" t="s">
        <v>232</v>
      </c>
      <c r="I618" s="3523"/>
      <c r="J618" s="2838">
        <v>3.4059752594570599E-3</v>
      </c>
      <c r="K618" s="2724"/>
      <c r="L618" s="2724"/>
      <c r="M618" s="3540"/>
      <c r="N618" s="3540"/>
      <c r="O618" s="2724"/>
      <c r="P618" s="2724"/>
      <c r="Q618" s="2724"/>
      <c r="BB618" s="425"/>
    </row>
    <row r="619" s="238" customFormat="true" ht="25.15" customHeight="true" x14ac:dyDescent="0.2">
      <c r="A619" s="425"/>
      <c r="B619" s="425"/>
      <c r="C619" s="3522" t="s">
        <v>335</v>
      </c>
      <c r="D619" s="3523"/>
      <c r="E619" s="2837">
        <v>4.8930145993911905E-2</v>
      </c>
      <c r="F619" s="2724"/>
      <c r="G619" s="2724"/>
      <c r="H619" s="3523" t="s">
        <v>217</v>
      </c>
      <c r="I619" s="3523"/>
      <c r="J619" s="2838">
        <v>-3.170778493731239E-2</v>
      </c>
      <c r="K619" s="2724"/>
      <c r="L619" s="2724"/>
      <c r="M619" s="3540"/>
      <c r="N619" s="3540"/>
      <c r="O619" s="2724"/>
      <c r="P619" s="2724"/>
      <c r="Q619" s="2724"/>
      <c r="BB619" s="425"/>
    </row>
    <row r="620" s="238" customFormat="true" ht="25.15" customHeight="true" x14ac:dyDescent="0.2">
      <c r="A620" s="425"/>
      <c r="B620" s="425"/>
      <c r="C620" s="3522" t="s">
        <v>376</v>
      </c>
      <c r="D620" s="3523"/>
      <c r="E620" s="2837">
        <v>4.1076553929345663E-4</v>
      </c>
      <c r="F620" s="2724"/>
      <c r="G620" s="2724"/>
      <c r="H620" s="3523" t="s">
        <v>411</v>
      </c>
      <c r="I620" s="3523"/>
      <c r="J620" s="2838">
        <v>-6.0483471037327215E-2</v>
      </c>
      <c r="K620" s="2724"/>
      <c r="L620" s="2724"/>
      <c r="M620" s="3523" t="s">
        <v>236</v>
      </c>
      <c r="N620" s="3523"/>
      <c r="O620" s="3523"/>
      <c r="P620" s="3523"/>
      <c r="Q620" s="3523"/>
      <c r="BB620" s="425"/>
    </row>
    <row r="621" s="238" customFormat="true" ht="25.15" customHeight="true" x14ac:dyDescent="0.2">
      <c r="A621" s="425"/>
      <c r="B621" s="425"/>
      <c r="C621" s="3545" t="s">
        <v>418</v>
      </c>
      <c r="D621" s="3523"/>
      <c r="E621" s="2837">
        <v>1.6912916912862456E-2</v>
      </c>
      <c r="F621" s="2724"/>
      <c r="G621" s="2724"/>
      <c r="H621" s="3523" t="s">
        <v>565</v>
      </c>
      <c r="I621" s="3523"/>
      <c r="J621" s="2838">
        <v>1.6004581105932487E-3</v>
      </c>
      <c r="K621" s="2724"/>
      <c r="L621" s="2724"/>
      <c r="M621" s="3523" t="s">
        <v>209</v>
      </c>
      <c r="N621" s="3523"/>
      <c r="O621" s="3534" t="s">
        <v>237</v>
      </c>
      <c r="P621" s="3535"/>
      <c r="Q621" s="3536"/>
      <c r="BB621" s="425"/>
    </row>
    <row r="622" s="238" customFormat="true" ht="25.15" customHeight="true" x14ac:dyDescent="0.2">
      <c r="A622" s="425"/>
      <c r="B622" s="425"/>
      <c r="C622" s="3544" t="s">
        <v>435</v>
      </c>
      <c r="D622" s="3523"/>
      <c r="E622" s="2837">
        <v>1.5466250069310341E-2</v>
      </c>
      <c r="F622" s="2724"/>
      <c r="G622" s="2724"/>
      <c r="H622" s="3523" t="s">
        <v>568</v>
      </c>
      <c r="I622" s="3523"/>
      <c r="J622" s="2838">
        <v>-1.0957572065052863E-3</v>
      </c>
      <c r="K622" s="2724"/>
      <c r="L622" s="2724"/>
      <c r="M622" s="3523"/>
      <c r="N622" s="3523"/>
      <c r="O622" s="2861" t="s">
        <v>192</v>
      </c>
      <c r="P622" s="2862" t="s">
        <v>238</v>
      </c>
      <c r="Q622" s="2863" t="s">
        <v>239</v>
      </c>
      <c r="BB622" s="425"/>
    </row>
    <row r="623" s="238" customFormat="true" ht="25.15" customHeight="true" x14ac:dyDescent="0.2">
      <c r="A623" s="425"/>
      <c r="B623" s="425"/>
      <c r="C623" s="3544" t="s">
        <v>346</v>
      </c>
      <c r="D623" s="3523"/>
      <c r="E623" s="2837">
        <v>9.064670265565929E-3</v>
      </c>
      <c r="F623" s="2724"/>
      <c r="G623" s="2724"/>
      <c r="H623" s="3523" t="s">
        <v>539</v>
      </c>
      <c r="I623" s="3523"/>
      <c r="J623" s="2838">
        <v>-2.4716847690989471E-2</v>
      </c>
      <c r="K623" s="2724"/>
      <c r="L623" s="2724"/>
      <c r="M623" s="3523" t="s">
        <v>210</v>
      </c>
      <c r="N623" s="3523"/>
      <c r="O623" s="2864">
        <v>7.2557952998178372</v>
      </c>
      <c r="P623" s="2865">
        <v>6.9102812379217502</v>
      </c>
      <c r="Q623" s="2866">
        <v>6.9102812379217502</v>
      </c>
      <c r="BB623" s="425"/>
    </row>
    <row r="624" s="238" customFormat="true" ht="25.15" customHeight="true" x14ac:dyDescent="0.2">
      <c r="A624" s="425"/>
      <c r="B624" s="425"/>
      <c r="C624" s="3547" t="s">
        <v>370</v>
      </c>
      <c r="D624" s="3523"/>
      <c r="E624" s="2837">
        <v>1.7311963539637586E-3</v>
      </c>
      <c r="F624" s="2724"/>
      <c r="G624" s="2724"/>
      <c r="H624" s="3523" t="s">
        <v>541</v>
      </c>
      <c r="I624" s="3523"/>
      <c r="J624" s="2838">
        <v>-4.0478719272908879E-2</v>
      </c>
      <c r="K624" s="2724"/>
      <c r="L624" s="2724"/>
      <c r="M624" s="3540"/>
      <c r="N624" s="3540"/>
      <c r="O624" s="2724"/>
      <c r="P624" s="2724"/>
      <c r="Q624" s="2724"/>
      <c r="BB624" s="425"/>
    </row>
    <row r="625" s="238" customFormat="true" ht="25.15" customHeight="true" x14ac:dyDescent="0.2">
      <c r="A625" s="425"/>
      <c r="B625" s="425"/>
      <c r="C625" s="3532" t="s">
        <v>359</v>
      </c>
      <c r="D625" s="3523"/>
      <c r="E625" s="2837">
        <v>-5.4288076978340947E-4</v>
      </c>
      <c r="F625" s="2724"/>
      <c r="G625" s="2724"/>
      <c r="H625" s="3523" t="s">
        <v>567</v>
      </c>
      <c r="I625" s="3523"/>
      <c r="J625" s="2838">
        <v>-2.1527756294151307E-3</v>
      </c>
      <c r="K625" s="2724"/>
      <c r="L625" s="2724"/>
      <c r="M625" s="3540"/>
      <c r="N625" s="3540"/>
      <c r="O625" s="2724"/>
      <c r="P625" s="2724"/>
      <c r="Q625" s="2724"/>
      <c r="BB625" s="425"/>
    </row>
    <row r="626" s="238" customFormat="true" ht="25.15" customHeight="true" x14ac:dyDescent="0.2">
      <c r="A626" s="425"/>
      <c r="B626" s="425"/>
      <c r="C626" s="3544" t="s">
        <v>537</v>
      </c>
      <c r="D626" s="3523"/>
      <c r="E626" s="2837">
        <v>4.0700680934351294E-2</v>
      </c>
      <c r="F626" s="2724"/>
      <c r="G626" s="2724"/>
      <c r="H626" s="3523" t="s">
        <v>527</v>
      </c>
      <c r="I626" s="3523"/>
      <c r="J626" s="2838">
        <v>9.480907444884297E-2</v>
      </c>
      <c r="K626" s="2724"/>
      <c r="L626" s="2724"/>
      <c r="M626" s="3523" t="s">
        <v>240</v>
      </c>
      <c r="N626" s="3523"/>
      <c r="O626" s="3523"/>
      <c r="P626" s="2724"/>
      <c r="Q626" s="2724"/>
      <c r="BB626" s="425"/>
    </row>
    <row r="627" s="238" customFormat="true" ht="25.15" customHeight="true" x14ac:dyDescent="0.2">
      <c r="A627" s="425"/>
      <c r="B627" s="425"/>
      <c r="C627" s="3548" t="s">
        <v>365</v>
      </c>
      <c r="D627" s="3523"/>
      <c r="E627" s="2837">
        <v>-1.7233454474907348E-3</v>
      </c>
      <c r="F627" s="2724"/>
      <c r="G627" s="2724"/>
      <c r="H627" s="3523" t="s">
        <v>533</v>
      </c>
      <c r="I627" s="3523"/>
      <c r="J627" s="2838">
        <v>6.8763980661606411E-2</v>
      </c>
      <c r="K627" s="2724"/>
      <c r="L627" s="2724"/>
      <c r="M627" s="3523" t="s">
        <v>197</v>
      </c>
      <c r="N627" s="3523"/>
      <c r="O627" s="2830" t="s">
        <v>209</v>
      </c>
      <c r="P627" s="2724"/>
      <c r="Q627" s="2724"/>
      <c r="BB627" s="425"/>
    </row>
    <row r="628" s="238" customFormat="true" ht="25.15" customHeight="true" x14ac:dyDescent="0.2">
      <c r="A628" s="425"/>
      <c r="B628" s="425"/>
      <c r="C628" s="3544" t="s">
        <v>212</v>
      </c>
      <c r="D628" s="3523"/>
      <c r="E628" s="2837">
        <v>6.2235510087311284E-2</v>
      </c>
      <c r="F628" s="2724"/>
      <c r="G628" s="2724"/>
      <c r="H628" s="3523" t="s">
        <v>530</v>
      </c>
      <c r="I628" s="3523"/>
      <c r="J628" s="2838">
        <v>7.2590153547872516E-2</v>
      </c>
      <c r="K628" s="2724"/>
      <c r="L628" s="2724"/>
      <c r="M628" s="3523"/>
      <c r="N628" s="3523"/>
      <c r="O628" s="2833" t="s">
        <v>210</v>
      </c>
      <c r="P628" s="2724"/>
      <c r="Q628" s="2724"/>
      <c r="BB628" s="425"/>
    </row>
    <row r="629" s="238" customFormat="true" ht="25.15" customHeight="true" x14ac:dyDescent="0.2">
      <c r="A629" s="425"/>
      <c r="B629" s="425"/>
      <c r="C629" s="3544" t="s">
        <v>469</v>
      </c>
      <c r="D629" s="3523"/>
      <c r="E629" s="2837">
        <v>1.0926056228905801E-2</v>
      </c>
      <c r="F629" s="2724"/>
      <c r="G629" s="2724"/>
      <c r="H629" s="3523" t="s">
        <v>534</v>
      </c>
      <c r="I629" s="3523"/>
      <c r="J629" s="2838">
        <v>6.098928412731474E-2</v>
      </c>
      <c r="K629" s="2724"/>
      <c r="L629" s="2724"/>
      <c r="M629" s="3523" t="s">
        <v>344</v>
      </c>
      <c r="N629" s="3523"/>
      <c r="O629" s="2836">
        <v>-2.6775800167785562E-2</v>
      </c>
      <c r="P629" s="2724"/>
      <c r="Q629" s="2724"/>
      <c r="BB629" s="425"/>
    </row>
    <row r="630" s="238" customFormat="true" ht="25.15" customHeight="true" x14ac:dyDescent="0.2">
      <c r="A630" s="425"/>
      <c r="B630" s="425"/>
      <c r="C630" s="3544" t="s">
        <v>457</v>
      </c>
      <c r="D630" s="3523"/>
      <c r="E630" s="2837">
        <v>5.0423251483027835E-3</v>
      </c>
      <c r="F630" s="2724"/>
      <c r="G630" s="2724"/>
      <c r="H630" s="3523" t="s">
        <v>528</v>
      </c>
      <c r="I630" s="3523"/>
      <c r="J630" s="2838">
        <v>9.3083483058256464E-2</v>
      </c>
      <c r="K630" s="2724"/>
      <c r="L630" s="2724"/>
      <c r="M630" s="3523" t="s">
        <v>524</v>
      </c>
      <c r="N630" s="3523"/>
      <c r="O630" s="2839">
        <v>9.3342766753581621E-2</v>
      </c>
      <c r="P630" s="2724"/>
      <c r="Q630" s="2724"/>
      <c r="BB630" s="425"/>
    </row>
    <row r="631" s="238" customFormat="true" ht="25.15" customHeight="true" x14ac:dyDescent="0.2">
      <c r="A631" s="425"/>
      <c r="B631" s="425"/>
      <c r="C631" s="3544" t="s">
        <v>468</v>
      </c>
      <c r="D631" s="3523"/>
      <c r="E631" s="2837">
        <v>4.168909865096322E-3</v>
      </c>
      <c r="F631" s="2724"/>
      <c r="G631" s="2724"/>
      <c r="H631" s="3523" t="s">
        <v>538</v>
      </c>
      <c r="I631" s="3523"/>
      <c r="J631" s="2838">
        <v>4.4253405618516733E-2</v>
      </c>
      <c r="K631" s="2724"/>
      <c r="L631" s="2724"/>
      <c r="M631" s="3523" t="s">
        <v>529</v>
      </c>
      <c r="N631" s="3523"/>
      <c r="O631" s="2839">
        <v>5.8212179403734444E-2</v>
      </c>
      <c r="P631" s="2724"/>
      <c r="Q631" s="2724"/>
      <c r="BB631" s="425"/>
    </row>
    <row r="632" s="238" customFormat="true" ht="25.15" customHeight="true" x14ac:dyDescent="0.2">
      <c r="A632" s="425"/>
      <c r="B632" s="425"/>
      <c r="C632" s="3544" t="s">
        <v>381</v>
      </c>
      <c r="D632" s="3523"/>
      <c r="E632" s="2837">
        <v>-5.8675149012489926E-4</v>
      </c>
      <c r="F632" s="2724"/>
      <c r="G632" s="2724"/>
      <c r="H632" s="3523" t="s">
        <v>540</v>
      </c>
      <c r="I632" s="3523"/>
      <c r="J632" s="2838">
        <v>4.3830195587424514E-2</v>
      </c>
      <c r="K632" s="2724"/>
      <c r="L632" s="2724"/>
      <c r="M632" s="3523" t="s">
        <v>525</v>
      </c>
      <c r="N632" s="3523"/>
      <c r="O632" s="2839">
        <v>9.7420527168117721E-2</v>
      </c>
      <c r="P632" s="2724"/>
      <c r="Q632" s="2724"/>
      <c r="BB632" s="425"/>
    </row>
    <row r="633" s="238" customFormat="true" ht="25.15" customHeight="true" x14ac:dyDescent="0.2">
      <c r="A633" s="425"/>
      <c r="B633" s="425"/>
      <c r="C633" s="3544" t="s">
        <v>232</v>
      </c>
      <c r="D633" s="3523"/>
      <c r="E633" s="2837">
        <v>2.5222941589711297E-3</v>
      </c>
      <c r="F633" s="2724"/>
      <c r="G633" s="2724"/>
      <c r="H633" s="3523" t="s">
        <v>542</v>
      </c>
      <c r="I633" s="3523"/>
      <c r="J633" s="2838">
        <v>3.5116966747189879E-2</v>
      </c>
      <c r="K633" s="2724"/>
      <c r="L633" s="2724"/>
      <c r="M633" s="3523" t="s">
        <v>526</v>
      </c>
      <c r="N633" s="3523"/>
      <c r="O633" s="2839">
        <v>9.3234856287033929E-2</v>
      </c>
      <c r="P633" s="2724"/>
      <c r="Q633" s="2724"/>
      <c r="BB633" s="425"/>
    </row>
    <row r="634" s="238" customFormat="true" ht="25.15" customHeight="true" x14ac:dyDescent="0.2">
      <c r="A634" s="425"/>
      <c r="B634" s="425"/>
      <c r="C634" s="3544" t="s">
        <v>217</v>
      </c>
      <c r="D634" s="3523"/>
      <c r="E634" s="2837">
        <v>4.9549927906735479E-2</v>
      </c>
      <c r="F634" s="2724"/>
      <c r="G634" s="2724"/>
      <c r="H634" s="3523" t="s">
        <v>535</v>
      </c>
      <c r="I634" s="3523"/>
      <c r="J634" s="2838">
        <v>6.8429920028970068E-2</v>
      </c>
      <c r="K634" s="2724"/>
      <c r="L634" s="2724"/>
      <c r="M634" s="3523" t="s">
        <v>546</v>
      </c>
      <c r="N634" s="3523"/>
      <c r="O634" s="2839">
        <v>2.4906596312319427E-2</v>
      </c>
      <c r="P634" s="2724"/>
      <c r="Q634" s="2724"/>
      <c r="BB634" s="425"/>
    </row>
    <row r="635" s="238" customFormat="true" ht="25.15" customHeight="true" x14ac:dyDescent="0.2">
      <c r="A635" s="425"/>
      <c r="B635" s="425"/>
      <c r="C635" s="3544" t="s">
        <v>411</v>
      </c>
      <c r="D635" s="3523"/>
      <c r="E635" s="2837">
        <v>-8.3232082878136271E-2</v>
      </c>
      <c r="F635" s="2724"/>
      <c r="G635" s="2724"/>
      <c r="H635" s="3523" t="s">
        <v>536</v>
      </c>
      <c r="I635" s="3523"/>
      <c r="J635" s="2838">
        <v>5.6517199226091365E-2</v>
      </c>
      <c r="K635" s="2724"/>
      <c r="L635" s="2724"/>
      <c r="M635" s="3523" t="s">
        <v>543</v>
      </c>
      <c r="N635" s="3523"/>
      <c r="O635" s="2839">
        <v>3.027833690299616E-2</v>
      </c>
      <c r="P635" s="2724"/>
      <c r="Q635" s="2724"/>
      <c r="BB635" s="425"/>
    </row>
    <row r="636" s="238" customFormat="true" ht="25.15" customHeight="true" x14ac:dyDescent="0.2">
      <c r="A636" s="425"/>
      <c r="B636" s="425"/>
      <c r="C636" s="3544" t="s">
        <v>374</v>
      </c>
      <c r="D636" s="3523"/>
      <c r="E636" s="2837">
        <v>-4.2788698490670626E-3</v>
      </c>
      <c r="F636" s="2724"/>
      <c r="G636" s="2724"/>
      <c r="H636" s="3523" t="s">
        <v>545</v>
      </c>
      <c r="I636" s="3523"/>
      <c r="J636" s="2838">
        <v>2.3730034279932938E-2</v>
      </c>
      <c r="K636" s="2724"/>
      <c r="L636" s="2724"/>
      <c r="M636" s="3523" t="s">
        <v>531</v>
      </c>
      <c r="N636" s="3523"/>
      <c r="O636" s="2839">
        <v>6.7305572664375007E-2</v>
      </c>
      <c r="P636" s="2724"/>
      <c r="Q636" s="2724"/>
      <c r="BB636" s="425"/>
    </row>
    <row r="637" s="238" customFormat="true" ht="25.15" customHeight="true" x14ac:dyDescent="0.2">
      <c r="A637" s="425"/>
      <c r="B637" s="425"/>
      <c r="C637" s="3544" t="s">
        <v>565</v>
      </c>
      <c r="D637" s="3523"/>
      <c r="E637" s="2837">
        <v>1.5459077461956934E-3</v>
      </c>
      <c r="F637" s="2724"/>
      <c r="G637" s="2724"/>
      <c r="H637" s="3523" t="s">
        <v>550</v>
      </c>
      <c r="I637" s="3523"/>
      <c r="J637" s="2838">
        <v>1.5841922553110444E-2</v>
      </c>
      <c r="K637" s="2724"/>
      <c r="L637" s="2724"/>
      <c r="M637" s="3523" t="s">
        <v>406</v>
      </c>
      <c r="N637" s="3523"/>
      <c r="O637" s="2839">
        <v>-9.1065998225036193E-2</v>
      </c>
      <c r="P637" s="2724"/>
      <c r="Q637" s="2724"/>
      <c r="BB637" s="425"/>
    </row>
    <row r="638" s="238" customFormat="true" ht="25.15" customHeight="true" x14ac:dyDescent="0.2">
      <c r="A638" s="425"/>
      <c r="B638" s="425"/>
      <c r="C638" s="3544" t="s">
        <v>231</v>
      </c>
      <c r="D638" s="3523"/>
      <c r="E638" s="2837">
        <v>-1.069947074319707E-3</v>
      </c>
      <c r="F638" s="2724"/>
      <c r="G638" s="2724"/>
      <c r="H638" s="3523" t="s">
        <v>547</v>
      </c>
      <c r="I638" s="3523"/>
      <c r="J638" s="2838">
        <v>2.0925181636686579E-2</v>
      </c>
      <c r="K638" s="2724"/>
      <c r="L638" s="2724"/>
      <c r="M638" s="3523" t="s">
        <v>433</v>
      </c>
      <c r="N638" s="3523"/>
      <c r="O638" s="2839">
        <v>-1.1003202216173159E-2</v>
      </c>
      <c r="P638" s="2724"/>
      <c r="Q638" s="2724"/>
      <c r="BB638" s="425"/>
    </row>
    <row r="639" s="238" customFormat="true" ht="25.15" customHeight="true" x14ac:dyDescent="0.2">
      <c r="A639" s="425"/>
      <c r="B639" s="425"/>
      <c r="C639" s="3544" t="s">
        <v>568</v>
      </c>
      <c r="D639" s="3523"/>
      <c r="E639" s="2837">
        <v>5.6656656318230072E-4</v>
      </c>
      <c r="F639" s="2724"/>
      <c r="G639" s="2724"/>
      <c r="H639" s="3523" t="s">
        <v>551</v>
      </c>
      <c r="I639" s="3523"/>
      <c r="J639" s="2838">
        <v>1.3646509297672763E-2</v>
      </c>
      <c r="K639" s="2724"/>
      <c r="L639" s="2724"/>
      <c r="M639" s="3523" t="s">
        <v>229</v>
      </c>
      <c r="N639" s="3523"/>
      <c r="O639" s="2839">
        <v>-8.7868349741643194E-4</v>
      </c>
      <c r="P639" s="2724"/>
      <c r="Q639" s="2724"/>
      <c r="BB639" s="425"/>
    </row>
    <row r="640" s="238" customFormat="true" ht="25.15" customHeight="true" x14ac:dyDescent="0.2">
      <c r="A640" s="425"/>
      <c r="B640" s="425"/>
      <c r="C640" s="3544" t="s">
        <v>233</v>
      </c>
      <c r="D640" s="3523"/>
      <c r="E640" s="2837">
        <v>-3.9400538686569248E-4</v>
      </c>
      <c r="F640" s="2724"/>
      <c r="G640" s="2724"/>
      <c r="H640" s="3523" t="s">
        <v>553</v>
      </c>
      <c r="I640" s="3523"/>
      <c r="J640" s="2840">
        <v>-7.7641503170671833E-3</v>
      </c>
      <c r="K640" s="2724"/>
      <c r="L640" s="2724"/>
      <c r="M640" s="3523" t="s">
        <v>473</v>
      </c>
      <c r="N640" s="3523"/>
      <c r="O640" s="2839">
        <v>-1.3382231990865608E-3</v>
      </c>
      <c r="P640" s="2724"/>
      <c r="Q640" s="2724"/>
      <c r="BB640" s="425"/>
    </row>
    <row r="641" s="238" customFormat="true" ht="25.15" customHeight="true" x14ac:dyDescent="0.2">
      <c r="A641" s="425"/>
      <c r="B641" s="425"/>
      <c r="C641" s="3544" t="s">
        <v>539</v>
      </c>
      <c r="D641" s="3523"/>
      <c r="E641" s="2837">
        <v>-4.0257967399697586E-2</v>
      </c>
      <c r="F641" s="2724"/>
      <c r="G641" s="2724"/>
      <c r="H641" s="3540"/>
      <c r="I641" s="3540"/>
      <c r="J641" s="2724"/>
      <c r="K641" s="2724"/>
      <c r="L641" s="2724"/>
      <c r="M641" s="3523" t="s">
        <v>227</v>
      </c>
      <c r="N641" s="3523"/>
      <c r="O641" s="2839">
        <v>1.2870489718578501E-2</v>
      </c>
      <c r="P641" s="2724"/>
      <c r="Q641" s="2724"/>
      <c r="BB641" s="425"/>
    </row>
    <row r="642" s="238" customFormat="true" ht="25.15" customHeight="true" x14ac:dyDescent="0.2">
      <c r="A642" s="425"/>
      <c r="B642" s="425"/>
      <c r="C642" s="3544" t="s">
        <v>541</v>
      </c>
      <c r="D642" s="3523"/>
      <c r="E642" s="2837">
        <v>-1.2085747233999909E-2</v>
      </c>
      <c r="F642" s="2724"/>
      <c r="G642" s="2724"/>
      <c r="H642" s="3540"/>
      <c r="I642" s="3540"/>
      <c r="J642" s="2724"/>
      <c r="K642" s="2724"/>
      <c r="L642" s="2724"/>
      <c r="M642" s="3523" t="s">
        <v>441</v>
      </c>
      <c r="N642" s="3523"/>
      <c r="O642" s="2839">
        <v>3.4911038542497501E-3</v>
      </c>
      <c r="P642" s="2724"/>
      <c r="Q642" s="2724"/>
      <c r="BB642" s="425"/>
    </row>
    <row r="643" s="238" customFormat="true" ht="25.15" customHeight="true" x14ac:dyDescent="0.2">
      <c r="A643" s="425"/>
      <c r="B643" s="425"/>
      <c r="C643" s="3544" t="s">
        <v>567</v>
      </c>
      <c r="D643" s="3523"/>
      <c r="E643" s="2837">
        <v>-1.4607391525052825E-3</v>
      </c>
      <c r="F643" s="2724"/>
      <c r="G643" s="2724"/>
      <c r="H643" s="3523" t="s">
        <v>241</v>
      </c>
      <c r="I643" s="3523"/>
      <c r="J643" s="3523"/>
      <c r="K643" s="2724"/>
      <c r="L643" s="2724"/>
      <c r="M643" s="3523" t="s">
        <v>223</v>
      </c>
      <c r="N643" s="3523"/>
      <c r="O643" s="2839">
        <v>3.4979925347582541E-2</v>
      </c>
      <c r="P643" s="2724"/>
      <c r="Q643" s="2724"/>
      <c r="BB643" s="425"/>
    </row>
    <row r="644" s="238" customFormat="true" ht="25.15" customHeight="true" x14ac:dyDescent="0.2">
      <c r="A644" s="425"/>
      <c r="B644" s="425"/>
      <c r="C644" s="3544" t="s">
        <v>527</v>
      </c>
      <c r="D644" s="3523"/>
      <c r="E644" s="2837">
        <v>8.0840859116696223E-2</v>
      </c>
      <c r="F644" s="2724"/>
      <c r="G644" s="2724"/>
      <c r="H644" s="3523" t="s">
        <v>209</v>
      </c>
      <c r="I644" s="3523"/>
      <c r="J644" s="2867" t="s">
        <v>210</v>
      </c>
      <c r="K644" s="2724"/>
      <c r="L644" s="2724"/>
      <c r="M644" s="3523" t="s">
        <v>216</v>
      </c>
      <c r="N644" s="3523"/>
      <c r="O644" s="2839">
        <v>9.8172861661550051E-2</v>
      </c>
      <c r="P644" s="2724"/>
      <c r="Q644" s="2724"/>
      <c r="BB644" s="425"/>
    </row>
    <row r="645" s="238" customFormat="true" ht="25.15" customHeight="true" x14ac:dyDescent="0.2">
      <c r="A645" s="425"/>
      <c r="B645" s="425"/>
      <c r="C645" s="3544" t="s">
        <v>533</v>
      </c>
      <c r="D645" s="3523"/>
      <c r="E645" s="2837">
        <v>5.5611762562239021E-2</v>
      </c>
      <c r="F645" s="2724"/>
      <c r="G645" s="2724"/>
      <c r="H645" s="3523" t="s">
        <v>210</v>
      </c>
      <c r="I645" s="3523"/>
      <c r="J645" s="2868">
        <v>0.99999999999999989</v>
      </c>
      <c r="K645" s="2724"/>
      <c r="L645" s="2724"/>
      <c r="M645" s="3523" t="s">
        <v>555</v>
      </c>
      <c r="N645" s="3523"/>
      <c r="O645" s="2839">
        <v>4.8661473255555135E-3</v>
      </c>
      <c r="P645" s="2724"/>
      <c r="Q645" s="2724"/>
      <c r="BB645" s="425"/>
    </row>
    <row r="646" s="238" customFormat="true" ht="25.15" customHeight="true" x14ac:dyDescent="0.2">
      <c r="A646" s="425"/>
      <c r="B646" s="425"/>
      <c r="C646" s="3544" t="s">
        <v>530</v>
      </c>
      <c r="D646" s="3523"/>
      <c r="E646" s="2837">
        <v>6.1845288847199746E-2</v>
      </c>
      <c r="F646" s="2724"/>
      <c r="G646" s="2724"/>
      <c r="H646" s="3540"/>
      <c r="I646" s="3540"/>
      <c r="J646" s="2724"/>
      <c r="K646" s="2724"/>
      <c r="L646" s="2724"/>
      <c r="M646" s="3523" t="s">
        <v>222</v>
      </c>
      <c r="N646" s="3523"/>
      <c r="O646" s="2839">
        <v>3.8321227005645226E-4</v>
      </c>
      <c r="P646" s="2724"/>
      <c r="Q646" s="2724"/>
      <c r="BB646" s="425"/>
    </row>
    <row r="647" s="238" customFormat="true" ht="25.15" customHeight="true" x14ac:dyDescent="0.2">
      <c r="A647" s="425"/>
      <c r="B647" s="425"/>
      <c r="C647" s="3544" t="s">
        <v>534</v>
      </c>
      <c r="D647" s="3523"/>
      <c r="E647" s="2837">
        <v>5.5579875538691065E-2</v>
      </c>
      <c r="F647" s="2724"/>
      <c r="G647" s="2724"/>
      <c r="H647" s="3540"/>
      <c r="I647" s="3540"/>
      <c r="J647" s="2724"/>
      <c r="K647" s="2724"/>
      <c r="L647" s="2724"/>
      <c r="M647" s="3523" t="s">
        <v>446</v>
      </c>
      <c r="N647" s="3523"/>
      <c r="O647" s="2839">
        <v>-2.078574150166471E-3</v>
      </c>
      <c r="P647" s="2724"/>
      <c r="Q647" s="2724"/>
      <c r="BB647" s="425"/>
    </row>
    <row r="648" s="238" customFormat="true" ht="25.15" customHeight="true" x14ac:dyDescent="0.2">
      <c r="A648" s="425"/>
      <c r="B648" s="425"/>
      <c r="C648" s="3544" t="s">
        <v>528</v>
      </c>
      <c r="D648" s="3523"/>
      <c r="E648" s="2837">
        <v>8.1510247552276094E-2</v>
      </c>
      <c r="F648" s="2724"/>
      <c r="G648" s="2724"/>
      <c r="H648" s="3540"/>
      <c r="I648" s="3540"/>
      <c r="J648" s="2724"/>
      <c r="K648" s="2724"/>
      <c r="L648" s="2724"/>
      <c r="M648" s="3523" t="s">
        <v>549</v>
      </c>
      <c r="N648" s="3523"/>
      <c r="O648" s="2839">
        <v>-1.0198132157742389E-2</v>
      </c>
      <c r="P648" s="2724"/>
      <c r="Q648" s="2724"/>
      <c r="BB648" s="425"/>
    </row>
    <row r="649" s="238" customFormat="true" ht="25.15" customHeight="true" x14ac:dyDescent="0.2">
      <c r="A649" s="425"/>
      <c r="B649" s="425"/>
      <c r="C649" s="3544" t="s">
        <v>538</v>
      </c>
      <c r="D649" s="3523"/>
      <c r="E649" s="2837">
        <v>2.9226726396464078E-2</v>
      </c>
      <c r="F649" s="2724"/>
      <c r="G649" s="2724"/>
      <c r="H649" s="3540"/>
      <c r="I649" s="3540"/>
      <c r="J649" s="2724"/>
      <c r="K649" s="2724"/>
      <c r="L649" s="2724"/>
      <c r="M649" s="3523" t="s">
        <v>338</v>
      </c>
      <c r="N649" s="3523"/>
      <c r="O649" s="2839">
        <v>-3.1782682001060117E-2</v>
      </c>
      <c r="P649" s="2724"/>
      <c r="Q649" s="2724"/>
      <c r="BB649" s="425"/>
    </row>
    <row r="650" s="238" customFormat="true" ht="25.15" customHeight="true" x14ac:dyDescent="0.2">
      <c r="A650" s="425"/>
      <c r="B650" s="425"/>
      <c r="C650" s="3544" t="s">
        <v>540</v>
      </c>
      <c r="D650" s="3523"/>
      <c r="E650" s="2837">
        <v>3.3997279933451148E-2</v>
      </c>
      <c r="F650" s="2724"/>
      <c r="G650" s="2724"/>
      <c r="H650" s="3540"/>
      <c r="I650" s="3540"/>
      <c r="J650" s="2724"/>
      <c r="K650" s="2724"/>
      <c r="L650" s="2724"/>
      <c r="M650" s="3523" t="s">
        <v>532</v>
      </c>
      <c r="N650" s="3523"/>
      <c r="O650" s="2839">
        <v>-3.2109802756349816E-2</v>
      </c>
      <c r="P650" s="2724"/>
      <c r="Q650" s="2724"/>
      <c r="BB650" s="425"/>
    </row>
    <row r="651" s="238" customFormat="true" ht="25.15" customHeight="true" x14ac:dyDescent="0.2">
      <c r="A651" s="425"/>
      <c r="B651" s="425"/>
      <c r="C651" s="3544" t="s">
        <v>542</v>
      </c>
      <c r="D651" s="3523"/>
      <c r="E651" s="2837">
        <v>2.422147832931016E-2</v>
      </c>
      <c r="F651" s="2724"/>
      <c r="G651" s="2724"/>
      <c r="H651" s="3540"/>
      <c r="I651" s="3540"/>
      <c r="J651" s="2724"/>
      <c r="K651" s="2724"/>
      <c r="L651" s="2724"/>
      <c r="M651" s="3523" t="s">
        <v>361</v>
      </c>
      <c r="N651" s="3523"/>
      <c r="O651" s="2839">
        <v>-2.2489248399582048E-2</v>
      </c>
      <c r="P651" s="2724"/>
      <c r="Q651" s="2724"/>
      <c r="BB651" s="425"/>
    </row>
    <row r="652" s="238" customFormat="true" ht="25.15" customHeight="true" x14ac:dyDescent="0.2">
      <c r="A652" s="425"/>
      <c r="B652" s="425"/>
      <c r="C652" s="3544" t="s">
        <v>535</v>
      </c>
      <c r="D652" s="3523"/>
      <c r="E652" s="2837">
        <v>4.9998664991525797E-2</v>
      </c>
      <c r="F652" s="2724"/>
      <c r="G652" s="2724"/>
      <c r="H652" s="3540"/>
      <c r="I652" s="3540"/>
      <c r="J652" s="2724"/>
      <c r="K652" s="2724"/>
      <c r="L652" s="2724"/>
      <c r="M652" s="3523" t="s">
        <v>558</v>
      </c>
      <c r="N652" s="3523"/>
      <c r="O652" s="2839">
        <v>6.9581577174074826E-4</v>
      </c>
      <c r="P652" s="2724"/>
      <c r="Q652" s="2724"/>
      <c r="BB652" s="425"/>
    </row>
    <row r="653" s="238" customFormat="true" ht="25.15" customHeight="true" x14ac:dyDescent="0.2">
      <c r="A653" s="425"/>
      <c r="B653" s="425"/>
      <c r="C653" s="3544" t="s">
        <v>536</v>
      </c>
      <c r="D653" s="3523"/>
      <c r="E653" s="2837">
        <v>4.0109626514560133E-2</v>
      </c>
      <c r="F653" s="2724"/>
      <c r="G653" s="2724"/>
      <c r="H653" s="3540"/>
      <c r="I653" s="3540"/>
      <c r="J653" s="2724"/>
      <c r="K653" s="2724"/>
      <c r="L653" s="2724"/>
      <c r="M653" s="3523" t="s">
        <v>368</v>
      </c>
      <c r="N653" s="3523"/>
      <c r="O653" s="2839">
        <v>3.91572247359551E-3</v>
      </c>
      <c r="P653" s="2724"/>
      <c r="Q653" s="2724"/>
      <c r="BB653" s="425"/>
    </row>
    <row r="654" s="238" customFormat="true" ht="25.15" customHeight="true" x14ac:dyDescent="0.2">
      <c r="A654" s="425"/>
      <c r="B654" s="425"/>
      <c r="C654" s="3544" t="s">
        <v>545</v>
      </c>
      <c r="D654" s="3523"/>
      <c r="E654" s="2837">
        <v>9.5327968458737943E-3</v>
      </c>
      <c r="F654" s="2724"/>
      <c r="G654" s="2724"/>
      <c r="H654" s="3540"/>
      <c r="I654" s="3540"/>
      <c r="J654" s="2724"/>
      <c r="K654" s="2724"/>
      <c r="L654" s="2724"/>
      <c r="M654" s="3523" t="s">
        <v>371</v>
      </c>
      <c r="N654" s="3523"/>
      <c r="O654" s="2839">
        <v>1.0156547090571794E-4</v>
      </c>
      <c r="P654" s="2724"/>
      <c r="Q654" s="2724"/>
      <c r="BB654" s="425"/>
    </row>
    <row r="655" s="238" customFormat="true" ht="25.15" customHeight="true" x14ac:dyDescent="0.2">
      <c r="A655" s="425"/>
      <c r="B655" s="425"/>
      <c r="C655" s="3544" t="s">
        <v>550</v>
      </c>
      <c r="D655" s="3523"/>
      <c r="E655" s="2837">
        <v>-9.9468041917376293E-3</v>
      </c>
      <c r="F655" s="2724"/>
      <c r="G655" s="2724"/>
      <c r="H655" s="3540"/>
      <c r="I655" s="3540"/>
      <c r="J655" s="2724"/>
      <c r="K655" s="2724"/>
      <c r="L655" s="2724"/>
      <c r="M655" s="3523" t="s">
        <v>336</v>
      </c>
      <c r="N655" s="3523"/>
      <c r="O655" s="2839">
        <v>8.7638662605507178E-2</v>
      </c>
      <c r="P655" s="2724"/>
      <c r="Q655" s="2724"/>
      <c r="BB655" s="425"/>
    </row>
    <row r="656" s="238" customFormat="true" ht="25.15" customHeight="true" x14ac:dyDescent="0.2">
      <c r="A656" s="425"/>
      <c r="B656" s="425"/>
      <c r="C656" s="3544" t="s">
        <v>547</v>
      </c>
      <c r="D656" s="3523"/>
      <c r="E656" s="2837">
        <v>9.0770614162254994E-3</v>
      </c>
      <c r="F656" s="2724"/>
      <c r="G656" s="2724"/>
      <c r="H656" s="3540"/>
      <c r="I656" s="3540"/>
      <c r="J656" s="2724"/>
      <c r="K656" s="2724"/>
      <c r="L656" s="2724"/>
      <c r="M656" s="3523" t="s">
        <v>440</v>
      </c>
      <c r="N656" s="3523"/>
      <c r="O656" s="2839">
        <v>9.351431670615161E-3</v>
      </c>
      <c r="P656" s="2724"/>
      <c r="Q656" s="2724"/>
      <c r="BB656" s="425"/>
    </row>
    <row r="657" s="238" customFormat="true" ht="25.15" customHeight="true" x14ac:dyDescent="0.2">
      <c r="A657" s="425"/>
      <c r="B657" s="425"/>
      <c r="C657" s="3544" t="s">
        <v>551</v>
      </c>
      <c r="D657" s="3523"/>
      <c r="E657" s="2837">
        <v>5.9880712499940977E-3</v>
      </c>
      <c r="F657" s="2724"/>
      <c r="G657" s="2724"/>
      <c r="H657" s="3540"/>
      <c r="I657" s="3540"/>
      <c r="J657" s="2724"/>
      <c r="K657" s="2724"/>
      <c r="L657" s="2724"/>
      <c r="M657" s="3523" t="s">
        <v>337</v>
      </c>
      <c r="N657" s="3523"/>
      <c r="O657" s="2839">
        <v>1.4214942359667809E-2</v>
      </c>
      <c r="P657" s="2724"/>
      <c r="Q657" s="2724"/>
      <c r="BB657" s="425"/>
    </row>
    <row r="658" s="238" customFormat="true" ht="25.15" customHeight="true" x14ac:dyDescent="0.2">
      <c r="A658" s="425"/>
      <c r="B658" s="425"/>
      <c r="C658" s="3544" t="s">
        <v>553</v>
      </c>
      <c r="D658" s="3523"/>
      <c r="E658" s="2842">
        <v>-8.7232641913767544E-3</v>
      </c>
      <c r="F658" s="2724"/>
      <c r="G658" s="2724"/>
      <c r="H658" s="3540"/>
      <c r="I658" s="3540"/>
      <c r="J658" s="2724"/>
      <c r="K658" s="2724"/>
      <c r="L658" s="2724"/>
      <c r="M658" s="3523" t="s">
        <v>334</v>
      </c>
      <c r="N658" s="3523"/>
      <c r="O658" s="2839">
        <v>2.2657985856937891E-2</v>
      </c>
      <c r="P658" s="2724"/>
      <c r="Q658" s="2724"/>
      <c r="BB658" s="425"/>
    </row>
    <row r="659" s="238" customFormat="true" ht="25.15" customHeight="true" x14ac:dyDescent="0.2">
      <c r="A659" s="425"/>
      <c r="B659" s="425"/>
      <c r="C659" s="3544"/>
      <c r="D659" s="3540"/>
      <c r="E659" s="2724"/>
      <c r="F659" s="2724"/>
      <c r="G659" s="2724"/>
      <c r="H659" s="3540"/>
      <c r="I659" s="3540"/>
      <c r="J659" s="2724"/>
      <c r="K659" s="2724"/>
      <c r="L659" s="2724"/>
      <c r="M659" s="3523" t="s">
        <v>566</v>
      </c>
      <c r="N659" s="3523"/>
      <c r="O659" s="2839">
        <v>5.4902702749846056E-3</v>
      </c>
      <c r="P659" s="2724"/>
      <c r="Q659" s="2724"/>
      <c r="BB659" s="425"/>
    </row>
    <row r="660" s="238" customFormat="true" ht="25.15" customHeight="true" x14ac:dyDescent="0.2">
      <c r="A660" s="425"/>
      <c r="B660" s="425"/>
      <c r="C660" s="3544"/>
      <c r="D660" s="3540"/>
      <c r="E660" s="2724"/>
      <c r="F660" s="2724"/>
      <c r="G660" s="2724"/>
      <c r="H660" s="3540"/>
      <c r="I660" s="3540"/>
      <c r="J660" s="2724"/>
      <c r="K660" s="2724"/>
      <c r="L660" s="2724"/>
      <c r="M660" s="3523" t="s">
        <v>459</v>
      </c>
      <c r="N660" s="3523"/>
      <c r="O660" s="2839">
        <v>1.4450281120852119E-3</v>
      </c>
      <c r="P660" s="2724"/>
      <c r="Q660" s="2724"/>
      <c r="BB660" s="425"/>
    </row>
    <row r="661" s="238" customFormat="true" ht="25.15" customHeight="true" x14ac:dyDescent="0.2">
      <c r="A661" s="425"/>
      <c r="B661" s="425"/>
      <c r="C661" s="3544" t="s">
        <v>241</v>
      </c>
      <c r="D661" s="3523"/>
      <c r="E661" s="3523"/>
      <c r="F661" s="2724"/>
      <c r="G661" s="2724"/>
      <c r="H661" s="3540"/>
      <c r="I661" s="3540"/>
      <c r="J661" s="2724"/>
      <c r="K661" s="2724"/>
      <c r="L661" s="2724"/>
      <c r="M661" s="3523" t="s">
        <v>363</v>
      </c>
      <c r="N661" s="3523"/>
      <c r="O661" s="2839">
        <v>-7.1206103300546723E-3</v>
      </c>
      <c r="P661" s="2724"/>
      <c r="Q661" s="2724"/>
      <c r="BB661" s="425"/>
    </row>
    <row r="662" s="238" customFormat="true" ht="25.15" customHeight="true" x14ac:dyDescent="0.2">
      <c r="A662" s="425"/>
      <c r="B662" s="425"/>
      <c r="C662" s="3544" t="s">
        <v>209</v>
      </c>
      <c r="D662" s="3523"/>
      <c r="E662" s="2869" t="s">
        <v>210</v>
      </c>
      <c r="F662" s="2724"/>
      <c r="G662" s="2724"/>
      <c r="H662" s="3540"/>
      <c r="I662" s="3540"/>
      <c r="J662" s="2724"/>
      <c r="K662" s="2724"/>
      <c r="L662" s="2724"/>
      <c r="M662" s="3523" t="s">
        <v>445</v>
      </c>
      <c r="N662" s="3523"/>
      <c r="O662" s="2839">
        <v>-4.8997101182034737E-3</v>
      </c>
      <c r="P662" s="2724"/>
      <c r="Q662" s="2724"/>
      <c r="BB662" s="425"/>
    </row>
    <row r="663" s="238" customFormat="true" ht="25.15" customHeight="true" x14ac:dyDescent="0.2">
      <c r="A663" s="425"/>
      <c r="B663" s="425"/>
      <c r="C663" s="3544" t="s">
        <v>210</v>
      </c>
      <c r="D663" s="3523"/>
      <c r="E663" s="2870">
        <v>1</v>
      </c>
      <c r="F663" s="2724"/>
      <c r="G663" s="2724"/>
      <c r="H663" s="3540"/>
      <c r="I663" s="3540"/>
      <c r="J663" s="2724"/>
      <c r="K663" s="2724"/>
      <c r="L663" s="2724"/>
      <c r="M663" s="3523" t="s">
        <v>408</v>
      </c>
      <c r="N663" s="3523"/>
      <c r="O663" s="2839">
        <v>-8.2734651150171479E-2</v>
      </c>
      <c r="P663" s="2724"/>
      <c r="Q663" s="2724"/>
      <c r="BB663" s="425"/>
    </row>
    <row r="664" s="238" customFormat="true" ht="25.15" customHeight="true" x14ac:dyDescent="0.2">
      <c r="A664" s="425"/>
      <c r="B664" s="425"/>
      <c r="C664" s="3544"/>
      <c r="D664" s="3540"/>
      <c r="E664" s="2724"/>
      <c r="F664" s="2724"/>
      <c r="G664" s="2724"/>
      <c r="H664" s="3540"/>
      <c r="I664" s="3540"/>
      <c r="J664" s="2724"/>
      <c r="K664" s="2724"/>
      <c r="L664" s="2724"/>
      <c r="M664" s="3523" t="s">
        <v>380</v>
      </c>
      <c r="N664" s="3523"/>
      <c r="O664" s="2839">
        <v>1.5956892648429559E-3</v>
      </c>
      <c r="P664" s="2724"/>
      <c r="Q664" s="2724"/>
      <c r="BB664" s="425"/>
    </row>
    <row r="665" s="238" customFormat="true" ht="25.15" customHeight="true" x14ac:dyDescent="0.2">
      <c r="A665" s="425"/>
      <c r="B665" s="425"/>
      <c r="C665" s="3544"/>
      <c r="D665" s="3540"/>
      <c r="E665" s="2724"/>
      <c r="F665" s="2724"/>
      <c r="G665" s="2724"/>
      <c r="H665" s="3540"/>
      <c r="I665" s="3540"/>
      <c r="J665" s="2724"/>
      <c r="K665" s="2724"/>
      <c r="L665" s="2724"/>
      <c r="M665" s="3523" t="s">
        <v>563</v>
      </c>
      <c r="N665" s="3523"/>
      <c r="O665" s="2839">
        <v>-1.6327832577440694E-3</v>
      </c>
      <c r="P665" s="2724"/>
      <c r="Q665" s="2724"/>
      <c r="BB665" s="425"/>
    </row>
    <row r="666" s="238" customFormat="true" ht="25.15" customHeight="true" x14ac:dyDescent="0.2">
      <c r="A666" s="425"/>
      <c r="B666" s="425"/>
      <c r="C666" s="3544"/>
      <c r="D666" s="3540"/>
      <c r="E666" s="2724"/>
      <c r="F666" s="2724"/>
      <c r="G666" s="2724"/>
      <c r="H666" s="3540"/>
      <c r="I666" s="3540"/>
      <c r="J666" s="2724"/>
      <c r="K666" s="2724"/>
      <c r="L666" s="2724"/>
      <c r="M666" s="3523" t="s">
        <v>475</v>
      </c>
      <c r="N666" s="3523"/>
      <c r="O666" s="2839">
        <v>8.1716813382006186E-4</v>
      </c>
      <c r="P666" s="2724"/>
      <c r="Q666" s="2724"/>
      <c r="BB666" s="425"/>
    </row>
    <row r="667" s="238" customFormat="true" ht="25.15" customHeight="true" x14ac:dyDescent="0.2">
      <c r="A667" s="425"/>
      <c r="B667" s="425"/>
      <c r="C667" s="3544"/>
      <c r="D667" s="3540"/>
      <c r="E667" s="2724"/>
      <c r="F667" s="2724"/>
      <c r="G667" s="2724"/>
      <c r="H667" s="3540"/>
      <c r="I667" s="3540"/>
      <c r="J667" s="2724"/>
      <c r="K667" s="2724"/>
      <c r="L667" s="2724"/>
      <c r="M667" s="3523" t="s">
        <v>335</v>
      </c>
      <c r="N667" s="3523"/>
      <c r="O667" s="2839">
        <v>6.8709995167472324E-2</v>
      </c>
      <c r="P667" s="2724"/>
      <c r="Q667" s="2724"/>
      <c r="BB667" s="425"/>
    </row>
    <row r="668" s="238" customFormat="true" ht="25.15" customHeight="true" x14ac:dyDescent="0.2">
      <c r="A668" s="425"/>
      <c r="B668" s="425"/>
      <c r="C668" s="3544"/>
      <c r="D668" s="3540"/>
      <c r="E668" s="2724"/>
      <c r="F668" s="2724"/>
      <c r="G668" s="2724"/>
      <c r="H668" s="3540"/>
      <c r="I668" s="3540"/>
      <c r="J668" s="2724"/>
      <c r="K668" s="2724"/>
      <c r="L668" s="2724"/>
      <c r="M668" s="3523" t="s">
        <v>376</v>
      </c>
      <c r="N668" s="3523"/>
      <c r="O668" s="2839">
        <v>2.9948260740396441E-3</v>
      </c>
      <c r="P668" s="2724"/>
      <c r="Q668" s="2724"/>
      <c r="BB668" s="425"/>
    </row>
    <row r="669" s="238" customFormat="true" ht="25.15" customHeight="true" x14ac:dyDescent="0.2">
      <c r="A669" s="425"/>
      <c r="B669" s="425"/>
      <c r="C669" s="3544"/>
      <c r="D669" s="3540"/>
      <c r="E669" s="2724"/>
      <c r="F669" s="2724"/>
      <c r="G669" s="2724"/>
      <c r="H669" s="3540"/>
      <c r="I669" s="3540"/>
      <c r="J669" s="2724"/>
      <c r="K669" s="2724"/>
      <c r="L669" s="2724"/>
      <c r="M669" s="3523" t="s">
        <v>418</v>
      </c>
      <c r="N669" s="3523"/>
      <c r="O669" s="2839">
        <v>2.4030874357308295E-2</v>
      </c>
      <c r="P669" s="2724"/>
      <c r="Q669" s="2724"/>
      <c r="BB669" s="425"/>
    </row>
    <row r="670" s="238" customFormat="true" ht="25.15" customHeight="true" x14ac:dyDescent="0.2">
      <c r="A670" s="425"/>
      <c r="B670" s="425"/>
      <c r="C670" s="3544"/>
      <c r="D670" s="3540"/>
      <c r="E670" s="2724"/>
      <c r="F670" s="2724"/>
      <c r="G670" s="2724"/>
      <c r="H670" s="3540"/>
      <c r="I670" s="3540"/>
      <c r="J670" s="2724"/>
      <c r="K670" s="2724"/>
      <c r="L670" s="2724"/>
      <c r="M670" s="3523" t="s">
        <v>435</v>
      </c>
      <c r="N670" s="3523"/>
      <c r="O670" s="2839">
        <v>1.0673627554066865E-2</v>
      </c>
      <c r="P670" s="2724"/>
      <c r="Q670" s="2724"/>
      <c r="BB670" s="425"/>
    </row>
    <row r="671" s="238" customFormat="true" ht="25.15" customHeight="true" x14ac:dyDescent="0.2">
      <c r="A671" s="425"/>
      <c r="B671" s="425"/>
      <c r="C671" s="3544"/>
      <c r="D671" s="3540"/>
      <c r="E671" s="2724"/>
      <c r="F671" s="2724"/>
      <c r="G671" s="2724"/>
      <c r="H671" s="3540"/>
      <c r="I671" s="3540"/>
      <c r="J671" s="2724"/>
      <c r="K671" s="2724"/>
      <c r="L671" s="2724"/>
      <c r="M671" s="3523" t="s">
        <v>346</v>
      </c>
      <c r="N671" s="3523"/>
      <c r="O671" s="2839">
        <v>8.2537543545124908E-3</v>
      </c>
      <c r="P671" s="2724"/>
      <c r="Q671" s="2724"/>
      <c r="BB671" s="425"/>
    </row>
    <row r="672" s="238" customFormat="true" ht="25.15" customHeight="true" x14ac:dyDescent="0.2">
      <c r="A672" s="425"/>
      <c r="B672" s="425"/>
      <c r="C672" s="3544"/>
      <c r="D672" s="3540"/>
      <c r="E672" s="2724"/>
      <c r="F672" s="2724"/>
      <c r="G672" s="2724"/>
      <c r="H672" s="3540"/>
      <c r="I672" s="3540"/>
      <c r="J672" s="2724"/>
      <c r="K672" s="2724"/>
      <c r="L672" s="2724"/>
      <c r="M672" s="3523" t="s">
        <v>370</v>
      </c>
      <c r="N672" s="3523"/>
      <c r="O672" s="2839">
        <v>9.2685988415164419E-4</v>
      </c>
      <c r="P672" s="2724"/>
      <c r="Q672" s="2724"/>
      <c r="BB672" s="425"/>
    </row>
    <row r="673" s="238" customFormat="true" ht="25.15" customHeight="true" x14ac:dyDescent="0.2">
      <c r="A673" s="425"/>
      <c r="B673" s="425"/>
      <c r="C673" s="3544"/>
      <c r="D673" s="3540"/>
      <c r="E673" s="2724"/>
      <c r="F673" s="2724"/>
      <c r="G673" s="2724"/>
      <c r="H673" s="3540"/>
      <c r="I673" s="3540"/>
      <c r="J673" s="2724"/>
      <c r="K673" s="2724"/>
      <c r="L673" s="2724"/>
      <c r="M673" s="3523" t="s">
        <v>359</v>
      </c>
      <c r="N673" s="3523"/>
      <c r="O673" s="2839">
        <v>-4.048904584161401E-4</v>
      </c>
      <c r="P673" s="2724"/>
      <c r="Q673" s="2724"/>
      <c r="BB673" s="425"/>
    </row>
    <row r="674" s="238" customFormat="true" ht="25.15" customHeight="true" x14ac:dyDescent="0.2">
      <c r="A674" s="425"/>
      <c r="B674" s="425"/>
      <c r="C674" s="3544"/>
      <c r="D674" s="3540"/>
      <c r="E674" s="2724"/>
      <c r="F674" s="2724"/>
      <c r="G674" s="2724"/>
      <c r="H674" s="3540"/>
      <c r="I674" s="3540"/>
      <c r="J674" s="2724"/>
      <c r="K674" s="2724"/>
      <c r="L674" s="2724"/>
      <c r="M674" s="3523" t="s">
        <v>537</v>
      </c>
      <c r="N674" s="3523"/>
      <c r="O674" s="2839">
        <v>4.5109242743514896E-2</v>
      </c>
      <c r="P674" s="2724"/>
      <c r="Q674" s="2724"/>
      <c r="BB674" s="425"/>
    </row>
    <row r="675" s="238" customFormat="true" ht="25.15" customHeight="true" x14ac:dyDescent="0.2">
      <c r="A675" s="425"/>
      <c r="B675" s="425"/>
      <c r="C675" s="3544"/>
      <c r="D675" s="3540"/>
      <c r="E675" s="2724"/>
      <c r="F675" s="2724"/>
      <c r="G675" s="2724"/>
      <c r="H675" s="3540"/>
      <c r="I675" s="3540"/>
      <c r="J675" s="2724"/>
      <c r="K675" s="2724"/>
      <c r="L675" s="2724"/>
      <c r="M675" s="3523" t="s">
        <v>365</v>
      </c>
      <c r="N675" s="3523"/>
      <c r="O675" s="2839">
        <v>-1.0801070234504999E-3</v>
      </c>
      <c r="P675" s="2724"/>
      <c r="Q675" s="2724"/>
      <c r="BB675" s="425"/>
    </row>
    <row r="676" s="238" customFormat="true" ht="25.15" customHeight="true" x14ac:dyDescent="0.2">
      <c r="A676" s="425"/>
      <c r="B676" s="425"/>
      <c r="C676" s="3544"/>
      <c r="D676" s="3540"/>
      <c r="E676" s="2724"/>
      <c r="F676" s="2724"/>
      <c r="G676" s="2724"/>
      <c r="H676" s="3540"/>
      <c r="I676" s="3540"/>
      <c r="J676" s="2724"/>
      <c r="K676" s="2724"/>
      <c r="L676" s="2724"/>
      <c r="M676" s="3523" t="s">
        <v>212</v>
      </c>
      <c r="N676" s="3523"/>
      <c r="O676" s="2839">
        <v>6.9798312465389742E-2</v>
      </c>
      <c r="P676" s="2724"/>
      <c r="Q676" s="2724"/>
      <c r="BB676" s="425"/>
    </row>
    <row r="677" s="238" customFormat="true" ht="25.15" customHeight="true" x14ac:dyDescent="0.2">
      <c r="A677" s="425"/>
      <c r="B677" s="425"/>
      <c r="C677" s="3544"/>
      <c r="D677" s="3540"/>
      <c r="E677" s="2724"/>
      <c r="F677" s="2724"/>
      <c r="G677" s="2724"/>
      <c r="H677" s="3540"/>
      <c r="I677" s="3540"/>
      <c r="J677" s="2724"/>
      <c r="K677" s="2724"/>
      <c r="L677" s="2724"/>
      <c r="M677" s="3523" t="s">
        <v>469</v>
      </c>
      <c r="N677" s="3523"/>
      <c r="O677" s="2839">
        <v>2.0365496703063417E-2</v>
      </c>
      <c r="P677" s="2724"/>
      <c r="Q677" s="2724"/>
      <c r="BB677" s="425"/>
    </row>
    <row r="678" s="238" customFormat="true" ht="25.15" customHeight="true" x14ac:dyDescent="0.2">
      <c r="A678" s="425"/>
      <c r="B678" s="425"/>
      <c r="C678" s="3544"/>
      <c r="D678" s="3540"/>
      <c r="E678" s="2724"/>
      <c r="F678" s="2724"/>
      <c r="G678" s="2724"/>
      <c r="H678" s="3540"/>
      <c r="I678" s="3540"/>
      <c r="J678" s="2724"/>
      <c r="K678" s="2724"/>
      <c r="L678" s="2724"/>
      <c r="M678" s="3523" t="s">
        <v>457</v>
      </c>
      <c r="N678" s="3523"/>
      <c r="O678" s="2839">
        <v>9.4905547488537186E-3</v>
      </c>
      <c r="P678" s="2724"/>
      <c r="Q678" s="2724"/>
      <c r="BB678" s="425"/>
    </row>
    <row r="679" s="238" customFormat="true" ht="25.15" customHeight="true" x14ac:dyDescent="0.2">
      <c r="A679" s="425"/>
      <c r="B679" s="425"/>
      <c r="C679" s="3544"/>
      <c r="D679" s="3540"/>
      <c r="E679" s="2724"/>
      <c r="F679" s="2724"/>
      <c r="G679" s="2724"/>
      <c r="H679" s="3540"/>
      <c r="I679" s="3540"/>
      <c r="J679" s="2724"/>
      <c r="K679" s="2724"/>
      <c r="L679" s="2724"/>
      <c r="M679" s="3523" t="s">
        <v>232</v>
      </c>
      <c r="N679" s="3523"/>
      <c r="O679" s="2839">
        <v>-2.6387222145338635E-4</v>
      </c>
      <c r="P679" s="2724"/>
      <c r="Q679" s="2724"/>
      <c r="BB679" s="425"/>
    </row>
    <row r="680" s="238" customFormat="true" ht="25.15" customHeight="true" x14ac:dyDescent="0.2">
      <c r="A680" s="425"/>
      <c r="B680" s="425"/>
      <c r="C680" s="3544"/>
      <c r="D680" s="3540"/>
      <c r="E680" s="2724"/>
      <c r="F680" s="2724"/>
      <c r="G680" s="2724"/>
      <c r="H680" s="3540"/>
      <c r="I680" s="3540"/>
      <c r="J680" s="2724"/>
      <c r="K680" s="2724"/>
      <c r="L680" s="2724"/>
      <c r="M680" s="3523" t="s">
        <v>217</v>
      </c>
      <c r="N680" s="3523"/>
      <c r="O680" s="2839">
        <v>4.5153834100375871E-2</v>
      </c>
      <c r="P680" s="2724"/>
      <c r="Q680" s="2724"/>
      <c r="BB680" s="425"/>
    </row>
    <row r="681" s="238" customFormat="true" ht="25.15" customHeight="true" x14ac:dyDescent="0.2">
      <c r="A681" s="425"/>
      <c r="B681" s="425"/>
      <c r="C681" s="3544"/>
      <c r="D681" s="3540"/>
      <c r="E681" s="2724"/>
      <c r="F681" s="2724"/>
      <c r="G681" s="2724"/>
      <c r="H681" s="3540"/>
      <c r="I681" s="3540"/>
      <c r="J681" s="2724"/>
      <c r="K681" s="2724"/>
      <c r="L681" s="2724"/>
      <c r="M681" s="3523" t="s">
        <v>411</v>
      </c>
      <c r="N681" s="3523"/>
      <c r="O681" s="2839">
        <v>-7.1008386242182614E-2</v>
      </c>
      <c r="P681" s="2724"/>
      <c r="Q681" s="2724"/>
      <c r="BB681" s="425"/>
    </row>
    <row r="682" s="238" customFormat="true" ht="25.15" customHeight="true" x14ac:dyDescent="0.2">
      <c r="A682" s="425"/>
      <c r="B682" s="425"/>
      <c r="C682" s="3544"/>
      <c r="D682" s="3540"/>
      <c r="E682" s="2724"/>
      <c r="F682" s="2724"/>
      <c r="G682" s="2724"/>
      <c r="H682" s="3540"/>
      <c r="I682" s="3540"/>
      <c r="J682" s="2724"/>
      <c r="K682" s="2724"/>
      <c r="L682" s="2724"/>
      <c r="M682" s="3523" t="s">
        <v>374</v>
      </c>
      <c r="N682" s="3523"/>
      <c r="O682" s="2839">
        <v>-4.6828658327775731E-3</v>
      </c>
      <c r="P682" s="2724"/>
      <c r="Q682" s="2724"/>
      <c r="BB682" s="425"/>
    </row>
    <row r="683" s="238" customFormat="true" ht="25.15" customHeight="true" x14ac:dyDescent="0.2">
      <c r="A683" s="425"/>
      <c r="B683" s="425"/>
      <c r="C683" s="3544"/>
      <c r="D683" s="3540"/>
      <c r="E683" s="2724"/>
      <c r="F683" s="2724"/>
      <c r="G683" s="2724"/>
      <c r="H683" s="3540"/>
      <c r="I683" s="3540"/>
      <c r="J683" s="2724"/>
      <c r="K683" s="2724"/>
      <c r="L683" s="2724"/>
      <c r="M683" s="3523" t="s">
        <v>231</v>
      </c>
      <c r="N683" s="3523"/>
      <c r="O683" s="2839">
        <v>-1.3700708600916734E-3</v>
      </c>
      <c r="P683" s="2724"/>
      <c r="Q683" s="2724"/>
      <c r="BB683" s="425"/>
    </row>
    <row r="684" s="238" customFormat="true" ht="25.15" customHeight="true" x14ac:dyDescent="0.2">
      <c r="A684" s="425"/>
      <c r="B684" s="425"/>
      <c r="C684" s="3544"/>
      <c r="D684" s="3540"/>
      <c r="E684" s="2724"/>
      <c r="F684" s="2724"/>
      <c r="G684" s="2724"/>
      <c r="H684" s="3540"/>
      <c r="I684" s="3540"/>
      <c r="J684" s="2724"/>
      <c r="K684" s="2724"/>
      <c r="L684" s="2724"/>
      <c r="M684" s="3523" t="s">
        <v>568</v>
      </c>
      <c r="N684" s="3523"/>
      <c r="O684" s="2839">
        <v>6.9171895926476677E-3</v>
      </c>
      <c r="P684" s="2724"/>
      <c r="Q684" s="2724"/>
      <c r="BB684" s="425"/>
    </row>
    <row r="685" s="238" customFormat="true" ht="25.15" customHeight="true" x14ac:dyDescent="0.2">
      <c r="A685" s="425"/>
      <c r="B685" s="425"/>
      <c r="C685" s="3544"/>
      <c r="D685" s="3540"/>
      <c r="E685" s="2724"/>
      <c r="F685" s="2724"/>
      <c r="G685" s="2724"/>
      <c r="H685" s="3540"/>
      <c r="I685" s="3540"/>
      <c r="J685" s="2724"/>
      <c r="K685" s="2724"/>
      <c r="L685" s="2724"/>
      <c r="M685" s="3523" t="s">
        <v>233</v>
      </c>
      <c r="N685" s="3523"/>
      <c r="O685" s="2839">
        <v>1.6431161879229821E-5</v>
      </c>
      <c r="P685" s="2724"/>
      <c r="Q685" s="2724"/>
      <c r="BB685" s="425"/>
    </row>
    <row r="686" s="238" customFormat="true" ht="25.15" customHeight="true" x14ac:dyDescent="0.2">
      <c r="A686" s="425"/>
      <c r="B686" s="425"/>
      <c r="C686" s="3544"/>
      <c r="D686" s="3540"/>
      <c r="E686" s="2724"/>
      <c r="F686" s="2724"/>
      <c r="G686" s="2724"/>
      <c r="H686" s="3540"/>
      <c r="I686" s="3540"/>
      <c r="J686" s="2724"/>
      <c r="K686" s="2724"/>
      <c r="L686" s="2724"/>
      <c r="M686" s="3523" t="s">
        <v>539</v>
      </c>
      <c r="N686" s="3523"/>
      <c r="O686" s="2839">
        <v>-8.2401390980689736E-3</v>
      </c>
      <c r="P686" s="2724"/>
      <c r="Q686" s="2724"/>
      <c r="BB686" s="425"/>
    </row>
    <row r="687" s="238" customFormat="true" ht="25.15" customHeight="true" x14ac:dyDescent="0.2">
      <c r="A687" s="425"/>
      <c r="B687" s="425"/>
      <c r="C687" s="3544"/>
      <c r="D687" s="3540"/>
      <c r="E687" s="2724"/>
      <c r="F687" s="2724"/>
      <c r="G687" s="2724"/>
      <c r="H687" s="3540"/>
      <c r="I687" s="3540"/>
      <c r="J687" s="2724"/>
      <c r="K687" s="2724"/>
      <c r="L687" s="2724"/>
      <c r="M687" s="3523" t="s">
        <v>541</v>
      </c>
      <c r="N687" s="3523"/>
      <c r="O687" s="2839">
        <v>-2.2018196024954782E-2</v>
      </c>
      <c r="P687" s="2724"/>
      <c r="Q687" s="2724"/>
      <c r="BB687" s="425"/>
    </row>
    <row r="688" s="238" customFormat="true" ht="25.15" customHeight="true" x14ac:dyDescent="0.2">
      <c r="A688" s="425"/>
      <c r="B688" s="425"/>
      <c r="C688" s="3544"/>
      <c r="D688" s="3540"/>
      <c r="E688" s="2724"/>
      <c r="F688" s="2724"/>
      <c r="G688" s="2724"/>
      <c r="H688" s="3540"/>
      <c r="I688" s="3540"/>
      <c r="J688" s="2724"/>
      <c r="K688" s="2724"/>
      <c r="L688" s="2724"/>
      <c r="M688" s="3523" t="s">
        <v>567</v>
      </c>
      <c r="N688" s="3523"/>
      <c r="O688" s="2839">
        <v>-2.4204014093617307E-3</v>
      </c>
      <c r="P688" s="2724"/>
      <c r="Q688" s="2724"/>
      <c r="BB688" s="425"/>
    </row>
    <row r="689" s="238" customFormat="true" ht="25.15" customHeight="true" x14ac:dyDescent="0.2">
      <c r="A689" s="425"/>
      <c r="B689" s="425"/>
      <c r="C689" s="3544"/>
      <c r="D689" s="3540"/>
      <c r="E689" s="2724"/>
      <c r="F689" s="2724"/>
      <c r="G689" s="2724"/>
      <c r="H689" s="3540"/>
      <c r="I689" s="3540"/>
      <c r="J689" s="2724"/>
      <c r="K689" s="2724"/>
      <c r="L689" s="2724"/>
      <c r="M689" s="3523" t="s">
        <v>527</v>
      </c>
      <c r="N689" s="3523"/>
      <c r="O689" s="2839">
        <v>8.9255724644949005E-2</v>
      </c>
      <c r="P689" s="2724"/>
      <c r="Q689" s="2724"/>
      <c r="BB689" s="425"/>
    </row>
    <row r="690" s="238" customFormat="true" ht="25.15" customHeight="true" x14ac:dyDescent="0.2">
      <c r="A690" s="425"/>
      <c r="B690" s="425"/>
      <c r="C690" s="3544"/>
      <c r="D690" s="3540"/>
      <c r="E690" s="2724"/>
      <c r="F690" s="2724"/>
      <c r="G690" s="2724"/>
      <c r="H690" s="3540"/>
      <c r="I690" s="3540"/>
      <c r="J690" s="2724"/>
      <c r="K690" s="2724"/>
      <c r="L690" s="2724"/>
      <c r="M690" s="3523" t="s">
        <v>533</v>
      </c>
      <c r="N690" s="3523"/>
      <c r="O690" s="2839">
        <v>6.3625464755858896E-2</v>
      </c>
      <c r="P690" s="2724"/>
      <c r="Q690" s="2724"/>
      <c r="BB690" s="425"/>
    </row>
    <row r="691" s="238" customFormat="true" ht="25.15" customHeight="true" x14ac:dyDescent="0.2">
      <c r="A691" s="425"/>
      <c r="B691" s="425"/>
      <c r="C691" s="3544"/>
      <c r="D691" s="3540"/>
      <c r="E691" s="2724"/>
      <c r="F691" s="2724"/>
      <c r="G691" s="2724"/>
      <c r="H691" s="3540"/>
      <c r="I691" s="3540"/>
      <c r="J691" s="2724"/>
      <c r="K691" s="2724"/>
      <c r="L691" s="2724"/>
      <c r="M691" s="3523" t="s">
        <v>530</v>
      </c>
      <c r="N691" s="3523"/>
      <c r="O691" s="2839">
        <v>6.4324316068770079E-2</v>
      </c>
      <c r="P691" s="2724"/>
      <c r="Q691" s="2724"/>
      <c r="BB691" s="425"/>
    </row>
    <row r="692" s="238" customFormat="true" ht="25.15" customHeight="true" x14ac:dyDescent="0.2">
      <c r="A692" s="425"/>
      <c r="B692" s="425"/>
      <c r="C692" s="3544"/>
      <c r="D692" s="3540"/>
      <c r="E692" s="2724"/>
      <c r="F692" s="2724"/>
      <c r="G692" s="2724"/>
      <c r="H692" s="3540"/>
      <c r="I692" s="3540"/>
      <c r="J692" s="2724"/>
      <c r="K692" s="2724"/>
      <c r="L692" s="2724"/>
      <c r="M692" s="3523" t="s">
        <v>534</v>
      </c>
      <c r="N692" s="3523"/>
      <c r="O692" s="2839">
        <v>6.5718194379371028E-2</v>
      </c>
      <c r="P692" s="2724"/>
      <c r="Q692" s="2724"/>
      <c r="BB692" s="425"/>
    </row>
    <row r="693" s="238" customFormat="true" ht="25.15" customHeight="true" x14ac:dyDescent="0.2">
      <c r="A693" s="425"/>
      <c r="B693" s="425"/>
      <c r="C693" s="3544"/>
      <c r="D693" s="3540"/>
      <c r="E693" s="2724"/>
      <c r="F693" s="2724"/>
      <c r="G693" s="2724"/>
      <c r="H693" s="3540"/>
      <c r="I693" s="3540"/>
      <c r="J693" s="2724"/>
      <c r="K693" s="2724"/>
      <c r="L693" s="2724"/>
      <c r="M693" s="3523" t="s">
        <v>528</v>
      </c>
      <c r="N693" s="3523"/>
      <c r="O693" s="2839">
        <v>8.4202279325210794E-2</v>
      </c>
      <c r="P693" s="2724"/>
      <c r="Q693" s="2724"/>
      <c r="BB693" s="425"/>
    </row>
    <row r="694" s="238" customFormat="true" ht="25.15" customHeight="true" x14ac:dyDescent="0.2">
      <c r="A694" s="425"/>
      <c r="B694" s="425"/>
      <c r="C694" s="3544"/>
      <c r="D694" s="3540"/>
      <c r="E694" s="2724"/>
      <c r="F694" s="2724"/>
      <c r="G694" s="2724"/>
      <c r="H694" s="3540"/>
      <c r="I694" s="3540"/>
      <c r="J694" s="2724"/>
      <c r="K694" s="2724"/>
      <c r="L694" s="2724"/>
      <c r="M694" s="3523" t="s">
        <v>538</v>
      </c>
      <c r="N694" s="3523"/>
      <c r="O694" s="2839">
        <v>3.2830749044482681E-2</v>
      </c>
      <c r="P694" s="2724"/>
      <c r="Q694" s="2724"/>
      <c r="BB694" s="425"/>
    </row>
    <row r="695" s="238" customFormat="true" ht="25.15" customHeight="true" x14ac:dyDescent="0.2">
      <c r="A695" s="425"/>
      <c r="B695" s="425"/>
      <c r="C695" s="3544"/>
      <c r="D695" s="3540"/>
      <c r="E695" s="2724"/>
      <c r="F695" s="2724"/>
      <c r="G695" s="2724"/>
      <c r="H695" s="3540"/>
      <c r="I695" s="3540"/>
      <c r="J695" s="2724"/>
      <c r="K695" s="2724"/>
      <c r="L695" s="2724"/>
      <c r="M695" s="3523" t="s">
        <v>540</v>
      </c>
      <c r="N695" s="3523"/>
      <c r="O695" s="2839">
        <v>3.7990716744735281E-2</v>
      </c>
      <c r="P695" s="2724"/>
      <c r="Q695" s="2724"/>
      <c r="BB695" s="425"/>
    </row>
    <row r="696" s="238" customFormat="true" ht="25.15" customHeight="true" x14ac:dyDescent="0.2">
      <c r="A696" s="425"/>
      <c r="B696" s="425"/>
      <c r="C696" s="3544"/>
      <c r="D696" s="3540"/>
      <c r="E696" s="2724"/>
      <c r="F696" s="2724"/>
      <c r="G696" s="2724"/>
      <c r="H696" s="3540"/>
      <c r="I696" s="3540"/>
      <c r="J696" s="2724"/>
      <c r="K696" s="2724"/>
      <c r="L696" s="2724"/>
      <c r="M696" s="3523" t="s">
        <v>542</v>
      </c>
      <c r="N696" s="3523"/>
      <c r="O696" s="2839">
        <v>3.4257608230235943E-2</v>
      </c>
      <c r="P696" s="2724"/>
      <c r="Q696" s="2724"/>
      <c r="BB696" s="425"/>
    </row>
    <row r="697" s="238" customFormat="true" ht="25.15" customHeight="true" x14ac:dyDescent="0.2">
      <c r="A697" s="425"/>
      <c r="B697" s="425"/>
      <c r="C697" s="3544"/>
      <c r="D697" s="3540"/>
      <c r="E697" s="2724"/>
      <c r="F697" s="2724"/>
      <c r="G697" s="2724"/>
      <c r="H697" s="3540"/>
      <c r="I697" s="3540"/>
      <c r="J697" s="2724"/>
      <c r="K697" s="2724"/>
      <c r="L697" s="2724"/>
      <c r="M697" s="3523" t="s">
        <v>535</v>
      </c>
      <c r="N697" s="3523"/>
      <c r="O697" s="2839">
        <v>5.4321017813622835E-2</v>
      </c>
      <c r="P697" s="2724"/>
      <c r="Q697" s="2724"/>
      <c r="BB697" s="425"/>
    </row>
    <row r="698" s="238" customFormat="true" ht="25.15" customHeight="true" x14ac:dyDescent="0.2">
      <c r="A698" s="425"/>
      <c r="B698" s="425"/>
      <c r="C698" s="3544"/>
      <c r="D698" s="3540"/>
      <c r="E698" s="2724"/>
      <c r="F698" s="2724"/>
      <c r="G698" s="2724"/>
      <c r="H698" s="3540"/>
      <c r="I698" s="3540"/>
      <c r="J698" s="2724"/>
      <c r="K698" s="2724"/>
      <c r="L698" s="2724"/>
      <c r="M698" s="3523" t="s">
        <v>536</v>
      </c>
      <c r="N698" s="3523"/>
      <c r="O698" s="2839">
        <v>5.04176135791757E-2</v>
      </c>
      <c r="P698" s="2724"/>
      <c r="Q698" s="2724"/>
      <c r="BB698" s="425"/>
    </row>
    <row r="699" s="238" customFormat="true" ht="25.15" customHeight="true" x14ac:dyDescent="0.2">
      <c r="A699" s="425"/>
      <c r="B699" s="425"/>
      <c r="C699" s="3544"/>
      <c r="D699" s="3540"/>
      <c r="E699" s="2724"/>
      <c r="F699" s="2724"/>
      <c r="G699" s="2724"/>
      <c r="H699" s="3540"/>
      <c r="I699" s="3540"/>
      <c r="J699" s="2724"/>
      <c r="K699" s="2724"/>
      <c r="L699" s="2724"/>
      <c r="M699" s="3523" t="s">
        <v>545</v>
      </c>
      <c r="N699" s="3523"/>
      <c r="O699" s="2839">
        <v>1.6852804032610077E-2</v>
      </c>
      <c r="P699" s="2724"/>
      <c r="Q699" s="2724"/>
      <c r="BB699" s="425"/>
    </row>
    <row r="700" s="238" customFormat="true" ht="25.15" customHeight="true" x14ac:dyDescent="0.2">
      <c r="A700" s="425"/>
      <c r="B700" s="425"/>
      <c r="C700" s="3544"/>
      <c r="D700" s="3540"/>
      <c r="E700" s="2724"/>
      <c r="F700" s="2724"/>
      <c r="G700" s="2724"/>
      <c r="H700" s="3540"/>
      <c r="I700" s="3540"/>
      <c r="J700" s="2724"/>
      <c r="K700" s="2724"/>
      <c r="L700" s="2724"/>
      <c r="M700" s="3523" t="s">
        <v>550</v>
      </c>
      <c r="N700" s="3523"/>
      <c r="O700" s="2839">
        <v>2.079906733836754E-2</v>
      </c>
      <c r="P700" s="2724"/>
      <c r="Q700" s="2724"/>
      <c r="BB700" s="425"/>
    </row>
    <row r="701" s="238" customFormat="true" ht="25.15" customHeight="true" x14ac:dyDescent="0.2">
      <c r="A701" s="425"/>
      <c r="B701" s="425"/>
      <c r="C701" s="3544"/>
      <c r="D701" s="3540"/>
      <c r="E701" s="2724"/>
      <c r="F701" s="2724"/>
      <c r="G701" s="2724"/>
      <c r="H701" s="3540"/>
      <c r="I701" s="3540"/>
      <c r="J701" s="2724"/>
      <c r="K701" s="2724"/>
      <c r="L701" s="2724"/>
      <c r="M701" s="3523" t="s">
        <v>547</v>
      </c>
      <c r="N701" s="3523"/>
      <c r="O701" s="2839">
        <v>1.1965894184974473E-2</v>
      </c>
      <c r="P701" s="2724"/>
      <c r="Q701" s="2724"/>
      <c r="BB701" s="425"/>
    </row>
    <row r="702" s="238" customFormat="true" ht="25.15" customHeight="true" x14ac:dyDescent="0.2">
      <c r="A702" s="425"/>
      <c r="B702" s="425"/>
      <c r="C702" s="3544"/>
      <c r="D702" s="3540"/>
      <c r="E702" s="2724"/>
      <c r="F702" s="2724"/>
      <c r="G702" s="2724"/>
      <c r="H702" s="3540"/>
      <c r="I702" s="3540"/>
      <c r="J702" s="2724"/>
      <c r="K702" s="2724"/>
      <c r="L702" s="2724"/>
      <c r="M702" s="3523" t="s">
        <v>551</v>
      </c>
      <c r="N702" s="3523"/>
      <c r="O702" s="2839">
        <v>1.7536700619300356E-2</v>
      </c>
      <c r="P702" s="2724"/>
      <c r="Q702" s="2724"/>
      <c r="BB702" s="425"/>
    </row>
    <row r="703" s="238" customFormat="true" ht="25.15" customHeight="true" x14ac:dyDescent="0.2">
      <c r="A703" s="425"/>
      <c r="B703" s="425"/>
      <c r="C703" s="3549"/>
      <c r="D703" s="3540"/>
      <c r="E703" s="2724"/>
      <c r="F703" s="2724"/>
      <c r="G703" s="2724"/>
      <c r="H703" s="3540"/>
      <c r="I703" s="3540"/>
      <c r="J703" s="2724"/>
      <c r="K703" s="2724"/>
      <c r="L703" s="2724"/>
      <c r="M703" s="3523" t="s">
        <v>553</v>
      </c>
      <c r="N703" s="3523"/>
      <c r="O703" s="2839">
        <v>-3.5779690744831951E-3</v>
      </c>
      <c r="P703" s="2724"/>
      <c r="Q703" s="2724"/>
      <c r="BB703" s="425"/>
    </row>
    <row r="704" s="238" customFormat="true" ht="25.15" customHeight="true" x14ac:dyDescent="0.2">
      <c r="A704" s="425"/>
      <c r="B704" s="425"/>
      <c r="C704" s="3549"/>
      <c r="D704" s="3540"/>
      <c r="E704" s="2724"/>
      <c r="F704" s="2724"/>
      <c r="G704" s="2724"/>
      <c r="H704" s="3540"/>
      <c r="I704" s="3540"/>
      <c r="J704" s="2724"/>
      <c r="K704" s="2724"/>
      <c r="L704" s="2724"/>
      <c r="M704" s="3523" t="s">
        <v>425</v>
      </c>
      <c r="N704" s="3523"/>
      <c r="O704" s="2839">
        <v>-3.585179951572514E-2</v>
      </c>
      <c r="P704" s="2724"/>
      <c r="Q704" s="2724"/>
      <c r="BB704" s="425"/>
    </row>
    <row r="705" s="238" customFormat="true" ht="25.15" customHeight="true" x14ac:dyDescent="0.2">
      <c r="A705" s="425"/>
      <c r="B705" s="425"/>
      <c r="C705" s="3549"/>
      <c r="D705" s="3540"/>
      <c r="E705" s="2724"/>
      <c r="F705" s="2724"/>
      <c r="G705" s="2724"/>
      <c r="H705" s="3540"/>
      <c r="I705" s="3540"/>
      <c r="J705" s="2724"/>
      <c r="K705" s="2724"/>
      <c r="L705" s="2724"/>
      <c r="M705" s="3523" t="s">
        <v>462</v>
      </c>
      <c r="N705" s="3523"/>
      <c r="O705" s="2839">
        <v>-7.0112217855217533E-3</v>
      </c>
      <c r="P705" s="2724"/>
      <c r="Q705" s="2724"/>
      <c r="BB705" s="425"/>
    </row>
    <row r="706" s="238" customFormat="true" ht="25.15" customHeight="true" x14ac:dyDescent="0.2">
      <c r="A706" s="425"/>
      <c r="B706" s="425"/>
      <c r="C706" s="3549"/>
      <c r="D706" s="3540"/>
      <c r="E706" s="2724"/>
      <c r="F706" s="2724"/>
      <c r="G706" s="2724"/>
      <c r="H706" s="3540"/>
      <c r="I706" s="3540"/>
      <c r="J706" s="2724"/>
      <c r="K706" s="2724"/>
      <c r="L706" s="2724"/>
      <c r="M706" s="3523" t="s">
        <v>438</v>
      </c>
      <c r="N706" s="3523"/>
      <c r="O706" s="2839">
        <v>1.9872218734003924E-2</v>
      </c>
      <c r="P706" s="2724"/>
      <c r="Q706" s="2724"/>
      <c r="BB706" s="425"/>
    </row>
    <row r="707" s="238" customFormat="true" ht="25.15" customHeight="true" x14ac:dyDescent="0.2">
      <c r="A707" s="425"/>
      <c r="B707" s="425"/>
      <c r="C707" s="3549"/>
      <c r="D707" s="3540"/>
      <c r="E707" s="2724"/>
      <c r="F707" s="2724"/>
      <c r="G707" s="2724"/>
      <c r="H707" s="3540"/>
      <c r="I707" s="3540"/>
      <c r="J707" s="2724"/>
      <c r="K707" s="2724"/>
      <c r="L707" s="2724"/>
      <c r="M707" s="3523" t="s">
        <v>581</v>
      </c>
      <c r="N707" s="3523"/>
      <c r="O707" s="2839">
        <v>1.1849388097098144E-3</v>
      </c>
      <c r="P707" s="2724"/>
      <c r="Q707" s="2724"/>
      <c r="BB707" s="425"/>
    </row>
    <row r="708" s="238" customFormat="true" ht="25.15" customHeight="true" x14ac:dyDescent="0.2">
      <c r="A708" s="425"/>
      <c r="B708" s="425"/>
      <c r="C708" s="3549"/>
      <c r="D708" s="3540"/>
      <c r="E708" s="2724"/>
      <c r="F708" s="2724"/>
      <c r="G708" s="2724"/>
      <c r="H708" s="3540"/>
      <c r="I708" s="3540"/>
      <c r="J708" s="2724"/>
      <c r="K708" s="2724"/>
      <c r="L708" s="2724"/>
      <c r="M708" s="3523" t="s">
        <v>580</v>
      </c>
      <c r="N708" s="3523"/>
      <c r="O708" s="2839">
        <v>2.0095021858566563E-3</v>
      </c>
      <c r="P708" s="2724"/>
      <c r="Q708" s="2724"/>
      <c r="BB708" s="425"/>
    </row>
    <row r="709" s="238" customFormat="true" ht="25.15" customHeight="true" x14ac:dyDescent="0.2">
      <c r="A709" s="425"/>
      <c r="B709" s="425"/>
      <c r="C709" s="3549"/>
      <c r="D709" s="3540"/>
      <c r="E709" s="2724"/>
      <c r="F709" s="2724"/>
      <c r="G709" s="2724"/>
      <c r="H709" s="3540"/>
      <c r="I709" s="3540"/>
      <c r="J709" s="2724"/>
      <c r="K709" s="2724"/>
      <c r="L709" s="2724"/>
      <c r="M709" s="3523" t="s">
        <v>573</v>
      </c>
      <c r="N709" s="3523"/>
      <c r="O709" s="2839">
        <v>4.6133755851551789E-3</v>
      </c>
      <c r="P709" s="2724"/>
      <c r="Q709" s="2724"/>
      <c r="BB709" s="425"/>
    </row>
    <row r="710" s="238" customFormat="true" ht="25.15" customHeight="true" x14ac:dyDescent="0.2">
      <c r="A710" s="425"/>
      <c r="B710" s="425"/>
      <c r="C710" s="3549"/>
      <c r="D710" s="3540"/>
      <c r="E710" s="2724"/>
      <c r="F710" s="2724"/>
      <c r="G710" s="2724"/>
      <c r="H710" s="3540"/>
      <c r="I710" s="3540"/>
      <c r="J710" s="2724"/>
      <c r="K710" s="2724"/>
      <c r="L710" s="2724"/>
      <c r="M710" s="3523" t="s">
        <v>571</v>
      </c>
      <c r="N710" s="3523"/>
      <c r="O710" s="2839">
        <v>4.9289752197122245E-3</v>
      </c>
      <c r="P710" s="2724"/>
      <c r="Q710" s="2724"/>
      <c r="BB710" s="425"/>
    </row>
    <row r="711" s="238" customFormat="true" ht="25.15" customHeight="true" x14ac:dyDescent="0.2">
      <c r="A711" s="425"/>
      <c r="B711" s="425"/>
      <c r="C711" s="3549"/>
      <c r="D711" s="3540"/>
      <c r="E711" s="2724"/>
      <c r="F711" s="2724"/>
      <c r="G711" s="2724"/>
      <c r="H711" s="3540"/>
      <c r="I711" s="3540"/>
      <c r="J711" s="2724"/>
      <c r="K711" s="2724"/>
      <c r="L711" s="2724"/>
      <c r="M711" s="3523" t="s">
        <v>577</v>
      </c>
      <c r="N711" s="3523"/>
      <c r="O711" s="2839">
        <v>3.0383229197725697E-3</v>
      </c>
      <c r="P711" s="2724"/>
      <c r="Q711" s="2724"/>
      <c r="BB711" s="425"/>
    </row>
    <row r="712" s="238" customFormat="true" ht="25.15" customHeight="true" x14ac:dyDescent="0.2">
      <c r="A712" s="425"/>
      <c r="B712" s="425"/>
      <c r="C712" s="3549"/>
      <c r="D712" s="3540"/>
      <c r="E712" s="2724"/>
      <c r="F712" s="2724"/>
      <c r="G712" s="2724"/>
      <c r="H712" s="3540"/>
      <c r="I712" s="3540"/>
      <c r="J712" s="2724"/>
      <c r="K712" s="2724"/>
      <c r="L712" s="2724"/>
      <c r="M712" s="3523" t="s">
        <v>557</v>
      </c>
      <c r="N712" s="3523"/>
      <c r="O712" s="2839">
        <v>1.169860259364571E-2</v>
      </c>
      <c r="P712" s="2724"/>
      <c r="Q712" s="2724"/>
      <c r="BB712" s="425"/>
    </row>
    <row r="713" s="238" customFormat="true" ht="25.15" customHeight="true" x14ac:dyDescent="0.2">
      <c r="A713" s="425"/>
      <c r="B713" s="425"/>
      <c r="C713" s="3549"/>
      <c r="D713" s="3540"/>
      <c r="E713" s="2724"/>
      <c r="F713" s="2724"/>
      <c r="G713" s="2724"/>
      <c r="H713" s="3540"/>
      <c r="I713" s="3540"/>
      <c r="J713" s="2724"/>
      <c r="K713" s="2724"/>
      <c r="L713" s="2724"/>
      <c r="M713" s="3523" t="s">
        <v>584</v>
      </c>
      <c r="N713" s="3523"/>
      <c r="O713" s="2839">
        <v>-1.8656834415189656E-4</v>
      </c>
      <c r="P713" s="2724"/>
      <c r="Q713" s="2724"/>
      <c r="BB713" s="425"/>
    </row>
    <row r="714" s="238" customFormat="true" ht="25.15" customHeight="true" x14ac:dyDescent="0.2">
      <c r="A714" s="425"/>
      <c r="B714" s="425"/>
      <c r="C714" s="3549"/>
      <c r="D714" s="3540"/>
      <c r="E714" s="2724"/>
      <c r="F714" s="2724"/>
      <c r="G714" s="2724"/>
      <c r="H714" s="3540"/>
      <c r="I714" s="3540"/>
      <c r="J714" s="2724"/>
      <c r="K714" s="2724"/>
      <c r="L714" s="2724"/>
      <c r="M714" s="3523" t="s">
        <v>578</v>
      </c>
      <c r="N714" s="3523"/>
      <c r="O714" s="2839">
        <v>2.5228895739752817E-3</v>
      </c>
      <c r="P714" s="2724"/>
      <c r="Q714" s="2724"/>
      <c r="BB714" s="425"/>
    </row>
    <row r="715" s="238" customFormat="true" ht="25.15" customHeight="true" x14ac:dyDescent="0.2">
      <c r="A715" s="425"/>
      <c r="B715" s="425"/>
      <c r="C715" s="3549"/>
      <c r="D715" s="3540"/>
      <c r="E715" s="2724"/>
      <c r="F715" s="2724"/>
      <c r="G715" s="2724"/>
      <c r="H715" s="3540"/>
      <c r="I715" s="3540"/>
      <c r="J715" s="2724"/>
      <c r="K715" s="2724"/>
      <c r="L715" s="2724"/>
      <c r="M715" s="3523" t="s">
        <v>583</v>
      </c>
      <c r="N715" s="3523"/>
      <c r="O715" s="2839">
        <v>-2.3315029972500082E-4</v>
      </c>
      <c r="P715" s="2724"/>
      <c r="Q715" s="2724"/>
      <c r="BB715" s="425"/>
    </row>
    <row r="716" s="238" customFormat="true" ht="25.15" customHeight="true" x14ac:dyDescent="0.2">
      <c r="A716" s="425"/>
      <c r="B716" s="425"/>
      <c r="C716" s="3549"/>
      <c r="D716" s="3540"/>
      <c r="E716" s="2724"/>
      <c r="F716" s="2724"/>
      <c r="G716" s="2724"/>
      <c r="H716" s="3540"/>
      <c r="I716" s="3540"/>
      <c r="J716" s="2724"/>
      <c r="K716" s="2724"/>
      <c r="L716" s="2724"/>
      <c r="M716" s="3523" t="s">
        <v>562</v>
      </c>
      <c r="N716" s="3523"/>
      <c r="O716" s="2839">
        <v>-7.8882729963271822E-3</v>
      </c>
      <c r="P716" s="2724"/>
      <c r="Q716" s="2724"/>
      <c r="BB716" s="425"/>
    </row>
    <row r="717" s="238" customFormat="true" ht="25.15" customHeight="true" x14ac:dyDescent="0.2">
      <c r="A717" s="425"/>
      <c r="B717" s="425"/>
      <c r="C717" s="3549"/>
      <c r="D717" s="3540"/>
      <c r="E717" s="2724"/>
      <c r="F717" s="2724"/>
      <c r="G717" s="2724"/>
      <c r="H717" s="3540"/>
      <c r="I717" s="3540"/>
      <c r="J717" s="2724"/>
      <c r="K717" s="2724"/>
      <c r="L717" s="2724"/>
      <c r="M717" s="3523" t="s">
        <v>570</v>
      </c>
      <c r="N717" s="3523"/>
      <c r="O717" s="2839">
        <v>-5.3245371421687254E-3</v>
      </c>
      <c r="P717" s="2724"/>
      <c r="Q717" s="2724"/>
      <c r="BB717" s="425"/>
    </row>
    <row r="718" s="238" customFormat="true" ht="25.15" customHeight="true" x14ac:dyDescent="0.2">
      <c r="A718" s="425"/>
      <c r="B718" s="425"/>
      <c r="C718" s="3549"/>
      <c r="D718" s="3540"/>
      <c r="E718" s="2724"/>
      <c r="F718" s="2724"/>
      <c r="G718" s="2724"/>
      <c r="H718" s="3540"/>
      <c r="I718" s="3540"/>
      <c r="J718" s="2724"/>
      <c r="K718" s="2724"/>
      <c r="L718" s="2724"/>
      <c r="M718" s="3523" t="s">
        <v>552</v>
      </c>
      <c r="N718" s="3523"/>
      <c r="O718" s="2839">
        <v>1.7438947052586595E-2</v>
      </c>
      <c r="P718" s="2724"/>
      <c r="Q718" s="2724"/>
      <c r="BB718" s="425"/>
    </row>
    <row r="719" s="238" customFormat="true" ht="25.15" customHeight="true" x14ac:dyDescent="0.2">
      <c r="A719" s="425"/>
      <c r="B719" s="425"/>
      <c r="C719" s="3549"/>
      <c r="D719" s="3540"/>
      <c r="E719" s="2724"/>
      <c r="F719" s="2724"/>
      <c r="G719" s="2724"/>
      <c r="H719" s="3540"/>
      <c r="I719" s="3540"/>
      <c r="J719" s="2724"/>
      <c r="K719" s="2724"/>
      <c r="L719" s="2724"/>
      <c r="M719" s="3523" t="s">
        <v>572</v>
      </c>
      <c r="N719" s="3523"/>
      <c r="O719" s="2839">
        <v>4.6722549158403313E-3</v>
      </c>
      <c r="P719" s="2724"/>
      <c r="Q719" s="2724"/>
      <c r="BB719" s="425"/>
    </row>
    <row r="720" s="238" customFormat="true" ht="25.15" customHeight="true" x14ac:dyDescent="0.2">
      <c r="A720" s="425"/>
      <c r="B720" s="425"/>
      <c r="C720" s="3549"/>
      <c r="D720" s="3540"/>
      <c r="E720" s="2724"/>
      <c r="F720" s="2724"/>
      <c r="G720" s="2724"/>
      <c r="H720" s="3540"/>
      <c r="I720" s="3540"/>
      <c r="J720" s="2724"/>
      <c r="K720" s="2724"/>
      <c r="L720" s="2724"/>
      <c r="M720" s="3523" t="s">
        <v>560</v>
      </c>
      <c r="N720" s="3523"/>
      <c r="O720" s="2839">
        <v>9.2285448873846362E-3</v>
      </c>
      <c r="P720" s="2724"/>
      <c r="Q720" s="2724"/>
      <c r="BB720" s="425"/>
    </row>
    <row r="721" s="238" customFormat="true" ht="25.15" customHeight="true" x14ac:dyDescent="0.2">
      <c r="A721" s="425"/>
      <c r="B721" s="425"/>
      <c r="C721" s="3549"/>
      <c r="D721" s="3540"/>
      <c r="E721" s="2724"/>
      <c r="F721" s="2724"/>
      <c r="G721" s="2724"/>
      <c r="H721" s="3540"/>
      <c r="I721" s="3540"/>
      <c r="J721" s="2724"/>
      <c r="K721" s="2724"/>
      <c r="L721" s="2724"/>
      <c r="M721" s="3523" t="s">
        <v>559</v>
      </c>
      <c r="N721" s="3523"/>
      <c r="O721" s="2839">
        <v>9.2329192284731233E-3</v>
      </c>
      <c r="P721" s="2724"/>
      <c r="Q721" s="2724"/>
      <c r="BB721" s="425"/>
    </row>
    <row r="722" s="238" customFormat="true" ht="25.15" customHeight="true" x14ac:dyDescent="0.2">
      <c r="A722" s="425"/>
      <c r="B722" s="425"/>
      <c r="C722" s="3549"/>
      <c r="D722" s="3540"/>
      <c r="E722" s="2724"/>
      <c r="F722" s="2724"/>
      <c r="G722" s="2724"/>
      <c r="H722" s="3540"/>
      <c r="I722" s="3540"/>
      <c r="J722" s="2724"/>
      <c r="K722" s="2724"/>
      <c r="L722" s="2724"/>
      <c r="M722" s="3523" t="s">
        <v>554</v>
      </c>
      <c r="N722" s="3523"/>
      <c r="O722" s="2839">
        <v>-1.6769142929381167E-2</v>
      </c>
      <c r="P722" s="2724"/>
      <c r="Q722" s="2724"/>
      <c r="BB722" s="425"/>
    </row>
    <row r="723" s="238" customFormat="true" ht="25.15" customHeight="true" x14ac:dyDescent="0.2">
      <c r="A723" s="425"/>
      <c r="B723" s="425"/>
      <c r="C723" s="3549"/>
      <c r="D723" s="3540"/>
      <c r="E723" s="2724"/>
      <c r="F723" s="2724"/>
      <c r="G723" s="2724"/>
      <c r="H723" s="3540"/>
      <c r="I723" s="3540"/>
      <c r="J723" s="2724"/>
      <c r="K723" s="2724"/>
      <c r="L723" s="2724"/>
      <c r="M723" s="3523" t="s">
        <v>579</v>
      </c>
      <c r="N723" s="3523"/>
      <c r="O723" s="2839">
        <v>-2.379742577994975E-3</v>
      </c>
      <c r="P723" s="2724"/>
      <c r="Q723" s="2724"/>
      <c r="BB723" s="425"/>
    </row>
    <row r="724" s="238" customFormat="true" ht="25.15" customHeight="true" x14ac:dyDescent="0.2">
      <c r="A724" s="425"/>
      <c r="B724" s="425"/>
      <c r="C724" s="3549"/>
      <c r="D724" s="3540"/>
      <c r="E724" s="2724"/>
      <c r="F724" s="2724"/>
      <c r="G724" s="2724"/>
      <c r="H724" s="3540"/>
      <c r="I724" s="3540"/>
      <c r="J724" s="2724"/>
      <c r="K724" s="2724"/>
      <c r="L724" s="2724"/>
      <c r="M724" s="3523" t="s">
        <v>544</v>
      </c>
      <c r="N724" s="3523"/>
      <c r="O724" s="2839">
        <v>2.7610605932236885E-2</v>
      </c>
      <c r="P724" s="2724"/>
      <c r="Q724" s="2724"/>
      <c r="BB724" s="425"/>
    </row>
    <row r="725" s="238" customFormat="true" ht="25.15" customHeight="true" x14ac:dyDescent="0.2">
      <c r="A725" s="425"/>
      <c r="B725" s="425"/>
      <c r="C725" s="3549"/>
      <c r="D725" s="3540"/>
      <c r="E725" s="2724"/>
      <c r="F725" s="2724"/>
      <c r="G725" s="2724"/>
      <c r="H725" s="3540"/>
      <c r="I725" s="3540"/>
      <c r="J725" s="2724"/>
      <c r="K725" s="2724"/>
      <c r="L725" s="2724"/>
      <c r="M725" s="3523" t="s">
        <v>576</v>
      </c>
      <c r="N725" s="3523"/>
      <c r="O725" s="2839">
        <v>-3.1486819396469141E-3</v>
      </c>
      <c r="P725" s="2724"/>
      <c r="Q725" s="2724"/>
      <c r="BB725" s="425"/>
    </row>
    <row r="726" s="238" customFormat="true" ht="25.15" customHeight="true" x14ac:dyDescent="0.2">
      <c r="A726" s="425"/>
      <c r="B726" s="425"/>
      <c r="C726" s="3549"/>
      <c r="D726" s="3540"/>
      <c r="E726" s="2724"/>
      <c r="F726" s="2724"/>
      <c r="G726" s="2724"/>
      <c r="H726" s="3540"/>
      <c r="I726" s="3540"/>
      <c r="J726" s="2724"/>
      <c r="K726" s="2724"/>
      <c r="L726" s="2724"/>
      <c r="M726" s="3523" t="s">
        <v>564</v>
      </c>
      <c r="N726" s="3523"/>
      <c r="O726" s="2839">
        <v>7.1918962825110247E-3</v>
      </c>
      <c r="P726" s="2724"/>
      <c r="Q726" s="2724"/>
      <c r="BB726" s="425"/>
    </row>
    <row r="727" s="238" customFormat="true" ht="25.15" customHeight="true" x14ac:dyDescent="0.2">
      <c r="A727" s="425"/>
      <c r="B727" s="425"/>
      <c r="C727" s="3549"/>
      <c r="D727" s="3540"/>
      <c r="E727" s="2724"/>
      <c r="F727" s="2724"/>
      <c r="G727" s="2724"/>
      <c r="H727" s="3540"/>
      <c r="I727" s="3540"/>
      <c r="J727" s="2724"/>
      <c r="K727" s="2724"/>
      <c r="L727" s="2724"/>
      <c r="M727" s="3523" t="s">
        <v>548</v>
      </c>
      <c r="N727" s="3523"/>
      <c r="O727" s="2839">
        <v>2.4367962413242624E-2</v>
      </c>
      <c r="P727" s="2724"/>
      <c r="Q727" s="2724"/>
      <c r="BB727" s="425"/>
    </row>
    <row r="728" s="238" customFormat="true" ht="25.15" customHeight="true" x14ac:dyDescent="0.2">
      <c r="A728" s="425"/>
      <c r="B728" s="425"/>
      <c r="C728" s="3549"/>
      <c r="D728" s="3540"/>
      <c r="E728" s="2724"/>
      <c r="F728" s="2724"/>
      <c r="G728" s="2724"/>
      <c r="H728" s="3540"/>
      <c r="I728" s="3540"/>
      <c r="J728" s="2724"/>
      <c r="K728" s="2724"/>
      <c r="L728" s="2724"/>
      <c r="M728" s="3523" t="s">
        <v>575</v>
      </c>
      <c r="N728" s="3523"/>
      <c r="O728" s="2839">
        <v>-3.2316564275495607E-3</v>
      </c>
      <c r="P728" s="2724"/>
      <c r="Q728" s="2724"/>
      <c r="BB728" s="425"/>
    </row>
    <row r="729" s="238" customFormat="true" ht="25.15" customHeight="true" x14ac:dyDescent="0.2">
      <c r="A729" s="425"/>
      <c r="B729" s="425"/>
      <c r="C729" s="3549"/>
      <c r="D729" s="3540"/>
      <c r="E729" s="2724"/>
      <c r="F729" s="2724"/>
      <c r="G729" s="2724"/>
      <c r="H729" s="3540"/>
      <c r="I729" s="3540"/>
      <c r="J729" s="2724"/>
      <c r="K729" s="2724"/>
      <c r="L729" s="2724"/>
      <c r="M729" s="3523" t="s">
        <v>582</v>
      </c>
      <c r="N729" s="3523"/>
      <c r="O729" s="2839">
        <v>4.5114206759895722E-4</v>
      </c>
      <c r="P729" s="2724"/>
      <c r="Q729" s="2724"/>
      <c r="BB729" s="425"/>
    </row>
    <row r="730" s="238" customFormat="true" ht="25.15" customHeight="true" x14ac:dyDescent="0.2">
      <c r="A730" s="425"/>
      <c r="B730" s="425"/>
      <c r="C730" s="3549"/>
      <c r="D730" s="3540"/>
      <c r="E730" s="2724"/>
      <c r="F730" s="2724"/>
      <c r="G730" s="2724"/>
      <c r="H730" s="3540"/>
      <c r="I730" s="3540"/>
      <c r="J730" s="2724"/>
      <c r="K730" s="2724"/>
      <c r="L730" s="2724"/>
      <c r="M730" s="3523" t="s">
        <v>569</v>
      </c>
      <c r="N730" s="3523"/>
      <c r="O730" s="2839">
        <v>6.6389558445857011E-3</v>
      </c>
      <c r="P730" s="2724"/>
      <c r="Q730" s="2724"/>
      <c r="BB730" s="425"/>
    </row>
    <row r="731" s="238" customFormat="true" ht="25.15" customHeight="true" x14ac:dyDescent="0.2">
      <c r="A731" s="425"/>
      <c r="B731" s="425"/>
      <c r="C731" s="3549"/>
      <c r="D731" s="3540"/>
      <c r="E731" s="2724"/>
      <c r="F731" s="2724"/>
      <c r="G731" s="2724"/>
      <c r="H731" s="3540"/>
      <c r="I731" s="3540"/>
      <c r="J731" s="2724"/>
      <c r="K731" s="2724"/>
      <c r="L731" s="2724"/>
      <c r="M731" s="3523" t="s">
        <v>574</v>
      </c>
      <c r="N731" s="3523"/>
      <c r="O731" s="2839">
        <v>3.8485121977969174E-3</v>
      </c>
      <c r="P731" s="2724"/>
      <c r="Q731" s="2724"/>
      <c r="BB731" s="425"/>
    </row>
    <row r="732" s="238" customFormat="true" ht="25.15" customHeight="true" x14ac:dyDescent="0.2">
      <c r="A732" s="425"/>
      <c r="B732" s="425"/>
      <c r="C732" s="3549"/>
      <c r="D732" s="3540"/>
      <c r="E732" s="2724"/>
      <c r="F732" s="2724"/>
      <c r="G732" s="2724"/>
      <c r="H732" s="3540"/>
      <c r="I732" s="3540"/>
      <c r="J732" s="2724"/>
      <c r="K732" s="2724"/>
      <c r="L732" s="2724"/>
      <c r="M732" s="3523" t="s">
        <v>561</v>
      </c>
      <c r="N732" s="3523"/>
      <c r="O732" s="2839">
        <v>9.0085425738823666E-3</v>
      </c>
      <c r="P732" s="2724"/>
      <c r="Q732" s="2724"/>
      <c r="BB732" s="425"/>
    </row>
    <row r="733" s="238" customFormat="true" ht="25.15" customHeight="true" x14ac:dyDescent="0.2">
      <c r="A733" s="425"/>
      <c r="B733" s="425"/>
      <c r="C733" s="3549"/>
      <c r="D733" s="3540"/>
      <c r="E733" s="2724"/>
      <c r="F733" s="2724"/>
      <c r="G733" s="2724"/>
      <c r="H733" s="3540"/>
      <c r="I733" s="3540"/>
      <c r="J733" s="2724"/>
      <c r="K733" s="2724"/>
      <c r="L733" s="2724"/>
      <c r="M733" s="3523" t="s">
        <v>556</v>
      </c>
      <c r="N733" s="3523"/>
      <c r="O733" s="2846">
        <v>1.5519034340752967E-2</v>
      </c>
      <c r="P733" s="2724"/>
      <c r="Q733" s="2724"/>
      <c r="BB733" s="425"/>
    </row>
    <row r="734" s="238" customFormat="true" ht="25.15" customHeight="true" x14ac:dyDescent="0.2">
      <c r="A734" s="425"/>
      <c r="B734" s="425"/>
      <c r="C734" s="3549"/>
      <c r="D734" s="3540"/>
      <c r="E734" s="2724"/>
      <c r="F734" s="2724"/>
      <c r="G734" s="2724"/>
      <c r="H734" s="3540"/>
      <c r="I734" s="3540"/>
      <c r="J734" s="2724"/>
      <c r="K734" s="2724"/>
      <c r="L734" s="2724"/>
      <c r="M734" s="3540"/>
      <c r="N734" s="3540"/>
      <c r="O734" s="2724"/>
      <c r="P734" s="2724"/>
      <c r="Q734" s="2724"/>
      <c r="BB734" s="425"/>
    </row>
    <row r="735" s="238" customFormat="true" ht="25.15" customHeight="true" x14ac:dyDescent="0.2">
      <c r="A735" s="425"/>
      <c r="B735" s="425"/>
      <c r="C735" s="3549"/>
      <c r="D735" s="3540"/>
      <c r="E735" s="2724"/>
      <c r="F735" s="2724"/>
      <c r="G735" s="2724"/>
      <c r="H735" s="3540"/>
      <c r="I735" s="3540"/>
      <c r="J735" s="2724"/>
      <c r="K735" s="2724"/>
      <c r="L735" s="2724"/>
      <c r="M735" s="3540"/>
      <c r="N735" s="3540"/>
      <c r="O735" s="2724"/>
      <c r="P735" s="2724"/>
      <c r="Q735" s="2724"/>
      <c r="BB735" s="425"/>
    </row>
    <row r="736" s="238" customFormat="true" ht="25.15" customHeight="true" x14ac:dyDescent="0.2">
      <c r="A736" s="425"/>
      <c r="B736" s="425"/>
      <c r="C736" s="3549"/>
      <c r="D736" s="3540"/>
      <c r="E736" s="2724"/>
      <c r="F736" s="2724"/>
      <c r="G736" s="2724"/>
      <c r="H736" s="3540"/>
      <c r="I736" s="3540"/>
      <c r="J736" s="2724"/>
      <c r="K736" s="2724"/>
      <c r="L736" s="2724"/>
      <c r="M736" s="3523" t="s">
        <v>241</v>
      </c>
      <c r="N736" s="3523"/>
      <c r="O736" s="3523"/>
      <c r="P736" s="2724"/>
      <c r="Q736" s="2724"/>
      <c r="BB736" s="425"/>
    </row>
    <row r="737" s="238" customFormat="true" ht="25.15" customHeight="true" x14ac:dyDescent="0.2">
      <c r="A737" s="425"/>
      <c r="B737" s="425"/>
      <c r="C737" s="3549"/>
      <c r="D737" s="3540"/>
      <c r="E737" s="2724"/>
      <c r="F737" s="2724"/>
      <c r="G737" s="2724"/>
      <c r="H737" s="3540"/>
      <c r="I737" s="3540"/>
      <c r="J737" s="2724"/>
      <c r="K737" s="2724"/>
      <c r="L737" s="2724"/>
      <c r="M737" s="3523" t="s">
        <v>209</v>
      </c>
      <c r="N737" s="3523"/>
      <c r="O737" s="2871" t="s">
        <v>210</v>
      </c>
      <c r="P737" s="2724"/>
      <c r="Q737" s="2724"/>
      <c r="BB737" s="425"/>
    </row>
    <row r="738" s="238" customFormat="true" ht="25.15" customHeight="true" x14ac:dyDescent="0.2">
      <c r="A738" s="425"/>
      <c r="B738" s="425"/>
      <c r="C738" s="3549"/>
      <c r="D738" s="3540"/>
      <c r="E738" s="2724"/>
      <c r="F738" s="2724"/>
      <c r="G738" s="2724"/>
      <c r="H738" s="3540"/>
      <c r="I738" s="3540"/>
      <c r="J738" s="2724"/>
      <c r="K738" s="2724"/>
      <c r="L738" s="2724"/>
      <c r="M738" s="3523" t="s">
        <v>210</v>
      </c>
      <c r="N738" s="3523"/>
      <c r="O738" s="2872">
        <v>0.99999999999999989</v>
      </c>
      <c r="P738" s="2724"/>
      <c r="Q738" s="2724"/>
      <c r="BB738" s="425"/>
    </row>
    <row r="739" s="238" customFormat="true" ht="25.15" customHeight="true" x14ac:dyDescent="0.2">
      <c r="A739" s="425"/>
      <c r="B739" s="425"/>
      <c r="C739" s="3549"/>
      <c r="D739" s="3540"/>
      <c r="E739" s="2724"/>
      <c r="F739" s="2724"/>
      <c r="G739" s="2724"/>
      <c r="H739" s="3540"/>
      <c r="I739" s="3540"/>
      <c r="J739" s="2724"/>
      <c r="K739" s="2724"/>
      <c r="L739" s="2724"/>
      <c r="M739" s="3540"/>
      <c r="N739" s="3540"/>
      <c r="O739" s="2724"/>
      <c r="P739" s="2724"/>
      <c r="Q739" s="2724"/>
      <c r="BB739" s="425"/>
    </row>
    <row r="740" s="238" customFormat="true" ht="25.15" customHeight="true" x14ac:dyDescent="0.2">
      <c r="A740" s="425"/>
      <c r="B740" s="425"/>
      <c r="C740" s="3549"/>
      <c r="D740" s="3540"/>
      <c r="E740" s="2724"/>
      <c r="F740" s="2724"/>
      <c r="G740" s="2724"/>
      <c r="H740" s="3540"/>
      <c r="I740" s="3540"/>
      <c r="J740" s="2724"/>
      <c r="K740" s="2724"/>
      <c r="L740" s="2724"/>
      <c r="M740" s="3540"/>
      <c r="N740" s="3540"/>
      <c r="O740" s="2724"/>
      <c r="P740" s="2724"/>
      <c r="Q740" s="2724"/>
      <c r="BB740" s="425"/>
    </row>
    <row r="741" s="238" customFormat="true" ht="25.15" customHeight="true" x14ac:dyDescent="0.2">
      <c r="A741" s="425"/>
      <c r="B741" s="425"/>
      <c r="C741" s="3549"/>
      <c r="D741" s="3540"/>
      <c r="E741" s="2724"/>
      <c r="F741" s="2724"/>
      <c r="G741" s="2724"/>
      <c r="H741" s="3540"/>
      <c r="I741" s="3540"/>
      <c r="J741" s="2724"/>
      <c r="K741" s="2724"/>
      <c r="L741" s="2724"/>
      <c r="M741" s="3540"/>
      <c r="N741" s="3540"/>
      <c r="O741" s="2724"/>
      <c r="P741" s="2724"/>
      <c r="Q741" s="2724"/>
      <c r="BB741" s="425"/>
    </row>
    <row r="742" s="238" customFormat="true" ht="25.15" customHeight="true" x14ac:dyDescent="0.2">
      <c r="A742" s="425"/>
      <c r="B742" s="425"/>
      <c r="C742" s="3549"/>
      <c r="D742" s="3540"/>
      <c r="E742" s="2724"/>
      <c r="F742" s="2724"/>
      <c r="G742" s="2724"/>
      <c r="H742" s="3540"/>
      <c r="I742" s="3540"/>
      <c r="J742" s="2724"/>
      <c r="K742" s="2724"/>
      <c r="L742" s="2724"/>
      <c r="M742" s="3540"/>
      <c r="N742" s="3540"/>
      <c r="O742" s="2724"/>
      <c r="P742" s="2724"/>
      <c r="Q742" s="2724"/>
      <c r="BB742" s="425"/>
    </row>
    <row r="743" s="238" customFormat="true" ht="25.15" customHeight="true" x14ac:dyDescent="0.2">
      <c r="A743" s="425"/>
      <c r="B743" s="425"/>
      <c r="C743" s="3549"/>
      <c r="D743" s="3540"/>
      <c r="E743" s="2724"/>
      <c r="F743" s="2724"/>
      <c r="G743" s="2724"/>
      <c r="H743" s="3540"/>
      <c r="I743" s="3540"/>
      <c r="J743" s="2724"/>
      <c r="K743" s="2724"/>
      <c r="L743" s="2724"/>
      <c r="M743" s="3540"/>
      <c r="N743" s="3540"/>
      <c r="O743" s="2724"/>
      <c r="P743" s="2724"/>
      <c r="Q743" s="2724"/>
      <c r="BB743" s="425"/>
    </row>
    <row r="744" s="238" customFormat="true" ht="25.15" customHeight="true" x14ac:dyDescent="0.2">
      <c r="A744" s="425"/>
      <c r="B744" s="425"/>
      <c r="C744" s="3549"/>
      <c r="D744" s="3540"/>
      <c r="E744" s="2724"/>
      <c r="F744" s="2724"/>
      <c r="G744" s="2724"/>
      <c r="H744" s="3540"/>
      <c r="I744" s="3540"/>
      <c r="J744" s="2724"/>
      <c r="K744" s="2724"/>
      <c r="L744" s="2724"/>
      <c r="M744" s="3540"/>
      <c r="N744" s="3540"/>
      <c r="O744" s="2724"/>
      <c r="P744" s="2724"/>
      <c r="Q744" s="2724"/>
      <c r="BB744" s="425"/>
    </row>
    <row r="745" s="238" customFormat="true" ht="25.15" customHeight="true" x14ac:dyDescent="0.2">
      <c r="A745" s="425"/>
      <c r="B745" s="425"/>
      <c r="C745" s="3549"/>
      <c r="D745" s="3540"/>
      <c r="E745" s="2724"/>
      <c r="F745" s="2724"/>
      <c r="G745" s="2724"/>
      <c r="H745" s="3540"/>
      <c r="I745" s="3540"/>
      <c r="J745" s="2724"/>
      <c r="K745" s="2724"/>
      <c r="L745" s="2724"/>
      <c r="M745" s="3540"/>
      <c r="N745" s="3540"/>
      <c r="O745" s="2724"/>
      <c r="P745" s="2724"/>
      <c r="Q745" s="2724"/>
      <c r="BB745" s="425"/>
    </row>
    <row r="746" s="238" customFormat="true" ht="25.15" customHeight="true" x14ac:dyDescent="0.2">
      <c r="A746" s="425"/>
      <c r="B746" s="425"/>
      <c r="C746" s="3549"/>
      <c r="D746" s="3540"/>
      <c r="E746" s="2724"/>
      <c r="F746" s="2724"/>
      <c r="G746" s="2724"/>
      <c r="H746" s="3540"/>
      <c r="I746" s="3540"/>
      <c r="J746" s="2724"/>
      <c r="K746" s="2724"/>
      <c r="L746" s="2724"/>
      <c r="M746" s="3540"/>
      <c r="N746" s="3540"/>
      <c r="O746" s="2724"/>
      <c r="P746" s="2724"/>
      <c r="Q746" s="2724"/>
      <c r="BB746" s="425"/>
    </row>
    <row r="747" s="238" customFormat="true" ht="25.15" customHeight="true" x14ac:dyDescent="0.2">
      <c r="A747" s="425"/>
      <c r="B747" s="425"/>
      <c r="C747" s="3549"/>
      <c r="D747" s="3540"/>
      <c r="E747" s="2724"/>
      <c r="F747" s="2724"/>
      <c r="G747" s="2724"/>
      <c r="H747" s="3540"/>
      <c r="I747" s="3540"/>
      <c r="J747" s="2724"/>
      <c r="K747" s="2724"/>
      <c r="L747" s="2724"/>
      <c r="M747" s="3540"/>
      <c r="N747" s="3540"/>
      <c r="O747" s="2724"/>
      <c r="P747" s="2724"/>
      <c r="Q747" s="2724"/>
      <c r="BB747" s="425"/>
    </row>
    <row r="748" s="238" customFormat="true" ht="25.15" customHeight="true" x14ac:dyDescent="0.2">
      <c r="A748" s="425"/>
      <c r="B748" s="425"/>
      <c r="C748" s="3549"/>
      <c r="D748" s="3540"/>
      <c r="E748" s="2724"/>
      <c r="F748" s="2724"/>
      <c r="G748" s="2724"/>
      <c r="H748" s="3540"/>
      <c r="I748" s="3540"/>
      <c r="J748" s="2724"/>
      <c r="K748" s="2724"/>
      <c r="L748" s="2724"/>
      <c r="M748" s="3540"/>
      <c r="N748" s="3540"/>
      <c r="O748" s="2724"/>
      <c r="P748" s="2724"/>
      <c r="Q748" s="2724"/>
      <c r="BB748" s="425"/>
    </row>
    <row r="749" s="238" customFormat="true" ht="25.15" customHeight="true" x14ac:dyDescent="0.2">
      <c r="A749" s="425"/>
      <c r="B749" s="425"/>
      <c r="C749" s="3549"/>
      <c r="D749" s="3540"/>
      <c r="E749" s="2724"/>
      <c r="F749" s="2724"/>
      <c r="G749" s="2724"/>
      <c r="H749" s="3540"/>
      <c r="I749" s="3540"/>
      <c r="J749" s="2724"/>
      <c r="K749" s="2724"/>
      <c r="L749" s="2724"/>
      <c r="M749" s="3540"/>
      <c r="N749" s="3540"/>
      <c r="O749" s="2724"/>
      <c r="P749" s="2724"/>
      <c r="Q749" s="2724"/>
      <c r="BB749" s="425"/>
    </row>
    <row r="750" s="238" customFormat="true" ht="25.15" customHeight="true" x14ac:dyDescent="0.2">
      <c r="A750" s="425"/>
      <c r="B750" s="425"/>
      <c r="C750" s="3549"/>
      <c r="D750" s="3540"/>
      <c r="E750" s="2724"/>
      <c r="F750" s="2724"/>
      <c r="G750" s="2724"/>
      <c r="H750" s="3540"/>
      <c r="I750" s="3540"/>
      <c r="J750" s="2724"/>
      <c r="K750" s="2724"/>
      <c r="L750" s="2724"/>
      <c r="M750" s="3540"/>
      <c r="N750" s="3540"/>
      <c r="O750" s="2724"/>
      <c r="P750" s="2724"/>
      <c r="Q750" s="2724"/>
      <c r="BB750" s="425"/>
    </row>
    <row r="751" s="238" customFormat="true" ht="25.15" customHeight="true" x14ac:dyDescent="0.2">
      <c r="A751" s="425"/>
      <c r="B751" s="425"/>
      <c r="C751" s="3549"/>
      <c r="D751" s="3540"/>
      <c r="E751" s="2724"/>
      <c r="F751" s="2724"/>
      <c r="G751" s="2724"/>
      <c r="H751" s="3540"/>
      <c r="I751" s="3540"/>
      <c r="J751" s="2724"/>
      <c r="K751" s="2724"/>
      <c r="L751" s="2724"/>
      <c r="M751" s="3540"/>
      <c r="N751" s="3540"/>
      <c r="O751" s="2724"/>
      <c r="P751" s="2724"/>
      <c r="Q751" s="2724"/>
      <c r="BB751" s="425"/>
    </row>
    <row r="752" s="238" customFormat="true" ht="25.15" customHeight="true" x14ac:dyDescent="0.2">
      <c r="A752" s="425"/>
      <c r="B752" s="425"/>
      <c r="C752" s="3549"/>
      <c r="D752" s="3540"/>
      <c r="E752" s="2724"/>
      <c r="F752" s="2724"/>
      <c r="G752" s="2724"/>
      <c r="H752" s="3540"/>
      <c r="I752" s="3540"/>
      <c r="J752" s="2724"/>
      <c r="K752" s="2724"/>
      <c r="L752" s="2724"/>
      <c r="M752" s="3540"/>
      <c r="N752" s="3540"/>
      <c r="O752" s="2724"/>
      <c r="P752" s="2724"/>
      <c r="Q752" s="2724"/>
      <c r="BB752" s="425"/>
    </row>
    <row r="753" s="238" customFormat="true" ht="25.15" customHeight="true" x14ac:dyDescent="0.2">
      <c r="A753" s="425"/>
      <c r="B753" s="425"/>
      <c r="C753" s="3549"/>
      <c r="D753" s="3540"/>
      <c r="E753" s="2724"/>
      <c r="F753" s="2724"/>
      <c r="G753" s="2724"/>
      <c r="H753" s="3540"/>
      <c r="I753" s="3540"/>
      <c r="J753" s="2724"/>
      <c r="K753" s="2724"/>
      <c r="L753" s="2724"/>
      <c r="M753" s="3540"/>
      <c r="N753" s="3540"/>
      <c r="O753" s="2724"/>
      <c r="P753" s="2724"/>
      <c r="Q753" s="2724"/>
      <c r="BB753" s="425"/>
    </row>
    <row r="754" s="238" customFormat="true" ht="25.15" customHeight="true" x14ac:dyDescent="0.2">
      <c r="A754" s="425"/>
      <c r="B754" s="425"/>
      <c r="C754" s="3549"/>
      <c r="D754" s="3540"/>
      <c r="E754" s="2724"/>
      <c r="F754" s="2724"/>
      <c r="G754" s="2724"/>
      <c r="H754" s="3540"/>
      <c r="I754" s="3540"/>
      <c r="J754" s="2724"/>
      <c r="K754" s="2724"/>
      <c r="L754" s="2724"/>
      <c r="M754" s="3540"/>
      <c r="N754" s="3540"/>
      <c r="O754" s="2724"/>
      <c r="P754" s="2724"/>
      <c r="Q754" s="2724"/>
      <c r="BB754" s="425"/>
    </row>
    <row r="755" s="238" customFormat="true" ht="25.15" customHeight="true" x14ac:dyDescent="0.2">
      <c r="A755" s="425"/>
      <c r="B755" s="425"/>
      <c r="C755" s="3549"/>
      <c r="D755" s="3540"/>
      <c r="E755" s="2724"/>
      <c r="F755" s="2724"/>
      <c r="G755" s="2724"/>
      <c r="H755" s="3540"/>
      <c r="I755" s="3540"/>
      <c r="J755" s="2724"/>
      <c r="K755" s="2724"/>
      <c r="L755" s="2724"/>
      <c r="M755" s="3540"/>
      <c r="N755" s="3540"/>
      <c r="O755" s="2724"/>
      <c r="P755" s="2724"/>
      <c r="Q755" s="2724"/>
      <c r="BB755" s="425"/>
    </row>
    <row r="756" s="238" customFormat="true" ht="25.15" customHeight="true" x14ac:dyDescent="0.2">
      <c r="A756" s="425"/>
      <c r="B756" s="425"/>
      <c r="C756" s="3549"/>
      <c r="D756" s="3540"/>
      <c r="E756" s="2724"/>
      <c r="F756" s="2724"/>
      <c r="G756" s="2724"/>
      <c r="H756" s="3540"/>
      <c r="I756" s="3540"/>
      <c r="J756" s="2724"/>
      <c r="K756" s="2724"/>
      <c r="L756" s="2724"/>
      <c r="M756" s="3540"/>
      <c r="N756" s="3540"/>
      <c r="O756" s="2724"/>
      <c r="P756" s="2724"/>
      <c r="Q756" s="2724"/>
      <c r="BB756" s="425"/>
    </row>
    <row r="757" s="238" customFormat="true" ht="25.15" customHeight="true" x14ac:dyDescent="0.2">
      <c r="A757" s="425"/>
      <c r="B757" s="425"/>
      <c r="C757" s="3549"/>
      <c r="D757" s="3540"/>
      <c r="E757" s="2724"/>
      <c r="F757" s="2724"/>
      <c r="G757" s="2724"/>
      <c r="H757" s="3540"/>
      <c r="I757" s="3540"/>
      <c r="J757" s="2724"/>
      <c r="K757" s="2724"/>
      <c r="L757" s="2724"/>
      <c r="M757" s="3540"/>
      <c r="N757" s="3540"/>
      <c r="O757" s="2724"/>
      <c r="P757" s="2724"/>
      <c r="Q757" s="2724"/>
      <c r="BB757" s="425"/>
    </row>
    <row r="758" s="238" customFormat="true" ht="25.15" customHeight="true" x14ac:dyDescent="0.2">
      <c r="A758" s="425"/>
      <c r="B758" s="425"/>
      <c r="C758" s="3549"/>
      <c r="D758" s="3540"/>
      <c r="E758" s="2724"/>
      <c r="F758" s="2724"/>
      <c r="G758" s="2724"/>
      <c r="H758" s="3540"/>
      <c r="I758" s="3540"/>
      <c r="J758" s="2724"/>
      <c r="K758" s="2724"/>
      <c r="L758" s="2724"/>
      <c r="M758" s="3540"/>
      <c r="N758" s="3540"/>
      <c r="O758" s="2724"/>
      <c r="P758" s="2724"/>
      <c r="Q758" s="2724"/>
      <c r="BB758" s="425"/>
    </row>
    <row r="759" s="238" customFormat="true" ht="25.15" customHeight="true" x14ac:dyDescent="0.2">
      <c r="A759" s="425"/>
      <c r="B759" s="425"/>
      <c r="C759" s="3549"/>
      <c r="D759" s="3540"/>
      <c r="E759" s="2724"/>
      <c r="F759" s="2724"/>
      <c r="G759" s="2724"/>
      <c r="H759" s="3540"/>
      <c r="I759" s="3540"/>
      <c r="J759" s="2724"/>
      <c r="K759" s="2724"/>
      <c r="L759" s="2724"/>
      <c r="M759" s="3540"/>
      <c r="N759" s="3540"/>
      <c r="O759" s="2724"/>
      <c r="P759" s="2724"/>
      <c r="Q759" s="2724"/>
      <c r="BB759" s="425"/>
    </row>
    <row r="760" s="238" customFormat="true" ht="25.15" customHeight="true" x14ac:dyDescent="0.2">
      <c r="A760" s="425"/>
      <c r="B760" s="425"/>
      <c r="C760" s="3549"/>
      <c r="D760" s="3540"/>
      <c r="E760" s="2724"/>
      <c r="F760" s="2724"/>
      <c r="G760" s="2724"/>
      <c r="H760" s="3540"/>
      <c r="I760" s="3540"/>
      <c r="J760" s="2724"/>
      <c r="K760" s="2724"/>
      <c r="L760" s="2724"/>
      <c r="M760" s="3540"/>
      <c r="N760" s="3540"/>
      <c r="O760" s="2724"/>
      <c r="P760" s="2724"/>
      <c r="Q760" s="2724"/>
      <c r="BB760" s="425"/>
    </row>
    <row r="761" s="238" customFormat="true" ht="25.15" customHeight="true" x14ac:dyDescent="0.2">
      <c r="A761" s="425"/>
      <c r="B761" s="425"/>
      <c r="C761" s="3549"/>
      <c r="D761" s="3540"/>
      <c r="E761" s="2724"/>
      <c r="F761" s="2724"/>
      <c r="G761" s="2724"/>
      <c r="H761" s="3540"/>
      <c r="I761" s="3540"/>
      <c r="J761" s="2724"/>
      <c r="K761" s="2724"/>
      <c r="L761" s="2724"/>
      <c r="M761" s="3540"/>
      <c r="N761" s="3540"/>
      <c r="O761" s="2724"/>
      <c r="P761" s="2724"/>
      <c r="Q761" s="2724"/>
      <c r="BB761" s="425"/>
    </row>
    <row r="762" s="238" customFormat="true" ht="25.15" customHeight="true" x14ac:dyDescent="0.2">
      <c r="A762" s="425"/>
      <c r="B762" s="425"/>
      <c r="C762" s="3549"/>
      <c r="D762" s="3540"/>
      <c r="E762" s="2724"/>
      <c r="F762" s="2724"/>
      <c r="G762" s="2724"/>
      <c r="H762" s="3540"/>
      <c r="I762" s="3540"/>
      <c r="J762" s="2724"/>
      <c r="K762" s="2724"/>
      <c r="L762" s="2724"/>
      <c r="M762" s="3540"/>
      <c r="N762" s="3540"/>
      <c r="O762" s="2724"/>
      <c r="P762" s="2724"/>
      <c r="Q762" s="2724"/>
      <c r="BB762" s="425"/>
    </row>
    <row r="763" s="238" customFormat="true" ht="25.15" customHeight="true" x14ac:dyDescent="0.2">
      <c r="A763" s="425"/>
      <c r="B763" s="425"/>
      <c r="C763" s="3549"/>
      <c r="D763" s="3540"/>
      <c r="E763" s="2724"/>
      <c r="F763" s="2724"/>
      <c r="G763" s="2724"/>
      <c r="H763" s="3540"/>
      <c r="I763" s="3540"/>
      <c r="J763" s="2724"/>
      <c r="K763" s="2724"/>
      <c r="L763" s="2724"/>
      <c r="M763" s="3540"/>
      <c r="N763" s="3540"/>
      <c r="O763" s="2724"/>
      <c r="P763" s="2724"/>
      <c r="Q763" s="2724"/>
      <c r="BB763" s="425"/>
    </row>
    <row r="764" s="238" customFormat="true" ht="25.15" customHeight="true" x14ac:dyDescent="0.2">
      <c r="A764" s="425"/>
      <c r="B764" s="425"/>
      <c r="C764" s="3549"/>
      <c r="D764" s="3540"/>
      <c r="E764" s="2724"/>
      <c r="F764" s="2724"/>
      <c r="G764" s="2724"/>
      <c r="H764" s="3540"/>
      <c r="I764" s="3540"/>
      <c r="J764" s="2724"/>
      <c r="K764" s="2724"/>
      <c r="L764" s="2724"/>
      <c r="M764" s="3540"/>
      <c r="N764" s="3540"/>
      <c r="O764" s="2724"/>
      <c r="P764" s="2724"/>
      <c r="Q764" s="2724"/>
      <c r="BB764" s="425"/>
    </row>
    <row r="765" s="238" customFormat="true" ht="25.15" customHeight="true" x14ac:dyDescent="0.2">
      <c r="A765" s="425"/>
      <c r="B765" s="425"/>
      <c r="C765" s="3549"/>
      <c r="D765" s="3540"/>
      <c r="E765" s="2724"/>
      <c r="F765" s="2724"/>
      <c r="G765" s="2724"/>
      <c r="H765" s="3540"/>
      <c r="I765" s="3540"/>
      <c r="J765" s="2724"/>
      <c r="K765" s="2724"/>
      <c r="L765" s="2724"/>
      <c r="M765" s="3540"/>
      <c r="N765" s="3540"/>
      <c r="O765" s="2724"/>
      <c r="P765" s="2724"/>
      <c r="Q765" s="2724"/>
      <c r="BB765" s="425"/>
    </row>
    <row r="766" s="238" customFormat="true" ht="25.15" customHeight="true" x14ac:dyDescent="0.2">
      <c r="A766" s="425"/>
      <c r="B766" s="425"/>
      <c r="C766" s="3549"/>
      <c r="D766" s="3540"/>
      <c r="E766" s="2724"/>
      <c r="F766" s="2724"/>
      <c r="G766" s="2724"/>
      <c r="H766" s="3540"/>
      <c r="I766" s="3540"/>
      <c r="J766" s="2724"/>
      <c r="K766" s="2724"/>
      <c r="L766" s="2724"/>
      <c r="M766" s="3540"/>
      <c r="N766" s="3540"/>
      <c r="O766" s="2724"/>
      <c r="P766" s="2724"/>
      <c r="Q766" s="2724"/>
      <c r="BB766" s="425"/>
    </row>
    <row r="767" s="238" customFormat="true" ht="25.15" customHeight="true" x14ac:dyDescent="0.2">
      <c r="A767" s="425"/>
      <c r="B767" s="425"/>
      <c r="C767" s="3549"/>
      <c r="D767" s="3540"/>
      <c r="E767" s="2724"/>
      <c r="F767" s="2724"/>
      <c r="G767" s="2724"/>
      <c r="H767" s="3540"/>
      <c r="I767" s="3540"/>
      <c r="J767" s="2724"/>
      <c r="K767" s="2724"/>
      <c r="L767" s="2724"/>
      <c r="M767" s="3540"/>
      <c r="N767" s="3540"/>
      <c r="O767" s="2724"/>
      <c r="P767" s="2724"/>
      <c r="Q767" s="2724"/>
      <c r="BB767" s="425"/>
    </row>
    <row r="768" s="236" customFormat="true" ht="25.15" customHeight="true" x14ac:dyDescent="0.2">
      <c r="A768" s="426"/>
      <c r="B768" s="426"/>
      <c r="C768" s="3549"/>
      <c r="D768" s="3540"/>
      <c r="E768" s="2724"/>
      <c r="F768" s="2724"/>
      <c r="G768" s="2724"/>
      <c r="H768" s="3540"/>
      <c r="I768" s="3540"/>
      <c r="J768" s="2724"/>
      <c r="K768" s="2724"/>
      <c r="L768" s="2724"/>
      <c r="M768" s="3540"/>
      <c r="N768" s="3540"/>
      <c r="O768" s="2724"/>
      <c r="P768" s="2724"/>
      <c r="Q768" s="2724"/>
      <c r="BB768" s="426"/>
    </row>
    <row r="769" s="236" customFormat="true" ht="25.15" customHeight="true" x14ac:dyDescent="0.2">
      <c r="A769" s="426"/>
      <c r="B769" s="426"/>
      <c r="C769" s="3549"/>
      <c r="D769" s="3540"/>
      <c r="E769" s="2724"/>
      <c r="F769" s="2724"/>
      <c r="G769" s="2724"/>
      <c r="H769" s="3540"/>
      <c r="I769" s="3540"/>
      <c r="J769" s="2724"/>
      <c r="K769" s="2724"/>
      <c r="L769" s="2724"/>
      <c r="M769" s="3540"/>
      <c r="N769" s="3540"/>
      <c r="O769" s="2724"/>
      <c r="P769" s="2724"/>
      <c r="Q769" s="2724"/>
      <c r="BB769" s="426"/>
    </row>
    <row r="770" s="236" customFormat="true" ht="25.15" customHeight="true" x14ac:dyDescent="0.2">
      <c r="A770" s="426"/>
      <c r="B770" s="426"/>
      <c r="C770" s="3549"/>
      <c r="D770" s="3540"/>
      <c r="E770" s="2724"/>
      <c r="F770" s="2724"/>
      <c r="G770" s="2724"/>
      <c r="H770" s="3540"/>
      <c r="I770" s="3540"/>
      <c r="J770" s="2724"/>
      <c r="K770" s="2724"/>
      <c r="L770" s="2724"/>
      <c r="M770" s="3540"/>
      <c r="N770" s="3540"/>
      <c r="O770" s="2724"/>
      <c r="P770" s="2724"/>
      <c r="Q770" s="2724"/>
      <c r="BB770" s="426"/>
    </row>
    <row r="771" s="236" customFormat="true" ht="25.15" customHeight="true" x14ac:dyDescent="0.2">
      <c r="A771" s="426"/>
      <c r="B771" s="426"/>
      <c r="C771" s="3549"/>
      <c r="D771" s="3540"/>
      <c r="E771" s="2724"/>
      <c r="F771" s="2724"/>
      <c r="G771" s="2724"/>
      <c r="H771" s="3540"/>
      <c r="I771" s="3540"/>
      <c r="J771" s="2724"/>
      <c r="K771" s="2724"/>
      <c r="L771" s="2724"/>
      <c r="M771" s="3540"/>
      <c r="N771" s="3540"/>
      <c r="O771" s="2724"/>
      <c r="P771" s="2724"/>
      <c r="Q771" s="2724"/>
      <c r="BB771" s="426"/>
    </row>
    <row r="772" s="236" customFormat="true" ht="25.15" customHeight="true" x14ac:dyDescent="0.2">
      <c r="A772" s="426"/>
      <c r="B772" s="426"/>
      <c r="C772" s="3549"/>
      <c r="D772" s="3540"/>
      <c r="E772" s="2724"/>
      <c r="F772" s="2724"/>
      <c r="G772" s="2724"/>
      <c r="H772" s="3540"/>
      <c r="I772" s="3540"/>
      <c r="J772" s="2724"/>
      <c r="K772" s="2724"/>
      <c r="L772" s="2724"/>
      <c r="M772" s="3540"/>
      <c r="N772" s="3540"/>
      <c r="O772" s="2724"/>
      <c r="P772" s="2724"/>
      <c r="Q772" s="2724"/>
      <c r="BB772" s="426"/>
    </row>
    <row r="773" s="236" customFormat="true" ht="25.15" customHeight="true" x14ac:dyDescent="0.2">
      <c r="A773" s="426"/>
      <c r="B773" s="426"/>
      <c r="C773" s="3549"/>
      <c r="D773" s="3540"/>
      <c r="E773" s="2724"/>
      <c r="F773" s="2724"/>
      <c r="G773" s="2724"/>
      <c r="H773" s="3540"/>
      <c r="I773" s="3540"/>
      <c r="J773" s="2724"/>
      <c r="K773" s="2724"/>
      <c r="L773" s="2724"/>
      <c r="M773" s="3540"/>
      <c r="N773" s="3540"/>
      <c r="O773" s="2724"/>
      <c r="P773" s="2724"/>
      <c r="Q773" s="2724"/>
      <c r="BB773" s="426"/>
    </row>
    <row r="774" s="236" customFormat="true" ht="25.15" customHeight="true" x14ac:dyDescent="0.2">
      <c r="A774" s="426"/>
      <c r="B774" s="426"/>
      <c r="C774" s="3549"/>
      <c r="D774" s="3540"/>
      <c r="E774" s="2724"/>
      <c r="F774" s="2724"/>
      <c r="G774" s="2724"/>
      <c r="H774" s="3540"/>
      <c r="I774" s="3540"/>
      <c r="J774" s="2724"/>
      <c r="K774" s="2724"/>
      <c r="L774" s="2724"/>
      <c r="M774" s="3540"/>
      <c r="N774" s="3540"/>
      <c r="O774" s="2724"/>
      <c r="P774" s="2724"/>
      <c r="Q774" s="2724"/>
      <c r="BB774" s="426"/>
    </row>
    <row r="775" s="236" customFormat="true" ht="25.15" customHeight="true" x14ac:dyDescent="0.2">
      <c r="A775" s="426"/>
      <c r="B775" s="426"/>
      <c r="C775" s="3549"/>
      <c r="D775" s="3540"/>
      <c r="E775" s="2724"/>
      <c r="F775" s="2724"/>
      <c r="G775" s="2724"/>
      <c r="H775" s="3540"/>
      <c r="I775" s="3540"/>
      <c r="J775" s="2724"/>
      <c r="K775" s="2724"/>
      <c r="L775" s="2724"/>
      <c r="M775" s="3540"/>
      <c r="N775" s="3540"/>
      <c r="O775" s="2724"/>
      <c r="P775" s="2724"/>
      <c r="Q775" s="2724"/>
      <c r="BB775" s="426"/>
    </row>
    <row r="776" s="236" customFormat="true" ht="25.15" customHeight="true" x14ac:dyDescent="0.2">
      <c r="A776" s="426"/>
      <c r="B776" s="426"/>
      <c r="C776" s="3549"/>
      <c r="D776" s="3540"/>
      <c r="E776" s="2724"/>
      <c r="F776" s="2724"/>
      <c r="G776" s="2724"/>
      <c r="H776" s="3540"/>
      <c r="I776" s="3540"/>
      <c r="J776" s="2724"/>
      <c r="K776" s="2724"/>
      <c r="L776" s="2724"/>
      <c r="M776" s="3540"/>
      <c r="N776" s="3540"/>
      <c r="O776" s="2724"/>
      <c r="P776" s="2724"/>
      <c r="Q776" s="2724"/>
      <c r="BB776" s="426"/>
    </row>
    <row r="777" s="236" customFormat="true" ht="25.15" customHeight="true" x14ac:dyDescent="0.2">
      <c r="A777" s="426"/>
      <c r="B777" s="426"/>
      <c r="C777" s="3549"/>
      <c r="D777" s="3540"/>
      <c r="E777" s="2724"/>
      <c r="F777" s="2724"/>
      <c r="G777" s="2724"/>
      <c r="H777" s="3540"/>
      <c r="I777" s="3540"/>
      <c r="J777" s="2724"/>
      <c r="K777" s="2724"/>
      <c r="L777" s="2724"/>
      <c r="M777" s="3540"/>
      <c r="N777" s="3540"/>
      <c r="O777" s="2724"/>
      <c r="P777" s="2724"/>
      <c r="Q777" s="2724"/>
      <c r="BB777" s="426"/>
    </row>
    <row r="778" s="236" customFormat="true" ht="25.15" customHeight="true" x14ac:dyDescent="0.2">
      <c r="A778" s="426"/>
      <c r="B778" s="426"/>
      <c r="C778" s="3549"/>
      <c r="D778" s="3540"/>
      <c r="E778" s="2724"/>
      <c r="F778" s="2724"/>
      <c r="G778" s="2724"/>
      <c r="H778" s="3540"/>
      <c r="I778" s="3540"/>
      <c r="J778" s="2724"/>
      <c r="K778" s="2724"/>
      <c r="L778" s="2724"/>
      <c r="M778" s="3540"/>
      <c r="N778" s="3540"/>
      <c r="O778" s="2724"/>
      <c r="P778" s="2724"/>
      <c r="Q778" s="2724"/>
      <c r="BB778" s="426"/>
    </row>
    <row r="779" s="236" customFormat="true" ht="25.15" customHeight="true" x14ac:dyDescent="0.2">
      <c r="A779" s="426"/>
      <c r="B779" s="426"/>
      <c r="C779" s="3549"/>
      <c r="D779" s="3540"/>
      <c r="E779" s="2724"/>
      <c r="F779" s="2724"/>
      <c r="G779" s="2724"/>
      <c r="H779" s="3540"/>
      <c r="I779" s="3540"/>
      <c r="J779" s="2724"/>
      <c r="K779" s="2724"/>
      <c r="L779" s="2724"/>
      <c r="M779" s="3540"/>
      <c r="N779" s="3540"/>
      <c r="O779" s="2724"/>
      <c r="P779" s="2724"/>
      <c r="Q779" s="2724"/>
      <c r="BB779" s="426"/>
    </row>
    <row r="780" s="236" customFormat="true" ht="25.15" customHeight="true" x14ac:dyDescent="0.2">
      <c r="A780" s="426"/>
      <c r="B780" s="426"/>
      <c r="C780" s="3549"/>
      <c r="D780" s="3540"/>
      <c r="E780" s="2724"/>
      <c r="F780" s="2724"/>
      <c r="G780" s="2724"/>
      <c r="H780" s="3540"/>
      <c r="I780" s="3540"/>
      <c r="J780" s="2724"/>
      <c r="K780" s="2724"/>
      <c r="L780" s="2724"/>
      <c r="M780" s="3540"/>
      <c r="N780" s="3540"/>
      <c r="O780" s="2724"/>
      <c r="P780" s="2724"/>
      <c r="Q780" s="2724"/>
      <c r="BB780" s="426"/>
    </row>
    <row r="781" s="236" customFormat="true" ht="25.15" customHeight="true" x14ac:dyDescent="0.2">
      <c r="A781" s="426"/>
      <c r="B781" s="426"/>
      <c r="C781" s="3549"/>
      <c r="D781" s="3540"/>
      <c r="E781" s="2724"/>
      <c r="F781" s="2724"/>
      <c r="G781" s="2724"/>
      <c r="H781" s="3540"/>
      <c r="I781" s="3540"/>
      <c r="J781" s="2724"/>
      <c r="K781" s="2724"/>
      <c r="L781" s="2724"/>
      <c r="M781" s="3540"/>
      <c r="N781" s="3540"/>
      <c r="O781" s="2724"/>
      <c r="P781" s="2724"/>
      <c r="Q781" s="2724"/>
      <c r="BB781" s="426"/>
    </row>
    <row r="782" s="236" customFormat="true" ht="25.15" customHeight="true" x14ac:dyDescent="0.2">
      <c r="A782" s="426"/>
      <c r="B782" s="426"/>
      <c r="C782" s="3549"/>
      <c r="D782" s="3540"/>
      <c r="E782" s="2724"/>
      <c r="F782" s="2724"/>
      <c r="G782" s="2724"/>
      <c r="H782" s="3540"/>
      <c r="I782" s="3540"/>
      <c r="J782" s="2724"/>
      <c r="K782" s="2724"/>
      <c r="L782" s="2724"/>
      <c r="M782" s="3540"/>
      <c r="N782" s="3540"/>
      <c r="O782" s="2724"/>
      <c r="P782" s="2724"/>
      <c r="Q782" s="2724"/>
      <c r="BB782" s="426"/>
    </row>
    <row r="783" s="236" customFormat="true" ht="25.15" customHeight="true" x14ac:dyDescent="0.2">
      <c r="A783" s="426"/>
      <c r="B783" s="426"/>
      <c r="C783" s="3549"/>
      <c r="D783" s="3540"/>
      <c r="E783" s="2724"/>
      <c r="F783" s="2724"/>
      <c r="G783" s="2724"/>
      <c r="H783" s="3540"/>
      <c r="I783" s="3540"/>
      <c r="J783" s="2724"/>
      <c r="K783" s="2724"/>
      <c r="L783" s="2724"/>
      <c r="M783" s="3540"/>
      <c r="N783" s="3540"/>
      <c r="O783" s="2724"/>
      <c r="P783" s="2724"/>
      <c r="Q783" s="2724"/>
      <c r="BB783" s="426"/>
    </row>
    <row r="784" s="236" customFormat="true" ht="25.15" customHeight="true" x14ac:dyDescent="0.2">
      <c r="A784" s="426"/>
      <c r="B784" s="426"/>
      <c r="C784" s="3549"/>
      <c r="D784" s="3540"/>
      <c r="E784" s="2724"/>
      <c r="F784" s="2724"/>
      <c r="G784" s="2724"/>
      <c r="H784" s="3540"/>
      <c r="I784" s="3540"/>
      <c r="J784" s="2724"/>
      <c r="K784" s="2724"/>
      <c r="L784" s="2724"/>
      <c r="M784" s="3540"/>
      <c r="N784" s="3540"/>
      <c r="O784" s="2724"/>
      <c r="P784" s="2724"/>
      <c r="Q784" s="2724"/>
      <c r="BB784" s="426"/>
    </row>
    <row r="785" s="236" customFormat="true" ht="25.15" customHeight="true" x14ac:dyDescent="0.2">
      <c r="A785" s="426"/>
      <c r="B785" s="426"/>
      <c r="C785" s="3549"/>
      <c r="D785" s="3540"/>
      <c r="E785" s="2724"/>
      <c r="F785" s="2724"/>
      <c r="G785" s="2724"/>
      <c r="H785" s="3540"/>
      <c r="I785" s="3540"/>
      <c r="J785" s="2724"/>
      <c r="K785" s="2724"/>
      <c r="L785" s="2724"/>
      <c r="M785" s="3540"/>
      <c r="N785" s="3540"/>
      <c r="O785" s="2724"/>
      <c r="P785" s="2724"/>
      <c r="Q785" s="2724"/>
      <c r="BB785" s="426"/>
    </row>
    <row r="786" s="236" customFormat="true" ht="25.15" customHeight="true" x14ac:dyDescent="0.2">
      <c r="A786" s="426"/>
      <c r="B786" s="426"/>
      <c r="C786" s="3549"/>
      <c r="D786" s="3540"/>
      <c r="E786" s="2724"/>
      <c r="F786" s="2724"/>
      <c r="G786" s="2724"/>
      <c r="H786" s="3540"/>
      <c r="I786" s="3540"/>
      <c r="J786" s="2724"/>
      <c r="K786" s="2724"/>
      <c r="L786" s="2724"/>
      <c r="M786" s="3540"/>
      <c r="N786" s="3540"/>
      <c r="O786" s="2724"/>
      <c r="P786" s="2724"/>
      <c r="Q786" s="2724"/>
      <c r="BB786" s="426"/>
    </row>
    <row r="787" s="236" customFormat="true" ht="25.15" customHeight="true" x14ac:dyDescent="0.2">
      <c r="A787" s="426"/>
      <c r="B787" s="426"/>
      <c r="C787" s="3549"/>
      <c r="D787" s="3540"/>
      <c r="E787" s="2724"/>
      <c r="F787" s="2724"/>
      <c r="G787" s="2724"/>
      <c r="H787" s="3540"/>
      <c r="I787" s="3540"/>
      <c r="J787" s="2724"/>
      <c r="K787" s="2724"/>
      <c r="L787" s="2724"/>
      <c r="M787" s="3540"/>
      <c r="N787" s="3540"/>
      <c r="O787" s="2724"/>
      <c r="P787" s="2724"/>
      <c r="Q787" s="2724"/>
      <c r="BB787" s="426"/>
    </row>
    <row r="788" s="236" customFormat="true" ht="25.15" customHeight="true" x14ac:dyDescent="0.2">
      <c r="A788" s="426"/>
      <c r="B788" s="426"/>
      <c r="C788" s="3549"/>
      <c r="D788" s="3540"/>
      <c r="E788" s="2724"/>
      <c r="F788" s="2724"/>
      <c r="G788" s="2724"/>
      <c r="H788" s="3540"/>
      <c r="I788" s="3540"/>
      <c r="J788" s="2724"/>
      <c r="K788" s="2724"/>
      <c r="L788" s="2724"/>
      <c r="M788" s="3540"/>
      <c r="N788" s="3540"/>
      <c r="O788" s="2724"/>
      <c r="P788" s="2724"/>
      <c r="Q788" s="2724"/>
      <c r="BB788" s="426"/>
    </row>
    <row r="789" s="236" customFormat="true" ht="25.15" customHeight="true" x14ac:dyDescent="0.2">
      <c r="A789" s="426"/>
      <c r="B789" s="426"/>
      <c r="C789" s="3549"/>
      <c r="D789" s="3540"/>
      <c r="E789" s="2724"/>
      <c r="F789" s="2724"/>
      <c r="G789" s="2724"/>
      <c r="H789" s="3540"/>
      <c r="I789" s="3540"/>
      <c r="J789" s="2724"/>
      <c r="K789" s="2724"/>
      <c r="L789" s="2724"/>
      <c r="M789" s="3540"/>
      <c r="N789" s="3540"/>
      <c r="O789" s="2724"/>
      <c r="P789" s="2724"/>
      <c r="Q789" s="2724"/>
      <c r="BB789" s="426"/>
    </row>
    <row r="790" s="236" customFormat="true" ht="25.15" customHeight="true" x14ac:dyDescent="0.2">
      <c r="A790" s="426"/>
      <c r="B790" s="426"/>
      <c r="C790" s="3549"/>
      <c r="D790" s="3540"/>
      <c r="E790" s="2724"/>
      <c r="F790" s="2724"/>
      <c r="G790" s="2724"/>
      <c r="H790" s="3540"/>
      <c r="I790" s="3540"/>
      <c r="J790" s="2724"/>
      <c r="K790" s="2724"/>
      <c r="L790" s="2724"/>
      <c r="M790" s="3540"/>
      <c r="N790" s="3540"/>
      <c r="O790" s="2724"/>
      <c r="P790" s="2724"/>
      <c r="Q790" s="2724"/>
      <c r="BB790" s="426"/>
    </row>
    <row r="791" s="236" customFormat="true" ht="25.15" customHeight="true" x14ac:dyDescent="0.2">
      <c r="A791" s="426"/>
      <c r="B791" s="426"/>
      <c r="C791" s="3549"/>
      <c r="D791" s="3540"/>
      <c r="E791" s="2724"/>
      <c r="F791" s="2724"/>
      <c r="G791" s="2724"/>
      <c r="H791" s="3540"/>
      <c r="I791" s="3540"/>
      <c r="J791" s="2724"/>
      <c r="K791" s="2724"/>
      <c r="L791" s="2724"/>
      <c r="M791" s="3540"/>
      <c r="N791" s="3540"/>
      <c r="O791" s="2724"/>
      <c r="P791" s="2724"/>
      <c r="Q791" s="2724"/>
      <c r="BB791" s="426"/>
    </row>
    <row r="792" s="236" customFormat="true" ht="25.15" customHeight="true" x14ac:dyDescent="0.2">
      <c r="A792" s="426"/>
      <c r="B792" s="426"/>
      <c r="C792" s="3549"/>
      <c r="D792" s="3540"/>
      <c r="E792" s="2724"/>
      <c r="F792" s="2724"/>
      <c r="G792" s="2724"/>
      <c r="H792" s="3540"/>
      <c r="I792" s="3540"/>
      <c r="J792" s="2724"/>
      <c r="K792" s="2724"/>
      <c r="L792" s="2724"/>
      <c r="M792" s="3540"/>
      <c r="N792" s="3540"/>
      <c r="O792" s="2724"/>
      <c r="P792" s="2724"/>
      <c r="Q792" s="2724"/>
      <c r="BB792" s="426"/>
    </row>
    <row r="793" s="236" customFormat="true" ht="25.15" customHeight="true" x14ac:dyDescent="0.2">
      <c r="A793" s="426"/>
      <c r="B793" s="426"/>
      <c r="C793" s="3549"/>
      <c r="D793" s="3540"/>
      <c r="E793" s="2724"/>
      <c r="F793" s="2724"/>
      <c r="G793" s="2724"/>
      <c r="H793" s="3540"/>
      <c r="I793" s="3540"/>
      <c r="J793" s="2724"/>
      <c r="K793" s="2724"/>
      <c r="L793" s="2724"/>
      <c r="M793" s="3540"/>
      <c r="N793" s="3540"/>
      <c r="O793" s="2724"/>
      <c r="P793" s="2724"/>
      <c r="Q793" s="2724"/>
      <c r="BB793" s="426"/>
    </row>
    <row r="794" s="236" customFormat="true" ht="25.15" customHeight="true" x14ac:dyDescent="0.2">
      <c r="A794" s="426"/>
      <c r="B794" s="426"/>
      <c r="C794" s="3549"/>
      <c r="D794" s="3540"/>
      <c r="E794" s="2724"/>
      <c r="F794" s="2724"/>
      <c r="G794" s="2724"/>
      <c r="H794" s="3540"/>
      <c r="I794" s="3540"/>
      <c r="J794" s="2724"/>
      <c r="K794" s="2724"/>
      <c r="L794" s="2724"/>
      <c r="M794" s="3540"/>
      <c r="N794" s="3540"/>
      <c r="O794" s="2724"/>
      <c r="P794" s="2724"/>
      <c r="Q794" s="2724"/>
      <c r="BB794" s="426"/>
    </row>
    <row r="795" s="236" customFormat="true" ht="25.15" customHeight="true" x14ac:dyDescent="0.2">
      <c r="A795" s="426"/>
      <c r="B795" s="426"/>
      <c r="C795" s="3549"/>
      <c r="D795" s="3540"/>
      <c r="E795" s="2724"/>
      <c r="F795" s="2724"/>
      <c r="G795" s="2724"/>
      <c r="H795" s="3540"/>
      <c r="I795" s="3540"/>
      <c r="J795" s="2724"/>
      <c r="K795" s="2724"/>
      <c r="L795" s="2724"/>
      <c r="M795" s="3540"/>
      <c r="N795" s="3540"/>
      <c r="O795" s="2724"/>
      <c r="P795" s="2724"/>
      <c r="Q795" s="2724"/>
      <c r="BB795" s="426"/>
    </row>
    <row r="796" s="236" customFormat="true" ht="25.15" customHeight="true" x14ac:dyDescent="0.2">
      <c r="A796" s="426"/>
      <c r="B796" s="426"/>
      <c r="C796" s="3549"/>
      <c r="D796" s="3540"/>
      <c r="E796" s="2724"/>
      <c r="F796" s="2724"/>
      <c r="G796" s="2724"/>
      <c r="H796" s="3540"/>
      <c r="I796" s="3540"/>
      <c r="J796" s="2724"/>
      <c r="K796" s="2724"/>
      <c r="L796" s="2724"/>
      <c r="M796" s="3540"/>
      <c r="N796" s="3540"/>
      <c r="O796" s="2724"/>
      <c r="P796" s="2724"/>
      <c r="Q796" s="2724"/>
      <c r="BB796" s="426"/>
    </row>
    <row r="797" s="236" customFormat="true" ht="25.15" customHeight="true" x14ac:dyDescent="0.2">
      <c r="A797" s="426"/>
      <c r="B797" s="426"/>
      <c r="C797" s="3549"/>
      <c r="D797" s="3540"/>
      <c r="E797" s="2724"/>
      <c r="F797" s="2724"/>
      <c r="G797" s="2724"/>
      <c r="H797" s="3540"/>
      <c r="I797" s="3540"/>
      <c r="J797" s="2724"/>
      <c r="K797" s="2724"/>
      <c r="L797" s="2724"/>
      <c r="M797" s="3540"/>
      <c r="N797" s="3540"/>
      <c r="O797" s="2724"/>
      <c r="P797" s="2724"/>
      <c r="Q797" s="2724"/>
      <c r="BB797" s="426"/>
    </row>
    <row r="798" s="236" customFormat="true" ht="25.15" customHeight="true" x14ac:dyDescent="0.2">
      <c r="A798" s="426"/>
      <c r="B798" s="426"/>
      <c r="C798" s="3549"/>
      <c r="D798" s="3540"/>
      <c r="E798" s="2724"/>
      <c r="F798" s="2724"/>
      <c r="G798" s="2724"/>
      <c r="H798" s="3540"/>
      <c r="I798" s="3540"/>
      <c r="J798" s="2724"/>
      <c r="K798" s="2724"/>
      <c r="L798" s="2724"/>
      <c r="M798" s="3540"/>
      <c r="N798" s="3540"/>
      <c r="O798" s="2724"/>
      <c r="P798" s="2724"/>
      <c r="Q798" s="2724"/>
      <c r="BB798" s="426"/>
    </row>
    <row r="799" s="236" customFormat="true" ht="25.15" customHeight="true" x14ac:dyDescent="0.2">
      <c r="A799" s="426"/>
      <c r="B799" s="426"/>
      <c r="C799" s="3549"/>
      <c r="D799" s="3540"/>
      <c r="E799" s="2724"/>
      <c r="F799" s="2724"/>
      <c r="G799" s="2724"/>
      <c r="H799" s="3540"/>
      <c r="I799" s="3540"/>
      <c r="J799" s="2724"/>
      <c r="K799" s="2724"/>
      <c r="L799" s="2724"/>
      <c r="M799" s="3540"/>
      <c r="N799" s="3540"/>
      <c r="O799" s="2724"/>
      <c r="P799" s="2724"/>
      <c r="Q799" s="2724"/>
      <c r="BB799" s="426"/>
    </row>
    <row r="800" s="236" customFormat="true" ht="25.15" customHeight="true" x14ac:dyDescent="0.2">
      <c r="A800" s="426"/>
      <c r="B800" s="426"/>
      <c r="C800" s="3549"/>
      <c r="D800" s="3540"/>
      <c r="E800" s="2724"/>
      <c r="F800" s="2724"/>
      <c r="G800" s="2724"/>
      <c r="H800" s="3540"/>
      <c r="I800" s="3540"/>
      <c r="J800" s="2724"/>
      <c r="K800" s="2724"/>
      <c r="L800" s="2724"/>
      <c r="M800" s="3540"/>
      <c r="N800" s="3540"/>
      <c r="O800" s="2724"/>
      <c r="P800" s="2724"/>
      <c r="Q800" s="2724"/>
      <c r="BB800" s="426"/>
    </row>
    <row r="801" ht="25.15" customHeight="true" x14ac:dyDescent="0.2">
      <c r="C801" s="3549"/>
      <c r="D801" s="3540"/>
      <c r="E801" s="2724"/>
      <c r="F801" s="2724"/>
      <c r="G801" s="2724"/>
      <c r="H801" s="3540"/>
      <c r="I801" s="3540"/>
      <c r="J801" s="2724"/>
      <c r="K801" s="2724"/>
      <c r="L801" s="2724"/>
      <c r="M801" s="3540"/>
      <c r="N801" s="3540"/>
      <c r="O801" s="2724"/>
      <c r="P801" s="2724"/>
      <c r="Q801" s="2724"/>
    </row>
    <row r="802" ht="25.15" customHeight="true" x14ac:dyDescent="0.2">
      <c r="C802" s="3549"/>
      <c r="D802" s="3540"/>
      <c r="E802" s="2724"/>
      <c r="F802" s="2724"/>
      <c r="G802" s="2724"/>
      <c r="H802" s="3540"/>
      <c r="I802" s="3540"/>
      <c r="J802" s="2724"/>
      <c r="K802" s="2724"/>
      <c r="L802" s="2724"/>
      <c r="M802" s="3540"/>
      <c r="N802" s="3540"/>
      <c r="O802" s="2724"/>
      <c r="P802" s="2724"/>
      <c r="Q802" s="2724"/>
    </row>
    <row r="803" ht="25.15" customHeight="true" x14ac:dyDescent="0.2">
      <c r="C803" s="3549"/>
      <c r="D803" s="3540"/>
      <c r="E803" s="2724"/>
      <c r="F803" s="2724"/>
      <c r="G803" s="2724"/>
      <c r="H803" s="3540"/>
      <c r="I803" s="3540"/>
      <c r="J803" s="2724"/>
      <c r="K803" s="2724"/>
      <c r="L803" s="2724"/>
      <c r="M803" s="3540"/>
      <c r="N803" s="3540"/>
      <c r="O803" s="2724"/>
      <c r="P803" s="2724"/>
      <c r="Q803" s="2724"/>
    </row>
    <row r="804" ht="25.15" customHeight="true" x14ac:dyDescent="0.2">
      <c r="C804" s="3549"/>
      <c r="D804" s="3540"/>
      <c r="E804" s="2724"/>
      <c r="F804" s="2724"/>
      <c r="G804" s="2724"/>
      <c r="H804" s="3540"/>
      <c r="I804" s="3540"/>
      <c r="J804" s="2724"/>
      <c r="K804" s="2724"/>
      <c r="L804" s="2724"/>
      <c r="M804" s="3540"/>
      <c r="N804" s="3540"/>
      <c r="O804" s="2724"/>
      <c r="P804" s="2724"/>
      <c r="Q804" s="2724"/>
    </row>
    <row r="805" ht="25.15" customHeight="true" x14ac:dyDescent="0.2">
      <c r="C805" s="3549"/>
      <c r="D805" s="3540"/>
      <c r="E805" s="2724"/>
      <c r="F805" s="2724"/>
      <c r="G805" s="2724"/>
      <c r="H805" s="3540"/>
      <c r="I805" s="3540"/>
      <c r="J805" s="2724"/>
      <c r="K805" s="2724"/>
      <c r="L805" s="2724"/>
      <c r="M805" s="3540"/>
      <c r="N805" s="3540"/>
      <c r="O805" s="2724"/>
      <c r="P805" s="2724"/>
      <c r="Q805" s="2724"/>
    </row>
    <row r="806" ht="25.15" customHeight="true" x14ac:dyDescent="0.2">
      <c r="C806" s="3549"/>
      <c r="D806" s="3540"/>
      <c r="E806" s="2724"/>
      <c r="F806" s="2724"/>
      <c r="G806" s="2724"/>
      <c r="H806" s="3540"/>
      <c r="I806" s="3540"/>
      <c r="J806" s="2724"/>
      <c r="K806" s="2724"/>
      <c r="L806" s="2724"/>
      <c r="M806" s="3540"/>
      <c r="N806" s="3540"/>
      <c r="O806" s="2724"/>
      <c r="P806" s="2724"/>
      <c r="Q806" s="2724"/>
    </row>
    <row r="807" ht="25.15" customHeight="true" x14ac:dyDescent="0.2">
      <c r="C807" s="3549"/>
      <c r="D807" s="3540"/>
      <c r="E807" s="2724"/>
      <c r="F807" s="2724"/>
      <c r="G807" s="2724"/>
      <c r="H807" s="3540"/>
      <c r="I807" s="3540"/>
      <c r="J807" s="2724"/>
      <c r="K807" s="2724"/>
      <c r="L807" s="2724"/>
      <c r="M807" s="3540"/>
      <c r="N807" s="3540"/>
      <c r="O807" s="2724"/>
      <c r="P807" s="2724"/>
      <c r="Q807" s="2724"/>
    </row>
    <row r="808" ht="25.15" customHeight="true" x14ac:dyDescent="0.2">
      <c r="C808" s="3549"/>
      <c r="D808" s="3540"/>
      <c r="E808" s="2724"/>
      <c r="F808" s="2724"/>
      <c r="G808" s="2724"/>
      <c r="H808" s="3540"/>
      <c r="I808" s="3540"/>
      <c r="J808" s="2724"/>
      <c r="K808" s="2724"/>
      <c r="L808" s="2724"/>
      <c r="M808" s="3540"/>
      <c r="N808" s="3540"/>
      <c r="O808" s="2724"/>
      <c r="P808" s="2724"/>
      <c r="Q808" s="2724"/>
    </row>
    <row r="809" ht="25.15" customHeight="true" x14ac:dyDescent="0.2">
      <c r="C809" s="3549"/>
      <c r="D809" s="3540"/>
      <c r="E809" s="2724"/>
      <c r="F809" s="2724"/>
      <c r="G809" s="2724"/>
      <c r="H809" s="3540"/>
      <c r="I809" s="3540"/>
      <c r="J809" s="2724"/>
      <c r="K809" s="2724"/>
      <c r="L809" s="2724"/>
      <c r="M809" s="3540"/>
      <c r="N809" s="3540"/>
      <c r="O809" s="2724"/>
      <c r="P809" s="2724"/>
      <c r="Q809" s="2724"/>
    </row>
    <row r="810" ht="25.15" customHeight="true" x14ac:dyDescent="0.2">
      <c r="C810" s="3549"/>
      <c r="D810" s="3540"/>
      <c r="E810" s="2724"/>
      <c r="F810" s="2724"/>
      <c r="G810" s="2724"/>
      <c r="H810" s="3540"/>
      <c r="I810" s="3540"/>
      <c r="J810" s="2724"/>
      <c r="K810" s="2724"/>
      <c r="L810" s="2724"/>
      <c r="M810" s="3540"/>
      <c r="N810" s="3540"/>
      <c r="O810" s="2724"/>
      <c r="P810" s="2724"/>
      <c r="Q810" s="2724"/>
    </row>
    <row r="811" ht="25.15" customHeight="true" x14ac:dyDescent="0.2">
      <c r="C811" s="3549"/>
      <c r="D811" s="3540"/>
      <c r="E811" s="2724"/>
      <c r="F811" s="2724"/>
      <c r="G811" s="2724"/>
      <c r="H811" s="3540"/>
      <c r="I811" s="3540"/>
      <c r="J811" s="2724"/>
      <c r="K811" s="2724"/>
      <c r="L811" s="2724"/>
      <c r="M811" s="3540"/>
      <c r="N811" s="3540"/>
      <c r="O811" s="2724"/>
      <c r="P811" s="2724"/>
      <c r="Q811" s="2724"/>
    </row>
    <row r="812" ht="25.15" customHeight="true" x14ac:dyDescent="0.2">
      <c r="C812" s="3549"/>
      <c r="D812" s="3540"/>
      <c r="E812" s="2724"/>
      <c r="F812" s="2724"/>
      <c r="G812" s="2724"/>
      <c r="H812" s="3540"/>
      <c r="I812" s="3540"/>
      <c r="J812" s="2724"/>
      <c r="K812" s="2724"/>
      <c r="L812" s="2724"/>
      <c r="M812" s="3540"/>
      <c r="N812" s="3540"/>
      <c r="O812" s="2724"/>
      <c r="P812" s="2724"/>
      <c r="Q812" s="2724"/>
    </row>
    <row r="813" ht="25.15" customHeight="true" x14ac:dyDescent="0.2">
      <c r="C813" s="3549"/>
      <c r="D813" s="3540"/>
      <c r="E813" s="2724"/>
      <c r="F813" s="2724"/>
      <c r="G813" s="2724"/>
      <c r="H813" s="3540"/>
      <c r="I813" s="3540"/>
      <c r="J813" s="2724"/>
      <c r="K813" s="2724"/>
      <c r="L813" s="2724"/>
      <c r="M813" s="3540"/>
      <c r="N813" s="3540"/>
      <c r="O813" s="2724"/>
      <c r="P813" s="2724"/>
      <c r="Q813" s="2724"/>
    </row>
    <row r="814" ht="25.15" customHeight="true" x14ac:dyDescent="0.2">
      <c r="C814" s="3549"/>
      <c r="D814" s="3540"/>
      <c r="E814" s="2724"/>
      <c r="F814" s="2724"/>
      <c r="G814" s="2724"/>
      <c r="H814" s="3540"/>
      <c r="I814" s="3540"/>
      <c r="J814" s="2724"/>
      <c r="K814" s="2724"/>
      <c r="L814" s="2724"/>
      <c r="M814" s="3540"/>
      <c r="N814" s="3540"/>
      <c r="O814" s="2724"/>
      <c r="P814" s="2724"/>
      <c r="Q814" s="2724"/>
    </row>
    <row r="815" ht="25.15" customHeight="true" x14ac:dyDescent="0.2">
      <c r="C815" s="3549"/>
      <c r="D815" s="3540"/>
      <c r="E815" s="2724"/>
      <c r="F815" s="2724"/>
      <c r="G815" s="2724"/>
      <c r="H815" s="3540"/>
      <c r="I815" s="3540"/>
      <c r="J815" s="2724"/>
      <c r="K815" s="2724"/>
      <c r="L815" s="2724"/>
      <c r="M815" s="3540"/>
      <c r="N815" s="3540"/>
      <c r="O815" s="2724"/>
      <c r="P815" s="2724"/>
      <c r="Q815" s="2724"/>
    </row>
    <row r="816" ht="25.15" customHeight="true" x14ac:dyDescent="0.2">
      <c r="C816" s="3549"/>
      <c r="D816" s="3540"/>
      <c r="E816" s="2724"/>
      <c r="F816" s="2724"/>
      <c r="G816" s="2724"/>
      <c r="H816" s="3540"/>
      <c r="I816" s="3540"/>
      <c r="J816" s="2724"/>
      <c r="K816" s="2724"/>
      <c r="L816" s="2724"/>
      <c r="M816" s="3540"/>
      <c r="N816" s="3540"/>
      <c r="O816" s="2724"/>
      <c r="P816" s="2724"/>
      <c r="Q816" s="2724"/>
    </row>
    <row r="817" ht="25.15" customHeight="true" x14ac:dyDescent="0.2">
      <c r="C817" s="3549"/>
      <c r="D817" s="3540"/>
      <c r="E817" s="2724"/>
      <c r="F817" s="2724"/>
      <c r="G817" s="2724"/>
      <c r="H817" s="3540"/>
      <c r="I817" s="3540"/>
      <c r="J817" s="2724"/>
      <c r="K817" s="2724"/>
      <c r="L817" s="2724"/>
      <c r="M817" s="3540"/>
      <c r="N817" s="3540"/>
      <c r="O817" s="2724"/>
      <c r="P817" s="2724"/>
      <c r="Q817" s="2724"/>
    </row>
    <row r="818" ht="25.15" customHeight="true" x14ac:dyDescent="0.2">
      <c r="C818" s="3549"/>
      <c r="D818" s="3540"/>
      <c r="E818" s="2724"/>
      <c r="F818" s="2724"/>
      <c r="G818" s="2724"/>
      <c r="H818" s="3540"/>
      <c r="I818" s="3540"/>
      <c r="J818" s="2724"/>
      <c r="K818" s="2724"/>
      <c r="L818" s="2724"/>
      <c r="M818" s="3540"/>
      <c r="N818" s="3540"/>
      <c r="O818" s="2724"/>
      <c r="P818" s="2724"/>
      <c r="Q818" s="2724"/>
    </row>
    <row r="819" ht="25.15" customHeight="true" x14ac:dyDescent="0.2">
      <c r="C819" s="3549"/>
      <c r="D819" s="3540"/>
      <c r="E819" s="2724"/>
      <c r="F819" s="2724"/>
      <c r="G819" s="2724"/>
      <c r="H819" s="3540"/>
      <c r="I819" s="3540"/>
      <c r="J819" s="2724"/>
      <c r="K819" s="2724"/>
      <c r="L819" s="2724"/>
      <c r="M819" s="3540"/>
      <c r="N819" s="3540"/>
      <c r="O819" s="2724"/>
      <c r="P819" s="2724"/>
      <c r="Q819" s="2724"/>
    </row>
    <row r="820" ht="25.15" customHeight="true" x14ac:dyDescent="0.2">
      <c r="C820" s="3549"/>
      <c r="D820" s="3540"/>
      <c r="E820" s="2724"/>
      <c r="F820" s="2724"/>
      <c r="G820" s="2724"/>
      <c r="H820" s="3540"/>
      <c r="I820" s="3540"/>
      <c r="J820" s="2724"/>
      <c r="K820" s="2724"/>
      <c r="L820" s="2724"/>
      <c r="M820" s="3540"/>
      <c r="N820" s="3540"/>
      <c r="O820" s="2724"/>
      <c r="P820" s="2724"/>
      <c r="Q820" s="2724"/>
    </row>
    <row r="821" ht="25.15" customHeight="true" x14ac:dyDescent="0.2">
      <c r="C821" s="3549"/>
      <c r="D821" s="3540"/>
      <c r="E821" s="2724"/>
      <c r="F821" s="2724"/>
      <c r="G821" s="2724"/>
      <c r="H821" s="3540"/>
      <c r="I821" s="3540"/>
      <c r="J821" s="2724"/>
      <c r="K821" s="2724"/>
      <c r="L821" s="2724"/>
      <c r="M821" s="3540"/>
      <c r="N821" s="3540"/>
      <c r="O821" s="2724"/>
      <c r="P821" s="2724"/>
      <c r="Q821" s="2724"/>
    </row>
    <row r="822" ht="25.15" customHeight="true" x14ac:dyDescent="0.2">
      <c r="C822" s="3549"/>
      <c r="D822" s="3540"/>
      <c r="E822" s="2724"/>
      <c r="F822" s="2724"/>
      <c r="G822" s="2724"/>
      <c r="H822" s="3540"/>
      <c r="I822" s="3540"/>
      <c r="J822" s="2724"/>
      <c r="K822" s="2724"/>
      <c r="L822" s="2724"/>
      <c r="M822" s="3540"/>
      <c r="N822" s="3540"/>
      <c r="O822" s="2724"/>
      <c r="P822" s="2724"/>
      <c r="Q822" s="2724"/>
    </row>
    <row r="823" ht="25.15" customHeight="true" x14ac:dyDescent="0.2">
      <c r="C823" s="3549"/>
      <c r="D823" s="3540"/>
      <c r="E823" s="2724"/>
      <c r="F823" s="2724"/>
      <c r="G823" s="2724"/>
      <c r="H823" s="3540"/>
      <c r="I823" s="3540"/>
      <c r="J823" s="2724"/>
      <c r="K823" s="2724"/>
      <c r="L823" s="2724"/>
      <c r="M823" s="3540"/>
      <c r="N823" s="3540"/>
      <c r="O823" s="2724"/>
      <c r="P823" s="2724"/>
      <c r="Q823" s="2724"/>
    </row>
    <row r="824" ht="25.15" customHeight="true" x14ac:dyDescent="0.2">
      <c r="C824" s="3549"/>
      <c r="D824" s="3540"/>
      <c r="E824" s="2724"/>
      <c r="F824" s="2724"/>
      <c r="G824" s="2724"/>
      <c r="H824" s="3540"/>
      <c r="I824" s="3540"/>
      <c r="J824" s="2724"/>
      <c r="K824" s="2724"/>
      <c r="L824" s="2724"/>
      <c r="M824" s="3540"/>
      <c r="N824" s="3540"/>
      <c r="O824" s="2724"/>
      <c r="P824" s="2724"/>
      <c r="Q824" s="2724"/>
    </row>
    <row r="825" ht="25.15" customHeight="true" x14ac:dyDescent="0.2">
      <c r="C825" s="3549"/>
      <c r="D825" s="3540"/>
      <c r="E825" s="2724"/>
      <c r="F825" s="2724"/>
      <c r="G825" s="2724"/>
      <c r="H825" s="3540"/>
      <c r="I825" s="3540"/>
      <c r="J825" s="2724"/>
      <c r="K825" s="2724"/>
      <c r="L825" s="2724"/>
      <c r="M825" s="3540"/>
      <c r="N825" s="3540"/>
      <c r="O825" s="2724"/>
      <c r="P825" s="2724"/>
      <c r="Q825" s="2724"/>
    </row>
    <row r="826" ht="25.15" customHeight="true" x14ac:dyDescent="0.2">
      <c r="C826" s="3549"/>
      <c r="D826" s="3540"/>
      <c r="E826" s="2724"/>
      <c r="F826" s="2724"/>
      <c r="G826" s="2724"/>
      <c r="H826" s="3540"/>
      <c r="I826" s="3540"/>
      <c r="J826" s="2724"/>
      <c r="K826" s="2724"/>
      <c r="L826" s="2724"/>
      <c r="M826" s="3540"/>
      <c r="N826" s="3540"/>
      <c r="O826" s="2724"/>
      <c r="P826" s="2724"/>
      <c r="Q826" s="2724"/>
    </row>
    <row r="827" ht="25.15" customHeight="true" x14ac:dyDescent="0.2">
      <c r="C827" s="3549"/>
      <c r="D827" s="3540"/>
      <c r="E827" s="2724"/>
      <c r="F827" s="2724"/>
      <c r="G827" s="2724"/>
      <c r="H827" s="3540"/>
      <c r="I827" s="3540"/>
      <c r="J827" s="2724"/>
      <c r="K827" s="2724"/>
      <c r="L827" s="2724"/>
      <c r="M827" s="3540"/>
      <c r="N827" s="3540"/>
      <c r="O827" s="2724"/>
      <c r="P827" s="2724"/>
      <c r="Q827" s="2724"/>
    </row>
    <row r="828" ht="25.15" customHeight="true" x14ac:dyDescent="0.2">
      <c r="C828" s="3549"/>
      <c r="D828" s="3540"/>
      <c r="E828" s="2724"/>
      <c r="F828" s="2724"/>
      <c r="G828" s="2724"/>
      <c r="H828" s="3540"/>
      <c r="I828" s="3540"/>
      <c r="J828" s="2724"/>
      <c r="K828" s="2724"/>
      <c r="L828" s="2724"/>
      <c r="M828" s="3540"/>
      <c r="N828" s="3540"/>
      <c r="O828" s="2724"/>
      <c r="P828" s="2724"/>
      <c r="Q828" s="2724"/>
    </row>
    <row r="829" ht="25.15" customHeight="true" x14ac:dyDescent="0.2">
      <c r="C829" s="3549"/>
      <c r="D829" s="3540"/>
      <c r="E829" s="2724"/>
      <c r="F829" s="2724"/>
      <c r="G829" s="2724"/>
      <c r="H829" s="3540"/>
      <c r="I829" s="3540"/>
      <c r="J829" s="2724"/>
      <c r="K829" s="2724"/>
      <c r="L829" s="2724"/>
      <c r="M829" s="3540"/>
      <c r="N829" s="3540"/>
      <c r="O829" s="2724"/>
      <c r="P829" s="2724"/>
      <c r="Q829" s="2724"/>
    </row>
    <row r="830" ht="25.15" customHeight="true" x14ac:dyDescent="0.2">
      <c r="C830" s="3549"/>
      <c r="D830" s="3540"/>
      <c r="E830" s="2724"/>
      <c r="F830" s="2724"/>
      <c r="G830" s="2724"/>
      <c r="H830" s="3540"/>
      <c r="I830" s="3540"/>
      <c r="J830" s="2724"/>
      <c r="K830" s="2724"/>
      <c r="L830" s="2724"/>
      <c r="M830" s="3540"/>
      <c r="N830" s="3540"/>
      <c r="O830" s="2724"/>
      <c r="P830" s="2724"/>
      <c r="Q830" s="2724"/>
    </row>
    <row r="831" ht="25.15" customHeight="true" x14ac:dyDescent="0.2">
      <c r="C831" s="3549"/>
      <c r="D831" s="3540"/>
      <c r="E831" s="2724"/>
      <c r="F831" s="2724"/>
      <c r="G831" s="2724"/>
      <c r="H831" s="3540"/>
      <c r="I831" s="3540"/>
      <c r="J831" s="2724"/>
      <c r="K831" s="2724"/>
      <c r="L831" s="2724"/>
      <c r="M831" s="3540"/>
      <c r="N831" s="3540"/>
      <c r="O831" s="2724"/>
      <c r="P831" s="2724"/>
      <c r="Q831" s="2724"/>
    </row>
    <row r="832" ht="25.15" customHeight="true" x14ac:dyDescent="0.2">
      <c r="C832" s="3549"/>
      <c r="D832" s="3540"/>
      <c r="E832" s="2724"/>
      <c r="F832" s="2724"/>
      <c r="G832" s="2724"/>
      <c r="H832" s="3540"/>
      <c r="I832" s="3540"/>
      <c r="J832" s="2724"/>
      <c r="K832" s="2724"/>
      <c r="L832" s="2724"/>
      <c r="M832" s="3540"/>
      <c r="N832" s="3540"/>
      <c r="O832" s="2724"/>
      <c r="P832" s="2724"/>
      <c r="Q832" s="2724"/>
    </row>
    <row r="833" ht="25.15" customHeight="true" x14ac:dyDescent="0.2">
      <c r="C833" s="3549"/>
      <c r="D833" s="3540"/>
      <c r="E833" s="2724"/>
      <c r="F833" s="2724"/>
      <c r="G833" s="2724"/>
      <c r="H833" s="3540"/>
      <c r="I833" s="3540"/>
      <c r="J833" s="2724"/>
      <c r="K833" s="2724"/>
      <c r="L833" s="2724"/>
      <c r="M833" s="3540"/>
      <c r="N833" s="3540"/>
      <c r="O833" s="2724"/>
      <c r="P833" s="2724"/>
      <c r="Q833" s="2724"/>
    </row>
    <row r="834" ht="25.15" customHeight="true" x14ac:dyDescent="0.2">
      <c r="C834" s="3549"/>
      <c r="D834" s="3540"/>
      <c r="E834" s="2724"/>
      <c r="F834" s="2724"/>
      <c r="G834" s="2724"/>
      <c r="H834" s="3540"/>
      <c r="I834" s="3540"/>
      <c r="J834" s="2724"/>
      <c r="K834" s="2724"/>
      <c r="L834" s="2724"/>
      <c r="M834" s="3540"/>
      <c r="N834" s="3540"/>
      <c r="O834" s="2724"/>
      <c r="P834" s="2724"/>
      <c r="Q834" s="2724"/>
    </row>
    <row r="835" ht="25.15" customHeight="true" x14ac:dyDescent="0.2">
      <c r="C835" s="3549"/>
      <c r="D835" s="3540"/>
      <c r="E835" s="2724"/>
      <c r="F835" s="2724"/>
      <c r="G835" s="2724"/>
      <c r="H835" s="3540"/>
      <c r="I835" s="3540"/>
      <c r="J835" s="2724"/>
      <c r="K835" s="2724"/>
      <c r="L835" s="2724"/>
      <c r="M835" s="3540"/>
      <c r="N835" s="3540"/>
      <c r="O835" s="2724"/>
      <c r="P835" s="2724"/>
      <c r="Q835" s="2724"/>
    </row>
    <row r="836" ht="25.15" customHeight="true" x14ac:dyDescent="0.2">
      <c r="C836" s="3549"/>
      <c r="D836" s="3540"/>
      <c r="E836" s="2724"/>
      <c r="F836" s="2724"/>
      <c r="G836" s="2724"/>
      <c r="H836" s="3540"/>
      <c r="I836" s="3540"/>
      <c r="J836" s="2724"/>
      <c r="K836" s="2724"/>
      <c r="L836" s="2724"/>
      <c r="M836" s="3540"/>
      <c r="N836" s="3540"/>
      <c r="O836" s="2724"/>
      <c r="P836" s="2724"/>
      <c r="Q836" s="2724"/>
    </row>
    <row r="837" ht="25.15" customHeight="true" x14ac:dyDescent="0.2">
      <c r="C837" s="3549"/>
      <c r="D837" s="3540"/>
      <c r="E837" s="2724"/>
      <c r="F837" s="2724"/>
      <c r="G837" s="2724"/>
      <c r="H837" s="3540"/>
      <c r="I837" s="3540"/>
      <c r="J837" s="2724"/>
      <c r="K837" s="2724"/>
      <c r="L837" s="2724"/>
      <c r="M837" s="3540"/>
      <c r="N837" s="3540"/>
      <c r="O837" s="2724"/>
      <c r="P837" s="2724"/>
      <c r="Q837" s="2724"/>
    </row>
    <row r="838" ht="25.15" customHeight="true" x14ac:dyDescent="0.2">
      <c r="C838" s="3549"/>
      <c r="D838" s="3540"/>
      <c r="E838" s="2724"/>
      <c r="F838" s="2724"/>
      <c r="G838" s="2724"/>
      <c r="H838" s="3540"/>
      <c r="I838" s="3540"/>
      <c r="J838" s="2724"/>
      <c r="K838" s="2724"/>
      <c r="L838" s="2724"/>
      <c r="M838" s="3540"/>
      <c r="N838" s="3540"/>
      <c r="O838" s="2724"/>
      <c r="P838" s="2724"/>
      <c r="Q838" s="2724"/>
    </row>
    <row r="839" ht="25.15" customHeight="true" x14ac:dyDescent="0.2">
      <c r="C839" s="3549"/>
      <c r="D839" s="3540"/>
      <c r="E839" s="2724"/>
      <c r="F839" s="2724"/>
      <c r="G839" s="2724"/>
      <c r="H839" s="3540"/>
      <c r="I839" s="3540"/>
      <c r="J839" s="2724"/>
      <c r="K839" s="2724"/>
      <c r="L839" s="2724"/>
      <c r="M839" s="3540"/>
      <c r="N839" s="3540"/>
      <c r="O839" s="2724"/>
      <c r="P839" s="2724"/>
      <c r="Q839" s="2724"/>
    </row>
    <row r="840" ht="25.15" customHeight="true" x14ac:dyDescent="0.2">
      <c r="C840" s="3549"/>
      <c r="D840" s="3540"/>
      <c r="E840" s="2724"/>
      <c r="F840" s="2724"/>
      <c r="G840" s="2724"/>
      <c r="H840" s="3540"/>
      <c r="I840" s="3540"/>
      <c r="J840" s="2724"/>
      <c r="K840" s="2724"/>
      <c r="L840" s="2724"/>
      <c r="M840" s="3540"/>
      <c r="N840" s="3540"/>
      <c r="O840" s="2724"/>
      <c r="P840" s="2724"/>
      <c r="Q840" s="2724"/>
    </row>
    <row r="841" ht="25.15" customHeight="true" x14ac:dyDescent="0.2">
      <c r="C841" s="3549"/>
      <c r="D841" s="3540"/>
      <c r="E841" s="2724"/>
      <c r="F841" s="2724"/>
      <c r="G841" s="2724"/>
      <c r="H841" s="3540"/>
      <c r="I841" s="3540"/>
      <c r="J841" s="2724"/>
      <c r="K841" s="2724"/>
      <c r="L841" s="2724"/>
      <c r="M841" s="3540"/>
      <c r="N841" s="3540"/>
      <c r="O841" s="2724"/>
      <c r="P841" s="2724"/>
      <c r="Q841" s="2724"/>
    </row>
    <row r="842" ht="25.15" customHeight="true" x14ac:dyDescent="0.2">
      <c r="C842" s="3549"/>
      <c r="D842" s="3540"/>
      <c r="E842" s="2724"/>
      <c r="F842" s="2724"/>
      <c r="G842" s="2724"/>
      <c r="H842" s="3540"/>
      <c r="I842" s="3540"/>
      <c r="J842" s="2724"/>
      <c r="K842" s="2724"/>
      <c r="L842" s="2724"/>
      <c r="M842" s="3540"/>
      <c r="N842" s="3540"/>
      <c r="O842" s="2724"/>
      <c r="P842" s="2724"/>
      <c r="Q842" s="2724"/>
    </row>
    <row r="843" ht="25.15" customHeight="true" x14ac:dyDescent="0.2">
      <c r="C843" s="3549"/>
      <c r="D843" s="3540"/>
      <c r="E843" s="2724"/>
      <c r="F843" s="2724"/>
      <c r="G843" s="2724"/>
      <c r="H843" s="3540"/>
      <c r="I843" s="3540"/>
      <c r="J843" s="2724"/>
      <c r="K843" s="2724"/>
      <c r="L843" s="2724"/>
      <c r="M843" s="3540"/>
      <c r="N843" s="3540"/>
      <c r="O843" s="2724"/>
      <c r="P843" s="2724"/>
      <c r="Q843" s="2724"/>
    </row>
    <row r="844" ht="25.15" customHeight="true" x14ac:dyDescent="0.2">
      <c r="C844" s="3549"/>
      <c r="D844" s="3540"/>
      <c r="E844" s="2724"/>
      <c r="F844" s="2724"/>
      <c r="G844" s="2724"/>
      <c r="H844" s="3540"/>
      <c r="I844" s="3540"/>
      <c r="J844" s="2724"/>
      <c r="K844" s="2724"/>
      <c r="L844" s="2724"/>
      <c r="M844" s="3540"/>
      <c r="N844" s="3540"/>
      <c r="O844" s="2724"/>
      <c r="P844" s="2724"/>
      <c r="Q844" s="2724"/>
    </row>
    <row r="845" ht="25.15" customHeight="true" x14ac:dyDescent="0.2">
      <c r="C845" s="3549"/>
      <c r="D845" s="3540"/>
      <c r="E845" s="2724"/>
      <c r="F845" s="2724"/>
      <c r="G845" s="2724"/>
      <c r="H845" s="3540"/>
      <c r="I845" s="3540"/>
      <c r="J845" s="2724"/>
      <c r="K845" s="2724"/>
      <c r="L845" s="2724"/>
      <c r="M845" s="3540"/>
      <c r="N845" s="3540"/>
      <c r="O845" s="2724"/>
      <c r="P845" s="2724"/>
      <c r="Q845" s="2724"/>
    </row>
    <row r="846" ht="25.15" customHeight="true" x14ac:dyDescent="0.2">
      <c r="C846" s="3549"/>
      <c r="D846" s="3540"/>
      <c r="E846" s="2724"/>
      <c r="F846" s="2724"/>
      <c r="G846" s="2724"/>
      <c r="H846" s="3540"/>
      <c r="I846" s="3540"/>
      <c r="J846" s="2724"/>
      <c r="K846" s="2724"/>
      <c r="L846" s="2724"/>
      <c r="M846" s="3540"/>
      <c r="N846" s="3540"/>
      <c r="O846" s="2724"/>
      <c r="P846" s="2724"/>
      <c r="Q846" s="2724"/>
    </row>
    <row r="847" ht="25.15" customHeight="true" x14ac:dyDescent="0.2">
      <c r="C847" s="3549"/>
      <c r="D847" s="3540"/>
      <c r="E847" s="2724"/>
      <c r="F847" s="2724"/>
      <c r="G847" s="2724"/>
      <c r="H847" s="3540"/>
      <c r="I847" s="3540"/>
      <c r="J847" s="2724"/>
      <c r="K847" s="2724"/>
      <c r="L847" s="2724"/>
      <c r="M847" s="3540"/>
      <c r="N847" s="3540"/>
      <c r="O847" s="2724"/>
      <c r="P847" s="2724"/>
      <c r="Q847" s="2724"/>
    </row>
    <row r="848" ht="25.15" customHeight="true" x14ac:dyDescent="0.2">
      <c r="C848" s="3549"/>
      <c r="D848" s="3540"/>
      <c r="E848" s="2724"/>
      <c r="F848" s="2724"/>
      <c r="G848" s="2724"/>
      <c r="H848" s="3540"/>
      <c r="I848" s="3540"/>
      <c r="J848" s="2724"/>
      <c r="K848" s="2724"/>
      <c r="L848" s="2724"/>
      <c r="M848" s="3540"/>
      <c r="N848" s="3540"/>
      <c r="O848" s="2724"/>
      <c r="P848" s="2724"/>
      <c r="Q848" s="2724"/>
    </row>
    <row r="849" ht="25.15" customHeight="true" x14ac:dyDescent="0.2">
      <c r="C849" s="3549"/>
      <c r="D849" s="3540"/>
      <c r="E849" s="2724"/>
      <c r="F849" s="2724"/>
      <c r="G849" s="2724"/>
      <c r="H849" s="3540"/>
      <c r="I849" s="3540"/>
      <c r="J849" s="2724"/>
      <c r="K849" s="2724"/>
      <c r="L849" s="2724"/>
      <c r="M849" s="3540"/>
      <c r="N849" s="3540"/>
      <c r="O849" s="2724"/>
      <c r="P849" s="2724"/>
      <c r="Q849" s="2724"/>
    </row>
    <row r="850" ht="25.15" customHeight="true" x14ac:dyDescent="0.2">
      <c r="C850" s="3549"/>
      <c r="D850" s="3540"/>
      <c r="E850" s="2724"/>
      <c r="F850" s="2724"/>
      <c r="G850" s="2724"/>
      <c r="H850" s="3540"/>
      <c r="I850" s="3540"/>
      <c r="J850" s="2724"/>
      <c r="K850" s="2724"/>
      <c r="L850" s="2724"/>
      <c r="M850" s="3540"/>
      <c r="N850" s="3540"/>
      <c r="O850" s="2724"/>
      <c r="P850" s="2724"/>
      <c r="Q850" s="2724"/>
    </row>
    <row r="851" ht="25.15" customHeight="true" x14ac:dyDescent="0.2">
      <c r="C851" s="3549"/>
      <c r="D851" s="3540"/>
      <c r="E851" s="2724"/>
      <c r="F851" s="2724"/>
      <c r="G851" s="2724"/>
      <c r="H851" s="3540"/>
      <c r="I851" s="3540"/>
      <c r="J851" s="2724"/>
      <c r="K851" s="2724"/>
      <c r="L851" s="2724"/>
      <c r="M851" s="3540"/>
      <c r="N851" s="3540"/>
      <c r="O851" s="2724"/>
      <c r="P851" s="2724"/>
      <c r="Q851" s="2724"/>
    </row>
    <row r="852" ht="25.15" customHeight="true" x14ac:dyDescent="0.2">
      <c r="C852" s="3549"/>
      <c r="D852" s="3540"/>
      <c r="E852" s="2724"/>
      <c r="F852" s="2724"/>
      <c r="G852" s="2724"/>
      <c r="H852" s="3540"/>
      <c r="I852" s="3540"/>
      <c r="J852" s="2724"/>
      <c r="K852" s="2724"/>
      <c r="L852" s="2724"/>
      <c r="M852" s="3540"/>
      <c r="N852" s="3540"/>
      <c r="O852" s="2724"/>
      <c r="P852" s="2724"/>
      <c r="Q852" s="2724"/>
    </row>
    <row r="853" ht="25.15" customHeight="true" x14ac:dyDescent="0.2">
      <c r="C853" s="3549"/>
      <c r="D853" s="3540"/>
      <c r="E853" s="2724"/>
      <c r="F853" s="2724"/>
      <c r="G853" s="2724"/>
      <c r="H853" s="3540"/>
      <c r="I853" s="3540"/>
      <c r="J853" s="2724"/>
      <c r="K853" s="2724"/>
      <c r="L853" s="2724"/>
      <c r="M853" s="3540"/>
      <c r="N853" s="3540"/>
      <c r="O853" s="2724"/>
      <c r="P853" s="2724"/>
      <c r="Q853" s="2724"/>
    </row>
    <row r="854" ht="25.15" customHeight="true" x14ac:dyDescent="0.2">
      <c r="C854" s="3549"/>
      <c r="D854" s="3540"/>
      <c r="E854" s="2724"/>
      <c r="F854" s="2724"/>
      <c r="G854" s="2724"/>
      <c r="H854" s="3540"/>
      <c r="I854" s="3540"/>
      <c r="J854" s="2724"/>
      <c r="K854" s="2724"/>
      <c r="L854" s="2724"/>
      <c r="M854" s="3540"/>
      <c r="N854" s="3540"/>
      <c r="O854" s="2724"/>
      <c r="P854" s="2724"/>
      <c r="Q854" s="2724"/>
    </row>
    <row r="855" ht="25.15" customHeight="true" x14ac:dyDescent="0.2">
      <c r="C855" s="3549"/>
      <c r="D855" s="3540"/>
      <c r="E855" s="2724"/>
      <c r="F855" s="2724"/>
      <c r="G855" s="2724"/>
      <c r="H855" s="3540"/>
      <c r="I855" s="3540"/>
      <c r="J855" s="2724"/>
      <c r="K855" s="2724"/>
      <c r="L855" s="2724"/>
      <c r="M855" s="3540"/>
      <c r="N855" s="3540"/>
      <c r="O855" s="2724"/>
      <c r="P855" s="2724"/>
      <c r="Q855" s="2724"/>
    </row>
    <row r="856" ht="25.15" customHeight="true" x14ac:dyDescent="0.2">
      <c r="C856" s="3549"/>
      <c r="D856" s="3540"/>
      <c r="E856" s="2724"/>
      <c r="F856" s="2724"/>
      <c r="G856" s="2724"/>
      <c r="H856" s="3540"/>
      <c r="I856" s="3540"/>
      <c r="J856" s="2724"/>
      <c r="K856" s="2724"/>
      <c r="L856" s="2724"/>
      <c r="M856" s="3540"/>
      <c r="N856" s="3540"/>
      <c r="O856" s="2724"/>
      <c r="P856" s="2724"/>
      <c r="Q856" s="2724"/>
    </row>
    <row r="857" ht="25.15" customHeight="true" x14ac:dyDescent="0.2">
      <c r="C857" s="3549"/>
      <c r="D857" s="3540"/>
      <c r="E857" s="2724"/>
      <c r="F857" s="2724"/>
      <c r="G857" s="2724"/>
      <c r="H857" s="3540"/>
      <c r="I857" s="3540"/>
      <c r="J857" s="2724"/>
      <c r="K857" s="2724"/>
      <c r="L857" s="2724"/>
      <c r="M857" s="3540"/>
      <c r="N857" s="3540"/>
      <c r="O857" s="2724"/>
      <c r="P857" s="2724"/>
      <c r="Q857" s="2724"/>
    </row>
    <row r="858" ht="25.15" customHeight="true" x14ac:dyDescent="0.2">
      <c r="C858" s="3549"/>
      <c r="D858" s="3540"/>
      <c r="E858" s="2724"/>
      <c r="F858" s="2724"/>
      <c r="G858" s="2724"/>
      <c r="H858" s="3540"/>
      <c r="I858" s="3540"/>
      <c r="J858" s="2724"/>
      <c r="K858" s="2724"/>
      <c r="L858" s="2724"/>
      <c r="M858" s="3540"/>
      <c r="N858" s="3540"/>
      <c r="O858" s="2724"/>
      <c r="P858" s="2724"/>
      <c r="Q858" s="2724"/>
    </row>
    <row r="859" ht="25.15" customHeight="true" x14ac:dyDescent="0.2">
      <c r="C859" s="3550"/>
      <c r="D859" s="3540"/>
      <c r="E859" s="2724"/>
      <c r="F859" s="2724"/>
      <c r="G859" s="2724"/>
      <c r="H859" s="3540"/>
      <c r="I859" s="3540"/>
      <c r="J859" s="2724"/>
      <c r="K859" s="2724"/>
      <c r="L859" s="2724"/>
      <c r="M859" s="3540"/>
      <c r="N859" s="3540"/>
      <c r="O859" s="2724"/>
      <c r="P859" s="2724"/>
      <c r="Q859" s="2724"/>
    </row>
    <row r="860" ht="25.15" customHeight="true" x14ac:dyDescent="0.2">
      <c r="C860" s="3550"/>
      <c r="D860" s="3540"/>
      <c r="E860" s="2724"/>
      <c r="F860" s="2724"/>
      <c r="G860" s="2724"/>
      <c r="H860" s="3540"/>
      <c r="I860" s="3540"/>
      <c r="J860" s="2724"/>
      <c r="K860" s="2724"/>
      <c r="L860" s="2724"/>
      <c r="M860" s="3540"/>
      <c r="N860" s="3540"/>
      <c r="O860" s="2724"/>
      <c r="P860" s="2724"/>
      <c r="Q860" s="2724"/>
    </row>
    <row r="861" ht="25.15" customHeight="true" x14ac:dyDescent="0.2">
      <c r="C861" s="3550"/>
      <c r="D861" s="3540"/>
      <c r="E861" s="2724"/>
      <c r="F861" s="2724"/>
      <c r="G861" s="2724"/>
      <c r="H861" s="3540"/>
      <c r="I861" s="3540"/>
      <c r="J861" s="2724"/>
      <c r="K861" s="2724"/>
      <c r="L861" s="2724"/>
      <c r="M861" s="3540"/>
      <c r="N861" s="3540"/>
      <c r="O861" s="2724"/>
      <c r="P861" s="2724"/>
      <c r="Q861" s="2724"/>
    </row>
    <row r="862" ht="25.15" customHeight="true" x14ac:dyDescent="0.2">
      <c r="C862" s="3550"/>
      <c r="D862" s="3540"/>
      <c r="E862" s="2724"/>
      <c r="F862" s="2724"/>
      <c r="G862" s="2724"/>
      <c r="H862" s="3540"/>
      <c r="I862" s="3540"/>
      <c r="J862" s="2724"/>
      <c r="K862" s="2724"/>
      <c r="L862" s="2724"/>
      <c r="M862" s="3540"/>
      <c r="N862" s="3540"/>
      <c r="O862" s="2724"/>
      <c r="P862" s="2724"/>
      <c r="Q862" s="2724"/>
    </row>
    <row r="863" ht="25.15" customHeight="true" x14ac:dyDescent="0.2">
      <c r="C863" s="3550"/>
      <c r="D863" s="3540"/>
      <c r="E863" s="2724"/>
      <c r="F863" s="2724"/>
      <c r="G863" s="2724"/>
      <c r="H863" s="3540"/>
      <c r="I863" s="3540"/>
      <c r="J863" s="2724"/>
      <c r="K863" s="2724"/>
      <c r="L863" s="2724"/>
      <c r="M863" s="3540"/>
      <c r="N863" s="3540"/>
      <c r="O863" s="2724"/>
      <c r="P863" s="2724"/>
      <c r="Q863" s="2724"/>
    </row>
    <row r="864" ht="25.15" customHeight="true" x14ac:dyDescent="0.2">
      <c r="C864" s="3550"/>
      <c r="D864" s="3540"/>
      <c r="E864" s="2724"/>
      <c r="F864" s="2724"/>
      <c r="G864" s="2724"/>
      <c r="H864" s="3540"/>
      <c r="I864" s="3540"/>
      <c r="J864" s="2724"/>
      <c r="K864" s="2724"/>
      <c r="L864" s="2724"/>
      <c r="M864" s="3540"/>
      <c r="N864" s="3540"/>
      <c r="O864" s="2724"/>
      <c r="P864" s="2724"/>
      <c r="Q864" s="2724"/>
    </row>
    <row r="865" ht="25.15" customHeight="true" x14ac:dyDescent="0.2">
      <c r="C865" s="3550"/>
      <c r="D865" s="3540"/>
      <c r="E865" s="2724"/>
      <c r="F865" s="2724"/>
      <c r="G865" s="2724"/>
      <c r="H865" s="3540"/>
      <c r="I865" s="3540"/>
      <c r="J865" s="2724"/>
      <c r="K865" s="2724"/>
      <c r="L865" s="2724"/>
      <c r="M865" s="3540"/>
      <c r="N865" s="3540"/>
      <c r="O865" s="2724"/>
      <c r="P865" s="2724"/>
      <c r="Q865" s="2724"/>
    </row>
    <row r="866" ht="25.15" customHeight="true" x14ac:dyDescent="0.2">
      <c r="C866" s="3550"/>
      <c r="D866" s="3540"/>
      <c r="E866" s="2724"/>
      <c r="F866" s="2724"/>
      <c r="G866" s="2724"/>
      <c r="H866" s="3540"/>
      <c r="I866" s="3540"/>
      <c r="J866" s="2724"/>
      <c r="K866" s="2724"/>
      <c r="L866" s="2724"/>
      <c r="M866" s="3540"/>
      <c r="N866" s="3540"/>
      <c r="O866" s="2724"/>
      <c r="P866" s="2724"/>
      <c r="Q866" s="2724"/>
    </row>
    <row r="867" ht="25.15" customHeight="true" x14ac:dyDescent="0.2">
      <c r="C867" s="3550"/>
      <c r="D867" s="3540"/>
      <c r="E867" s="2724"/>
      <c r="F867" s="2724"/>
      <c r="G867" s="2724"/>
      <c r="H867" s="3540"/>
      <c r="I867" s="3540"/>
      <c r="J867" s="2724"/>
      <c r="K867" s="2724"/>
      <c r="L867" s="2724"/>
      <c r="M867" s="3540"/>
      <c r="N867" s="3540"/>
      <c r="O867" s="2724"/>
      <c r="P867" s="2724"/>
      <c r="Q867" s="2724"/>
    </row>
    <row r="868" ht="25.15" customHeight="true" x14ac:dyDescent="0.2">
      <c r="C868" s="3550"/>
      <c r="D868" s="3540"/>
      <c r="E868" s="2724"/>
      <c r="F868" s="2724"/>
      <c r="G868" s="2724"/>
      <c r="H868" s="3540"/>
      <c r="I868" s="3540"/>
      <c r="J868" s="2724"/>
      <c r="K868" s="2724"/>
      <c r="L868" s="2724"/>
      <c r="M868" s="3540"/>
      <c r="N868" s="3540"/>
      <c r="O868" s="2724"/>
      <c r="P868" s="2724"/>
      <c r="Q868" s="2724"/>
    </row>
    <row r="869" ht="25.15" customHeight="true" x14ac:dyDescent="0.2">
      <c r="C869" s="3550"/>
      <c r="D869" s="3540"/>
      <c r="E869" s="2724"/>
      <c r="F869" s="2724"/>
      <c r="G869" s="2724"/>
      <c r="H869" s="3540"/>
      <c r="I869" s="3540"/>
      <c r="J869" s="2724"/>
      <c r="K869" s="2724"/>
      <c r="L869" s="2724"/>
      <c r="M869" s="3540"/>
      <c r="N869" s="3540"/>
      <c r="O869" s="2724"/>
      <c r="P869" s="2724"/>
      <c r="Q869" s="2724"/>
    </row>
    <row r="870" ht="25.15" customHeight="true" x14ac:dyDescent="0.2">
      <c r="C870" s="3550"/>
      <c r="D870" s="3540"/>
      <c r="E870" s="2724"/>
      <c r="F870" s="2724"/>
      <c r="G870" s="2724"/>
      <c r="H870" s="3540"/>
      <c r="I870" s="3540"/>
      <c r="J870" s="2724"/>
      <c r="K870" s="2724"/>
      <c r="L870" s="2724"/>
      <c r="M870" s="3540"/>
      <c r="N870" s="3540"/>
      <c r="O870" s="2724"/>
      <c r="P870" s="2724"/>
      <c r="Q870" s="2724"/>
    </row>
    <row r="871" ht="25.15" customHeight="true" x14ac:dyDescent="0.2">
      <c r="C871" s="3550"/>
      <c r="D871" s="3540"/>
      <c r="E871" s="2724"/>
      <c r="F871" s="2724"/>
      <c r="G871" s="2724"/>
      <c r="H871" s="3540"/>
      <c r="I871" s="3540"/>
      <c r="J871" s="2724"/>
      <c r="K871" s="2724"/>
      <c r="L871" s="2724"/>
      <c r="M871" s="3540"/>
      <c r="N871" s="3540"/>
      <c r="O871" s="2724"/>
      <c r="P871" s="2724"/>
      <c r="Q871" s="2724"/>
    </row>
    <row r="872" ht="25.15" customHeight="true" x14ac:dyDescent="0.2">
      <c r="C872" s="3550"/>
      <c r="D872" s="3540"/>
      <c r="E872" s="2724"/>
      <c r="F872" s="2724"/>
      <c r="G872" s="2724"/>
      <c r="H872" s="3540"/>
      <c r="I872" s="3540"/>
      <c r="J872" s="2724"/>
      <c r="K872" s="2724"/>
      <c r="L872" s="2724"/>
      <c r="M872" s="3540"/>
      <c r="N872" s="3540"/>
      <c r="O872" s="2724"/>
      <c r="P872" s="2724"/>
      <c r="Q872" s="2724"/>
    </row>
    <row r="873" ht="25.15" customHeight="true" x14ac:dyDescent="0.2">
      <c r="C873" s="3550"/>
      <c r="D873" s="3540"/>
      <c r="E873" s="2724"/>
      <c r="F873" s="2724"/>
      <c r="G873" s="2724"/>
      <c r="H873" s="3540"/>
      <c r="I873" s="3540"/>
      <c r="J873" s="2724"/>
      <c r="K873" s="2724"/>
      <c r="L873" s="2724"/>
      <c r="M873" s="3540"/>
      <c r="N873" s="3540"/>
      <c r="O873" s="2724"/>
      <c r="P873" s="2724"/>
      <c r="Q873" s="2724"/>
    </row>
    <row r="874" ht="25.15" customHeight="true" x14ac:dyDescent="0.2">
      <c r="C874" s="3550"/>
      <c r="D874" s="3540"/>
      <c r="E874" s="2724"/>
      <c r="F874" s="2724"/>
      <c r="G874" s="2724"/>
      <c r="H874" s="3540"/>
      <c r="I874" s="3540"/>
      <c r="J874" s="2724"/>
      <c r="K874" s="2724"/>
      <c r="L874" s="2724"/>
      <c r="M874" s="3540"/>
      <c r="N874" s="3540"/>
      <c r="O874" s="2724"/>
      <c r="P874" s="2724"/>
      <c r="Q874" s="2724"/>
    </row>
    <row r="875" ht="25.15" customHeight="true" x14ac:dyDescent="0.2">
      <c r="C875" s="3550"/>
      <c r="D875" s="3540"/>
      <c r="E875" s="2724"/>
      <c r="F875" s="2724"/>
      <c r="G875" s="2724"/>
      <c r="H875" s="3540"/>
      <c r="I875" s="3540"/>
      <c r="J875" s="2724"/>
      <c r="K875" s="2724"/>
      <c r="L875" s="2724"/>
      <c r="M875" s="3540"/>
      <c r="N875" s="3540"/>
      <c r="O875" s="2724"/>
      <c r="P875" s="2724"/>
      <c r="Q875" s="2724"/>
    </row>
    <row r="876" ht="25.15" customHeight="true" x14ac:dyDescent="0.2">
      <c r="C876" s="3550"/>
      <c r="D876" s="3540"/>
      <c r="E876" s="2724"/>
      <c r="F876" s="2724"/>
      <c r="G876" s="2724"/>
      <c r="H876" s="3540"/>
      <c r="I876" s="3540"/>
      <c r="J876" s="2724"/>
      <c r="K876" s="2724"/>
      <c r="L876" s="2724"/>
      <c r="M876" s="3540"/>
      <c r="N876" s="3540"/>
      <c r="O876" s="2724"/>
      <c r="P876" s="2724"/>
      <c r="Q876" s="2724"/>
    </row>
    <row r="877" ht="25.15" customHeight="true" x14ac:dyDescent="0.2">
      <c r="C877" s="3550"/>
      <c r="D877" s="3540"/>
      <c r="E877" s="2724"/>
      <c r="F877" s="2724"/>
      <c r="G877" s="2724"/>
      <c r="H877" s="3540"/>
      <c r="I877" s="3540"/>
      <c r="J877" s="2724"/>
      <c r="K877" s="2724"/>
      <c r="L877" s="2724"/>
      <c r="M877" s="3540"/>
      <c r="N877" s="3540"/>
      <c r="O877" s="2724"/>
      <c r="P877" s="2724"/>
      <c r="Q877" s="2724"/>
    </row>
    <row r="878" ht="25.15" customHeight="true" x14ac:dyDescent="0.2">
      <c r="C878" s="3550"/>
      <c r="D878" s="3540"/>
      <c r="E878" s="2724"/>
      <c r="F878" s="2724"/>
      <c r="G878" s="2724"/>
      <c r="H878" s="3540"/>
      <c r="I878" s="3540"/>
      <c r="J878" s="2724"/>
      <c r="K878" s="2724"/>
      <c r="L878" s="2724"/>
      <c r="M878" s="3540"/>
      <c r="N878" s="3540"/>
      <c r="O878" s="2724"/>
      <c r="P878" s="2724"/>
      <c r="Q878" s="2724"/>
    </row>
    <row r="879" ht="25.15" customHeight="true" x14ac:dyDescent="0.2">
      <c r="C879" s="3550"/>
      <c r="D879" s="3540"/>
      <c r="E879" s="2724"/>
      <c r="F879" s="2724"/>
      <c r="G879" s="2724"/>
      <c r="H879" s="3540"/>
      <c r="I879" s="3540"/>
      <c r="J879" s="2724"/>
      <c r="K879" s="2724"/>
      <c r="L879" s="2724"/>
      <c r="M879" s="3540"/>
      <c r="N879" s="3540"/>
      <c r="O879" s="2724"/>
      <c r="P879" s="2724"/>
      <c r="Q879" s="2724"/>
    </row>
    <row r="880" ht="25.15" customHeight="true" x14ac:dyDescent="0.2">
      <c r="C880" s="3550"/>
      <c r="D880" s="3540"/>
      <c r="E880" s="2724"/>
      <c r="F880" s="2724"/>
      <c r="G880" s="2724"/>
      <c r="H880" s="3540"/>
      <c r="I880" s="3540"/>
      <c r="J880" s="2724"/>
      <c r="K880" s="2724"/>
      <c r="L880" s="2724"/>
      <c r="M880" s="3540"/>
      <c r="N880" s="3540"/>
      <c r="O880" s="2724"/>
      <c r="P880" s="2724"/>
      <c r="Q880" s="2724"/>
    </row>
    <row r="881" ht="25.15" customHeight="true" x14ac:dyDescent="0.2">
      <c r="C881" s="3550"/>
      <c r="D881" s="3540"/>
      <c r="E881" s="2724"/>
      <c r="F881" s="2724"/>
      <c r="G881" s="2724"/>
      <c r="H881" s="3540"/>
      <c r="I881" s="3540"/>
      <c r="J881" s="2724"/>
      <c r="K881" s="2724"/>
      <c r="L881" s="2724"/>
      <c r="M881" s="3540"/>
      <c r="N881" s="3540"/>
      <c r="O881" s="2724"/>
      <c r="P881" s="2724"/>
      <c r="Q881" s="2724"/>
    </row>
    <row r="882" ht="25.15" customHeight="true" x14ac:dyDescent="0.2">
      <c r="C882" s="3550"/>
      <c r="D882" s="3540"/>
      <c r="E882" s="2724"/>
      <c r="F882" s="2724"/>
      <c r="G882" s="2724"/>
      <c r="H882" s="3540"/>
      <c r="I882" s="3540"/>
      <c r="J882" s="2724"/>
      <c r="K882" s="2724"/>
      <c r="L882" s="2724"/>
      <c r="M882" s="3540"/>
      <c r="N882" s="3540"/>
      <c r="O882" s="2724"/>
      <c r="P882" s="2724"/>
      <c r="Q882" s="2724"/>
    </row>
    <row r="883" ht="25.15" customHeight="true" x14ac:dyDescent="0.2">
      <c r="C883" s="3550"/>
      <c r="D883" s="3540"/>
      <c r="E883" s="2724"/>
      <c r="F883" s="2724"/>
      <c r="G883" s="2724"/>
      <c r="H883" s="3540"/>
      <c r="I883" s="3540"/>
      <c r="J883" s="2724"/>
      <c r="K883" s="2724"/>
      <c r="L883" s="2724"/>
      <c r="M883" s="3540"/>
      <c r="N883" s="3540"/>
      <c r="O883" s="2724"/>
      <c r="P883" s="2724"/>
      <c r="Q883" s="2724"/>
    </row>
    <row r="884" ht="25.15" customHeight="true" x14ac:dyDescent="0.2">
      <c r="C884" s="3550"/>
      <c r="D884" s="3540"/>
      <c r="E884" s="2724"/>
      <c r="F884" s="2724"/>
      <c r="G884" s="2724"/>
      <c r="H884" s="3540"/>
      <c r="I884" s="3540"/>
      <c r="J884" s="2724"/>
      <c r="K884" s="2724"/>
      <c r="L884" s="2724"/>
      <c r="M884" s="3540"/>
      <c r="N884" s="3540"/>
      <c r="O884" s="2724"/>
      <c r="P884" s="2724"/>
      <c r="Q884" s="2724"/>
    </row>
    <row r="885" ht="25.15" customHeight="true" x14ac:dyDescent="0.2">
      <c r="C885" s="3550"/>
      <c r="D885" s="3540"/>
      <c r="E885" s="2724"/>
      <c r="F885" s="2724"/>
      <c r="G885" s="2724"/>
      <c r="H885" s="3540"/>
      <c r="I885" s="3540"/>
      <c r="J885" s="2724"/>
      <c r="K885" s="2724"/>
      <c r="L885" s="2724"/>
      <c r="M885" s="3540"/>
      <c r="N885" s="3540"/>
      <c r="O885" s="2724"/>
      <c r="P885" s="2724"/>
      <c r="Q885" s="2724"/>
    </row>
    <row r="886" ht="25.15" customHeight="true" x14ac:dyDescent="0.2">
      <c r="C886" s="3550"/>
      <c r="D886" s="3540"/>
      <c r="E886" s="2724"/>
      <c r="F886" s="2724"/>
      <c r="G886" s="2724"/>
      <c r="H886" s="3540"/>
      <c r="I886" s="3540"/>
      <c r="J886" s="2724"/>
      <c r="K886" s="2724"/>
      <c r="L886" s="2724"/>
      <c r="M886" s="3540"/>
      <c r="N886" s="3540"/>
      <c r="O886" s="2724"/>
      <c r="P886" s="2724"/>
      <c r="Q886" s="2724"/>
    </row>
    <row r="887" ht="25.15" customHeight="true" x14ac:dyDescent="0.2">
      <c r="C887" s="3550"/>
      <c r="D887" s="3540"/>
      <c r="E887" s="2724"/>
      <c r="F887" s="2724"/>
      <c r="G887" s="2724"/>
      <c r="H887" s="3540"/>
      <c r="I887" s="3540"/>
      <c r="J887" s="2724"/>
      <c r="K887" s="2724"/>
      <c r="L887" s="2724"/>
      <c r="M887" s="3540"/>
      <c r="N887" s="3540"/>
      <c r="O887" s="2724"/>
      <c r="P887" s="2724"/>
      <c r="Q887" s="2724"/>
    </row>
    <row r="888" ht="25.15" customHeight="true" x14ac:dyDescent="0.2">
      <c r="C888" s="3550"/>
      <c r="D888" s="3540"/>
      <c r="E888" s="2724"/>
      <c r="F888" s="2724"/>
      <c r="G888" s="2724"/>
      <c r="H888" s="3540"/>
      <c r="I888" s="3540"/>
      <c r="J888" s="2724"/>
      <c r="K888" s="2724"/>
      <c r="L888" s="2724"/>
      <c r="M888" s="3540"/>
      <c r="N888" s="3540"/>
      <c r="O888" s="2724"/>
      <c r="P888" s="2724"/>
      <c r="Q888" s="2724"/>
    </row>
    <row r="889" ht="25.15" customHeight="true" x14ac:dyDescent="0.2">
      <c r="C889" s="3550"/>
      <c r="D889" s="3540"/>
      <c r="E889" s="2724"/>
      <c r="F889" s="2724"/>
      <c r="G889" s="2724"/>
      <c r="H889" s="3540"/>
      <c r="I889" s="3540"/>
      <c r="J889" s="2724"/>
      <c r="K889" s="2724"/>
      <c r="L889" s="2724"/>
      <c r="M889" s="3540"/>
      <c r="N889" s="3540"/>
      <c r="O889" s="2724"/>
      <c r="P889" s="2724"/>
      <c r="Q889" s="2724"/>
    </row>
    <row r="890" ht="25.15" customHeight="true" x14ac:dyDescent="0.2">
      <c r="C890" s="3550"/>
      <c r="D890" s="3540"/>
      <c r="E890" s="2724"/>
      <c r="F890" s="2724"/>
      <c r="G890" s="2724"/>
      <c r="H890" s="3540"/>
      <c r="I890" s="3540"/>
      <c r="J890" s="2724"/>
      <c r="K890" s="2724"/>
      <c r="L890" s="2724"/>
      <c r="M890" s="3540"/>
      <c r="N890" s="3540"/>
      <c r="O890" s="2724"/>
      <c r="P890" s="2724"/>
      <c r="Q890" s="2724"/>
    </row>
    <row r="891" ht="25.15" customHeight="true" x14ac:dyDescent="0.2">
      <c r="C891" s="3550"/>
      <c r="D891" s="3540"/>
      <c r="E891" s="2724"/>
      <c r="F891" s="2724"/>
      <c r="G891" s="2724"/>
      <c r="H891" s="3540"/>
      <c r="I891" s="3540"/>
      <c r="J891" s="2724"/>
      <c r="K891" s="2724"/>
      <c r="L891" s="2724"/>
      <c r="M891" s="3540"/>
      <c r="N891" s="3540"/>
      <c r="O891" s="2724"/>
      <c r="P891" s="2724"/>
      <c r="Q891" s="2724"/>
    </row>
    <row r="892" ht="25.15" customHeight="true" x14ac:dyDescent="0.2">
      <c r="C892" s="3550"/>
      <c r="D892" s="3540"/>
      <c r="E892" s="2724"/>
      <c r="F892" s="2724"/>
      <c r="G892" s="2724"/>
      <c r="H892" s="3540"/>
      <c r="I892" s="3540"/>
      <c r="J892" s="2724"/>
      <c r="K892" s="2724"/>
      <c r="L892" s="2724"/>
      <c r="M892" s="3540"/>
      <c r="N892" s="3540"/>
      <c r="O892" s="2724"/>
      <c r="P892" s="2724"/>
      <c r="Q892" s="2724"/>
    </row>
    <row r="893" ht="25.15" customHeight="true" x14ac:dyDescent="0.2">
      <c r="C893" s="3550"/>
      <c r="D893" s="3540"/>
      <c r="E893" s="2724"/>
      <c r="F893" s="2724"/>
      <c r="G893" s="2724"/>
      <c r="H893" s="3540"/>
      <c r="I893" s="3540"/>
      <c r="J893" s="2724"/>
      <c r="K893" s="2724"/>
      <c r="L893" s="2724"/>
      <c r="M893" s="3540"/>
      <c r="N893" s="3540"/>
      <c r="O893" s="2724"/>
      <c r="P893" s="2724"/>
      <c r="Q893" s="2724"/>
    </row>
    <row r="894" ht="25.15" customHeight="true" x14ac:dyDescent="0.2">
      <c r="C894" s="3550"/>
      <c r="D894" s="3540"/>
      <c r="E894" s="2724"/>
      <c r="F894" s="2724"/>
      <c r="G894" s="2724"/>
      <c r="H894" s="3540"/>
      <c r="I894" s="3540"/>
      <c r="J894" s="2724"/>
      <c r="K894" s="2724"/>
      <c r="L894" s="2724"/>
      <c r="M894" s="3540"/>
      <c r="N894" s="3540"/>
      <c r="O894" s="2724"/>
      <c r="P894" s="2724"/>
      <c r="Q894" s="2724"/>
    </row>
    <row r="895" ht="25.15" customHeight="true" x14ac:dyDescent="0.2">
      <c r="C895" s="3550"/>
      <c r="D895" s="3540"/>
      <c r="E895" s="2724"/>
      <c r="F895" s="2724"/>
      <c r="G895" s="2724"/>
      <c r="H895" s="3540"/>
      <c r="I895" s="3540"/>
      <c r="J895" s="2724"/>
      <c r="K895" s="2724"/>
      <c r="L895" s="2724"/>
      <c r="M895" s="3540"/>
      <c r="N895" s="3540"/>
      <c r="O895" s="2724"/>
      <c r="P895" s="2724"/>
      <c r="Q895" s="2724"/>
    </row>
    <row r="896" ht="25.15" customHeight="true" x14ac:dyDescent="0.2">
      <c r="C896" s="3550"/>
      <c r="D896" s="3540"/>
      <c r="E896" s="2724"/>
      <c r="F896" s="2724"/>
      <c r="G896" s="2724"/>
      <c r="H896" s="3540"/>
      <c r="I896" s="3540"/>
      <c r="J896" s="2724"/>
      <c r="K896" s="2724"/>
      <c r="L896" s="2724"/>
      <c r="M896" s="3540"/>
      <c r="N896" s="3540"/>
      <c r="O896" s="2724"/>
      <c r="P896" s="2724"/>
      <c r="Q896" s="2724"/>
    </row>
    <row r="897" ht="25.15" customHeight="true" x14ac:dyDescent="0.2">
      <c r="C897" s="3550"/>
      <c r="D897" s="3540"/>
      <c r="E897" s="2724"/>
      <c r="F897" s="2724"/>
      <c r="G897" s="2724"/>
      <c r="H897" s="3540"/>
      <c r="I897" s="3540"/>
      <c r="J897" s="2724"/>
      <c r="K897" s="2724"/>
      <c r="L897" s="2724"/>
      <c r="M897" s="3540"/>
      <c r="N897" s="3540"/>
      <c r="O897" s="2724"/>
      <c r="P897" s="2724"/>
      <c r="Q897" s="2724"/>
    </row>
    <row r="898" ht="25.15" customHeight="true" x14ac:dyDescent="0.2">
      <c r="C898" s="3550"/>
      <c r="D898" s="3540"/>
      <c r="E898" s="2724"/>
      <c r="F898" s="2724"/>
      <c r="G898" s="2724"/>
      <c r="H898" s="3540"/>
      <c r="I898" s="3540"/>
      <c r="J898" s="2724"/>
      <c r="K898" s="2724"/>
      <c r="L898" s="2724"/>
      <c r="M898" s="3540"/>
      <c r="N898" s="3540"/>
      <c r="O898" s="2724"/>
      <c r="P898" s="2724"/>
      <c r="Q898" s="2724"/>
    </row>
    <row r="899" ht="25.15" customHeight="true" x14ac:dyDescent="0.2">
      <c r="C899" s="3550"/>
      <c r="D899" s="3540"/>
      <c r="E899" s="2724"/>
      <c r="F899" s="2724"/>
      <c r="G899" s="2724"/>
      <c r="H899" s="3540"/>
      <c r="I899" s="3540"/>
      <c r="J899" s="2724"/>
      <c r="K899" s="2724"/>
      <c r="L899" s="2724"/>
      <c r="M899" s="3540"/>
      <c r="N899" s="3540"/>
      <c r="O899" s="2724"/>
      <c r="P899" s="2724"/>
      <c r="Q899" s="2724"/>
    </row>
    <row r="900" ht="25.15" customHeight="true" x14ac:dyDescent="0.2">
      <c r="C900" s="3550"/>
      <c r="D900" s="3540"/>
      <c r="E900" s="2724"/>
      <c r="F900" s="2724"/>
      <c r="G900" s="2724"/>
      <c r="H900" s="3540"/>
      <c r="I900" s="3540"/>
      <c r="J900" s="2724"/>
      <c r="K900" s="2724"/>
      <c r="L900" s="2724"/>
      <c r="M900" s="3540"/>
      <c r="N900" s="3540"/>
      <c r="O900" s="2724"/>
      <c r="P900" s="2724"/>
      <c r="Q900" s="2724"/>
    </row>
    <row r="901" ht="25.15" customHeight="true" x14ac:dyDescent="0.2">
      <c r="C901" s="3550"/>
      <c r="D901" s="3540"/>
      <c r="E901" s="2724"/>
      <c r="F901" s="2724"/>
      <c r="G901" s="2724"/>
      <c r="H901" s="3540"/>
      <c r="I901" s="3540"/>
      <c r="J901" s="2724"/>
      <c r="K901" s="2724"/>
      <c r="L901" s="2724"/>
      <c r="M901" s="3540"/>
      <c r="N901" s="3540"/>
      <c r="O901" s="2724"/>
      <c r="P901" s="2724"/>
      <c r="Q901" s="2724"/>
    </row>
    <row r="902" ht="25.15" customHeight="true" x14ac:dyDescent="0.2">
      <c r="C902" s="3550"/>
      <c r="D902" s="3540"/>
      <c r="E902" s="2724"/>
      <c r="F902" s="2724"/>
      <c r="G902" s="2724"/>
      <c r="H902" s="3540"/>
      <c r="I902" s="3540"/>
      <c r="J902" s="2724"/>
      <c r="K902" s="2724"/>
      <c r="L902" s="2724"/>
      <c r="M902" s="3540"/>
      <c r="N902" s="3540"/>
      <c r="O902" s="2724"/>
      <c r="P902" s="2724"/>
      <c r="Q902" s="2724"/>
    </row>
    <row r="903" ht="25.15" customHeight="true" x14ac:dyDescent="0.2">
      <c r="C903" s="3550"/>
      <c r="D903" s="3540"/>
      <c r="E903" s="2724"/>
      <c r="F903" s="2724"/>
      <c r="G903" s="2724"/>
      <c r="H903" s="3540"/>
      <c r="I903" s="3540"/>
      <c r="J903" s="2724"/>
      <c r="K903" s="2724"/>
      <c r="L903" s="2724"/>
      <c r="M903" s="3540"/>
      <c r="N903" s="3540"/>
      <c r="O903" s="2724"/>
      <c r="P903" s="2724"/>
      <c r="Q903" s="2724"/>
    </row>
    <row r="904" ht="25.15" customHeight="true" x14ac:dyDescent="0.2">
      <c r="C904" s="3550"/>
      <c r="D904" s="3540"/>
      <c r="E904" s="2724"/>
      <c r="F904" s="2724"/>
      <c r="G904" s="2724"/>
      <c r="H904" s="3540"/>
      <c r="I904" s="3540"/>
      <c r="J904" s="2724"/>
      <c r="K904" s="2724"/>
      <c r="L904" s="2724"/>
      <c r="M904" s="3540"/>
      <c r="N904" s="3540"/>
      <c r="O904" s="2724"/>
      <c r="P904" s="2724"/>
      <c r="Q904" s="2724"/>
    </row>
    <row r="905" ht="25.15" customHeight="true" x14ac:dyDescent="0.2">
      <c r="C905" s="3550"/>
      <c r="D905" s="3540"/>
      <c r="E905" s="2724"/>
      <c r="F905" s="2724"/>
      <c r="G905" s="2724"/>
      <c r="H905" s="3540"/>
      <c r="I905" s="3540"/>
      <c r="J905" s="2724"/>
      <c r="K905" s="2724"/>
      <c r="L905" s="2724"/>
      <c r="M905" s="3540"/>
      <c r="N905" s="3540"/>
      <c r="O905" s="2724"/>
      <c r="P905" s="2724"/>
      <c r="Q905" s="2724"/>
    </row>
    <row r="906" ht="25.15" customHeight="true" x14ac:dyDescent="0.2">
      <c r="C906" s="3550"/>
      <c r="D906" s="3540"/>
      <c r="E906" s="2724"/>
      <c r="F906" s="2724"/>
      <c r="G906" s="2724"/>
      <c r="H906" s="3540"/>
      <c r="I906" s="3540"/>
      <c r="J906" s="2724"/>
      <c r="K906" s="2724"/>
      <c r="L906" s="2724"/>
      <c r="M906" s="3540"/>
      <c r="N906" s="3540"/>
      <c r="O906" s="2724"/>
      <c r="P906" s="2724"/>
      <c r="Q906" s="2724"/>
    </row>
    <row r="907" ht="25.15" customHeight="true" x14ac:dyDescent="0.2">
      <c r="C907" s="3550"/>
      <c r="D907" s="3540"/>
      <c r="E907" s="2724"/>
      <c r="F907" s="2724"/>
      <c r="G907" s="2724"/>
      <c r="H907" s="3540"/>
      <c r="I907" s="3540"/>
      <c r="J907" s="2724"/>
      <c r="K907" s="2724"/>
      <c r="L907" s="2724"/>
      <c r="M907" s="3540"/>
      <c r="N907" s="3540"/>
      <c r="O907" s="2724"/>
      <c r="P907" s="2724"/>
      <c r="Q907" s="2724"/>
    </row>
    <row r="908" ht="25.15" customHeight="true" x14ac:dyDescent="0.2">
      <c r="C908" s="3550"/>
      <c r="D908" s="3540"/>
      <c r="E908" s="2724"/>
      <c r="F908" s="2724"/>
      <c r="G908" s="2724"/>
      <c r="H908" s="3540"/>
      <c r="I908" s="3540"/>
      <c r="J908" s="2724"/>
      <c r="K908" s="2724"/>
      <c r="L908" s="2724"/>
      <c r="M908" s="3540"/>
      <c r="N908" s="3540"/>
      <c r="O908" s="2724"/>
      <c r="P908" s="2724"/>
      <c r="Q908" s="2724"/>
    </row>
    <row r="909" ht="25.15" customHeight="true" x14ac:dyDescent="0.2">
      <c r="C909" s="3550"/>
      <c r="D909" s="3540"/>
      <c r="E909" s="2724"/>
      <c r="F909" s="2724"/>
      <c r="G909" s="2724"/>
      <c r="H909" s="3540"/>
      <c r="I909" s="3540"/>
      <c r="J909" s="2724"/>
      <c r="K909" s="2724"/>
      <c r="L909" s="2724"/>
      <c r="M909" s="3540"/>
      <c r="N909" s="3540"/>
      <c r="O909" s="2724"/>
      <c r="P909" s="2724"/>
      <c r="Q909" s="2724"/>
    </row>
    <row r="910" ht="25.15" customHeight="true" x14ac:dyDescent="0.2">
      <c r="C910" s="3550"/>
      <c r="D910" s="3540"/>
      <c r="E910" s="2724"/>
      <c r="F910" s="2724"/>
      <c r="G910" s="2724"/>
      <c r="H910" s="3540"/>
      <c r="I910" s="3540"/>
      <c r="J910" s="2724"/>
      <c r="K910" s="2724"/>
      <c r="L910" s="2724"/>
      <c r="M910" s="3540"/>
      <c r="N910" s="3540"/>
      <c r="O910" s="2724"/>
      <c r="P910" s="2724"/>
      <c r="Q910" s="2724"/>
    </row>
    <row r="911" ht="25.15" customHeight="true" x14ac:dyDescent="0.2">
      <c r="C911" s="3550"/>
      <c r="D911" s="3540"/>
      <c r="E911" s="2724"/>
      <c r="F911" s="2724"/>
      <c r="G911" s="2724"/>
      <c r="H911" s="3540"/>
      <c r="I911" s="3540"/>
      <c r="J911" s="2724"/>
      <c r="K911" s="2724"/>
      <c r="L911" s="2724"/>
      <c r="M911" s="3540"/>
      <c r="N911" s="3540"/>
      <c r="O911" s="2724"/>
      <c r="P911" s="2724"/>
      <c r="Q911" s="2724"/>
    </row>
    <row r="912" ht="25.15" customHeight="true" x14ac:dyDescent="0.2">
      <c r="C912" s="3550"/>
      <c r="D912" s="3540"/>
      <c r="E912" s="2724"/>
      <c r="F912" s="2724"/>
      <c r="G912" s="2724"/>
      <c r="H912" s="3540"/>
      <c r="I912" s="3540"/>
      <c r="J912" s="2724"/>
      <c r="K912" s="2724"/>
      <c r="L912" s="2724"/>
      <c r="M912" s="3540"/>
      <c r="N912" s="3540"/>
      <c r="O912" s="2724"/>
      <c r="P912" s="2724"/>
      <c r="Q912" s="2724"/>
    </row>
    <row r="913" ht="25.15" customHeight="true" x14ac:dyDescent="0.2">
      <c r="C913" s="3550"/>
      <c r="D913" s="3540"/>
      <c r="E913" s="2724"/>
      <c r="F913" s="2724"/>
      <c r="G913" s="2724"/>
      <c r="H913" s="3540"/>
      <c r="I913" s="3540"/>
      <c r="J913" s="2724"/>
      <c r="K913" s="2724"/>
      <c r="L913" s="2724"/>
      <c r="M913" s="3540"/>
      <c r="N913" s="3540"/>
      <c r="O913" s="2724"/>
      <c r="P913" s="2724"/>
      <c r="Q913" s="2724"/>
    </row>
    <row r="914" ht="25.15" customHeight="true" x14ac:dyDescent="0.2">
      <c r="C914" s="3550"/>
      <c r="D914" s="3540"/>
      <c r="E914" s="2724"/>
      <c r="F914" s="2724"/>
      <c r="G914" s="2724"/>
      <c r="H914" s="3540"/>
      <c r="I914" s="3540"/>
      <c r="J914" s="2724"/>
      <c r="K914" s="2724"/>
      <c r="L914" s="2724"/>
      <c r="M914" s="3540"/>
      <c r="N914" s="3540"/>
      <c r="O914" s="2724"/>
      <c r="P914" s="2724"/>
      <c r="Q914" s="2724"/>
    </row>
    <row r="915" ht="25.15" customHeight="true" x14ac:dyDescent="0.2">
      <c r="C915" s="3550"/>
      <c r="D915" s="3540"/>
      <c r="E915" s="2724"/>
      <c r="F915" s="2724"/>
      <c r="G915" s="2724"/>
      <c r="H915" s="3540"/>
      <c r="I915" s="3540"/>
      <c r="J915" s="2724"/>
      <c r="K915" s="2724"/>
      <c r="L915" s="2724"/>
      <c r="M915" s="3540"/>
      <c r="N915" s="3540"/>
      <c r="O915" s="2724"/>
      <c r="P915" s="2724"/>
      <c r="Q915" s="2724"/>
    </row>
    <row r="916" ht="25.15" customHeight="true" x14ac:dyDescent="0.2">
      <c r="C916" s="3550"/>
      <c r="D916" s="3540"/>
      <c r="E916" s="2724"/>
      <c r="F916" s="2724"/>
      <c r="G916" s="2724"/>
      <c r="H916" s="3540"/>
      <c r="I916" s="3540"/>
      <c r="J916" s="2724"/>
      <c r="K916" s="2724"/>
      <c r="L916" s="2724"/>
      <c r="M916" s="3540"/>
      <c r="N916" s="3540"/>
      <c r="O916" s="2724"/>
      <c r="P916" s="2724"/>
      <c r="Q916" s="2724"/>
    </row>
    <row r="917" ht="25.15" customHeight="true" x14ac:dyDescent="0.2">
      <c r="C917" s="3550"/>
      <c r="D917" s="3540"/>
      <c r="E917" s="2724"/>
      <c r="F917" s="2724"/>
      <c r="G917" s="2724"/>
      <c r="H917" s="3540"/>
      <c r="I917" s="3540"/>
      <c r="J917" s="2724"/>
      <c r="K917" s="2724"/>
      <c r="L917" s="2724"/>
      <c r="M917" s="3540"/>
      <c r="N917" s="3540"/>
      <c r="O917" s="2724"/>
      <c r="P917" s="2724"/>
      <c r="Q917" s="2724"/>
    </row>
    <row r="918" ht="25.15" customHeight="true" x14ac:dyDescent="0.2">
      <c r="C918" s="3550"/>
      <c r="D918" s="3540"/>
      <c r="E918" s="2724"/>
      <c r="F918" s="2724"/>
      <c r="G918" s="2724"/>
      <c r="H918" s="3540"/>
      <c r="I918" s="3540"/>
      <c r="J918" s="2724"/>
      <c r="K918" s="2724"/>
      <c r="L918" s="2724"/>
      <c r="M918" s="3540"/>
      <c r="N918" s="3540"/>
      <c r="O918" s="2724"/>
      <c r="P918" s="2724"/>
      <c r="Q918" s="2724"/>
    </row>
    <row r="919" ht="25.15" customHeight="true" x14ac:dyDescent="0.2">
      <c r="C919" s="3550"/>
      <c r="D919" s="3540"/>
      <c r="E919" s="2724"/>
      <c r="F919" s="2724"/>
      <c r="G919" s="2724"/>
      <c r="H919" s="3540"/>
      <c r="I919" s="3540"/>
      <c r="J919" s="2724"/>
      <c r="K919" s="2724"/>
      <c r="L919" s="2724"/>
      <c r="M919" s="3540"/>
      <c r="N919" s="3540"/>
      <c r="O919" s="2724"/>
      <c r="P919" s="2724"/>
      <c r="Q919" s="2724"/>
    </row>
    <row r="920" ht="25.15" customHeight="true" x14ac:dyDescent="0.2">
      <c r="C920" s="3550"/>
      <c r="D920" s="3540"/>
      <c r="E920" s="2724"/>
      <c r="F920" s="2724"/>
      <c r="G920" s="2724"/>
      <c r="H920" s="3540"/>
      <c r="I920" s="3540"/>
      <c r="J920" s="2724"/>
      <c r="K920" s="2724"/>
      <c r="L920" s="2724"/>
      <c r="M920" s="3540"/>
      <c r="N920" s="3540"/>
      <c r="O920" s="2724"/>
      <c r="P920" s="2724"/>
      <c r="Q920" s="2724"/>
    </row>
    <row r="921" ht="25.15" customHeight="true" x14ac:dyDescent="0.2">
      <c r="C921" s="3550"/>
      <c r="D921" s="3540"/>
      <c r="E921" s="2724"/>
      <c r="F921" s="2724"/>
      <c r="G921" s="2724"/>
      <c r="H921" s="3540"/>
      <c r="I921" s="3540"/>
      <c r="J921" s="2724"/>
      <c r="K921" s="2724"/>
      <c r="L921" s="2724"/>
      <c r="M921" s="3540"/>
      <c r="N921" s="3540"/>
      <c r="O921" s="2724"/>
      <c r="P921" s="2724"/>
      <c r="Q921" s="2724"/>
    </row>
    <row r="922" ht="25.15" customHeight="true" x14ac:dyDescent="0.2">
      <c r="C922" s="3550"/>
      <c r="D922" s="3540"/>
      <c r="E922" s="2724"/>
      <c r="F922" s="2724"/>
      <c r="G922" s="2724"/>
      <c r="H922" s="3540"/>
      <c r="I922" s="3540"/>
      <c r="J922" s="2724"/>
      <c r="K922" s="2724"/>
      <c r="L922" s="2724"/>
      <c r="M922" s="3540"/>
      <c r="N922" s="3540"/>
      <c r="O922" s="2724"/>
      <c r="P922" s="2724"/>
      <c r="Q922" s="2724"/>
    </row>
    <row r="923" ht="25.15" customHeight="true" x14ac:dyDescent="0.2">
      <c r="C923" s="3550"/>
      <c r="D923" s="3540"/>
      <c r="E923" s="2724"/>
      <c r="F923" s="2724"/>
      <c r="G923" s="2724"/>
      <c r="H923" s="3540"/>
      <c r="I923" s="3540"/>
      <c r="J923" s="2724"/>
      <c r="K923" s="2724"/>
      <c r="L923" s="2724"/>
      <c r="M923" s="3540"/>
      <c r="N923" s="3540"/>
      <c r="O923" s="2724"/>
      <c r="P923" s="2724"/>
      <c r="Q923" s="2724"/>
    </row>
    <row r="924" ht="25.15" customHeight="true" x14ac:dyDescent="0.2">
      <c r="C924" s="3550"/>
      <c r="D924" s="3540"/>
      <c r="E924" s="2724"/>
      <c r="F924" s="2724"/>
      <c r="G924" s="2724"/>
      <c r="H924" s="3540"/>
      <c r="I924" s="3540"/>
      <c r="J924" s="2724"/>
      <c r="K924" s="2724"/>
      <c r="L924" s="2724"/>
      <c r="M924" s="3540"/>
      <c r="N924" s="3540"/>
      <c r="O924" s="2724"/>
      <c r="P924" s="2724"/>
      <c r="Q924" s="2724"/>
    </row>
    <row r="925" ht="25.15" customHeight="true" x14ac:dyDescent="0.2">
      <c r="C925" s="3550"/>
      <c r="D925" s="3540"/>
      <c r="E925" s="2724"/>
      <c r="F925" s="2724"/>
      <c r="G925" s="2724"/>
      <c r="H925" s="3540"/>
      <c r="I925" s="3540"/>
      <c r="J925" s="2724"/>
      <c r="K925" s="2724"/>
      <c r="L925" s="2724"/>
      <c r="M925" s="3540"/>
      <c r="N925" s="3540"/>
      <c r="O925" s="2724"/>
      <c r="P925" s="2724"/>
      <c r="Q925" s="2724"/>
    </row>
    <row r="926" ht="25.15" customHeight="true" x14ac:dyDescent="0.2">
      <c r="C926" s="3550"/>
      <c r="D926" s="3540"/>
      <c r="E926" s="2724"/>
      <c r="F926" s="2724"/>
      <c r="G926" s="2724"/>
      <c r="H926" s="3540"/>
      <c r="I926" s="3540"/>
      <c r="J926" s="2724"/>
      <c r="K926" s="2724"/>
      <c r="L926" s="2724"/>
      <c r="M926" s="3540"/>
      <c r="N926" s="3540"/>
      <c r="O926" s="2724"/>
      <c r="P926" s="2724"/>
      <c r="Q926" s="2724"/>
    </row>
    <row r="927" ht="25.15" customHeight="true" x14ac:dyDescent="0.2">
      <c r="C927" s="3550"/>
      <c r="D927" s="3540"/>
      <c r="E927" s="2724"/>
      <c r="F927" s="2724"/>
      <c r="G927" s="2724"/>
      <c r="H927" s="3540"/>
      <c r="I927" s="3540"/>
      <c r="J927" s="2724"/>
      <c r="K927" s="2724"/>
      <c r="L927" s="2724"/>
      <c r="M927" s="3540"/>
      <c r="N927" s="3540"/>
      <c r="O927" s="2724"/>
      <c r="P927" s="2724"/>
      <c r="Q927" s="2724"/>
    </row>
    <row r="928" ht="25.15" customHeight="true" x14ac:dyDescent="0.2">
      <c r="C928" s="3550"/>
      <c r="D928" s="3540"/>
      <c r="E928" s="2724"/>
      <c r="F928" s="2724"/>
      <c r="G928" s="2724"/>
      <c r="H928" s="3540"/>
      <c r="I928" s="3540"/>
      <c r="J928" s="2724"/>
      <c r="K928" s="2724"/>
      <c r="L928" s="2724"/>
      <c r="M928" s="3540"/>
      <c r="N928" s="3540"/>
      <c r="O928" s="2724"/>
      <c r="P928" s="2724"/>
      <c r="Q928" s="2724"/>
    </row>
    <row r="929" ht="25.15" customHeight="true" x14ac:dyDescent="0.2">
      <c r="C929" s="3550"/>
      <c r="D929" s="3540"/>
      <c r="E929" s="2724"/>
      <c r="F929" s="2724"/>
      <c r="G929" s="2724"/>
      <c r="H929" s="3540"/>
      <c r="I929" s="3540"/>
      <c r="J929" s="2724"/>
      <c r="K929" s="2724"/>
      <c r="L929" s="2724"/>
      <c r="M929" s="3540"/>
      <c r="N929" s="3540"/>
      <c r="O929" s="2724"/>
      <c r="P929" s="2724"/>
      <c r="Q929" s="2724"/>
    </row>
    <row r="930" ht="25.15" customHeight="true" x14ac:dyDescent="0.2">
      <c r="C930" s="3550"/>
      <c r="D930" s="3540"/>
      <c r="E930" s="2724"/>
      <c r="F930" s="2724"/>
      <c r="G930" s="2724"/>
      <c r="H930" s="3540"/>
      <c r="I930" s="3540"/>
      <c r="J930" s="2724"/>
      <c r="K930" s="2724"/>
      <c r="L930" s="2724"/>
      <c r="M930" s="3540"/>
      <c r="N930" s="3540"/>
      <c r="O930" s="2724"/>
      <c r="P930" s="2724"/>
      <c r="Q930" s="2724"/>
    </row>
    <row r="931" ht="25.15" customHeight="true" x14ac:dyDescent="0.2">
      <c r="C931" s="3550"/>
      <c r="D931" s="3540"/>
      <c r="E931" s="2724"/>
      <c r="F931" s="2724"/>
      <c r="G931" s="2724"/>
      <c r="H931" s="3540"/>
      <c r="I931" s="3540"/>
      <c r="J931" s="2724"/>
      <c r="K931" s="2724"/>
      <c r="L931" s="2724"/>
      <c r="M931" s="3540"/>
      <c r="N931" s="3540"/>
      <c r="O931" s="2724"/>
      <c r="P931" s="2724"/>
      <c r="Q931" s="2724"/>
    </row>
    <row r="932" ht="25.15" customHeight="true" x14ac:dyDescent="0.2">
      <c r="C932" s="3550"/>
      <c r="D932" s="3540"/>
      <c r="E932" s="2724"/>
      <c r="F932" s="2724"/>
      <c r="G932" s="2724"/>
      <c r="H932" s="3540"/>
      <c r="I932" s="3540"/>
      <c r="J932" s="2724"/>
      <c r="K932" s="2724"/>
      <c r="L932" s="2724"/>
      <c r="M932" s="3540"/>
      <c r="N932" s="3540"/>
      <c r="O932" s="2724"/>
      <c r="P932" s="2724"/>
      <c r="Q932" s="2724"/>
    </row>
    <row r="933" ht="25.15" customHeight="true" x14ac:dyDescent="0.2">
      <c r="C933" s="3550"/>
      <c r="D933" s="3540"/>
      <c r="E933" s="2724"/>
      <c r="F933" s="2724"/>
      <c r="G933" s="2724"/>
      <c r="H933" s="3540"/>
      <c r="I933" s="3540"/>
      <c r="J933" s="2724"/>
      <c r="K933" s="2724"/>
      <c r="L933" s="2724"/>
      <c r="M933" s="3540"/>
      <c r="N933" s="3540"/>
      <c r="O933" s="2724"/>
      <c r="P933" s="2724"/>
      <c r="Q933" s="2724"/>
    </row>
    <row r="934" ht="25.15" customHeight="true" x14ac:dyDescent="0.2">
      <c r="C934" s="3550"/>
      <c r="D934" s="3540"/>
      <c r="E934" s="2724"/>
      <c r="F934" s="2724"/>
      <c r="G934" s="2724"/>
      <c r="H934" s="3540"/>
      <c r="I934" s="3540"/>
      <c r="J934" s="2724"/>
      <c r="K934" s="2724"/>
      <c r="L934" s="2724"/>
      <c r="M934" s="3540"/>
      <c r="N934" s="3540"/>
      <c r="O934" s="2724"/>
      <c r="P934" s="2724"/>
      <c r="Q934" s="2724"/>
    </row>
    <row r="935" ht="25.15" customHeight="true" x14ac:dyDescent="0.2">
      <c r="C935" s="3550"/>
      <c r="D935" s="3540"/>
      <c r="E935" s="2724"/>
      <c r="F935" s="2724"/>
      <c r="G935" s="2724"/>
      <c r="H935" s="3540"/>
      <c r="I935" s="3540"/>
      <c r="J935" s="2724"/>
      <c r="K935" s="2724"/>
      <c r="L935" s="2724"/>
      <c r="M935" s="3540"/>
      <c r="N935" s="3540"/>
      <c r="O935" s="2724"/>
      <c r="P935" s="2724"/>
      <c r="Q935" s="2724"/>
    </row>
    <row r="936" ht="25.15" customHeight="true" x14ac:dyDescent="0.2">
      <c r="C936" s="3550"/>
      <c r="D936" s="3540"/>
      <c r="E936" s="2724"/>
      <c r="F936" s="2724"/>
      <c r="G936" s="2724"/>
      <c r="H936" s="3540"/>
      <c r="I936" s="3540"/>
      <c r="J936" s="2724"/>
      <c r="K936" s="2724"/>
      <c r="L936" s="2724"/>
      <c r="M936" s="3540"/>
      <c r="N936" s="3540"/>
      <c r="O936" s="2724"/>
      <c r="P936" s="2724"/>
      <c r="Q936" s="2724"/>
    </row>
    <row r="937" ht="25.15" customHeight="true" x14ac:dyDescent="0.2">
      <c r="C937" s="3550"/>
      <c r="D937" s="3540"/>
      <c r="E937" s="2724"/>
      <c r="F937" s="2724"/>
      <c r="G937" s="2724"/>
      <c r="H937" s="3540"/>
      <c r="I937" s="3540"/>
      <c r="J937" s="2724"/>
      <c r="K937" s="2724"/>
      <c r="L937" s="2724"/>
      <c r="M937" s="3540"/>
      <c r="N937" s="3540"/>
      <c r="O937" s="2724"/>
      <c r="P937" s="2724"/>
      <c r="Q937" s="2724"/>
    </row>
    <row r="938" ht="25.15" customHeight="true" x14ac:dyDescent="0.2">
      <c r="C938" s="3550"/>
      <c r="D938" s="3540"/>
      <c r="E938" s="2724"/>
      <c r="F938" s="2724"/>
      <c r="G938" s="2724"/>
      <c r="H938" s="3540"/>
      <c r="I938" s="3540"/>
      <c r="J938" s="2724"/>
      <c r="K938" s="2724"/>
      <c r="L938" s="2724"/>
      <c r="M938" s="3540"/>
      <c r="N938" s="3540"/>
      <c r="O938" s="2724"/>
      <c r="P938" s="2724"/>
      <c r="Q938" s="2724"/>
    </row>
    <row r="939" ht="25.15" customHeight="true" x14ac:dyDescent="0.2">
      <c r="C939" s="3550"/>
      <c r="D939" s="3540"/>
      <c r="E939" s="2724"/>
      <c r="F939" s="2724"/>
      <c r="G939" s="2724"/>
      <c r="H939" s="3540"/>
      <c r="I939" s="3540"/>
      <c r="J939" s="2724"/>
      <c r="K939" s="2724"/>
      <c r="L939" s="2724"/>
      <c r="M939" s="3540"/>
      <c r="N939" s="3540"/>
      <c r="O939" s="2724"/>
      <c r="P939" s="2724"/>
      <c r="Q939" s="2724"/>
    </row>
    <row r="940" ht="25.15" customHeight="true" x14ac:dyDescent="0.2">
      <c r="C940" s="3550"/>
      <c r="D940" s="3540"/>
      <c r="E940" s="2724"/>
      <c r="F940" s="2724"/>
      <c r="G940" s="2724"/>
      <c r="H940" s="3540"/>
      <c r="I940" s="3540"/>
      <c r="J940" s="2724"/>
      <c r="K940" s="2724"/>
      <c r="L940" s="2724"/>
      <c r="M940" s="3540"/>
      <c r="N940" s="3540"/>
      <c r="O940" s="2724"/>
      <c r="P940" s="2724"/>
      <c r="Q940" s="2724"/>
    </row>
    <row r="941" ht="25.15" customHeight="true" x14ac:dyDescent="0.2">
      <c r="C941" s="3550"/>
      <c r="D941" s="3540"/>
      <c r="E941" s="2724"/>
      <c r="F941" s="2724"/>
      <c r="G941" s="2724"/>
      <c r="H941" s="3540"/>
      <c r="I941" s="3540"/>
      <c r="J941" s="2724"/>
      <c r="K941" s="2724"/>
      <c r="L941" s="2724"/>
      <c r="M941" s="3540"/>
      <c r="N941" s="3540"/>
      <c r="O941" s="2724"/>
      <c r="P941" s="2724"/>
      <c r="Q941" s="2724"/>
    </row>
    <row r="942" ht="25.15" customHeight="true" x14ac:dyDescent="0.2">
      <c r="C942" s="3550"/>
      <c r="D942" s="3540"/>
      <c r="E942" s="2724"/>
      <c r="F942" s="2724"/>
      <c r="G942" s="2724"/>
      <c r="H942" s="3540"/>
      <c r="I942" s="3540"/>
      <c r="J942" s="2724"/>
      <c r="K942" s="2724"/>
      <c r="L942" s="2724"/>
      <c r="M942" s="3540"/>
      <c r="N942" s="3540"/>
      <c r="O942" s="2724"/>
      <c r="P942" s="2724"/>
      <c r="Q942" s="2724"/>
    </row>
    <row r="943" ht="25.15" customHeight="true" x14ac:dyDescent="0.2">
      <c r="C943" s="3550"/>
      <c r="D943" s="3540"/>
      <c r="E943" s="2724"/>
      <c r="F943" s="2724"/>
      <c r="G943" s="2724"/>
      <c r="H943" s="3540"/>
      <c r="I943" s="3540"/>
      <c r="J943" s="2724"/>
      <c r="K943" s="2724"/>
      <c r="L943" s="2724"/>
      <c r="M943" s="3540"/>
      <c r="N943" s="3540"/>
      <c r="O943" s="2724"/>
      <c r="P943" s="2724"/>
      <c r="Q943" s="2724"/>
    </row>
    <row r="944" ht="25.15" customHeight="true" x14ac:dyDescent="0.2">
      <c r="C944" s="3550"/>
      <c r="D944" s="3540"/>
      <c r="E944" s="2724"/>
      <c r="F944" s="2724"/>
      <c r="G944" s="2724"/>
      <c r="H944" s="3540"/>
      <c r="I944" s="3540"/>
      <c r="J944" s="2724"/>
      <c r="K944" s="2724"/>
      <c r="L944" s="2724"/>
      <c r="M944" s="3540"/>
      <c r="N944" s="3540"/>
      <c r="O944" s="2724"/>
      <c r="P944" s="2724"/>
      <c r="Q944" s="2724"/>
    </row>
    <row r="945" ht="25.15" customHeight="true" x14ac:dyDescent="0.2">
      <c r="C945" s="3550"/>
      <c r="D945" s="3540"/>
      <c r="E945" s="2724"/>
      <c r="F945" s="2724"/>
      <c r="G945" s="2724"/>
      <c r="H945" s="3540"/>
      <c r="I945" s="3540"/>
      <c r="J945" s="2724"/>
      <c r="K945" s="2724"/>
      <c r="L945" s="2724"/>
      <c r="M945" s="3540"/>
      <c r="N945" s="3540"/>
      <c r="O945" s="2724"/>
      <c r="P945" s="2724"/>
      <c r="Q945" s="2724"/>
    </row>
    <row r="946" ht="25.15" customHeight="true" x14ac:dyDescent="0.2">
      <c r="C946" s="3550"/>
      <c r="D946" s="3540"/>
      <c r="E946" s="2724"/>
      <c r="F946" s="2724"/>
      <c r="G946" s="2724"/>
      <c r="H946" s="3540"/>
      <c r="I946" s="3540"/>
      <c r="J946" s="2724"/>
      <c r="K946" s="2724"/>
      <c r="L946" s="2724"/>
      <c r="M946" s="3540"/>
      <c r="N946" s="3540"/>
      <c r="O946" s="2724"/>
      <c r="P946" s="2724"/>
      <c r="Q946" s="2724"/>
    </row>
    <row r="947" ht="25.15" customHeight="true" x14ac:dyDescent="0.2">
      <c r="C947" s="3550"/>
      <c r="D947" s="3540"/>
      <c r="E947" s="2724"/>
      <c r="F947" s="2724"/>
      <c r="G947" s="2724"/>
      <c r="H947" s="3540"/>
      <c r="I947" s="3540"/>
      <c r="J947" s="2724"/>
      <c r="K947" s="2724"/>
      <c r="L947" s="2724"/>
      <c r="M947" s="3540"/>
      <c r="N947" s="3540"/>
      <c r="O947" s="2724"/>
      <c r="P947" s="2724"/>
      <c r="Q947" s="2724"/>
    </row>
    <row r="948" ht="25.15" customHeight="true" x14ac:dyDescent="0.2">
      <c r="C948" s="3550"/>
      <c r="D948" s="3540"/>
      <c r="E948" s="2724"/>
      <c r="F948" s="2724"/>
      <c r="G948" s="2724"/>
      <c r="H948" s="3540"/>
      <c r="I948" s="3540"/>
      <c r="J948" s="2724"/>
      <c r="K948" s="2724"/>
      <c r="L948" s="2724"/>
      <c r="M948" s="3540"/>
      <c r="N948" s="3540"/>
      <c r="O948" s="2724"/>
      <c r="P948" s="2724"/>
      <c r="Q948" s="2724"/>
    </row>
    <row r="949" ht="25.15" customHeight="true" x14ac:dyDescent="0.2">
      <c r="C949" s="3550"/>
      <c r="D949" s="3540"/>
      <c r="E949" s="2724"/>
      <c r="F949" s="2724"/>
      <c r="G949" s="2724"/>
      <c r="H949" s="3540"/>
      <c r="I949" s="3540"/>
      <c r="J949" s="2724"/>
      <c r="K949" s="2724"/>
      <c r="L949" s="2724"/>
      <c r="M949" s="3540"/>
      <c r="N949" s="3540"/>
      <c r="O949" s="2724"/>
      <c r="P949" s="2724"/>
      <c r="Q949" s="2724"/>
    </row>
    <row r="950" ht="25.15" customHeight="true" x14ac:dyDescent="0.2">
      <c r="C950" s="3550"/>
      <c r="D950" s="3540"/>
      <c r="E950" s="2724"/>
      <c r="F950" s="2724"/>
      <c r="G950" s="2724"/>
      <c r="H950" s="3540"/>
      <c r="I950" s="3540"/>
      <c r="J950" s="2724"/>
      <c r="K950" s="2724"/>
      <c r="L950" s="2724"/>
      <c r="M950" s="3540"/>
      <c r="N950" s="3540"/>
      <c r="O950" s="2724"/>
      <c r="P950" s="2724"/>
      <c r="Q950" s="2724"/>
    </row>
    <row r="951" ht="25.15" customHeight="true" x14ac:dyDescent="0.2">
      <c r="C951" s="3550"/>
      <c r="D951" s="3540"/>
      <c r="E951" s="2724"/>
      <c r="F951" s="2724"/>
      <c r="G951" s="2724"/>
      <c r="H951" s="3540"/>
      <c r="I951" s="3540"/>
      <c r="J951" s="2724"/>
      <c r="K951" s="2724"/>
      <c r="L951" s="2724"/>
      <c r="M951" s="3540"/>
      <c r="N951" s="3540"/>
      <c r="O951" s="2724"/>
      <c r="P951" s="2724"/>
      <c r="Q951" s="2724"/>
    </row>
    <row r="952" ht="25.15" customHeight="true" x14ac:dyDescent="0.2">
      <c r="C952" s="3550"/>
      <c r="D952" s="3540"/>
      <c r="E952" s="2724"/>
      <c r="F952" s="2724"/>
      <c r="G952" s="2724"/>
      <c r="H952" s="3540"/>
      <c r="I952" s="3540"/>
      <c r="J952" s="2724"/>
      <c r="K952" s="2724"/>
      <c r="L952" s="2724"/>
      <c r="M952" s="3540"/>
      <c r="N952" s="3540"/>
      <c r="O952" s="2724"/>
      <c r="P952" s="2724"/>
      <c r="Q952" s="2724"/>
    </row>
    <row r="953" ht="25.15" customHeight="true" x14ac:dyDescent="0.2">
      <c r="C953" s="3550"/>
      <c r="D953" s="3540"/>
      <c r="E953" s="2724"/>
      <c r="F953" s="2724"/>
      <c r="G953" s="2724"/>
      <c r="H953" s="3540"/>
      <c r="I953" s="3540"/>
      <c r="J953" s="2724"/>
      <c r="K953" s="2724"/>
      <c r="L953" s="2724"/>
      <c r="M953" s="3540"/>
      <c r="N953" s="3540"/>
      <c r="O953" s="2724"/>
      <c r="P953" s="2724"/>
      <c r="Q953" s="2724"/>
    </row>
    <row r="954" ht="25.15" customHeight="true" x14ac:dyDescent="0.2">
      <c r="C954" s="3550"/>
      <c r="D954" s="3540"/>
      <c r="E954" s="2724"/>
      <c r="F954" s="2724"/>
      <c r="G954" s="2724"/>
      <c r="H954" s="3540"/>
      <c r="I954" s="3540"/>
      <c r="J954" s="2724"/>
      <c r="K954" s="2724"/>
      <c r="L954" s="2724"/>
      <c r="M954" s="3540"/>
      <c r="N954" s="3540"/>
      <c r="O954" s="2724"/>
      <c r="P954" s="2724"/>
      <c r="Q954" s="2724"/>
    </row>
    <row r="955" ht="25.15" customHeight="true" x14ac:dyDescent="0.2">
      <c r="C955" s="3550"/>
      <c r="D955" s="3540"/>
      <c r="E955" s="2724"/>
      <c r="F955" s="2724"/>
      <c r="G955" s="2724"/>
      <c r="H955" s="3540"/>
      <c r="I955" s="3540"/>
      <c r="J955" s="2724"/>
      <c r="K955" s="2724"/>
      <c r="L955" s="2724"/>
      <c r="M955" s="3540"/>
      <c r="N955" s="3540"/>
      <c r="O955" s="2724"/>
      <c r="P955" s="2724"/>
      <c r="Q955" s="2724"/>
    </row>
    <row r="956" ht="25.15" customHeight="true" x14ac:dyDescent="0.2">
      <c r="C956" s="3550"/>
      <c r="D956" s="3540"/>
      <c r="E956" s="2724"/>
      <c r="F956" s="2724"/>
      <c r="G956" s="2724"/>
      <c r="H956" s="3540"/>
      <c r="I956" s="3540"/>
      <c r="J956" s="2724"/>
      <c r="K956" s="2724"/>
      <c r="L956" s="2724"/>
      <c r="M956" s="3540"/>
      <c r="N956" s="3540"/>
      <c r="O956" s="2724"/>
      <c r="P956" s="2724"/>
      <c r="Q956" s="2724"/>
    </row>
    <row r="957" ht="25.15" customHeight="true" x14ac:dyDescent="0.2">
      <c r="C957" s="3550"/>
      <c r="D957" s="3540"/>
      <c r="E957" s="2724"/>
      <c r="F957" s="2724"/>
      <c r="G957" s="2724"/>
      <c r="H957" s="3540"/>
      <c r="I957" s="3540"/>
      <c r="J957" s="2724"/>
      <c r="K957" s="2724"/>
      <c r="L957" s="2724"/>
      <c r="M957" s="3540"/>
      <c r="N957" s="3540"/>
      <c r="O957" s="2724"/>
      <c r="P957" s="2724"/>
      <c r="Q957" s="2724"/>
    </row>
    <row r="958" ht="25.15" customHeight="true" x14ac:dyDescent="0.2">
      <c r="C958" s="3550"/>
      <c r="D958" s="3540"/>
      <c r="E958" s="2724"/>
      <c r="F958" s="2724"/>
      <c r="G958" s="2724"/>
      <c r="H958" s="3540"/>
      <c r="I958" s="3540"/>
      <c r="J958" s="2724"/>
      <c r="K958" s="2724"/>
      <c r="L958" s="2724"/>
      <c r="M958" s="3540"/>
      <c r="N958" s="3540"/>
      <c r="O958" s="2724"/>
      <c r="P958" s="2724"/>
      <c r="Q958" s="2724"/>
    </row>
    <row r="959" ht="25.15" customHeight="true" x14ac:dyDescent="0.2">
      <c r="C959" s="3550"/>
      <c r="D959" s="3540"/>
      <c r="E959" s="2724"/>
      <c r="F959" s="2724"/>
      <c r="G959" s="2724"/>
      <c r="H959" s="3540"/>
      <c r="I959" s="3540"/>
      <c r="J959" s="2724"/>
      <c r="K959" s="2724"/>
      <c r="L959" s="2724"/>
      <c r="M959" s="3540"/>
      <c r="N959" s="3540"/>
      <c r="O959" s="2724"/>
      <c r="P959" s="2724"/>
      <c r="Q959" s="2724"/>
    </row>
    <row r="960" ht="25.15" customHeight="true" x14ac:dyDescent="0.2">
      <c r="C960" s="3550"/>
      <c r="D960" s="3540"/>
      <c r="E960" s="2724"/>
      <c r="F960" s="2724"/>
      <c r="G960" s="2724"/>
      <c r="H960" s="3540"/>
      <c r="I960" s="3540"/>
      <c r="J960" s="2724"/>
      <c r="K960" s="2724"/>
      <c r="L960" s="2724"/>
      <c r="M960" s="3540"/>
      <c r="N960" s="3540"/>
      <c r="O960" s="2724"/>
      <c r="P960" s="2724"/>
      <c r="Q960" s="2724"/>
    </row>
    <row r="961" ht="25.15" customHeight="true" x14ac:dyDescent="0.2">
      <c r="C961" s="3550"/>
      <c r="D961" s="3540"/>
      <c r="E961" s="2724"/>
      <c r="F961" s="2724"/>
      <c r="G961" s="2724"/>
      <c r="H961" s="3540"/>
      <c r="I961" s="3540"/>
      <c r="J961" s="2724"/>
      <c r="K961" s="2724"/>
      <c r="L961" s="2724"/>
      <c r="M961" s="3540"/>
      <c r="N961" s="3540"/>
      <c r="O961" s="2724"/>
      <c r="P961" s="2724"/>
      <c r="Q961" s="2724"/>
    </row>
    <row r="962" ht="25.15" customHeight="true" x14ac:dyDescent="0.2">
      <c r="C962" s="3550"/>
      <c r="D962" s="3540"/>
      <c r="E962" s="2724"/>
      <c r="F962" s="2724"/>
      <c r="G962" s="2724"/>
      <c r="H962" s="3540"/>
      <c r="I962" s="3540"/>
      <c r="J962" s="2724"/>
      <c r="K962" s="2724"/>
      <c r="L962" s="2724"/>
      <c r="M962" s="3540"/>
      <c r="N962" s="3540"/>
      <c r="O962" s="2724"/>
      <c r="P962" s="2724"/>
      <c r="Q962" s="2724"/>
    </row>
    <row r="963" ht="25.15" customHeight="true" x14ac:dyDescent="0.2">
      <c r="C963" s="3550"/>
      <c r="D963" s="3540"/>
      <c r="E963" s="2724"/>
      <c r="F963" s="2724"/>
      <c r="G963" s="2724"/>
      <c r="H963" s="3540"/>
      <c r="I963" s="3540"/>
      <c r="J963" s="2724"/>
      <c r="K963" s="2724"/>
      <c r="L963" s="2724"/>
      <c r="M963" s="3540"/>
      <c r="N963" s="3540"/>
      <c r="O963" s="2724"/>
      <c r="P963" s="2724"/>
      <c r="Q963" s="2724"/>
    </row>
    <row r="964" ht="25.15" customHeight="true" x14ac:dyDescent="0.2">
      <c r="C964" s="3550"/>
      <c r="D964" s="3540"/>
      <c r="E964" s="2724"/>
      <c r="F964" s="2724"/>
      <c r="G964" s="2724"/>
      <c r="H964" s="3540"/>
      <c r="I964" s="3540"/>
      <c r="J964" s="2724"/>
      <c r="K964" s="2724"/>
      <c r="L964" s="2724"/>
      <c r="M964" s="3540"/>
      <c r="N964" s="3540"/>
      <c r="O964" s="2724"/>
      <c r="P964" s="2724"/>
      <c r="Q964" s="2724"/>
    </row>
    <row r="965" ht="25.15" customHeight="true" x14ac:dyDescent="0.2">
      <c r="C965" s="3550"/>
      <c r="D965" s="3540"/>
      <c r="E965" s="2724"/>
      <c r="F965" s="2724"/>
      <c r="G965" s="2724"/>
      <c r="H965" s="3540"/>
      <c r="I965" s="3540"/>
      <c r="J965" s="2724"/>
      <c r="K965" s="2724"/>
      <c r="L965" s="2724"/>
      <c r="M965" s="3540"/>
      <c r="N965" s="3540"/>
      <c r="O965" s="2724"/>
      <c r="P965" s="2724"/>
      <c r="Q965" s="2724"/>
    </row>
    <row r="966" ht="25.15" customHeight="true" x14ac:dyDescent="0.2">
      <c r="C966" s="3550"/>
      <c r="D966" s="3540"/>
      <c r="E966" s="2724"/>
      <c r="F966" s="2724"/>
      <c r="G966" s="2724"/>
      <c r="H966" s="3540"/>
      <c r="I966" s="3540"/>
      <c r="J966" s="2724"/>
      <c r="K966" s="2724"/>
      <c r="L966" s="2724"/>
      <c r="M966" s="3540"/>
      <c r="N966" s="3540"/>
      <c r="O966" s="2724"/>
      <c r="P966" s="2724"/>
      <c r="Q966" s="2724"/>
    </row>
    <row r="967" ht="25.15" customHeight="true" x14ac:dyDescent="0.2">
      <c r="C967" s="3550"/>
      <c r="D967" s="3540"/>
      <c r="E967" s="2724"/>
      <c r="F967" s="2724"/>
      <c r="G967" s="2724"/>
      <c r="H967" s="3540"/>
      <c r="I967" s="3540"/>
      <c r="J967" s="2724"/>
      <c r="K967" s="2724"/>
      <c r="L967" s="2724"/>
      <c r="M967" s="3540"/>
      <c r="N967" s="3540"/>
      <c r="O967" s="2724"/>
      <c r="P967" s="2724"/>
      <c r="Q967" s="2724"/>
    </row>
    <row r="968" ht="25.15" customHeight="true" x14ac:dyDescent="0.2">
      <c r="C968" s="3550"/>
      <c r="D968" s="3540"/>
      <c r="E968" s="2724"/>
      <c r="F968" s="2724"/>
      <c r="G968" s="2724"/>
      <c r="H968" s="3540"/>
      <c r="I968" s="3540"/>
      <c r="J968" s="2724"/>
      <c r="K968" s="2724"/>
      <c r="L968" s="2724"/>
      <c r="M968" s="3540"/>
      <c r="N968" s="3540"/>
      <c r="O968" s="2724"/>
      <c r="P968" s="2724"/>
      <c r="Q968" s="2724"/>
    </row>
    <row r="969" ht="25.15" customHeight="true" x14ac:dyDescent="0.2">
      <c r="C969" s="3550"/>
      <c r="D969" s="3540"/>
      <c r="E969" s="2724"/>
      <c r="F969" s="2724"/>
      <c r="G969" s="2724"/>
      <c r="H969" s="3540"/>
      <c r="I969" s="3540"/>
      <c r="J969" s="2724"/>
      <c r="K969" s="2724"/>
      <c r="L969" s="2724"/>
      <c r="M969" s="3540"/>
      <c r="N969" s="3540"/>
      <c r="O969" s="2724"/>
      <c r="P969" s="2724"/>
      <c r="Q969" s="2724"/>
    </row>
    <row r="970" ht="25.15" customHeight="true" x14ac:dyDescent="0.2">
      <c r="C970" s="3550"/>
      <c r="D970" s="3540"/>
      <c r="E970" s="2724"/>
      <c r="F970" s="2724"/>
      <c r="G970" s="2724"/>
      <c r="H970" s="3540"/>
      <c r="I970" s="3540"/>
      <c r="J970" s="2724"/>
      <c r="K970" s="2724"/>
      <c r="L970" s="2724"/>
      <c r="M970" s="3540"/>
      <c r="N970" s="3540"/>
      <c r="O970" s="2724"/>
      <c r="P970" s="2724"/>
      <c r="Q970" s="2724"/>
    </row>
    <row r="971" ht="25.15" customHeight="true" x14ac:dyDescent="0.2">
      <c r="C971" s="3550"/>
      <c r="D971" s="3540"/>
      <c r="E971" s="2724"/>
      <c r="F971" s="2724"/>
      <c r="G971" s="2724"/>
      <c r="H971" s="3540"/>
      <c r="I971" s="3540"/>
      <c r="J971" s="2724"/>
      <c r="K971" s="2724"/>
      <c r="L971" s="2724"/>
      <c r="M971" s="3540"/>
      <c r="N971" s="3540"/>
      <c r="O971" s="2724"/>
      <c r="P971" s="2724"/>
      <c r="Q971" s="2724"/>
    </row>
    <row r="972" ht="25.15" customHeight="true" x14ac:dyDescent="0.2">
      <c r="C972" s="3550"/>
      <c r="D972" s="3540"/>
      <c r="E972" s="2724"/>
      <c r="F972" s="2724"/>
      <c r="G972" s="2724"/>
      <c r="H972" s="3540"/>
      <c r="I972" s="3540"/>
      <c r="J972" s="2724"/>
      <c r="K972" s="2724"/>
      <c r="L972" s="2724"/>
      <c r="M972" s="3540"/>
      <c r="N972" s="3540"/>
      <c r="O972" s="2724"/>
      <c r="P972" s="2724"/>
      <c r="Q972" s="2724"/>
    </row>
    <row r="973" ht="25.15" customHeight="true" x14ac:dyDescent="0.2">
      <c r="C973" s="3550"/>
      <c r="D973" s="3540"/>
      <c r="E973" s="2724"/>
      <c r="F973" s="2724"/>
      <c r="G973" s="2724"/>
      <c r="H973" s="3540"/>
      <c r="I973" s="3540"/>
      <c r="J973" s="2724"/>
      <c r="K973" s="2724"/>
      <c r="L973" s="2724"/>
      <c r="M973" s="3540"/>
      <c r="N973" s="3540"/>
      <c r="O973" s="2724"/>
      <c r="P973" s="2724"/>
      <c r="Q973" s="2724"/>
    </row>
    <row r="974" ht="25.15" customHeight="true" x14ac:dyDescent="0.2">
      <c r="C974" s="3550"/>
      <c r="D974" s="3540"/>
      <c r="E974" s="2724"/>
      <c r="F974" s="2724"/>
      <c r="G974" s="2724"/>
      <c r="H974" s="3540"/>
      <c r="I974" s="3540"/>
      <c r="J974" s="2724"/>
      <c r="K974" s="2724"/>
      <c r="L974" s="2724"/>
      <c r="M974" s="3540"/>
      <c r="N974" s="3540"/>
      <c r="O974" s="2724"/>
      <c r="P974" s="2724"/>
      <c r="Q974" s="2724"/>
    </row>
    <row r="975" ht="25.15" customHeight="true" x14ac:dyDescent="0.2">
      <c r="C975" s="3550"/>
      <c r="D975" s="3540"/>
      <c r="E975" s="2724"/>
      <c r="F975" s="2724"/>
      <c r="G975" s="2724"/>
      <c r="H975" s="3540"/>
      <c r="I975" s="3540"/>
      <c r="J975" s="2724"/>
      <c r="K975" s="2724"/>
      <c r="L975" s="2724"/>
      <c r="M975" s="3540"/>
      <c r="N975" s="3540"/>
      <c r="O975" s="2724"/>
      <c r="P975" s="2724"/>
      <c r="Q975" s="2724"/>
    </row>
    <row r="976" ht="25.15" customHeight="true" x14ac:dyDescent="0.2">
      <c r="C976" s="3550"/>
      <c r="D976" s="3540"/>
      <c r="E976" s="2724"/>
      <c r="F976" s="2724"/>
      <c r="G976" s="2724"/>
      <c r="H976" s="3540"/>
      <c r="I976" s="3540"/>
      <c r="J976" s="2724"/>
      <c r="K976" s="2724"/>
      <c r="L976" s="2724"/>
      <c r="M976" s="3540"/>
      <c r="N976" s="3540"/>
      <c r="O976" s="2724"/>
      <c r="P976" s="2724"/>
      <c r="Q976" s="2724"/>
    </row>
    <row r="977" ht="25.15" customHeight="true" x14ac:dyDescent="0.2">
      <c r="C977" s="3550"/>
      <c r="D977" s="3540"/>
      <c r="E977" s="2724"/>
      <c r="F977" s="2724"/>
      <c r="G977" s="2724"/>
      <c r="H977" s="3540"/>
      <c r="I977" s="3540"/>
      <c r="J977" s="2724"/>
      <c r="K977" s="2724"/>
      <c r="L977" s="2724"/>
      <c r="M977" s="3540"/>
      <c r="N977" s="3540"/>
      <c r="O977" s="2724"/>
      <c r="P977" s="2724"/>
      <c r="Q977" s="2724"/>
    </row>
    <row r="978" ht="25.15" customHeight="true" x14ac:dyDescent="0.2">
      <c r="C978" s="3550"/>
      <c r="D978" s="3540"/>
      <c r="E978" s="2724"/>
      <c r="F978" s="2724"/>
      <c r="G978" s="2724"/>
      <c r="H978" s="3540"/>
      <c r="I978" s="3540"/>
      <c r="J978" s="2724"/>
      <c r="K978" s="2724"/>
      <c r="L978" s="2724"/>
      <c r="M978" s="3540"/>
      <c r="N978" s="3540"/>
      <c r="O978" s="2724"/>
      <c r="P978" s="2724"/>
      <c r="Q978" s="2724"/>
    </row>
    <row r="979" ht="25.15" customHeight="true" x14ac:dyDescent="0.2">
      <c r="C979" s="3550"/>
      <c r="D979" s="3540"/>
      <c r="E979" s="2724"/>
      <c r="F979" s="2724"/>
      <c r="G979" s="2724"/>
      <c r="H979" s="3540"/>
      <c r="I979" s="3540"/>
      <c r="J979" s="2724"/>
      <c r="K979" s="2724"/>
      <c r="L979" s="2724"/>
      <c r="M979" s="3540"/>
      <c r="N979" s="3540"/>
      <c r="O979" s="2724"/>
      <c r="P979" s="2724"/>
      <c r="Q979" s="2724"/>
    </row>
    <row r="980" ht="25.15" customHeight="true" x14ac:dyDescent="0.2">
      <c r="C980" s="3550"/>
      <c r="D980" s="3540"/>
      <c r="E980" s="2724"/>
      <c r="F980" s="2724"/>
      <c r="G980" s="2724"/>
      <c r="H980" s="3540"/>
      <c r="I980" s="3540"/>
      <c r="J980" s="2724"/>
      <c r="K980" s="2724"/>
      <c r="L980" s="2724"/>
      <c r="M980" s="3540"/>
      <c r="N980" s="3540"/>
      <c r="O980" s="2724"/>
      <c r="P980" s="2724"/>
      <c r="Q980" s="2724"/>
    </row>
    <row r="981" ht="25.15" customHeight="true" x14ac:dyDescent="0.2">
      <c r="C981" s="3550"/>
      <c r="D981" s="3540"/>
      <c r="E981" s="2724"/>
      <c r="F981" s="2724"/>
      <c r="G981" s="2724"/>
      <c r="H981" s="3540"/>
      <c r="I981" s="3540"/>
      <c r="J981" s="2724"/>
      <c r="K981" s="2724"/>
      <c r="L981" s="2724"/>
      <c r="M981" s="3540"/>
      <c r="N981" s="3540"/>
      <c r="O981" s="2724"/>
      <c r="P981" s="2724"/>
      <c r="Q981" s="2724"/>
    </row>
    <row r="982" ht="25.15" customHeight="true" x14ac:dyDescent="0.2">
      <c r="C982" s="3550"/>
      <c r="D982" s="3540"/>
      <c r="E982" s="2724"/>
      <c r="F982" s="2724"/>
      <c r="G982" s="2724"/>
      <c r="H982" s="3540"/>
      <c r="I982" s="3540"/>
      <c r="J982" s="2724"/>
      <c r="K982" s="2724"/>
      <c r="L982" s="2724"/>
      <c r="M982" s="3540"/>
      <c r="N982" s="3540"/>
      <c r="O982" s="2724"/>
      <c r="P982" s="2724"/>
      <c r="Q982" s="2724"/>
    </row>
    <row r="983" ht="25.15" customHeight="true" x14ac:dyDescent="0.2">
      <c r="C983" s="3550"/>
      <c r="D983" s="3540"/>
      <c r="E983" s="2724"/>
      <c r="F983" s="2724"/>
      <c r="G983" s="2724"/>
      <c r="H983" s="3540"/>
      <c r="I983" s="3540"/>
      <c r="J983" s="2724"/>
      <c r="K983" s="2724"/>
      <c r="L983" s="2724"/>
      <c r="M983" s="3540"/>
      <c r="N983" s="3540"/>
      <c r="O983" s="2724"/>
      <c r="P983" s="2724"/>
      <c r="Q983" s="2724"/>
    </row>
    <row r="984" ht="25.15" customHeight="true" x14ac:dyDescent="0.2">
      <c r="C984" s="3550"/>
      <c r="D984" s="3540"/>
      <c r="E984" s="2724"/>
      <c r="F984" s="2724"/>
      <c r="G984" s="2724"/>
      <c r="H984" s="3540"/>
      <c r="I984" s="3540"/>
      <c r="J984" s="2724"/>
      <c r="K984" s="2724"/>
      <c r="L984" s="2724"/>
      <c r="M984" s="3540"/>
      <c r="N984" s="3540"/>
      <c r="O984" s="2724"/>
      <c r="P984" s="2724"/>
      <c r="Q984" s="2724"/>
    </row>
    <row r="985" ht="25.15" customHeight="true" x14ac:dyDescent="0.2">
      <c r="C985" s="3550"/>
      <c r="D985" s="3540"/>
      <c r="E985" s="2724"/>
      <c r="F985" s="2724"/>
      <c r="G985" s="2724"/>
      <c r="H985" s="3540"/>
      <c r="I985" s="3540"/>
      <c r="J985" s="2724"/>
      <c r="K985" s="2724"/>
      <c r="L985" s="2724"/>
      <c r="M985" s="3540"/>
      <c r="N985" s="3540"/>
      <c r="O985" s="2724"/>
      <c r="P985" s="2724"/>
      <c r="Q985" s="2724"/>
    </row>
    <row r="986" ht="25.15" customHeight="true" x14ac:dyDescent="0.2">
      <c r="C986" s="3550"/>
      <c r="D986" s="3540"/>
      <c r="E986" s="2724"/>
      <c r="F986" s="2724"/>
      <c r="G986" s="2724"/>
      <c r="H986" s="3540"/>
      <c r="I986" s="3540"/>
      <c r="J986" s="2724"/>
      <c r="K986" s="2724"/>
      <c r="L986" s="2724"/>
      <c r="M986" s="3540"/>
      <c r="N986" s="3540"/>
      <c r="O986" s="2724"/>
      <c r="P986" s="2724"/>
      <c r="Q986" s="2724"/>
    </row>
    <row r="987" ht="25.15" customHeight="true" x14ac:dyDescent="0.2">
      <c r="C987" s="3550"/>
      <c r="D987" s="3540"/>
      <c r="E987" s="2724"/>
      <c r="F987" s="2724"/>
      <c r="G987" s="2724"/>
      <c r="H987" s="3540"/>
      <c r="I987" s="3540"/>
      <c r="J987" s="2724"/>
      <c r="K987" s="2724"/>
      <c r="L987" s="2724"/>
      <c r="M987" s="3540"/>
      <c r="N987" s="3540"/>
      <c r="O987" s="2724"/>
      <c r="P987" s="2724"/>
      <c r="Q987" s="2724"/>
    </row>
    <row r="988" ht="25.15" customHeight="true" x14ac:dyDescent="0.2">
      <c r="C988" s="3550"/>
      <c r="D988" s="3540"/>
      <c r="E988" s="2724"/>
      <c r="F988" s="2724"/>
      <c r="G988" s="2724"/>
      <c r="H988" s="3540"/>
      <c r="I988" s="3540"/>
      <c r="J988" s="2724"/>
      <c r="K988" s="2724"/>
      <c r="L988" s="2724"/>
      <c r="M988" s="3540"/>
      <c r="N988" s="3540"/>
      <c r="O988" s="2724"/>
      <c r="P988" s="2724"/>
      <c r="Q988" s="2724"/>
    </row>
    <row r="989" ht="25.15" customHeight="true" x14ac:dyDescent="0.2">
      <c r="C989" s="3550"/>
      <c r="D989" s="3540"/>
      <c r="E989" s="2724"/>
      <c r="F989" s="2724"/>
      <c r="G989" s="2724"/>
      <c r="H989" s="3540"/>
      <c r="I989" s="3540"/>
      <c r="J989" s="2724"/>
      <c r="K989" s="2724"/>
      <c r="L989" s="2724"/>
      <c r="M989" s="3540"/>
      <c r="N989" s="3540"/>
      <c r="O989" s="2724"/>
      <c r="P989" s="2724"/>
      <c r="Q989" s="2724"/>
    </row>
    <row r="990" ht="25.15" customHeight="true" x14ac:dyDescent="0.2">
      <c r="C990" s="3550"/>
      <c r="D990" s="3540"/>
      <c r="E990" s="2724"/>
      <c r="F990" s="2724"/>
      <c r="G990" s="2724"/>
      <c r="H990" s="3540"/>
      <c r="I990" s="3540"/>
      <c r="J990" s="2724"/>
      <c r="K990" s="2724"/>
      <c r="L990" s="2724"/>
      <c r="M990" s="3540"/>
      <c r="N990" s="3540"/>
      <c r="O990" s="2724"/>
      <c r="P990" s="2724"/>
      <c r="Q990" s="2724"/>
    </row>
    <row r="991" ht="25.15" customHeight="true" x14ac:dyDescent="0.2">
      <c r="C991" s="3550"/>
      <c r="D991" s="3540"/>
      <c r="E991" s="2724"/>
      <c r="F991" s="2724"/>
      <c r="G991" s="2724"/>
      <c r="H991" s="3540"/>
      <c r="I991" s="3540"/>
      <c r="J991" s="2724"/>
      <c r="K991" s="2724"/>
      <c r="L991" s="2724"/>
      <c r="M991" s="3540"/>
      <c r="N991" s="3540"/>
      <c r="O991" s="2724"/>
      <c r="P991" s="2724"/>
      <c r="Q991" s="2724"/>
    </row>
    <row r="992" ht="25.15" customHeight="true" x14ac:dyDescent="0.2">
      <c r="C992" s="3550"/>
      <c r="D992" s="3540"/>
      <c r="E992" s="2724"/>
      <c r="F992" s="2724"/>
      <c r="G992" s="2724"/>
      <c r="H992" s="3540"/>
      <c r="I992" s="3540"/>
      <c r="J992" s="2724"/>
      <c r="K992" s="2724"/>
      <c r="L992" s="2724"/>
      <c r="M992" s="3540"/>
      <c r="N992" s="3540"/>
      <c r="O992" s="2724"/>
      <c r="P992" s="2724"/>
      <c r="Q992" s="2724"/>
    </row>
    <row r="993" ht="25.15" customHeight="true" x14ac:dyDescent="0.2">
      <c r="C993" s="3550"/>
      <c r="D993" s="3540"/>
      <c r="E993" s="2724"/>
      <c r="F993" s="2724"/>
      <c r="G993" s="2724"/>
      <c r="H993" s="3540"/>
      <c r="I993" s="3540"/>
      <c r="J993" s="2724"/>
      <c r="K993" s="2724"/>
      <c r="L993" s="2724"/>
      <c r="M993" s="3540"/>
      <c r="N993" s="3540"/>
      <c r="O993" s="2724"/>
      <c r="P993" s="2724"/>
      <c r="Q993" s="2724"/>
    </row>
    <row r="994" ht="25.15" customHeight="true" x14ac:dyDescent="0.2">
      <c r="C994" s="3550"/>
      <c r="D994" s="3540"/>
      <c r="E994" s="2724"/>
      <c r="F994" s="2724"/>
      <c r="G994" s="2724"/>
      <c r="H994" s="3540"/>
      <c r="I994" s="3540"/>
      <c r="J994" s="2724"/>
      <c r="K994" s="2724"/>
      <c r="L994" s="2724"/>
      <c r="M994" s="3540"/>
      <c r="N994" s="3540"/>
      <c r="O994" s="2724"/>
      <c r="P994" s="2724"/>
      <c r="Q994" s="2724"/>
    </row>
    <row r="995" ht="25.15" customHeight="true" x14ac:dyDescent="0.2">
      <c r="C995" s="3550"/>
      <c r="D995" s="3540"/>
      <c r="E995" s="2724"/>
      <c r="F995" s="2724"/>
      <c r="G995" s="2724"/>
      <c r="H995" s="3540"/>
      <c r="I995" s="3540"/>
      <c r="J995" s="2724"/>
      <c r="K995" s="2724"/>
      <c r="L995" s="2724"/>
      <c r="M995" s="3540"/>
      <c r="N995" s="3540"/>
      <c r="O995" s="2724"/>
      <c r="P995" s="2724"/>
      <c r="Q995" s="2724"/>
    </row>
    <row r="996" ht="25.15" customHeight="true" x14ac:dyDescent="0.2">
      <c r="C996" s="3550"/>
      <c r="D996" s="3540"/>
      <c r="E996" s="2724"/>
      <c r="F996" s="2724"/>
      <c r="G996" s="2724"/>
      <c r="H996" s="3540"/>
      <c r="I996" s="3540"/>
      <c r="J996" s="2724"/>
      <c r="K996" s="2724"/>
      <c r="L996" s="2724"/>
      <c r="M996" s="3540"/>
      <c r="N996" s="3540"/>
      <c r="O996" s="2724"/>
      <c r="P996" s="2724"/>
      <c r="Q996" s="2724"/>
    </row>
    <row r="997" ht="25.15" customHeight="true" x14ac:dyDescent="0.2">
      <c r="C997" s="3550"/>
      <c r="D997" s="3540"/>
      <c r="E997" s="2724"/>
      <c r="F997" s="2724"/>
      <c r="G997" s="2724"/>
      <c r="H997" s="3540"/>
      <c r="I997" s="3540"/>
      <c r="J997" s="2724"/>
      <c r="K997" s="2724"/>
      <c r="L997" s="2724"/>
      <c r="M997" s="3540"/>
      <c r="N997" s="3540"/>
      <c r="O997" s="2724"/>
      <c r="P997" s="2724"/>
      <c r="Q997" s="2724"/>
    </row>
    <row r="998" ht="25.15" customHeight="true" x14ac:dyDescent="0.2">
      <c r="C998" s="3550"/>
      <c r="D998" s="3540"/>
      <c r="E998" s="2724"/>
      <c r="F998" s="2724"/>
      <c r="G998" s="2724"/>
      <c r="H998" s="3540"/>
      <c r="I998" s="3540"/>
      <c r="J998" s="2724"/>
      <c r="K998" s="2724"/>
      <c r="L998" s="2724"/>
      <c r="M998" s="3540"/>
      <c r="N998" s="3540"/>
      <c r="O998" s="2724"/>
      <c r="P998" s="2724"/>
      <c r="Q998" s="2724"/>
    </row>
    <row r="999" ht="25.15" customHeight="true" x14ac:dyDescent="0.2">
      <c r="C999" s="3550"/>
      <c r="D999" s="3540"/>
      <c r="E999" s="2724"/>
      <c r="F999" s="2724"/>
      <c r="G999" s="2724"/>
      <c r="H999" s="3540"/>
      <c r="I999" s="3540"/>
      <c r="J999" s="2724"/>
      <c r="K999" s="2724"/>
      <c r="L999" s="2724"/>
      <c r="M999" s="3540"/>
      <c r="N999" s="3540"/>
      <c r="O999" s="2724"/>
      <c r="P999" s="2724"/>
      <c r="Q999" s="2724"/>
    </row>
    <row r="1000" ht="25.15" customHeight="true" x14ac:dyDescent="0.2">
      <c r="C1000" s="3550"/>
      <c r="D1000" s="3540"/>
      <c r="E1000" s="2724"/>
      <c r="F1000" s="2724"/>
      <c r="G1000" s="2724"/>
      <c r="H1000" s="3540"/>
      <c r="I1000" s="3540"/>
      <c r="J1000" s="2724"/>
      <c r="K1000" s="2724"/>
      <c r="L1000" s="2724"/>
      <c r="M1000" s="3540"/>
      <c r="N1000" s="3540"/>
      <c r="O1000" s="2724"/>
      <c r="P1000" s="2724"/>
      <c r="Q1000" s="2724"/>
    </row>
    <row r="1001" ht="25.15" customHeight="true" x14ac:dyDescent="0.2">
      <c r="C1001" s="3550"/>
      <c r="D1001" s="3540"/>
      <c r="E1001" s="2724"/>
      <c r="F1001" s="2724"/>
      <c r="G1001" s="2724"/>
      <c r="H1001" s="3540"/>
      <c r="I1001" s="3540"/>
      <c r="J1001" s="2724"/>
      <c r="K1001" s="2724"/>
      <c r="L1001" s="2724"/>
      <c r="M1001" s="3540"/>
      <c r="N1001" s="3540"/>
      <c r="O1001" s="2724"/>
      <c r="P1001" s="2724"/>
      <c r="Q1001" s="2724"/>
    </row>
    <row r="1002" ht="25.15" customHeight="true" x14ac:dyDescent="0.2">
      <c r="C1002" s="3550"/>
      <c r="D1002" s="3540"/>
      <c r="E1002" s="2724"/>
      <c r="F1002" s="2724"/>
      <c r="G1002" s="2724"/>
      <c r="H1002" s="3540"/>
      <c r="I1002" s="3540"/>
      <c r="J1002" s="2724"/>
      <c r="K1002" s="2724"/>
      <c r="L1002" s="2724"/>
      <c r="M1002" s="3540"/>
      <c r="N1002" s="3540"/>
      <c r="O1002" s="2724"/>
      <c r="P1002" s="2724"/>
      <c r="Q1002" s="2724"/>
    </row>
    <row r="1003" ht="25.15" customHeight="true" x14ac:dyDescent="0.2">
      <c r="C1003" s="3550"/>
      <c r="D1003" s="3540"/>
      <c r="E1003" s="2724"/>
      <c r="F1003" s="2724"/>
      <c r="G1003" s="2724"/>
      <c r="H1003" s="3540"/>
      <c r="I1003" s="3540"/>
      <c r="J1003" s="2724"/>
      <c r="K1003" s="2724"/>
      <c r="L1003" s="2724"/>
      <c r="M1003" s="3540"/>
      <c r="N1003" s="3540"/>
      <c r="O1003" s="2724"/>
      <c r="P1003" s="2724"/>
      <c r="Q1003" s="2724"/>
    </row>
    <row r="1004" ht="25.15" customHeight="true" x14ac:dyDescent="0.2">
      <c r="C1004" s="3550"/>
      <c r="D1004" s="3540"/>
      <c r="E1004" s="2724"/>
      <c r="F1004" s="2724"/>
      <c r="G1004" s="2724"/>
      <c r="H1004" s="3540"/>
      <c r="I1004" s="3540"/>
      <c r="J1004" s="2724"/>
      <c r="K1004" s="2724"/>
      <c r="L1004" s="2724"/>
      <c r="M1004" s="3540"/>
      <c r="N1004" s="3540"/>
      <c r="O1004" s="2724"/>
      <c r="P1004" s="2724"/>
      <c r="Q1004" s="2724"/>
    </row>
    <row r="1005" ht="25.15" customHeight="true" x14ac:dyDescent="0.2">
      <c r="C1005" s="3550"/>
      <c r="D1005" s="3540"/>
      <c r="E1005" s="2724"/>
      <c r="F1005" s="2724"/>
      <c r="G1005" s="2724"/>
      <c r="H1005" s="3540"/>
      <c r="I1005" s="3540"/>
      <c r="J1005" s="2724"/>
      <c r="K1005" s="2724"/>
      <c r="L1005" s="2724"/>
      <c r="M1005" s="3540"/>
      <c r="N1005" s="3540"/>
      <c r="O1005" s="2724"/>
      <c r="P1005" s="2724"/>
      <c r="Q1005" s="2724"/>
    </row>
    <row r="1006" ht="25.15" customHeight="true" x14ac:dyDescent="0.2">
      <c r="C1006" s="3550"/>
      <c r="D1006" s="3540"/>
      <c r="E1006" s="2724"/>
      <c r="F1006" s="2724"/>
      <c r="G1006" s="2724"/>
      <c r="H1006" s="3540"/>
      <c r="I1006" s="3540"/>
      <c r="J1006" s="2724"/>
      <c r="K1006" s="2724"/>
      <c r="L1006" s="2724"/>
      <c r="M1006" s="3540"/>
      <c r="N1006" s="3540"/>
      <c r="O1006" s="2724"/>
      <c r="P1006" s="2724"/>
      <c r="Q1006" s="2724"/>
    </row>
    <row r="1007" ht="25.15" customHeight="true" x14ac:dyDescent="0.2">
      <c r="C1007" s="3550"/>
      <c r="D1007" s="3540"/>
      <c r="E1007" s="2724"/>
      <c r="F1007" s="2724"/>
      <c r="G1007" s="2724"/>
      <c r="H1007" s="3540"/>
      <c r="I1007" s="3540"/>
      <c r="J1007" s="2724"/>
      <c r="K1007" s="2724"/>
      <c r="L1007" s="2724"/>
      <c r="M1007" s="3540"/>
      <c r="N1007" s="3540"/>
      <c r="O1007" s="2724"/>
      <c r="P1007" s="2724"/>
      <c r="Q1007" s="2724"/>
    </row>
    <row r="1008" ht="25.15" customHeight="true" x14ac:dyDescent="0.2">
      <c r="C1008" s="3550"/>
      <c r="D1008" s="3540"/>
      <c r="E1008" s="2724"/>
      <c r="F1008" s="2724"/>
      <c r="G1008" s="2724"/>
      <c r="H1008" s="3540"/>
      <c r="I1008" s="3540"/>
      <c r="J1008" s="2724"/>
      <c r="K1008" s="2724"/>
      <c r="L1008" s="2724"/>
      <c r="M1008" s="3540"/>
      <c r="N1008" s="3540"/>
      <c r="O1008" s="2724"/>
      <c r="P1008" s="2724"/>
      <c r="Q1008" s="2724"/>
    </row>
    <row r="1009" ht="25.15" customHeight="true" x14ac:dyDescent="0.2">
      <c r="C1009" s="3550"/>
      <c r="D1009" s="3540"/>
      <c r="E1009" s="2724"/>
      <c r="F1009" s="2724"/>
      <c r="G1009" s="2724"/>
      <c r="H1009" s="3540"/>
      <c r="I1009" s="3540"/>
      <c r="J1009" s="2724"/>
      <c r="K1009" s="2724"/>
      <c r="L1009" s="2724"/>
      <c r="M1009" s="3540"/>
      <c r="N1009" s="3540"/>
      <c r="O1009" s="2724"/>
      <c r="P1009" s="2724"/>
      <c r="Q1009" s="2724"/>
    </row>
    <row r="1010" ht="25.15" customHeight="true" x14ac:dyDescent="0.2">
      <c r="C1010" s="3550"/>
      <c r="D1010" s="3540"/>
      <c r="E1010" s="2724"/>
      <c r="F1010" s="2724"/>
      <c r="G1010" s="2724"/>
      <c r="H1010" s="3540"/>
      <c r="I1010" s="3540"/>
      <c r="J1010" s="2724"/>
      <c r="K1010" s="2724"/>
      <c r="L1010" s="2724"/>
      <c r="M1010" s="3540"/>
      <c r="N1010" s="3540"/>
      <c r="O1010" s="2724"/>
      <c r="P1010" s="2724"/>
      <c r="Q1010" s="2724"/>
    </row>
    <row r="1011" ht="25.15" customHeight="true" x14ac:dyDescent="0.2">
      <c r="C1011" s="3550"/>
      <c r="D1011" s="3540"/>
      <c r="E1011" s="2724"/>
      <c r="F1011" s="2724"/>
      <c r="G1011" s="2724"/>
      <c r="H1011" s="3540"/>
      <c r="I1011" s="3540"/>
      <c r="J1011" s="2724"/>
      <c r="K1011" s="2724"/>
      <c r="L1011" s="2724"/>
      <c r="M1011" s="3540"/>
      <c r="N1011" s="3540"/>
      <c r="O1011" s="2724"/>
      <c r="P1011" s="2724"/>
      <c r="Q1011" s="2724"/>
    </row>
    <row r="1012" ht="25.15" customHeight="true" x14ac:dyDescent="0.2">
      <c r="C1012" s="3550"/>
      <c r="D1012" s="3540"/>
      <c r="E1012" s="2724"/>
      <c r="F1012" s="2724"/>
      <c r="G1012" s="2724"/>
      <c r="H1012" s="3540"/>
      <c r="I1012" s="3540"/>
      <c r="J1012" s="2724"/>
      <c r="K1012" s="2724"/>
      <c r="L1012" s="2724"/>
      <c r="M1012" s="3540"/>
      <c r="N1012" s="3540"/>
      <c r="O1012" s="2724"/>
      <c r="P1012" s="2724"/>
      <c r="Q1012" s="2724"/>
    </row>
    <row r="1013" ht="25.15" customHeight="true" x14ac:dyDescent="0.2">
      <c r="C1013" s="3550"/>
      <c r="D1013" s="3540"/>
      <c r="E1013" s="2724"/>
      <c r="F1013" s="2724"/>
      <c r="G1013" s="2724"/>
      <c r="H1013" s="3540"/>
      <c r="I1013" s="3540"/>
      <c r="J1013" s="2724"/>
      <c r="K1013" s="2724"/>
      <c r="L1013" s="2724"/>
      <c r="M1013" s="3540"/>
      <c r="N1013" s="3540"/>
      <c r="O1013" s="2724"/>
      <c r="P1013" s="2724"/>
      <c r="Q1013" s="2724"/>
    </row>
    <row r="1014" ht="25.15" customHeight="true" x14ac:dyDescent="0.2">
      <c r="C1014" s="3550"/>
      <c r="D1014" s="3540"/>
      <c r="E1014" s="2724"/>
      <c r="F1014" s="2724"/>
      <c r="G1014" s="2724"/>
      <c r="H1014" s="3540"/>
      <c r="I1014" s="3540"/>
      <c r="J1014" s="2724"/>
      <c r="K1014" s="2724"/>
      <c r="L1014" s="2724"/>
      <c r="M1014" s="3540"/>
      <c r="N1014" s="3540"/>
      <c r="O1014" s="2724"/>
      <c r="P1014" s="2724"/>
      <c r="Q1014" s="2724"/>
    </row>
    <row r="1015" ht="25.15" customHeight="true" x14ac:dyDescent="0.2">
      <c r="C1015" s="3550"/>
      <c r="D1015" s="3540"/>
      <c r="E1015" s="2724"/>
      <c r="F1015" s="2724"/>
      <c r="G1015" s="2724"/>
      <c r="H1015" s="3540"/>
      <c r="I1015" s="3540"/>
      <c r="J1015" s="2724"/>
      <c r="K1015" s="2724"/>
      <c r="L1015" s="2724"/>
      <c r="M1015" s="3540"/>
      <c r="N1015" s="3540"/>
      <c r="O1015" s="2724"/>
      <c r="P1015" s="2724"/>
      <c r="Q1015" s="2724"/>
    </row>
    <row r="1016" ht="25.15" customHeight="true" x14ac:dyDescent="0.2">
      <c r="C1016" s="3550"/>
      <c r="D1016" s="3540"/>
      <c r="E1016" s="2724"/>
      <c r="F1016" s="2724"/>
      <c r="G1016" s="2724"/>
      <c r="H1016" s="3540"/>
      <c r="I1016" s="3540"/>
      <c r="J1016" s="2724"/>
      <c r="K1016" s="2724"/>
      <c r="L1016" s="2724"/>
      <c r="M1016" s="3540"/>
      <c r="N1016" s="3540"/>
      <c r="O1016" s="2724"/>
      <c r="P1016" s="2724"/>
      <c r="Q1016" s="2724"/>
    </row>
    <row r="1017" ht="25.15" customHeight="true" x14ac:dyDescent="0.2">
      <c r="C1017" s="3550"/>
      <c r="D1017" s="3540"/>
      <c r="E1017" s="2724"/>
      <c r="F1017" s="2724"/>
      <c r="G1017" s="2724"/>
      <c r="H1017" s="3540"/>
      <c r="I1017" s="3540"/>
      <c r="J1017" s="2724"/>
      <c r="K1017" s="2724"/>
      <c r="L1017" s="2724"/>
      <c r="M1017" s="3540"/>
      <c r="N1017" s="3540"/>
      <c r="O1017" s="2724"/>
      <c r="P1017" s="2724"/>
      <c r="Q1017" s="2724"/>
    </row>
    <row r="1018" ht="25.15" customHeight="true" x14ac:dyDescent="0.2">
      <c r="C1018" s="3550"/>
      <c r="D1018" s="3540"/>
      <c r="E1018" s="2724"/>
      <c r="F1018" s="2724"/>
      <c r="G1018" s="2724"/>
      <c r="H1018" s="3540"/>
      <c r="I1018" s="3540"/>
      <c r="J1018" s="2724"/>
      <c r="K1018" s="2724"/>
      <c r="L1018" s="2724"/>
      <c r="M1018" s="3540"/>
      <c r="N1018" s="3540"/>
      <c r="O1018" s="2724"/>
      <c r="P1018" s="2724"/>
      <c r="Q1018" s="2724"/>
    </row>
    <row r="1019" ht="25.15" customHeight="true" x14ac:dyDescent="0.2">
      <c r="C1019" s="3550"/>
      <c r="D1019" s="3540"/>
      <c r="E1019" s="2724"/>
      <c r="F1019" s="2724"/>
      <c r="G1019" s="2724"/>
      <c r="H1019" s="3540"/>
      <c r="I1019" s="3540"/>
      <c r="J1019" s="2724"/>
      <c r="K1019" s="2724"/>
      <c r="L1019" s="2724"/>
      <c r="M1019" s="3540"/>
      <c r="N1019" s="3540"/>
      <c r="O1019" s="2724"/>
      <c r="P1019" s="2724"/>
      <c r="Q1019" s="2724"/>
    </row>
    <row r="1020" ht="25.15" customHeight="true" x14ac:dyDescent="0.2">
      <c r="C1020" s="3550"/>
      <c r="D1020" s="3540"/>
      <c r="E1020" s="2724"/>
      <c r="F1020" s="2724"/>
      <c r="G1020" s="2724"/>
      <c r="H1020" s="3540"/>
      <c r="I1020" s="3540"/>
      <c r="J1020" s="2724"/>
      <c r="K1020" s="2724"/>
      <c r="L1020" s="2724"/>
      <c r="M1020" s="3540"/>
      <c r="N1020" s="3540"/>
      <c r="O1020" s="2724"/>
      <c r="P1020" s="2724"/>
      <c r="Q1020" s="2724"/>
    </row>
    <row r="1021" ht="25.15" customHeight="true" x14ac:dyDescent="0.2">
      <c r="C1021" s="3550"/>
      <c r="D1021" s="3540"/>
      <c r="E1021" s="2724"/>
      <c r="F1021" s="2724"/>
      <c r="G1021" s="2724"/>
      <c r="H1021" s="3540"/>
      <c r="I1021" s="3540"/>
      <c r="J1021" s="2724"/>
      <c r="K1021" s="2724"/>
      <c r="L1021" s="2724"/>
      <c r="M1021" s="3540"/>
      <c r="N1021" s="3540"/>
      <c r="O1021" s="2724"/>
      <c r="P1021" s="2724"/>
      <c r="Q1021" s="2724"/>
    </row>
    <row r="1022" ht="25.15" customHeight="true" x14ac:dyDescent="0.2">
      <c r="C1022" s="3550"/>
      <c r="D1022" s="3540"/>
      <c r="E1022" s="2724"/>
      <c r="F1022" s="2724"/>
      <c r="G1022" s="2724"/>
      <c r="H1022" s="3540"/>
      <c r="I1022" s="3540"/>
      <c r="J1022" s="2724"/>
      <c r="K1022" s="2724"/>
      <c r="L1022" s="2724"/>
      <c r="M1022" s="3540"/>
      <c r="N1022" s="3540"/>
      <c r="O1022" s="2724"/>
      <c r="P1022" s="2724"/>
      <c r="Q1022" s="2724"/>
    </row>
    <row r="1023" ht="25.15" customHeight="true" x14ac:dyDescent="0.2">
      <c r="C1023" s="3550"/>
      <c r="D1023" s="3540"/>
      <c r="E1023" s="2724"/>
      <c r="F1023" s="2724"/>
      <c r="G1023" s="2724"/>
      <c r="H1023" s="3540"/>
      <c r="I1023" s="3540"/>
      <c r="J1023" s="2724"/>
      <c r="K1023" s="2724"/>
      <c r="L1023" s="2724"/>
      <c r="M1023" s="3540"/>
      <c r="N1023" s="3540"/>
      <c r="O1023" s="2724"/>
      <c r="P1023" s="2724"/>
      <c r="Q1023" s="2724"/>
    </row>
    <row r="1024" ht="25.15" customHeight="true" x14ac:dyDescent="0.2">
      <c r="C1024" s="3550"/>
      <c r="D1024" s="3540"/>
      <c r="E1024" s="2724"/>
      <c r="F1024" s="2724"/>
      <c r="G1024" s="2724"/>
      <c r="H1024" s="3540"/>
      <c r="I1024" s="3540"/>
      <c r="J1024" s="2724"/>
      <c r="K1024" s="2724"/>
      <c r="L1024" s="2724"/>
      <c r="M1024" s="3540"/>
      <c r="N1024" s="3540"/>
      <c r="O1024" s="2724"/>
      <c r="P1024" s="2724"/>
      <c r="Q1024" s="2724"/>
    </row>
    <row r="1025" customFormat="true" ht="15.95" customHeight="true" x14ac:dyDescent="0.2">
      <c r="A1025" s="3506" t="s">
        <v>520</v>
      </c>
      <c r="B1025" s="3507"/>
      <c r="C1025" s="3508"/>
      <c r="D1025" s="427"/>
      <c r="E1025" s="268"/>
      <c r="F1025" s="268"/>
      <c r="G1025" s="427"/>
      <c r="Y1025" s="252"/>
      <c r="Z1025" s="254"/>
      <c r="AA1025" s="254"/>
      <c r="AB1025" s="254"/>
      <c r="AC1025" s="254"/>
      <c r="AD1025" s="254"/>
      <c r="AE1025" s="254"/>
      <c r="AF1025" s="254"/>
      <c r="AG1025" s="254"/>
      <c r="AH1025" s="254"/>
      <c r="AI1025" s="254"/>
      <c r="AJ1025" s="254"/>
      <c r="AK1025" s="254"/>
      <c r="AL1025" s="254"/>
      <c r="AM1025" s="254"/>
      <c r="AN1025" s="254"/>
      <c r="AO1025" s="254"/>
      <c r="AP1025" s="254"/>
      <c r="AQ1025" s="254"/>
      <c r="AR1025" s="254"/>
      <c r="AS1025" s="254"/>
      <c r="AT1025" s="254"/>
      <c r="AU1025" s="254"/>
      <c r="AV1025" s="254"/>
      <c r="AW1025" s="254"/>
      <c r="AX1025" s="254"/>
      <c r="AY1025" s="254"/>
      <c r="AZ1025" s="254"/>
      <c r="BA1025" s="252"/>
      <c r="BB1025" s="427"/>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customFormat="true" ht="15.95" customHeight="true" x14ac:dyDescent="0.2">
      <c r="A1026" s="3509" t="s">
        <v>194</v>
      </c>
      <c r="B1026" s="3510"/>
      <c r="C1026" s="2818" t="s">
        <v>195</v>
      </c>
      <c r="D1026" s="427"/>
      <c r="E1026" s="268"/>
      <c r="F1026" s="268"/>
      <c r="G1026" s="427"/>
      <c r="Y1026" s="252"/>
      <c r="Z1026" s="254"/>
      <c r="AA1026" s="254"/>
      <c r="AB1026" s="254"/>
      <c r="AC1026" s="254"/>
      <c r="AD1026" s="254"/>
      <c r="AE1026" s="254"/>
      <c r="AF1026" s="254"/>
      <c r="AG1026" s="254"/>
      <c r="AH1026" s="254"/>
      <c r="AI1026" s="254"/>
      <c r="AJ1026" s="254"/>
      <c r="AK1026" s="254"/>
      <c r="AL1026" s="254"/>
      <c r="AM1026" s="254"/>
      <c r="AN1026" s="254"/>
      <c r="AO1026" s="254"/>
      <c r="AP1026" s="254"/>
      <c r="AQ1026" s="254"/>
      <c r="AR1026" s="254"/>
      <c r="AS1026" s="254"/>
      <c r="AT1026" s="254"/>
      <c r="AU1026" s="254"/>
      <c r="AV1026" s="254"/>
      <c r="AW1026" s="254"/>
      <c r="AX1026" s="254"/>
      <c r="AY1026" s="254"/>
      <c r="AZ1026" s="254"/>
      <c r="BA1026" s="252"/>
      <c r="BB1026" s="427"/>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customFormat="true" ht="15.95" hidden="true" customHeight="true" x14ac:dyDescent="0.2">
      <c r="A1027" s="2819" t="s">
        <v>196</v>
      </c>
      <c r="B1027" s="2820" t="s">
        <v>197</v>
      </c>
      <c r="C1027" s="2821">
        <v>12831</v>
      </c>
      <c r="D1027" s="427"/>
      <c r="E1027" s="268"/>
      <c r="F1027" s="268"/>
      <c r="G1027" s="427"/>
      <c r="Y1027" s="252"/>
      <c r="Z1027" s="254"/>
      <c r="AA1027" s="254"/>
      <c r="AB1027" s="254"/>
      <c r="AC1027" s="254"/>
      <c r="AD1027" s="254"/>
      <c r="AE1027" s="254"/>
      <c r="AF1027" s="254"/>
      <c r="AG1027" s="254"/>
      <c r="AH1027" s="254"/>
      <c r="AI1027" s="254"/>
      <c r="AJ1027" s="254"/>
      <c r="AK1027" s="254"/>
      <c r="AL1027" s="254"/>
      <c r="AM1027" s="254"/>
      <c r="AN1027" s="254"/>
      <c r="AO1027" s="254"/>
      <c r="AP1027" s="254"/>
      <c r="AQ1027" s="254"/>
      <c r="AR1027" s="254"/>
      <c r="AS1027" s="254"/>
      <c r="AT1027" s="254"/>
      <c r="AU1027" s="254"/>
      <c r="AV1027" s="254"/>
      <c r="AW1027" s="254"/>
      <c r="AX1027" s="254"/>
      <c r="AY1027" s="254"/>
      <c r="AZ1027" s="254"/>
      <c r="BA1027" s="252"/>
      <c r="BB1027" s="4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customFormat="true" ht="15.95" hidden="true" customHeight="true" x14ac:dyDescent="0.2">
      <c r="A1028" s="2822" t="s">
        <v>198</v>
      </c>
      <c r="B1028" s="2823" t="s">
        <v>197</v>
      </c>
      <c r="C1028" s="2824">
        <v>12831</v>
      </c>
      <c r="D1028" s="427"/>
      <c r="E1028" s="268"/>
      <c r="F1028" s="268"/>
      <c r="G1028" s="427"/>
      <c r="Y1028" s="252"/>
      <c r="Z1028" s="254"/>
      <c r="AA1028" s="254"/>
      <c r="AB1028" s="254"/>
      <c r="AC1028" s="254"/>
      <c r="AD1028" s="254"/>
      <c r="AE1028" s="254"/>
      <c r="AF1028" s="254"/>
      <c r="AG1028" s="254"/>
      <c r="AH1028" s="254"/>
      <c r="AI1028" s="254"/>
      <c r="AJ1028" s="254"/>
      <c r="AK1028" s="254"/>
      <c r="AL1028" s="254"/>
      <c r="AM1028" s="254"/>
      <c r="AN1028" s="254"/>
      <c r="AO1028" s="254"/>
      <c r="AP1028" s="254"/>
      <c r="AQ1028" s="254"/>
      <c r="AR1028" s="254"/>
      <c r="AS1028" s="254"/>
      <c r="AT1028" s="254"/>
      <c r="AU1028" s="254"/>
      <c r="AV1028" s="254"/>
      <c r="AW1028" s="254"/>
      <c r="AX1028" s="254"/>
      <c r="AY1028" s="254"/>
      <c r="AZ1028" s="254"/>
      <c r="BA1028" s="252"/>
      <c r="BB1028" s="427"/>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customFormat="true" ht="15.95" hidden="true" customHeight="true" x14ac:dyDescent="0.2">
      <c r="A1029" s="2822" t="s">
        <v>199</v>
      </c>
      <c r="B1029" s="2823" t="s">
        <v>197</v>
      </c>
      <c r="C1029" s="2824">
        <v>12831</v>
      </c>
      <c r="D1029" s="427"/>
      <c r="E1029" s="268"/>
      <c r="F1029" s="268"/>
      <c r="G1029" s="427"/>
      <c r="Y1029" s="252"/>
      <c r="Z1029" s="254"/>
      <c r="AA1029" s="254"/>
      <c r="AB1029" s="254"/>
      <c r="AC1029" s="254"/>
      <c r="AD1029" s="254"/>
      <c r="AE1029" s="254"/>
      <c r="AF1029" s="254"/>
      <c r="AG1029" s="254"/>
      <c r="AH1029" s="254"/>
      <c r="AI1029" s="254"/>
      <c r="AJ1029" s="254"/>
      <c r="AK1029" s="254"/>
      <c r="AL1029" s="254"/>
      <c r="AM1029" s="254"/>
      <c r="AN1029" s="254"/>
      <c r="AO1029" s="254"/>
      <c r="AP1029" s="254"/>
      <c r="AQ1029" s="254"/>
      <c r="AR1029" s="254"/>
      <c r="AS1029" s="254"/>
      <c r="AT1029" s="254"/>
      <c r="AU1029" s="254"/>
      <c r="AV1029" s="254"/>
      <c r="AW1029" s="254"/>
      <c r="AX1029" s="254"/>
      <c r="AY1029" s="254"/>
      <c r="AZ1029" s="254"/>
      <c r="BA1029" s="252"/>
      <c r="BB1029" s="427"/>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customFormat="true" ht="15.95" hidden="true" customHeight="true" x14ac:dyDescent="0.2">
      <c r="A1030" s="2822" t="s">
        <v>201</v>
      </c>
      <c r="B1030" s="2823" t="s">
        <v>197</v>
      </c>
      <c r="C1030" s="2824">
        <v>12831</v>
      </c>
      <c r="D1030" s="427"/>
      <c r="E1030" s="268"/>
      <c r="F1030" s="268"/>
      <c r="G1030" s="427"/>
      <c r="Y1030" s="252"/>
      <c r="Z1030" s="254"/>
      <c r="AA1030" s="254"/>
      <c r="AB1030" s="254"/>
      <c r="AC1030" s="254"/>
      <c r="AD1030" s="254"/>
      <c r="AE1030" s="254"/>
      <c r="AF1030" s="254"/>
      <c r="AG1030" s="254"/>
      <c r="AH1030" s="254"/>
      <c r="AI1030" s="254"/>
      <c r="AJ1030" s="254"/>
      <c r="AK1030" s="254"/>
      <c r="AL1030" s="254"/>
      <c r="AM1030" s="254"/>
      <c r="AN1030" s="254"/>
      <c r="AO1030" s="254"/>
      <c r="AP1030" s="254"/>
      <c r="AQ1030" s="254"/>
      <c r="AR1030" s="254"/>
      <c r="AS1030" s="254"/>
      <c r="AT1030" s="254"/>
      <c r="AU1030" s="254"/>
      <c r="AV1030" s="254"/>
      <c r="AW1030" s="254"/>
      <c r="AX1030" s="254"/>
      <c r="AY1030" s="254"/>
      <c r="AZ1030" s="254"/>
      <c r="BA1030" s="252"/>
      <c r="BB1030" s="427"/>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customFormat="true" ht="15.95" customHeight="true" x14ac:dyDescent="0.2">
      <c r="A1031" s="3511" t="s">
        <v>203</v>
      </c>
      <c r="B1031" s="2823" t="s">
        <v>204</v>
      </c>
      <c r="C1031" s="2824">
        <v>4714</v>
      </c>
      <c r="D1031" s="427"/>
      <c r="E1031" s="268"/>
      <c r="F1031" s="268"/>
      <c r="G1031" s="427"/>
      <c r="Y1031" s="252"/>
      <c r="Z1031" s="254"/>
      <c r="AA1031" s="254"/>
      <c r="AB1031" s="254"/>
      <c r="AC1031" s="254"/>
      <c r="AD1031" s="254"/>
      <c r="AE1031" s="254"/>
      <c r="AF1031" s="254"/>
      <c r="AG1031" s="254"/>
      <c r="AH1031" s="254"/>
      <c r="AI1031" s="254"/>
      <c r="AJ1031" s="254"/>
      <c r="AK1031" s="254"/>
      <c r="AL1031" s="254"/>
      <c r="AM1031" s="254"/>
      <c r="AN1031" s="254"/>
      <c r="AO1031" s="254"/>
      <c r="AP1031" s="254"/>
      <c r="AQ1031" s="254"/>
      <c r="AR1031" s="254"/>
      <c r="AS1031" s="254"/>
      <c r="AT1031" s="254"/>
      <c r="AU1031" s="254"/>
      <c r="AV1031" s="254"/>
      <c r="AW1031" s="254"/>
      <c r="AX1031" s="254"/>
      <c r="AY1031" s="254"/>
      <c r="AZ1031" s="254"/>
      <c r="BA1031" s="252"/>
      <c r="BB1031" s="427"/>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customFormat="true" ht="15.95" customHeight="true" x14ac:dyDescent="0.2">
      <c r="A1032" s="3511"/>
      <c r="B1032" s="2823" t="s">
        <v>205</v>
      </c>
      <c r="C1032" s="2824">
        <v>8117</v>
      </c>
      <c r="D1032" s="427"/>
      <c r="E1032" s="268"/>
      <c r="F1032" s="268"/>
      <c r="G1032" s="427"/>
      <c r="Y1032" s="252"/>
      <c r="Z1032" s="254"/>
      <c r="AA1032" s="254"/>
      <c r="AB1032" s="254"/>
      <c r="AC1032" s="254"/>
      <c r="AD1032" s="254"/>
      <c r="AE1032" s="254"/>
      <c r="AF1032" s="254"/>
      <c r="AG1032" s="254"/>
      <c r="AH1032" s="254"/>
      <c r="AI1032" s="254"/>
      <c r="AJ1032" s="254"/>
      <c r="AK1032" s="254"/>
      <c r="AL1032" s="254"/>
      <c r="AM1032" s="254"/>
      <c r="AN1032" s="254"/>
      <c r="AO1032" s="254"/>
      <c r="AP1032" s="254"/>
      <c r="AQ1032" s="254"/>
      <c r="AR1032" s="254"/>
      <c r="AS1032" s="254"/>
      <c r="AT1032" s="254"/>
      <c r="AU1032" s="254"/>
      <c r="AV1032" s="254"/>
      <c r="AW1032" s="254"/>
      <c r="AX1032" s="254"/>
      <c r="AY1032" s="254"/>
      <c r="AZ1032" s="254"/>
      <c r="BA1032" s="252"/>
      <c r="BB1032" s="427"/>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719" customFormat="true" ht="15.95" customHeight="true" x14ac:dyDescent="0.2">
      <c r="A1033" s="2825" t="s">
        <v>521</v>
      </c>
      <c r="B1033" s="2826" t="s">
        <v>521</v>
      </c>
      <c r="C1033" s="2827">
        <v>12831</v>
      </c>
      <c r="D1033" s="136"/>
      <c r="E1033" s="136"/>
      <c r="F1033" s="136"/>
      <c r="G1033" s="136"/>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B1033" s="13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customFormat="true" ht="15.95" customHeight="true" x14ac:dyDescent="0.2">
      <c r="A1034" s="3512" t="s">
        <v>522</v>
      </c>
      <c r="B1034" s="3513"/>
      <c r="C1034" s="3514"/>
      <c r="D1034" s="427"/>
      <c r="E1034" s="268"/>
      <c r="F1034" s="268"/>
      <c r="G1034" s="427"/>
      <c r="Y1034" s="252"/>
      <c r="Z1034" s="254"/>
      <c r="AA1034" s="254"/>
      <c r="AB1034" s="254"/>
      <c r="AC1034" s="254"/>
      <c r="AD1034" s="254"/>
      <c r="AE1034" s="254"/>
      <c r="AF1034" s="254"/>
      <c r="AG1034" s="254"/>
      <c r="AH1034" s="254"/>
      <c r="AI1034" s="254"/>
      <c r="AJ1034" s="254"/>
      <c r="AK1034" s="254"/>
      <c r="AL1034" s="254"/>
      <c r="AM1034" s="254"/>
      <c r="AN1034" s="254"/>
      <c r="AO1034" s="254"/>
      <c r="AP1034" s="254"/>
      <c r="AQ1034" s="254"/>
      <c r="AR1034" s="254"/>
      <c r="AS1034" s="254"/>
      <c r="AT1034" s="254"/>
      <c r="AU1034" s="254"/>
      <c r="AV1034" s="254"/>
      <c r="AW1034" s="254"/>
      <c r="AX1034" s="254"/>
      <c r="AY1034" s="254"/>
      <c r="AZ1034" s="254"/>
      <c r="BA1034" s="252"/>
      <c r="BB1034" s="427"/>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6" ht="15" customHeight="true" x14ac:dyDescent="0.25">
      <c r="A1036" s="428" t="s">
        <v>121</v>
      </c>
      <c r="B1036" s="118" t="s">
        <v>122</v>
      </c>
    </row>
    <row r="1037" ht="15" customHeight="true" x14ac:dyDescent="0.2">
      <c r="A1037" s="429" t="str">
        <f>R15</f>
        <v>central</v>
      </c>
      <c r="B1037" s="429">
        <f>BR122+BR123</f>
        <v>5809.747339000005</v>
      </c>
    </row>
    <row r="1038" ht="15" customHeight="true" x14ac:dyDescent="0.2">
      <c r="A1038" s="429" t="str">
        <f>S15</f>
        <v>copperbelt</v>
      </c>
      <c r="B1038" s="429">
        <f>BS122+BS123</f>
        <v>9285.9716520000075</v>
      </c>
    </row>
    <row r="1039" ht="15" customHeight="true" x14ac:dyDescent="0.2">
      <c r="A1039" s="429" t="str">
        <f>T15</f>
        <v>eastern</v>
      </c>
      <c r="B1039" s="429">
        <f>BT122+BT123</f>
        <v>8517.4404099999956</v>
      </c>
    </row>
    <row r="1040" ht="15" customHeight="true" x14ac:dyDescent="0.2">
      <c r="A1040" s="429" t="str">
        <f>U15</f>
        <v>luapula</v>
      </c>
      <c r="B1040" s="429">
        <f>BU122+BU123</f>
        <v>5612.2001189999974</v>
      </c>
    </row>
    <row r="1041" ht="15" customHeight="true" x14ac:dyDescent="0.2">
      <c r="A1041" s="429" t="str">
        <f>V15</f>
        <v>lusaka</v>
      </c>
      <c r="B1041" s="429">
        <f>BV122+BV123</f>
        <v>10961.80766699999</v>
      </c>
    </row>
    <row r="1042" ht="15" customHeight="true" x14ac:dyDescent="0.2">
      <c r="A1042" s="429" t="str">
        <f>W15</f>
        <v>muchinga</v>
      </c>
      <c r="B1042" s="429">
        <f>BW122+BW123</f>
        <v>3770.8953449999995</v>
      </c>
    </row>
    <row r="1043" ht="15" customHeight="true" x14ac:dyDescent="0.2">
      <c r="A1043" s="429" t="str">
        <f>X15</f>
        <v>north western</v>
      </c>
      <c r="B1043" s="429">
        <f>BX122+XR123</f>
        <v>1683.2395950000002</v>
      </c>
    </row>
    <row r="1044" ht="15" customHeight="true" x14ac:dyDescent="0.2">
      <c r="A1044" s="429" t="str">
        <f>Y15</f>
        <v>northern</v>
      </c>
      <c r="B1044" s="429">
        <f>BY122+BY123</f>
        <v>5576.8675469999998</v>
      </c>
    </row>
    <row r="1045" ht="15" customHeight="true" x14ac:dyDescent="0.2">
      <c r="A1045" s="429" t="str">
        <f>Z15</f>
        <v>southern</v>
      </c>
      <c r="B1045" s="429">
        <f>BZ122+BZ123</f>
        <v>7904.1294369999987</v>
      </c>
    </row>
    <row r="1046" ht="15" customHeight="true" x14ac:dyDescent="0.2">
      <c r="A1046" s="268" t="str">
        <f>AA15</f>
        <v>western</v>
      </c>
      <c r="B1046" s="429">
        <f>CA122+CA123</f>
        <v>4281.6680160000051</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B1071" s="429"/>
    </row>
    <row r="1072" ht="15" customHeight="true" x14ac:dyDescent="0.2">
      <c r="A1072" s="429">
        <f>34-COUNTIF(A1037:A1071,"0")</f>
        <v>10</v>
      </c>
      <c r="B1072" s="268" t="s">
        <v>141</v>
      </c>
    </row>
  </sheetData>
  <mergeCells count="2017">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O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E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J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6:D626"/>
    <mergeCell ref="H626:I626"/>
    <mergeCell ref="M626:O626"/>
    <mergeCell ref="C627:D627"/>
    <mergeCell ref="H627:I627"/>
    <mergeCell ref="M627:N628"/>
    <mergeCell ref="C628:D628"/>
    <mergeCell ref="H628:I628"/>
    <mergeCell ref="C624:D624"/>
    <mergeCell ref="H624:I624"/>
    <mergeCell ref="M624:N624"/>
    <mergeCell ref="C625:D625"/>
    <mergeCell ref="H625:I625"/>
    <mergeCell ref="M625:N625"/>
    <mergeCell ref="C621:D621"/>
    <mergeCell ref="H621:I621"/>
    <mergeCell ref="M621:N622"/>
    <mergeCell ref="C622:D622"/>
    <mergeCell ref="H622:I622"/>
    <mergeCell ref="C623:D623"/>
    <mergeCell ref="H623:I623"/>
    <mergeCell ref="M623:N623"/>
    <mergeCell ref="C619:D619"/>
    <mergeCell ref="H619:I619"/>
    <mergeCell ref="M619:N619"/>
    <mergeCell ref="C620:D620"/>
    <mergeCell ref="H620:I620"/>
    <mergeCell ref="M620:Q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H580:I580"/>
    <mergeCell ref="M580:N580"/>
    <mergeCell ref="C581:D581"/>
    <mergeCell ref="H581:I581"/>
    <mergeCell ref="M581:N581"/>
    <mergeCell ref="C582:D582"/>
    <mergeCell ref="H582:I582"/>
    <mergeCell ref="M582:N582"/>
    <mergeCell ref="C576:E576"/>
    <mergeCell ref="H576:I576"/>
    <mergeCell ref="M576:N576"/>
    <mergeCell ref="C577:D578"/>
    <mergeCell ref="H577:I577"/>
    <mergeCell ref="M577:N577"/>
    <mergeCell ref="H578:I578"/>
    <mergeCell ref="M578:N578"/>
    <mergeCell ref="C574:D574"/>
    <mergeCell ref="H574:I574"/>
    <mergeCell ref="M574:N574"/>
    <mergeCell ref="C575:D575"/>
    <mergeCell ref="H575:I575"/>
    <mergeCell ref="M575:N575"/>
    <mergeCell ref="C571:D572"/>
    <mergeCell ref="H571:I571"/>
    <mergeCell ref="M571:N571"/>
    <mergeCell ref="H572:I572"/>
    <mergeCell ref="M572:N572"/>
    <mergeCell ref="C573:D573"/>
    <mergeCell ref="H573:I573"/>
    <mergeCell ref="M573:N573"/>
    <mergeCell ref="M568:N568"/>
    <mergeCell ref="C569:D569"/>
    <mergeCell ref="H569:I569"/>
    <mergeCell ref="M569:N569"/>
    <mergeCell ref="C570:G570"/>
    <mergeCell ref="H570:I570"/>
    <mergeCell ref="M570:N570"/>
    <mergeCell ref="M565:N565"/>
    <mergeCell ref="C566:D566"/>
    <mergeCell ref="M566:N566"/>
    <mergeCell ref="C567:D567"/>
    <mergeCell ref="H567:I567"/>
    <mergeCell ref="M567:N567"/>
    <mergeCell ref="C563:D563"/>
    <mergeCell ref="H563:I563"/>
    <mergeCell ref="M563:N563"/>
    <mergeCell ref="C564:D564"/>
    <mergeCell ref="H564:J564"/>
    <mergeCell ref="M564:N564"/>
    <mergeCell ref="C561:D561"/>
    <mergeCell ref="H561:I561"/>
    <mergeCell ref="M561:N561"/>
    <mergeCell ref="C562:D562"/>
    <mergeCell ref="H562:I562"/>
    <mergeCell ref="M562:N562"/>
    <mergeCell ref="C558:D558"/>
    <mergeCell ref="H558:L558"/>
    <mergeCell ref="M558:N558"/>
    <mergeCell ref="C559:D559"/>
    <mergeCell ref="H559:I560"/>
    <mergeCell ref="M559:N559"/>
    <mergeCell ref="C560:D560"/>
    <mergeCell ref="M560:N560"/>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O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7:D487"/>
    <mergeCell ref="H487:I487"/>
    <mergeCell ref="M487:N487"/>
    <mergeCell ref="C484:D484"/>
    <mergeCell ref="H484:I484"/>
    <mergeCell ref="M484:N484"/>
    <mergeCell ref="C485:D485"/>
    <mergeCell ref="H485:I485"/>
    <mergeCell ref="M485:N485"/>
    <mergeCell ref="H481:I481"/>
    <mergeCell ref="M481:N481"/>
    <mergeCell ref="C482:D482"/>
    <mergeCell ref="H482:I482"/>
    <mergeCell ref="M482:N482"/>
    <mergeCell ref="C483:D483"/>
    <mergeCell ref="H483:I483"/>
    <mergeCell ref="M483:N483"/>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6:E486"/>
    <mergeCell ref="H486:I486"/>
    <mergeCell ref="M486:N486"/>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8:D478"/>
    <mergeCell ref="H478:I478"/>
    <mergeCell ref="M478:N478"/>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H409:I409"/>
    <mergeCell ref="M409:N409"/>
    <mergeCell ref="C410:D410"/>
    <mergeCell ref="H410:I410"/>
    <mergeCell ref="M410:N410"/>
    <mergeCell ref="C411:D411"/>
    <mergeCell ref="H411:I411"/>
    <mergeCell ref="M411:N411"/>
    <mergeCell ref="H406:I406"/>
    <mergeCell ref="M406:N406"/>
    <mergeCell ref="C407:D407"/>
    <mergeCell ref="H407:I407"/>
    <mergeCell ref="M407:N407"/>
    <mergeCell ref="C408:D408"/>
    <mergeCell ref="H408:I408"/>
    <mergeCell ref="M408:N408"/>
    <mergeCell ref="C418:D418"/>
    <mergeCell ref="H418:I418"/>
    <mergeCell ref="M418:N418"/>
    <mergeCell ref="M404:N404"/>
    <mergeCell ref="C405:D405"/>
    <mergeCell ref="H405:I405"/>
    <mergeCell ref="M405:N405"/>
    <mergeCell ref="C400:E400"/>
    <mergeCell ref="H400:J400"/>
    <mergeCell ref="M400:O400"/>
    <mergeCell ref="C401:D402"/>
    <mergeCell ref="H401:I402"/>
    <mergeCell ref="M401:N402"/>
    <mergeCell ref="C403:D403"/>
    <mergeCell ref="O621:Q621"/>
    <mergeCell ref="C579:D579"/>
    <mergeCell ref="H579:I579"/>
    <mergeCell ref="M579:N579"/>
    <mergeCell ref="C580:D580"/>
    <mergeCell ref="E571:G571"/>
    <mergeCell ref="C565:D565"/>
    <mergeCell ref="H565:I566"/>
    <mergeCell ref="C568:D568"/>
    <mergeCell ref="H568:I568"/>
    <mergeCell ref="J559:L559"/>
    <mergeCell ref="C480:D480"/>
    <mergeCell ref="H480:J480"/>
    <mergeCell ref="M480:N480"/>
    <mergeCell ref="C481:D481"/>
    <mergeCell ref="C412:D412"/>
    <mergeCell ref="H412:I412"/>
    <mergeCell ref="M412:N412"/>
    <mergeCell ref="C413:D413"/>
    <mergeCell ref="H413:I413"/>
    <mergeCell ref="M413:N413"/>
    <mergeCell ref="A1025:C1025"/>
    <mergeCell ref="A1026:B1026"/>
    <mergeCell ref="A1031:A1032"/>
    <mergeCell ref="A1034:C1034"/>
    <mergeCell ref="A58:A71"/>
    <mergeCell ref="A153:A164"/>
    <mergeCell ref="A231:A235"/>
    <mergeCell ref="C406:D406"/>
    <mergeCell ref="C409:D409"/>
    <mergeCell ref="A353:A354"/>
    <mergeCell ref="BA353:BA354"/>
    <mergeCell ref="C399:F399"/>
    <mergeCell ref="H399:K399"/>
    <mergeCell ref="M399:P399"/>
    <mergeCell ref="B402:B445"/>
    <mergeCell ref="H403:I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M403:N403"/>
    <mergeCell ref="C404:D404"/>
    <mergeCell ref="H404:I404"/>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5"/>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1"/>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4194"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4195"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4196"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4197"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4198"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4199"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4200"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4201"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4202"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4203"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4204"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4205"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4206"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4207"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4208"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4209"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4210"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4211"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4212"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4213"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4214"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4215"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4216"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4217"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4218"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4219"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4220"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4221"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4222"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4223"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4224"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4225"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4226"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4227"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4228"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4229"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4230"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4231"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4232"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4233"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4234"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4235"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4236"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4237"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4238"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4239"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4240"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4241"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4242"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4243"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4244"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4245"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4246"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4247"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4248"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4249"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4250"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4251"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4252"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4253"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4254"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4255"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4256"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4257"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4258"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4259"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4260"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4261"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4262"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4263"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4264"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4265"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4266"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O318"/>
  <sheetViews>
    <sheetView workbookViewId="0"/>
  </sheetViews>
  <sheetFormatPr defaultRowHeight="12.75" x14ac:dyDescent="0.2"/>
  <sheetData>
    <row r="1">
      <c r="A1" t="s">
        <v>587</v>
      </c>
      <c r="B1" t="s">
        <v>589</v>
      </c>
      <c r="C1" t="s">
        <v>590</v>
      </c>
      <c r="D1" t="s">
        <v>596</v>
      </c>
      <c r="E1" t="s">
        <v>597</v>
      </c>
      <c r="F1" t="s">
        <v>598</v>
      </c>
      <c r="G1" t="s">
        <v>599</v>
      </c>
      <c r="H1" t="s">
        <v>622</v>
      </c>
      <c r="I1" t="s">
        <v>623</v>
      </c>
      <c r="J1" t="s">
        <v>624</v>
      </c>
      <c r="K1" t="s">
        <v>625</v>
      </c>
      <c r="L1" t="s">
        <v>626</v>
      </c>
      <c r="M1" t="s">
        <v>627</v>
      </c>
      <c r="N1" t="s">
        <v>628</v>
      </c>
      <c r="O1" t="s">
        <v>629</v>
      </c>
      <c r="P1" t="s">
        <v>630</v>
      </c>
      <c r="Q1" t="s">
        <v>631</v>
      </c>
      <c r="R1" t="s">
        <v>632</v>
      </c>
      <c r="S1" t="s">
        <v>633</v>
      </c>
      <c r="T1" t="s">
        <v>634</v>
      </c>
      <c r="U1" t="s">
        <v>635</v>
      </c>
      <c r="V1" t="s">
        <v>636</v>
      </c>
      <c r="W1" t="s">
        <v>637</v>
      </c>
      <c r="X1" t="s">
        <v>638</v>
      </c>
      <c r="Y1" t="s">
        <v>639</v>
      </c>
      <c r="Z1" t="s">
        <v>640</v>
      </c>
      <c r="AA1" t="s">
        <v>641</v>
      </c>
      <c r="AB1" t="s">
        <v>642</v>
      </c>
      <c r="AC1" t="s">
        <v>643</v>
      </c>
      <c r="AD1" t="s">
        <v>644</v>
      </c>
      <c r="AE1" t="s">
        <v>645</v>
      </c>
      <c r="AF1" t="s">
        <v>646</v>
      </c>
      <c r="AG1" t="s">
        <v>647</v>
      </c>
      <c r="AH1" t="s">
        <v>648</v>
      </c>
      <c r="AI1" t="s">
        <v>649</v>
      </c>
      <c r="AJ1" t="s">
        <v>650</v>
      </c>
      <c r="AK1" t="s">
        <v>651</v>
      </c>
      <c r="AL1" t="s">
        <v>652</v>
      </c>
      <c r="AM1" t="s">
        <v>653</v>
      </c>
      <c r="AN1" t="s">
        <v>654</v>
      </c>
      <c r="AO1" t="s">
        <v>655</v>
      </c>
      <c r="AP1" t="s">
        <v>656</v>
      </c>
      <c r="AQ1" t="s">
        <v>657</v>
      </c>
      <c r="AR1" t="s">
        <v>658</v>
      </c>
      <c r="AS1" t="s">
        <v>659</v>
      </c>
      <c r="AT1" t="s">
        <v>660</v>
      </c>
      <c r="AU1" t="s">
        <v>661</v>
      </c>
      <c r="AV1" t="s">
        <v>662</v>
      </c>
      <c r="AW1" t="s">
        <v>663</v>
      </c>
      <c r="AX1" t="s">
        <v>664</v>
      </c>
      <c r="AY1" t="s">
        <v>665</v>
      </c>
      <c r="AZ1" t="s">
        <v>666</v>
      </c>
      <c r="BA1" t="s">
        <v>667</v>
      </c>
      <c r="BB1" t="s">
        <v>668</v>
      </c>
      <c r="BC1" t="s">
        <v>669</v>
      </c>
      <c r="BD1" t="s">
        <v>670</v>
      </c>
      <c r="BE1" t="s">
        <v>671</v>
      </c>
      <c r="BF1" t="s">
        <v>672</v>
      </c>
      <c r="BG1" t="s">
        <v>673</v>
      </c>
      <c r="BH1" t="s">
        <v>674</v>
      </c>
      <c r="BI1" t="s">
        <v>675</v>
      </c>
      <c r="BJ1" t="s">
        <v>676</v>
      </c>
      <c r="BK1" t="s">
        <v>677</v>
      </c>
      <c r="BL1" t="s">
        <v>678</v>
      </c>
      <c r="BM1" t="s">
        <v>679</v>
      </c>
      <c r="BN1" t="s">
        <v>680</v>
      </c>
      <c r="BO1" t="s">
        <v>681</v>
      </c>
    </row>
    <row r="2">
      <c r="A2" t="s">
        <v>588</v>
      </c>
      <c r="B2">
        <v>2002</v>
      </c>
      <c r="C2" t="s">
        <v>591</v>
      </c>
      <c r="D2">
        <v>16</v>
      </c>
      <c r="E2" t="s">
        <v>13</v>
      </c>
      <c r="F2" t="s">
        <v>14</v>
      </c>
      <c r="G2" t="s">
        <v>600</v>
      </c>
      <c r="H2">
        <v>23.946467745521812</v>
      </c>
      <c r="I2">
        <v>27.61203264313875</v>
      </c>
      <c r="J2">
        <v>42.089156670922037</v>
      </c>
      <c r="K2">
        <v>79.58077768565775</v>
      </c>
      <c r="L2">
        <v>95.167297767682243</v>
      </c>
      <c r="M2">
        <v>81.730434865978182</v>
      </c>
      <c r="N2">
        <v>86.970334469285248</v>
      </c>
      <c r="O2">
        <v>92.747049240970142</v>
      </c>
      <c r="P2">
        <v>96.352156789706711</v>
      </c>
      <c r="Q2">
        <v>95.4980797308571</v>
      </c>
      <c r="R2">
        <v>23.943300988820901</v>
      </c>
      <c r="S2">
        <v>23.991344247165198</v>
      </c>
      <c r="T2">
        <v>27.586951404130811</v>
      </c>
      <c r="U2">
        <v>31.967378834606741</v>
      </c>
      <c r="V2">
        <v>55.486977720786662</v>
      </c>
      <c r="W2" t="s">
        <v>158</v>
      </c>
      <c r="X2" t="s">
        <v>159</v>
      </c>
      <c r="Y2" t="s">
        <v>160</v>
      </c>
      <c r="Z2" t="s">
        <v>161</v>
      </c>
      <c r="AA2" t="s">
        <v>162</v>
      </c>
      <c r="AB2" t="s">
        <v>163</v>
      </c>
      <c r="AC2" t="s">
        <v>164</v>
      </c>
      <c r="AD2" t="s">
        <v>165</v>
      </c>
      <c r="AE2" t="s">
        <v>166</v>
      </c>
      <c r="AF2" t="s">
        <v>197</v>
      </c>
      <c r="AG2">
        <v>31.210229594940699</v>
      </c>
      <c r="AH2">
        <v>80.147567442932939</v>
      </c>
      <c r="AI2">
        <v>43.880692546368223</v>
      </c>
      <c r="AJ2">
        <v>28.65539710347484</v>
      </c>
      <c r="AK2">
        <v>92.662840029947702</v>
      </c>
      <c r="AL2">
        <v>37.59336910042002</v>
      </c>
      <c r="AM2">
        <v>30.892176818085549</v>
      </c>
      <c r="AN2">
        <v>60.697438519394147</v>
      </c>
      <c r="AO2">
        <v>27.479713604947829</v>
      </c>
      <c r="AP2"/>
      <c r="AQ2"/>
      <c r="AR2"/>
      <c r="AS2"/>
      <c r="AT2"/>
      <c r="AU2"/>
      <c r="AV2"/>
      <c r="AW2"/>
      <c r="AX2"/>
      <c r="AY2"/>
      <c r="AZ2"/>
      <c r="BA2"/>
      <c r="BB2"/>
      <c r="BC2"/>
      <c r="BD2"/>
      <c r="BE2"/>
      <c r="BF2"/>
      <c r="BG2"/>
      <c r="BH2"/>
      <c r="BI2"/>
      <c r="BJ2"/>
      <c r="BK2"/>
      <c r="BL2"/>
      <c r="BM2"/>
      <c r="BN2"/>
      <c r="BO2"/>
    </row>
    <row r="3">
      <c r="A3" t="s">
        <v>588</v>
      </c>
      <c r="B3">
        <v>2002</v>
      </c>
      <c r="C3" t="s">
        <v>591</v>
      </c>
      <c r="D3">
        <v>17</v>
      </c>
      <c r="E3" t="s">
        <v>13</v>
      </c>
      <c r="F3" t="s">
        <v>51</v>
      </c>
      <c r="G3" t="s">
        <v>197</v>
      </c>
      <c r="H3">
        <v>76.053532254478185</v>
      </c>
      <c r="I3">
        <v>72.387967356861253</v>
      </c>
      <c r="J3">
        <v>57.910843329077963</v>
      </c>
      <c r="K3">
        <v>20.41922231434225</v>
      </c>
      <c r="L3">
        <v>4.8327022323177573</v>
      </c>
      <c r="M3">
        <v>18.269565134021821</v>
      </c>
      <c r="N3">
        <v>13.02966553071475</v>
      </c>
      <c r="O3">
        <v>7.2529507590298579</v>
      </c>
      <c r="P3">
        <v>3.647843210293289</v>
      </c>
      <c r="Q3">
        <v>4.5019202691429001</v>
      </c>
      <c r="R3">
        <v>76.056699011179091</v>
      </c>
      <c r="S3">
        <v>76.008655752834798</v>
      </c>
      <c r="T3">
        <v>72.413048595869185</v>
      </c>
      <c r="U3">
        <v>68.032621165393266</v>
      </c>
      <c r="V3">
        <v>44.513022279213338</v>
      </c>
      <c r="W3" t="s">
        <v>158</v>
      </c>
      <c r="X3" t="s">
        <v>159</v>
      </c>
      <c r="Y3" t="s">
        <v>160</v>
      </c>
      <c r="Z3" t="s">
        <v>161</v>
      </c>
      <c r="AA3" t="s">
        <v>162</v>
      </c>
      <c r="AB3" t="s">
        <v>163</v>
      </c>
      <c r="AC3" t="s">
        <v>164</v>
      </c>
      <c r="AD3" t="s">
        <v>165</v>
      </c>
      <c r="AE3" t="s">
        <v>166</v>
      </c>
      <c r="AF3" t="s">
        <v>197</v>
      </c>
      <c r="AG3">
        <v>68.789770405059301</v>
      </c>
      <c r="AH3">
        <v>19.852432557067061</v>
      </c>
      <c r="AI3">
        <v>56.119307453631777</v>
      </c>
      <c r="AJ3">
        <v>71.34460289652516</v>
      </c>
      <c r="AK3">
        <v>7.3371599700522978</v>
      </c>
      <c r="AL3">
        <v>62.40663089957998</v>
      </c>
      <c r="AM3">
        <v>69.107823181914455</v>
      </c>
      <c r="AN3">
        <v>39.302561480605853</v>
      </c>
      <c r="AO3">
        <v>72.520286395052182</v>
      </c>
      <c r="AP3"/>
      <c r="AQ3"/>
      <c r="AR3"/>
      <c r="AS3"/>
      <c r="AT3"/>
      <c r="AU3"/>
      <c r="AV3"/>
      <c r="AW3"/>
      <c r="AX3"/>
      <c r="AY3"/>
      <c r="AZ3"/>
      <c r="BA3"/>
      <c r="BB3"/>
      <c r="BC3"/>
      <c r="BD3"/>
      <c r="BE3"/>
      <c r="BF3"/>
      <c r="BG3"/>
      <c r="BH3"/>
      <c r="BI3"/>
      <c r="BJ3"/>
      <c r="BK3"/>
      <c r="BL3"/>
      <c r="BM3"/>
      <c r="BN3"/>
      <c r="BO3"/>
    </row>
    <row r="4">
      <c r="A4" t="s">
        <v>588</v>
      </c>
      <c r="B4">
        <v>2002</v>
      </c>
      <c r="C4" t="s">
        <v>591</v>
      </c>
      <c r="D4">
        <v>18</v>
      </c>
      <c r="E4" t="s">
        <v>60</v>
      </c>
      <c r="F4" t="s">
        <v>15</v>
      </c>
      <c r="G4" t="s">
        <v>601</v>
      </c>
      <c r="H4">
        <v>20.982541809709549</v>
      </c>
      <c r="I4">
        <v>24.219124266660138</v>
      </c>
      <c r="J4">
        <v>34.964797310756168</v>
      </c>
      <c r="K4">
        <v>76.067279927678825</v>
      </c>
      <c r="L4">
        <v>94.211948217742062</v>
      </c>
      <c r="M4">
        <v>74.9921159224712</v>
      </c>
      <c r="N4">
        <v>84.064424903965971</v>
      </c>
      <c r="O4">
        <v>90.258105228895403</v>
      </c>
      <c r="P4">
        <v>95.699516374525672</v>
      </c>
      <c r="Q4">
        <v>95.397636492454865</v>
      </c>
      <c r="R4">
        <v>20.345793145942832</v>
      </c>
      <c r="S4">
        <v>21.373534485504429</v>
      </c>
      <c r="T4">
        <v>24.472536926007301</v>
      </c>
      <c r="U4">
        <v>26.22861200586221</v>
      </c>
      <c r="V4">
        <v>49.966173400817631</v>
      </c>
      <c r="W4" t="s">
        <v>158</v>
      </c>
      <c r="X4" t="s">
        <v>159</v>
      </c>
      <c r="Y4" t="s">
        <v>160</v>
      </c>
      <c r="Z4" t="s">
        <v>161</v>
      </c>
      <c r="AA4" t="s">
        <v>162</v>
      </c>
      <c r="AB4" t="s">
        <v>163</v>
      </c>
      <c r="AC4" t="s">
        <v>164</v>
      </c>
      <c r="AD4" t="s">
        <v>165</v>
      </c>
      <c r="AE4" t="s">
        <v>166</v>
      </c>
      <c r="AF4" t="s">
        <v>197</v>
      </c>
      <c r="AG4">
        <v>26.775694856871318</v>
      </c>
      <c r="AH4">
        <v>77.990236673350793</v>
      </c>
      <c r="AI4">
        <v>42.595976824521173</v>
      </c>
      <c r="AJ4">
        <v>26.076650267935211</v>
      </c>
      <c r="AK4">
        <v>91.63693809731754</v>
      </c>
      <c r="AL4">
        <v>36.336738457035331</v>
      </c>
      <c r="AM4">
        <v>26.75238812511979</v>
      </c>
      <c r="AN4">
        <v>50.750274284717918</v>
      </c>
      <c r="AO4">
        <v>26.194118936393171</v>
      </c>
      <c r="AP4"/>
      <c r="AQ4"/>
      <c r="AR4"/>
      <c r="AS4"/>
      <c r="AT4"/>
      <c r="AU4"/>
      <c r="AV4"/>
      <c r="AW4"/>
      <c r="AX4"/>
      <c r="AY4"/>
      <c r="AZ4"/>
      <c r="BA4"/>
      <c r="BB4"/>
      <c r="BC4"/>
      <c r="BD4"/>
      <c r="BE4"/>
      <c r="BF4"/>
      <c r="BG4"/>
      <c r="BH4"/>
      <c r="BI4"/>
      <c r="BJ4"/>
      <c r="BK4"/>
      <c r="BL4"/>
      <c r="BM4"/>
      <c r="BN4"/>
      <c r="BO4"/>
    </row>
    <row r="5">
      <c r="A5" t="s">
        <v>588</v>
      </c>
      <c r="B5">
        <v>2002</v>
      </c>
      <c r="C5" t="s">
        <v>591</v>
      </c>
      <c r="D5">
        <v>19</v>
      </c>
      <c r="E5" t="s">
        <v>60</v>
      </c>
      <c r="F5" t="s">
        <v>16</v>
      </c>
      <c r="G5" t="s">
        <v>602</v>
      </c>
      <c r="H5">
        <v>2.9639259358122572</v>
      </c>
      <c r="I5">
        <v>3.3929083764786201</v>
      </c>
      <c r="J5">
        <v>7.1243593601658883</v>
      </c>
      <c r="K5">
        <v>3.5134977579789228</v>
      </c>
      <c r="L5">
        <v>0.95534954994018872</v>
      </c>
      <c r="M5">
        <v>6.7383189435070241</v>
      </c>
      <c r="N5">
        <v>2.9059095653192908</v>
      </c>
      <c r="O5">
        <v>2.4889440120747408</v>
      </c>
      <c r="P5">
        <v>0.65264041518103566</v>
      </c>
      <c r="Q5">
        <v>0.10044323840226051</v>
      </c>
      <c r="R5">
        <v>3.597507842878096</v>
      </c>
      <c r="S5">
        <v>2.6178097616607818</v>
      </c>
      <c r="T5">
        <v>3.1144144781235181</v>
      </c>
      <c r="U5">
        <v>5.7387668287445299</v>
      </c>
      <c r="V5">
        <v>5.5208043199690318</v>
      </c>
      <c r="W5" t="s">
        <v>158</v>
      </c>
      <c r="X5" t="s">
        <v>159</v>
      </c>
      <c r="Y5" t="s">
        <v>160</v>
      </c>
      <c r="Z5" t="s">
        <v>161</v>
      </c>
      <c r="AA5" t="s">
        <v>162</v>
      </c>
      <c r="AB5" t="s">
        <v>163</v>
      </c>
      <c r="AC5" t="s">
        <v>164</v>
      </c>
      <c r="AD5" t="s">
        <v>165</v>
      </c>
      <c r="AE5" t="s">
        <v>166</v>
      </c>
      <c r="AF5" t="s">
        <v>197</v>
      </c>
      <c r="AG5">
        <v>4.43453473806942</v>
      </c>
      <c r="AH5">
        <v>2.1573307695821451</v>
      </c>
      <c r="AI5">
        <v>1.284715721847042</v>
      </c>
      <c r="AJ5">
        <v>2.578746835539635</v>
      </c>
      <c r="AK5">
        <v>1.0259019326301211</v>
      </c>
      <c r="AL5">
        <v>1.256630643384691</v>
      </c>
      <c r="AM5">
        <v>4.1397886929657384</v>
      </c>
      <c r="AN5">
        <v>9.9471642346761602</v>
      </c>
      <c r="AO5">
        <v>1.285594668554668</v>
      </c>
      <c r="AP5"/>
      <c r="AQ5"/>
      <c r="AR5"/>
      <c r="AS5"/>
      <c r="AT5"/>
      <c r="AU5"/>
      <c r="AV5"/>
      <c r="AW5"/>
      <c r="AX5"/>
      <c r="AY5"/>
      <c r="AZ5"/>
      <c r="BA5"/>
      <c r="BB5"/>
      <c r="BC5"/>
      <c r="BD5"/>
      <c r="BE5"/>
      <c r="BF5"/>
      <c r="BG5"/>
      <c r="BH5"/>
      <c r="BI5"/>
      <c r="BJ5"/>
      <c r="BK5"/>
      <c r="BL5"/>
      <c r="BM5"/>
      <c r="BN5"/>
      <c r="BO5"/>
    </row>
    <row r="6">
      <c r="A6" t="s">
        <v>588</v>
      </c>
      <c r="B6">
        <v>2002</v>
      </c>
      <c r="C6" t="s">
        <v>591</v>
      </c>
      <c r="D6">
        <v>20</v>
      </c>
      <c r="E6" t="s">
        <v>60</v>
      </c>
      <c r="F6" t="s">
        <v>22</v>
      </c>
      <c r="G6" t="s">
        <v>603</v>
      </c>
      <c r="H6">
        <v>45.773431495614702</v>
      </c>
      <c r="I6">
        <v>41.885199493689733</v>
      </c>
      <c r="J6">
        <v>35.126624787102557</v>
      </c>
      <c r="K6">
        <v>16.03499276632326</v>
      </c>
      <c r="L6">
        <v>4.7052707019492743</v>
      </c>
      <c r="M6">
        <v>14.317080899034041</v>
      </c>
      <c r="N6">
        <v>10.27831691401977</v>
      </c>
      <c r="O6">
        <v>7.2529507590298579</v>
      </c>
      <c r="P6">
        <v>3.647843210293289</v>
      </c>
      <c r="Q6">
        <v>4.5019202691428717</v>
      </c>
      <c r="R6">
        <v>45.77659825231558</v>
      </c>
      <c r="S6">
        <v>45.728554993971301</v>
      </c>
      <c r="T6">
        <v>41.910280732697672</v>
      </c>
      <c r="U6">
        <v>39.92942659168078</v>
      </c>
      <c r="V6">
        <v>29.791757825562058</v>
      </c>
      <c r="W6" t="s">
        <v>158</v>
      </c>
      <c r="X6" t="s">
        <v>159</v>
      </c>
      <c r="Y6" t="s">
        <v>160</v>
      </c>
      <c r="Z6" t="s">
        <v>161</v>
      </c>
      <c r="AA6" t="s">
        <v>162</v>
      </c>
      <c r="AB6" t="s">
        <v>163</v>
      </c>
      <c r="AC6" t="s">
        <v>164</v>
      </c>
      <c r="AD6" t="s">
        <v>165</v>
      </c>
      <c r="AE6" t="s">
        <v>166</v>
      </c>
      <c r="AF6" t="s">
        <v>197</v>
      </c>
      <c r="AG6">
        <v>61.335667330518241</v>
      </c>
      <c r="AH6">
        <v>15.95572976712009</v>
      </c>
      <c r="AI6">
        <v>27.53895774505558</v>
      </c>
      <c r="AJ6">
        <v>32.875001219376372</v>
      </c>
      <c r="AK6">
        <v>3.8682305964561441</v>
      </c>
      <c r="AL6">
        <v>56.095648960613879</v>
      </c>
      <c r="AM6">
        <v>35.751763867102802</v>
      </c>
      <c r="AN6">
        <v>14.49809220686299</v>
      </c>
      <c r="AO6">
        <v>56.943772856871469</v>
      </c>
      <c r="AP6"/>
      <c r="AQ6"/>
      <c r="AR6"/>
      <c r="AS6"/>
      <c r="AT6"/>
      <c r="AU6"/>
      <c r="AV6"/>
      <c r="AW6"/>
      <c r="AX6"/>
      <c r="AY6"/>
      <c r="AZ6"/>
      <c r="BA6"/>
      <c r="BB6"/>
      <c r="BC6"/>
      <c r="BD6"/>
      <c r="BE6"/>
      <c r="BF6"/>
      <c r="BG6"/>
      <c r="BH6"/>
      <c r="BI6"/>
      <c r="BJ6"/>
      <c r="BK6"/>
      <c r="BL6"/>
      <c r="BM6"/>
      <c r="BN6"/>
      <c r="BO6"/>
    </row>
    <row r="7">
      <c r="A7" t="s">
        <v>588</v>
      </c>
      <c r="B7">
        <v>2002</v>
      </c>
      <c r="C7" t="s">
        <v>591</v>
      </c>
      <c r="D7">
        <v>21</v>
      </c>
      <c r="E7" t="s">
        <v>60</v>
      </c>
      <c r="F7" t="s">
        <v>17</v>
      </c>
      <c r="G7" t="s">
        <v>604</v>
      </c>
      <c r="H7">
        <v>30.28010075886349</v>
      </c>
      <c r="I7">
        <v>30.50276786317151</v>
      </c>
      <c r="J7">
        <v>22.784218541975381</v>
      </c>
      <c r="K7">
        <v>4.3842295480189977</v>
      </c>
      <c r="L7">
        <v>0.1274315303684721</v>
      </c>
      <c r="M7">
        <v>3.952484234987732</v>
      </c>
      <c r="N7">
        <v>2.7513486166949721</v>
      </c>
      <c r="O7">
        <v>0</v>
      </c>
      <c r="P7">
        <v>0</v>
      </c>
      <c r="Q7">
        <v>0</v>
      </c>
      <c r="R7">
        <v>30.28010075886349</v>
      </c>
      <c r="S7">
        <v>30.28010075886349</v>
      </c>
      <c r="T7">
        <v>30.50276786317151</v>
      </c>
      <c r="U7">
        <v>28.103194573712479</v>
      </c>
      <c r="V7">
        <v>14.72126445365129</v>
      </c>
      <c r="W7" t="s">
        <v>158</v>
      </c>
      <c r="X7" t="s">
        <v>159</v>
      </c>
      <c r="Y7" t="s">
        <v>160</v>
      </c>
      <c r="Z7" t="s">
        <v>161</v>
      </c>
      <c r="AA7" t="s">
        <v>162</v>
      </c>
      <c r="AB7" t="s">
        <v>163</v>
      </c>
      <c r="AC7" t="s">
        <v>164</v>
      </c>
      <c r="AD7" t="s">
        <v>165</v>
      </c>
      <c r="AE7" t="s">
        <v>166</v>
      </c>
      <c r="AF7" t="s">
        <v>197</v>
      </c>
      <c r="AG7">
        <v>7.4541030745410204</v>
      </c>
      <c r="AH7">
        <v>3.8967027899469682</v>
      </c>
      <c r="AI7">
        <v>28.5803497085762</v>
      </c>
      <c r="AJ7">
        <v>38.469601677148773</v>
      </c>
      <c r="AK7">
        <v>3.4689293735961981</v>
      </c>
      <c r="AL7">
        <v>6.3109819389660986</v>
      </c>
      <c r="AM7">
        <v>33.356059314811667</v>
      </c>
      <c r="AN7">
        <v>24.804469273742932</v>
      </c>
      <c r="AO7">
        <v>15.57651353818069</v>
      </c>
      <c r="AP7"/>
      <c r="AQ7"/>
      <c r="AR7"/>
      <c r="AS7"/>
      <c r="AT7"/>
      <c r="AU7"/>
      <c r="AV7"/>
      <c r="AW7"/>
      <c r="AX7"/>
      <c r="AY7"/>
      <c r="AZ7"/>
      <c r="BA7"/>
      <c r="BB7"/>
      <c r="BC7"/>
      <c r="BD7"/>
      <c r="BE7"/>
      <c r="BF7"/>
      <c r="BG7"/>
      <c r="BH7"/>
      <c r="BI7"/>
      <c r="BJ7"/>
      <c r="BK7"/>
      <c r="BL7"/>
      <c r="BM7"/>
      <c r="BN7"/>
      <c r="BO7"/>
    </row>
    <row r="8">
      <c r="A8" t="s">
        <v>588</v>
      </c>
      <c r="B8">
        <v>2002</v>
      </c>
      <c r="C8" t="s">
        <v>591</v>
      </c>
      <c r="D8">
        <v>29</v>
      </c>
      <c r="E8" t="s">
        <v>57</v>
      </c>
      <c r="F8" t="s">
        <v>49</v>
      </c>
      <c r="G8" t="s">
        <v>605</v>
      </c>
      <c r="H8">
        <v>2.235562288297424</v>
      </c>
      <c r="I8">
        <v>3.523936254886936</v>
      </c>
      <c r="J8">
        <v>12.741475794766639</v>
      </c>
      <c r="K8">
        <v>62.726947560697788</v>
      </c>
      <c r="L8">
        <v>90.559645583894749</v>
      </c>
      <c r="M8">
        <v>64.98034465210587</v>
      </c>
      <c r="N8">
        <v>77.551558366858188</v>
      </c>
      <c r="O8">
        <v>88.881112926175916</v>
      </c>
      <c r="P8">
        <v>91.378896845005642</v>
      </c>
      <c r="Q8">
        <v>93.648526320646397</v>
      </c>
      <c r="R8">
        <v>2.235562288297424</v>
      </c>
      <c r="S8">
        <v>2.235562288297424</v>
      </c>
      <c r="T8">
        <v>3.523936254886936</v>
      </c>
      <c r="U8">
        <v>2.6158525191631692</v>
      </c>
      <c r="V8">
        <v>23.360859516921529</v>
      </c>
      <c r="W8" t="s">
        <v>158</v>
      </c>
      <c r="X8" t="s">
        <v>159</v>
      </c>
      <c r="Y8" t="s">
        <v>160</v>
      </c>
      <c r="Z8" t="s">
        <v>161</v>
      </c>
      <c r="AA8" t="s">
        <v>162</v>
      </c>
      <c r="AB8" t="s">
        <v>163</v>
      </c>
      <c r="AC8" t="s">
        <v>164</v>
      </c>
      <c r="AD8" t="s">
        <v>165</v>
      </c>
      <c r="AE8" t="s">
        <v>166</v>
      </c>
      <c r="AF8" t="s">
        <v>197</v>
      </c>
      <c r="AG8">
        <v>16.235346162353451</v>
      </c>
      <c r="AH8">
        <v>66.935669817846446</v>
      </c>
      <c r="AI8">
        <v>13.301415487094101</v>
      </c>
      <c r="AJ8">
        <v>2.9699510831586231</v>
      </c>
      <c r="AK8">
        <v>85.724981282755465</v>
      </c>
      <c r="AL8">
        <v>11.890433699937629</v>
      </c>
      <c r="AM8">
        <v>19.66933696949042</v>
      </c>
      <c r="AN8">
        <v>20.586592178770871</v>
      </c>
      <c r="AO8">
        <v>11.907654921020651</v>
      </c>
      <c r="AP8"/>
      <c r="AQ8"/>
      <c r="AR8"/>
      <c r="AS8"/>
      <c r="AT8"/>
      <c r="AU8"/>
      <c r="AV8"/>
      <c r="AW8"/>
      <c r="AX8"/>
      <c r="AY8"/>
      <c r="AZ8"/>
      <c r="BA8"/>
      <c r="BB8"/>
      <c r="BC8"/>
      <c r="BD8"/>
      <c r="BE8"/>
      <c r="BF8"/>
      <c r="BG8"/>
      <c r="BH8"/>
      <c r="BI8"/>
      <c r="BJ8"/>
      <c r="BK8"/>
      <c r="BL8"/>
      <c r="BM8"/>
      <c r="BN8"/>
      <c r="BO8"/>
    </row>
    <row r="9">
      <c r="A9" t="s">
        <v>588</v>
      </c>
      <c r="B9">
        <v>2002</v>
      </c>
      <c r="C9" t="s">
        <v>591</v>
      </c>
      <c r="D9">
        <v>30</v>
      </c>
      <c r="E9" t="s">
        <v>57</v>
      </c>
      <c r="F9" t="s">
        <v>48</v>
      </c>
      <c r="G9" t="s">
        <v>197</v>
      </c>
      <c r="H9">
        <v>97.764437711702556</v>
      </c>
      <c r="I9">
        <v>96.476063745113009</v>
      </c>
      <c r="J9">
        <v>87.258524205233385</v>
      </c>
      <c r="K9">
        <v>37.273052439302418</v>
      </c>
      <c r="L9">
        <v>9.4403544161051531</v>
      </c>
      <c r="M9">
        <v>35.019655347894037</v>
      </c>
      <c r="N9">
        <v>22.44844163314173</v>
      </c>
      <c r="O9">
        <v>11.118887073824069</v>
      </c>
      <c r="P9">
        <v>8.6211031549943371</v>
      </c>
      <c r="Q9">
        <v>6.3514736793536049</v>
      </c>
      <c r="R9">
        <v>97.764437711702556</v>
      </c>
      <c r="S9">
        <v>97.764437711702556</v>
      </c>
      <c r="T9">
        <v>96.476063745113009</v>
      </c>
      <c r="U9">
        <v>97.384147480836859</v>
      </c>
      <c r="V9">
        <v>76.639140483078279</v>
      </c>
      <c r="W9" t="s">
        <v>158</v>
      </c>
      <c r="X9" t="s">
        <v>159</v>
      </c>
      <c r="Y9" t="s">
        <v>160</v>
      </c>
      <c r="Z9" t="s">
        <v>161</v>
      </c>
      <c r="AA9" t="s">
        <v>162</v>
      </c>
      <c r="AB9" t="s">
        <v>163</v>
      </c>
      <c r="AC9" t="s">
        <v>164</v>
      </c>
      <c r="AD9" t="s">
        <v>165</v>
      </c>
      <c r="AE9" t="s">
        <v>166</v>
      </c>
      <c r="AF9" t="s">
        <v>197</v>
      </c>
      <c r="AG9">
        <v>83.764653837646421</v>
      </c>
      <c r="AH9">
        <v>33.064330182153547</v>
      </c>
      <c r="AI9">
        <v>86.698584512905839</v>
      </c>
      <c r="AJ9">
        <v>97.030048916841366</v>
      </c>
      <c r="AK9">
        <v>14.275018717244791</v>
      </c>
      <c r="AL9">
        <v>88.109566300062227</v>
      </c>
      <c r="AM9">
        <v>80.330663030509555</v>
      </c>
      <c r="AN9">
        <v>79.413407821228915</v>
      </c>
      <c r="AO9">
        <v>88.092345078979307</v>
      </c>
      <c r="AP9"/>
      <c r="AQ9"/>
      <c r="AR9"/>
      <c r="AS9"/>
      <c r="AT9"/>
      <c r="AU9"/>
      <c r="AV9"/>
      <c r="AW9"/>
      <c r="AX9"/>
      <c r="AY9"/>
      <c r="AZ9"/>
      <c r="BA9"/>
      <c r="BB9"/>
      <c r="BC9"/>
      <c r="BD9"/>
      <c r="BE9"/>
      <c r="BF9"/>
      <c r="BG9"/>
      <c r="BH9"/>
      <c r="BI9"/>
      <c r="BJ9"/>
      <c r="BK9"/>
      <c r="BL9"/>
      <c r="BM9"/>
      <c r="BN9"/>
      <c r="BO9"/>
    </row>
    <row r="10">
      <c r="A10" t="s">
        <v>588</v>
      </c>
      <c r="B10">
        <v>2002</v>
      </c>
      <c r="C10" t="s">
        <v>591</v>
      </c>
      <c r="D10">
        <v>31</v>
      </c>
      <c r="E10" t="s">
        <v>104</v>
      </c>
      <c r="F10" t="s">
        <v>49</v>
      </c>
      <c r="G10" t="s">
        <v>606</v>
      </c>
      <c r="H10">
        <v>0.027002121612685798</v>
      </c>
      <c r="I10">
        <v>0.1087523849376862</v>
      </c>
      <c r="J10">
        <v>0.97036002106335884</v>
      </c>
      <c r="K10">
        <v>22.197654917847728</v>
      </c>
      <c r="L10">
        <v>69.265497680536626</v>
      </c>
      <c r="M10">
        <v>12.568219723666891</v>
      </c>
      <c r="N10">
        <v>27.39338788535748</v>
      </c>
      <c r="O10">
        <v>45.851072076771018</v>
      </c>
      <c r="P10">
        <v>63.062664552002879</v>
      </c>
      <c r="Q10">
        <v>83.687194292115521</v>
      </c>
      <c r="R10">
        <v>0.027002121612685798</v>
      </c>
      <c r="S10">
        <v>0.027002121612685798</v>
      </c>
      <c r="T10">
        <v>0.1087523849376862</v>
      </c>
      <c r="U10">
        <v>0</v>
      </c>
      <c r="V10">
        <v>13.165116339694141</v>
      </c>
      <c r="W10" t="s">
        <v>158</v>
      </c>
      <c r="X10" t="s">
        <v>159</v>
      </c>
      <c r="Y10" t="s">
        <v>160</v>
      </c>
      <c r="Z10" t="s">
        <v>161</v>
      </c>
      <c r="AA10" t="s">
        <v>162</v>
      </c>
      <c r="AB10" t="s">
        <v>163</v>
      </c>
      <c r="AC10" t="s">
        <v>164</v>
      </c>
      <c r="AD10" t="s">
        <v>165</v>
      </c>
      <c r="AE10" t="s">
        <v>166</v>
      </c>
      <c r="AF10" t="s">
        <v>197</v>
      </c>
      <c r="AG10">
        <v>7.0780800707807883</v>
      </c>
      <c r="AH10">
        <v>57.020982245792027</v>
      </c>
      <c r="AI10">
        <v>9.0965861781848538</v>
      </c>
      <c r="AJ10">
        <v>0.97833682739342875</v>
      </c>
      <c r="AK10">
        <v>25.705016221612151</v>
      </c>
      <c r="AL10">
        <v>5.5613197758870641</v>
      </c>
      <c r="AM10">
        <v>7.9938639850008864</v>
      </c>
      <c r="AN10">
        <v>7.374301675977633</v>
      </c>
      <c r="AO10">
        <v>2.2174969623329268</v>
      </c>
      <c r="AP10"/>
      <c r="AQ10"/>
      <c r="AR10"/>
      <c r="AS10"/>
      <c r="AT10"/>
      <c r="AU10"/>
      <c r="AV10"/>
      <c r="AW10"/>
      <c r="AX10"/>
      <c r="AY10"/>
      <c r="AZ10"/>
      <c r="BA10"/>
      <c r="BB10"/>
      <c r="BC10"/>
      <c r="BD10"/>
      <c r="BE10"/>
      <c r="BF10"/>
      <c r="BG10"/>
      <c r="BH10"/>
      <c r="BI10"/>
      <c r="BJ10"/>
      <c r="BK10"/>
      <c r="BL10"/>
      <c r="BM10"/>
      <c r="BN10"/>
      <c r="BO10"/>
    </row>
    <row r="11">
      <c r="A11" t="s">
        <v>588</v>
      </c>
      <c r="B11">
        <v>2002</v>
      </c>
      <c r="C11" t="s">
        <v>591</v>
      </c>
      <c r="D11">
        <v>32</v>
      </c>
      <c r="E11" t="s">
        <v>104</v>
      </c>
      <c r="F11" t="s">
        <v>48</v>
      </c>
      <c r="G11" t="s">
        <v>197</v>
      </c>
      <c r="H11">
        <v>99.972997878387332</v>
      </c>
      <c r="I11">
        <v>99.891247615062312</v>
      </c>
      <c r="J11">
        <v>99.029639978936657</v>
      </c>
      <c r="K11">
        <v>77.802345082152243</v>
      </c>
      <c r="L11">
        <v>30.734502319463349</v>
      </c>
      <c r="M11">
        <v>87.431780276333001</v>
      </c>
      <c r="N11">
        <v>72.606612114642459</v>
      </c>
      <c r="O11">
        <v>54.148927923228953</v>
      </c>
      <c r="P11">
        <v>36.937335447997043</v>
      </c>
      <c r="Q11">
        <v>16.31280570788438</v>
      </c>
      <c r="R11">
        <v>99.972997878387332</v>
      </c>
      <c r="S11">
        <v>99.972997878387332</v>
      </c>
      <c r="T11">
        <v>99.891247615062312</v>
      </c>
      <c r="U11">
        <v>100</v>
      </c>
      <c r="V11">
        <v>86.834883660305763</v>
      </c>
      <c r="W11" t="s">
        <v>158</v>
      </c>
      <c r="X11" t="s">
        <v>159</v>
      </c>
      <c r="Y11" t="s">
        <v>160</v>
      </c>
      <c r="Z11" t="s">
        <v>161</v>
      </c>
      <c r="AA11" t="s">
        <v>162</v>
      </c>
      <c r="AB11" t="s">
        <v>163</v>
      </c>
      <c r="AC11" t="s">
        <v>164</v>
      </c>
      <c r="AD11" t="s">
        <v>165</v>
      </c>
      <c r="AE11" t="s">
        <v>166</v>
      </c>
      <c r="AF11" t="s">
        <v>197</v>
      </c>
      <c r="AG11">
        <v>92.921919929219044</v>
      </c>
      <c r="AH11">
        <v>42.979017754207952</v>
      </c>
      <c r="AI11">
        <v>90.903413821815136</v>
      </c>
      <c r="AJ11">
        <v>99.021663172606594</v>
      </c>
      <c r="AK11">
        <v>74.294983778388172</v>
      </c>
      <c r="AL11">
        <v>94.4386802241129</v>
      </c>
      <c r="AM11">
        <v>92.006136014999157</v>
      </c>
      <c r="AN11">
        <v>92.625698324022281</v>
      </c>
      <c r="AO11">
        <v>97.782503037667041</v>
      </c>
      <c r="AP11"/>
      <c r="AQ11"/>
      <c r="AR11"/>
      <c r="AS11"/>
      <c r="AT11"/>
      <c r="AU11"/>
      <c r="AV11"/>
      <c r="AW11"/>
      <c r="AX11"/>
      <c r="AY11"/>
      <c r="AZ11"/>
      <c r="BA11"/>
      <c r="BB11"/>
      <c r="BC11"/>
      <c r="BD11"/>
      <c r="BE11"/>
      <c r="BF11"/>
      <c r="BG11"/>
      <c r="BH11"/>
      <c r="BI11"/>
      <c r="BJ11"/>
      <c r="BK11"/>
      <c r="BL11"/>
      <c r="BM11"/>
      <c r="BN11"/>
      <c r="BO11"/>
    </row>
    <row r="12">
      <c r="A12" t="s">
        <v>588</v>
      </c>
      <c r="B12">
        <v>2002</v>
      </c>
      <c r="C12" t="s">
        <v>591</v>
      </c>
      <c r="D12">
        <v>35</v>
      </c>
      <c r="E12" t="s">
        <v>55</v>
      </c>
      <c r="F12" t="s">
        <v>49</v>
      </c>
      <c r="G12" t="s">
        <v>197</v>
      </c>
      <c r="H12">
        <v>0.54724787037231282</v>
      </c>
      <c r="I12">
        <v>0.57334167348999998</v>
      </c>
      <c r="J12">
        <v>1.167944492559172</v>
      </c>
      <c r="K12">
        <v>23.127501310407201</v>
      </c>
      <c r="L12">
        <v>69.458701661770121</v>
      </c>
      <c r="M12">
        <v>13.52480672036042</v>
      </c>
      <c r="N12">
        <v>28.438379374420521</v>
      </c>
      <c r="O12">
        <v>46.018720909493979</v>
      </c>
      <c r="P12">
        <v>63.691885360534592</v>
      </c>
      <c r="Q12">
        <v>83.687194292115521</v>
      </c>
      <c r="R12">
        <v>0.54724787037231282</v>
      </c>
      <c r="S12">
        <v>0.54724787037231282</v>
      </c>
      <c r="T12">
        <v>0.57334167348999998</v>
      </c>
      <c r="U12">
        <v>0.1730224499262214</v>
      </c>
      <c r="V12">
        <v>13.5482922901588</v>
      </c>
      <c r="W12" t="s">
        <v>158</v>
      </c>
      <c r="X12" t="s">
        <v>159</v>
      </c>
      <c r="Y12" t="s">
        <v>160</v>
      </c>
      <c r="Z12" t="s">
        <v>161</v>
      </c>
      <c r="AA12" t="s">
        <v>162</v>
      </c>
      <c r="AB12" t="s">
        <v>163</v>
      </c>
      <c r="AC12" t="s">
        <v>164</v>
      </c>
      <c r="AD12" t="s">
        <v>165</v>
      </c>
      <c r="AE12" t="s">
        <v>166</v>
      </c>
      <c r="AF12" t="s">
        <v>197</v>
      </c>
      <c r="AG12">
        <v>7.343508073435066</v>
      </c>
      <c r="AH12">
        <v>57.228498962416431</v>
      </c>
      <c r="AI12">
        <v>9.8459616985845226</v>
      </c>
      <c r="AJ12">
        <v>1.9916142557651939</v>
      </c>
      <c r="AK12">
        <v>25.9795358123284</v>
      </c>
      <c r="AL12">
        <v>5.5613197758870641</v>
      </c>
      <c r="AM12">
        <v>8.4881540821544608</v>
      </c>
      <c r="AN12">
        <v>8.4357541899441131</v>
      </c>
      <c r="AO12">
        <v>2.2174969623329268</v>
      </c>
      <c r="AP12"/>
      <c r="AQ12"/>
      <c r="AR12"/>
      <c r="AS12"/>
      <c r="AT12"/>
      <c r="AU12"/>
      <c r="AV12"/>
      <c r="AW12"/>
      <c r="AX12"/>
      <c r="AY12"/>
      <c r="AZ12"/>
      <c r="BA12"/>
      <c r="BB12"/>
      <c r="BC12"/>
      <c r="BD12"/>
      <c r="BE12"/>
      <c r="BF12"/>
      <c r="BG12"/>
      <c r="BH12"/>
      <c r="BI12"/>
      <c r="BJ12"/>
      <c r="BK12"/>
      <c r="BL12"/>
      <c r="BM12"/>
      <c r="BN12"/>
      <c r="BO12"/>
    </row>
    <row r="13">
      <c r="A13" t="s">
        <v>588</v>
      </c>
      <c r="B13">
        <v>2002</v>
      </c>
      <c r="C13" t="s">
        <v>591</v>
      </c>
      <c r="D13">
        <v>36</v>
      </c>
      <c r="E13" t="s">
        <v>55</v>
      </c>
      <c r="F13" t="s">
        <v>48</v>
      </c>
      <c r="G13" t="s">
        <v>197</v>
      </c>
      <c r="H13">
        <v>99.452752129627711</v>
      </c>
      <c r="I13">
        <v>99.426658326510008</v>
      </c>
      <c r="J13">
        <v>98.832055507440856</v>
      </c>
      <c r="K13">
        <v>76.872498689592774</v>
      </c>
      <c r="L13">
        <v>30.54129833822984</v>
      </c>
      <c r="M13">
        <v>86.475193279639498</v>
      </c>
      <c r="N13">
        <v>71.561620625579408</v>
      </c>
      <c r="O13">
        <v>53.981279090505993</v>
      </c>
      <c r="P13">
        <v>36.308114639465323</v>
      </c>
      <c r="Q13">
        <v>16.31280570788438</v>
      </c>
      <c r="R13">
        <v>99.452752129627711</v>
      </c>
      <c r="S13">
        <v>99.452752129627711</v>
      </c>
      <c r="T13">
        <v>99.426658326510008</v>
      </c>
      <c r="U13">
        <v>99.826977550073792</v>
      </c>
      <c r="V13">
        <v>86.451707709841116</v>
      </c>
      <c r="W13" t="s">
        <v>158</v>
      </c>
      <c r="X13" t="s">
        <v>159</v>
      </c>
      <c r="Y13" t="s">
        <v>160</v>
      </c>
      <c r="Z13" t="s">
        <v>161</v>
      </c>
      <c r="AA13" t="s">
        <v>162</v>
      </c>
      <c r="AB13" t="s">
        <v>163</v>
      </c>
      <c r="AC13" t="s">
        <v>164</v>
      </c>
      <c r="AD13" t="s">
        <v>165</v>
      </c>
      <c r="AE13" t="s">
        <v>166</v>
      </c>
      <c r="AF13" t="s">
        <v>197</v>
      </c>
      <c r="AG13">
        <v>92.656491926564769</v>
      </c>
      <c r="AH13">
        <v>42.771501037583548</v>
      </c>
      <c r="AI13">
        <v>90.154038301415454</v>
      </c>
      <c r="AJ13">
        <v>98.008385744234801</v>
      </c>
      <c r="AK13">
        <v>74.020464187671919</v>
      </c>
      <c r="AL13">
        <v>94.4386802241129</v>
      </c>
      <c r="AM13">
        <v>91.511845917845562</v>
      </c>
      <c r="AN13">
        <v>91.564245810055795</v>
      </c>
      <c r="AO13">
        <v>97.782503037667041</v>
      </c>
      <c r="AP13"/>
      <c r="AQ13"/>
      <c r="AR13"/>
      <c r="AS13"/>
      <c r="AT13"/>
      <c r="AU13"/>
      <c r="AV13"/>
      <c r="AW13"/>
      <c r="AX13"/>
      <c r="AY13"/>
      <c r="AZ13"/>
      <c r="BA13"/>
      <c r="BB13"/>
      <c r="BC13"/>
      <c r="BD13"/>
      <c r="BE13"/>
      <c r="BF13"/>
      <c r="BG13"/>
      <c r="BH13"/>
      <c r="BI13"/>
      <c r="BJ13"/>
      <c r="BK13"/>
      <c r="BL13"/>
      <c r="BM13"/>
      <c r="BN13"/>
      <c r="BO13"/>
    </row>
    <row r="14">
      <c r="A14" t="s">
        <v>588</v>
      </c>
      <c r="B14">
        <v>2002</v>
      </c>
      <c r="C14" t="s">
        <v>591</v>
      </c>
      <c r="D14">
        <v>41</v>
      </c>
      <c r="E14" t="s">
        <v>56</v>
      </c>
      <c r="F14" t="s">
        <v>49</v>
      </c>
      <c r="G14" t="s">
        <v>197</v>
      </c>
      <c r="H14">
        <v>15.98723227364329</v>
      </c>
      <c r="I14">
        <v>15.41923721018401</v>
      </c>
      <c r="J14">
        <v>19.401262021680921</v>
      </c>
      <c r="K14">
        <v>10.810397087040689</v>
      </c>
      <c r="L14">
        <v>2.2757105264496928</v>
      </c>
      <c r="M14">
        <v>16.750997692738071</v>
      </c>
      <c r="N14">
        <v>12.68047339979498</v>
      </c>
      <c r="O14">
        <v>6.505635465673171</v>
      </c>
      <c r="P14">
        <v>1.445842086853494</v>
      </c>
      <c r="Q14">
        <v>1.170376504172</v>
      </c>
      <c r="R14">
        <v>15.98723227364329</v>
      </c>
      <c r="S14">
        <v>15.98723227364329</v>
      </c>
      <c r="T14">
        <v>15.41923721018401</v>
      </c>
      <c r="U14">
        <v>18.192930905928179</v>
      </c>
      <c r="V14">
        <v>12.795711132772279</v>
      </c>
      <c r="W14" t="s">
        <v>158</v>
      </c>
      <c r="X14" t="s">
        <v>159</v>
      </c>
      <c r="Y14" t="s">
        <v>160</v>
      </c>
      <c r="Z14" t="s">
        <v>161</v>
      </c>
      <c r="AA14" t="s">
        <v>162</v>
      </c>
      <c r="AB14" t="s">
        <v>163</v>
      </c>
      <c r="AC14" t="s">
        <v>164</v>
      </c>
      <c r="AD14" t="s">
        <v>165</v>
      </c>
      <c r="AE14" t="s">
        <v>166</v>
      </c>
      <c r="AF14" t="s">
        <v>197</v>
      </c>
      <c r="AG14">
        <v>8.0878414568827015</v>
      </c>
      <c r="AH14">
        <v>5.3396841313612473</v>
      </c>
      <c r="AI14">
        <v>7.6359600443951248</v>
      </c>
      <c r="AJ14">
        <v>25.602027883396641</v>
      </c>
      <c r="AK14">
        <v>6.5411046067701539</v>
      </c>
      <c r="AL14">
        <v>19.093988145639091</v>
      </c>
      <c r="AM14">
        <v>19.308904499715251</v>
      </c>
      <c r="AN14">
        <v>23.35239241649106</v>
      </c>
      <c r="AO14">
        <v>11.306179775280899</v>
      </c>
      <c r="AP14"/>
      <c r="AQ14"/>
      <c r="AR14"/>
      <c r="AS14"/>
      <c r="AT14"/>
      <c r="AU14"/>
      <c r="AV14"/>
      <c r="AW14"/>
      <c r="AX14"/>
      <c r="AY14"/>
      <c r="AZ14"/>
      <c r="BA14"/>
      <c r="BB14"/>
      <c r="BC14"/>
      <c r="BD14"/>
      <c r="BE14"/>
      <c r="BF14"/>
      <c r="BG14"/>
      <c r="BH14"/>
      <c r="BI14"/>
      <c r="BJ14"/>
      <c r="BK14"/>
      <c r="BL14"/>
      <c r="BM14"/>
      <c r="BN14"/>
      <c r="BO14"/>
    </row>
    <row r="15">
      <c r="A15" t="s">
        <v>588</v>
      </c>
      <c r="B15">
        <v>2002</v>
      </c>
      <c r="C15" t="s">
        <v>591</v>
      </c>
      <c r="D15">
        <v>42</v>
      </c>
      <c r="E15" t="s">
        <v>56</v>
      </c>
      <c r="F15" t="s">
        <v>48</v>
      </c>
      <c r="G15" t="s">
        <v>607</v>
      </c>
      <c r="H15">
        <v>84.012767726357069</v>
      </c>
      <c r="I15">
        <v>84.580762789815907</v>
      </c>
      <c r="J15">
        <v>80.598737978319093</v>
      </c>
      <c r="K15">
        <v>89.189602912959273</v>
      </c>
      <c r="L15">
        <v>97.724289473550314</v>
      </c>
      <c r="M15">
        <v>83.249002307261918</v>
      </c>
      <c r="N15">
        <v>87.319526600205009</v>
      </c>
      <c r="O15">
        <v>93.494364534326749</v>
      </c>
      <c r="P15">
        <v>98.554157913146483</v>
      </c>
      <c r="Q15">
        <v>98.829623495828002</v>
      </c>
      <c r="R15">
        <v>84.012767726357069</v>
      </c>
      <c r="S15">
        <v>84.012767726357069</v>
      </c>
      <c r="T15">
        <v>84.580762789815907</v>
      </c>
      <c r="U15">
        <v>81.807069094071792</v>
      </c>
      <c r="V15">
        <v>87.204288867227604</v>
      </c>
      <c r="W15" t="s">
        <v>158</v>
      </c>
      <c r="X15" t="s">
        <v>159</v>
      </c>
      <c r="Y15" t="s">
        <v>160</v>
      </c>
      <c r="Z15" t="s">
        <v>161</v>
      </c>
      <c r="AA15" t="s">
        <v>162</v>
      </c>
      <c r="AB15" t="s">
        <v>163</v>
      </c>
      <c r="AC15" t="s">
        <v>164</v>
      </c>
      <c r="AD15" t="s">
        <v>165</v>
      </c>
      <c r="AE15" t="s">
        <v>166</v>
      </c>
      <c r="AF15" t="s">
        <v>197</v>
      </c>
      <c r="AG15">
        <v>91.912158543117172</v>
      </c>
      <c r="AH15">
        <v>94.66031586863879</v>
      </c>
      <c r="AI15">
        <v>92.364039955604824</v>
      </c>
      <c r="AJ15">
        <v>74.397972116603285</v>
      </c>
      <c r="AK15">
        <v>93.458895393229952</v>
      </c>
      <c r="AL15">
        <v>80.906011854360571</v>
      </c>
      <c r="AM15">
        <v>80.691095500284732</v>
      </c>
      <c r="AN15">
        <v>76.64760758350883</v>
      </c>
      <c r="AO15">
        <v>88.693820224719104</v>
      </c>
      <c r="AP15"/>
      <c r="AQ15"/>
      <c r="AR15"/>
      <c r="AS15"/>
      <c r="AT15"/>
      <c r="AU15"/>
      <c r="AV15"/>
      <c r="AW15"/>
      <c r="AX15"/>
      <c r="AY15"/>
      <c r="AZ15"/>
      <c r="BA15"/>
      <c r="BB15"/>
      <c r="BC15"/>
      <c r="BD15"/>
      <c r="BE15"/>
      <c r="BF15"/>
      <c r="BG15"/>
      <c r="BH15"/>
      <c r="BI15"/>
      <c r="BJ15"/>
      <c r="BK15"/>
      <c r="BL15"/>
      <c r="BM15"/>
      <c r="BN15"/>
      <c r="BO15"/>
    </row>
    <row r="16">
      <c r="A16" t="s">
        <v>588</v>
      </c>
      <c r="B16">
        <v>2002</v>
      </c>
      <c r="C16" t="s">
        <v>591</v>
      </c>
      <c r="D16">
        <v>58</v>
      </c>
      <c r="E16" t="s">
        <v>168</v>
      </c>
      <c r="F16" t="s">
        <v>169</v>
      </c>
      <c r="G16" t="s">
        <v>197</v>
      </c>
      <c r="H16">
        <v>0</v>
      </c>
      <c r="I16">
        <v>0</v>
      </c>
      <c r="J16">
        <v>0.1449612103551314</v>
      </c>
      <c r="K16">
        <v>4.9533640060151036</v>
      </c>
      <c r="L16">
        <v>38.934864066170192</v>
      </c>
      <c r="M16">
        <v>3.8432552923181569</v>
      </c>
      <c r="N16">
        <v>4.9484206856515911</v>
      </c>
      <c r="O16">
        <v>10.95921931625063</v>
      </c>
      <c r="P16">
        <v>29.261659347663869</v>
      </c>
      <c r="Q16">
        <v>57.613623755586907</v>
      </c>
      <c r="R16">
        <v>0</v>
      </c>
      <c r="S16">
        <v>0</v>
      </c>
      <c r="T16">
        <v>0</v>
      </c>
      <c r="U16">
        <v>0</v>
      </c>
      <c r="V16">
        <v>6.1028424186600656</v>
      </c>
      <c r="W16" t="s">
        <v>158</v>
      </c>
      <c r="X16" t="s">
        <v>159</v>
      </c>
      <c r="Y16" t="s">
        <v>160</v>
      </c>
      <c r="Z16" t="s">
        <v>161</v>
      </c>
      <c r="AA16" t="s">
        <v>162</v>
      </c>
      <c r="AB16" t="s">
        <v>163</v>
      </c>
      <c r="AC16" t="s">
        <v>164</v>
      </c>
      <c r="AD16" t="s">
        <v>165</v>
      </c>
      <c r="AE16" t="s">
        <v>166</v>
      </c>
      <c r="AF16" t="s">
        <v>197</v>
      </c>
      <c r="AG16">
        <v>4.1804910418049026</v>
      </c>
      <c r="AH16">
        <v>27.599723311044521</v>
      </c>
      <c r="AI16">
        <v>3.8301415487094119</v>
      </c>
      <c r="AJ16">
        <v>0.4542278127183777</v>
      </c>
      <c r="AK16">
        <v>12.55303219366106</v>
      </c>
      <c r="AL16">
        <v>2.8648536433464562</v>
      </c>
      <c r="AM16">
        <v>3.2043633884438489</v>
      </c>
      <c r="AN16">
        <v>3.5195530726256892</v>
      </c>
      <c r="AO16">
        <v>0.57803468208092446</v>
      </c>
      <c r="AP16"/>
      <c r="AQ16"/>
      <c r="AR16"/>
      <c r="AS16"/>
      <c r="AT16"/>
      <c r="AU16"/>
      <c r="AV16"/>
      <c r="AW16"/>
      <c r="AX16"/>
      <c r="AY16"/>
      <c r="AZ16"/>
      <c r="BA16"/>
      <c r="BB16"/>
      <c r="BC16"/>
      <c r="BD16"/>
      <c r="BE16"/>
      <c r="BF16"/>
      <c r="BG16"/>
      <c r="BH16"/>
      <c r="BI16"/>
      <c r="BJ16"/>
      <c r="BK16"/>
      <c r="BL16"/>
      <c r="BM16"/>
      <c r="BN16"/>
      <c r="BO16"/>
    </row>
    <row r="17">
      <c r="A17" t="s">
        <v>588</v>
      </c>
      <c r="B17">
        <v>2002</v>
      </c>
      <c r="C17" t="s">
        <v>591</v>
      </c>
      <c r="D17">
        <v>59</v>
      </c>
      <c r="E17" t="s">
        <v>168</v>
      </c>
      <c r="F17" t="s">
        <v>170</v>
      </c>
      <c r="G17" t="s">
        <v>197</v>
      </c>
      <c r="H17">
        <v>0.0270163692194175</v>
      </c>
      <c r="I17">
        <v>0.1087523849376862</v>
      </c>
      <c r="J17">
        <v>0.82550022634289322</v>
      </c>
      <c r="K17">
        <v>17.2442909118326</v>
      </c>
      <c r="L17">
        <v>30.33063361436653</v>
      </c>
      <c r="M17">
        <v>8.7249644313487309</v>
      </c>
      <c r="N17">
        <v>22.444967199705889</v>
      </c>
      <c r="O17">
        <v>34.891852760520358</v>
      </c>
      <c r="P17">
        <v>33.801005204339027</v>
      </c>
      <c r="Q17">
        <v>26.073570536528571</v>
      </c>
      <c r="R17">
        <v>0.0270163692194175</v>
      </c>
      <c r="S17">
        <v>0.0270163692194175</v>
      </c>
      <c r="T17">
        <v>0.1087523849376862</v>
      </c>
      <c r="U17">
        <v>0</v>
      </c>
      <c r="V17">
        <v>7.0644107910141694</v>
      </c>
      <c r="W17" t="s">
        <v>158</v>
      </c>
      <c r="X17" t="s">
        <v>159</v>
      </c>
      <c r="Y17" t="s">
        <v>160</v>
      </c>
      <c r="Z17" t="s">
        <v>161</v>
      </c>
      <c r="AA17" t="s">
        <v>162</v>
      </c>
      <c r="AB17" t="s">
        <v>163</v>
      </c>
      <c r="AC17" t="s">
        <v>164</v>
      </c>
      <c r="AD17" t="s">
        <v>165</v>
      </c>
      <c r="AE17" t="s">
        <v>166</v>
      </c>
      <c r="AF17" t="s">
        <v>197</v>
      </c>
      <c r="AG17">
        <v>2.8975890289758852</v>
      </c>
      <c r="AH17">
        <v>29.42125893474752</v>
      </c>
      <c r="AI17">
        <v>5.2664446294754432</v>
      </c>
      <c r="AJ17">
        <v>0.52410901467505111</v>
      </c>
      <c r="AK17">
        <v>13.151984027951061</v>
      </c>
      <c r="AL17">
        <v>2.6987751712684012</v>
      </c>
      <c r="AM17">
        <v>4.7895005965570308</v>
      </c>
      <c r="AN17">
        <v>3.8547486033519438</v>
      </c>
      <c r="AO17">
        <v>1.642835412229996</v>
      </c>
      <c r="AP17"/>
      <c r="AQ17"/>
      <c r="AR17"/>
      <c r="AS17"/>
      <c r="AT17"/>
      <c r="AU17"/>
      <c r="AV17"/>
      <c r="AW17"/>
      <c r="AX17"/>
      <c r="AY17"/>
      <c r="AZ17"/>
      <c r="BA17"/>
      <c r="BB17"/>
      <c r="BC17"/>
      <c r="BD17"/>
      <c r="BE17"/>
      <c r="BF17"/>
      <c r="BG17"/>
      <c r="BH17"/>
      <c r="BI17"/>
      <c r="BJ17"/>
      <c r="BK17"/>
      <c r="BL17"/>
      <c r="BM17"/>
      <c r="BN17"/>
      <c r="BO17"/>
    </row>
    <row r="18">
      <c r="A18" t="s">
        <v>588</v>
      </c>
      <c r="B18">
        <v>2002</v>
      </c>
      <c r="C18" t="s">
        <v>591</v>
      </c>
      <c r="D18">
        <v>60</v>
      </c>
      <c r="E18" t="s">
        <v>168</v>
      </c>
      <c r="F18" t="s">
        <v>171</v>
      </c>
      <c r="G18" t="s">
        <v>197</v>
      </c>
      <c r="H18">
        <v>2.2097255083252771</v>
      </c>
      <c r="I18">
        <v>3.4151838699492489</v>
      </c>
      <c r="J18">
        <v>11.53649562005339</v>
      </c>
      <c r="K18">
        <v>39.656941341849489</v>
      </c>
      <c r="L18">
        <v>19.885710053262859</v>
      </c>
      <c r="M18">
        <v>50.886095009456923</v>
      </c>
      <c r="N18">
        <v>49.429047979042942</v>
      </c>
      <c r="O18">
        <v>41.401555107883993</v>
      </c>
      <c r="P18">
        <v>27.371933507210851</v>
      </c>
      <c r="Q18">
        <v>8.2323029292981484</v>
      </c>
      <c r="R18">
        <v>2.2097255083252771</v>
      </c>
      <c r="S18">
        <v>2.2097255083252771</v>
      </c>
      <c r="T18">
        <v>3.4151838699492489</v>
      </c>
      <c r="U18">
        <v>2.6158525191631692</v>
      </c>
      <c r="V18">
        <v>10.140588517232249</v>
      </c>
      <c r="W18" t="s">
        <v>158</v>
      </c>
      <c r="X18" t="s">
        <v>159</v>
      </c>
      <c r="Y18" t="s">
        <v>160</v>
      </c>
      <c r="Z18" t="s">
        <v>161</v>
      </c>
      <c r="AA18" t="s">
        <v>162</v>
      </c>
      <c r="AB18" t="s">
        <v>163</v>
      </c>
      <c r="AC18" t="s">
        <v>164</v>
      </c>
      <c r="AD18" t="s">
        <v>165</v>
      </c>
      <c r="AE18" t="s">
        <v>166</v>
      </c>
      <c r="AF18" t="s">
        <v>197</v>
      </c>
      <c r="AG18">
        <v>9.1130280911302659</v>
      </c>
      <c r="AH18">
        <v>8.3698409038505872</v>
      </c>
      <c r="AI18">
        <v>3.5595337218984211</v>
      </c>
      <c r="AJ18">
        <v>1.9916142557651939</v>
      </c>
      <c r="AK18">
        <v>59.6705764911407</v>
      </c>
      <c r="AL18">
        <v>5.314511106497771</v>
      </c>
      <c r="AM18">
        <v>11.505028123402131</v>
      </c>
      <c r="AN18">
        <v>13.212290502793261</v>
      </c>
      <c r="AO18">
        <v>9.7048980833586747</v>
      </c>
      <c r="AP18"/>
      <c r="AQ18"/>
      <c r="AR18"/>
      <c r="AS18"/>
      <c r="AT18"/>
      <c r="AU18"/>
      <c r="AV18"/>
      <c r="AW18"/>
      <c r="AX18"/>
      <c r="AY18"/>
      <c r="AZ18"/>
      <c r="BA18"/>
      <c r="BB18"/>
      <c r="BC18"/>
      <c r="BD18"/>
      <c r="BE18"/>
      <c r="BF18"/>
      <c r="BG18"/>
      <c r="BH18"/>
      <c r="BI18"/>
      <c r="BJ18"/>
      <c r="BK18"/>
      <c r="BL18"/>
      <c r="BM18"/>
      <c r="BN18"/>
      <c r="BO18"/>
    </row>
    <row r="19">
      <c r="A19" t="s">
        <v>588</v>
      </c>
      <c r="B19">
        <v>2002</v>
      </c>
      <c r="C19" t="s">
        <v>591</v>
      </c>
      <c r="D19">
        <v>61</v>
      </c>
      <c r="E19" t="s">
        <v>168</v>
      </c>
      <c r="F19" t="s">
        <v>172</v>
      </c>
      <c r="G19" t="s">
        <v>197</v>
      </c>
      <c r="H19">
        <v>0</v>
      </c>
      <c r="I19">
        <v>0</v>
      </c>
      <c r="J19">
        <v>0.2358503930981479</v>
      </c>
      <c r="K19">
        <v>0.87235130100066682</v>
      </c>
      <c r="L19">
        <v>1.4084378500953401</v>
      </c>
      <c r="M19">
        <v>1.526029918981969</v>
      </c>
      <c r="N19">
        <v>0.7291225024576572</v>
      </c>
      <c r="O19">
        <v>1.6284857415208069</v>
      </c>
      <c r="P19">
        <v>0.94429878579183124</v>
      </c>
      <c r="Q19">
        <v>1.729029099232626</v>
      </c>
      <c r="R19">
        <v>0</v>
      </c>
      <c r="S19">
        <v>0</v>
      </c>
      <c r="T19">
        <v>0</v>
      </c>
      <c r="U19">
        <v>0</v>
      </c>
      <c r="V19">
        <v>0.056809562007254899</v>
      </c>
      <c r="W19" t="s">
        <v>158</v>
      </c>
      <c r="X19" t="s">
        <v>159</v>
      </c>
      <c r="Y19" t="s">
        <v>160</v>
      </c>
      <c r="Z19" t="s">
        <v>161</v>
      </c>
      <c r="AA19" t="s">
        <v>162</v>
      </c>
      <c r="AB19" t="s">
        <v>163</v>
      </c>
      <c r="AC19" t="s">
        <v>164</v>
      </c>
      <c r="AD19" t="s">
        <v>165</v>
      </c>
      <c r="AE19" t="s">
        <v>166</v>
      </c>
      <c r="AF19" t="s">
        <v>197</v>
      </c>
      <c r="AG19">
        <v>0.044238000442379903</v>
      </c>
      <c r="AH19">
        <v>1.544846668203828</v>
      </c>
      <c r="AI19">
        <v>0.6452955870108249</v>
      </c>
      <c r="AJ19">
        <v>0</v>
      </c>
      <c r="AK19">
        <v>0.34938857000249479</v>
      </c>
      <c r="AL19">
        <v>1.0172306414780889</v>
      </c>
      <c r="AM19">
        <v>0.17044486108743881</v>
      </c>
      <c r="AN19">
        <v>0</v>
      </c>
      <c r="AO19">
        <v>0</v>
      </c>
      <c r="AP19"/>
      <c r="AQ19"/>
      <c r="AR19"/>
      <c r="AS19"/>
      <c r="AT19"/>
      <c r="AU19"/>
      <c r="AV19"/>
      <c r="AW19"/>
      <c r="AX19"/>
      <c r="AY19"/>
      <c r="AZ19"/>
      <c r="BA19"/>
      <c r="BB19"/>
      <c r="BC19"/>
      <c r="BD19"/>
      <c r="BE19"/>
      <c r="BF19"/>
      <c r="BG19"/>
      <c r="BH19"/>
      <c r="BI19"/>
      <c r="BJ19"/>
      <c r="BK19"/>
      <c r="BL19"/>
      <c r="BM19"/>
      <c r="BN19"/>
      <c r="BO19"/>
    </row>
    <row r="20">
      <c r="A20" t="s">
        <v>588</v>
      </c>
      <c r="B20">
        <v>2002</v>
      </c>
      <c r="C20" t="s">
        <v>591</v>
      </c>
      <c r="D20">
        <v>62</v>
      </c>
      <c r="E20" t="s">
        <v>168</v>
      </c>
      <c r="F20" t="s">
        <v>173</v>
      </c>
      <c r="G20" t="s">
        <v>197</v>
      </c>
      <c r="H20">
        <v>3.0986908850409929</v>
      </c>
      <c r="I20">
        <v>3.2987243595674252</v>
      </c>
      <c r="J20">
        <v>4.5041544906214588</v>
      </c>
      <c r="K20">
        <v>3.8991138892888131</v>
      </c>
      <c r="L20">
        <v>1.912398133700044</v>
      </c>
      <c r="M20">
        <v>4.1777688535938342</v>
      </c>
      <c r="N20">
        <v>2.7018312622599252</v>
      </c>
      <c r="O20">
        <v>3.2792691084789678</v>
      </c>
      <c r="P20">
        <v>1.6686788058087449</v>
      </c>
      <c r="Q20">
        <v>1.703780831802808</v>
      </c>
      <c r="R20">
        <v>3.0986908850409929</v>
      </c>
      <c r="S20">
        <v>3.0986908850409929</v>
      </c>
      <c r="T20">
        <v>3.2987243595674252</v>
      </c>
      <c r="U20">
        <v>3.5504562269160851</v>
      </c>
      <c r="V20">
        <v>5.1636310014828641</v>
      </c>
      <c r="W20" t="s">
        <v>158</v>
      </c>
      <c r="X20" t="s">
        <v>159</v>
      </c>
      <c r="Y20" t="s">
        <v>160</v>
      </c>
      <c r="Z20" t="s">
        <v>161</v>
      </c>
      <c r="AA20" t="s">
        <v>162</v>
      </c>
      <c r="AB20" t="s">
        <v>163</v>
      </c>
      <c r="AC20" t="s">
        <v>164</v>
      </c>
      <c r="AD20" t="s">
        <v>165</v>
      </c>
      <c r="AE20" t="s">
        <v>166</v>
      </c>
      <c r="AF20" t="s">
        <v>197</v>
      </c>
      <c r="AG20">
        <v>14.687016146870141</v>
      </c>
      <c r="AH20">
        <v>4.035047267696565</v>
      </c>
      <c r="AI20">
        <v>1.7277268942547901</v>
      </c>
      <c r="AJ20">
        <v>3.4241788958770001</v>
      </c>
      <c r="AK20">
        <v>0.64886448714749045</v>
      </c>
      <c r="AL20">
        <v>1.3493875856341999</v>
      </c>
      <c r="AM20">
        <v>4.4145219021646653</v>
      </c>
      <c r="AN20">
        <v>0.9497206703910589</v>
      </c>
      <c r="AO20">
        <v>0.851840584119257</v>
      </c>
      <c r="AP20"/>
      <c r="AQ20"/>
      <c r="AR20"/>
      <c r="AS20"/>
      <c r="AT20"/>
      <c r="AU20"/>
      <c r="AV20"/>
      <c r="AW20"/>
      <c r="AX20"/>
      <c r="AY20"/>
      <c r="AZ20"/>
      <c r="BA20"/>
      <c r="BB20"/>
      <c r="BC20"/>
      <c r="BD20"/>
      <c r="BE20"/>
      <c r="BF20"/>
      <c r="BG20"/>
      <c r="BH20"/>
      <c r="BI20"/>
      <c r="BJ20"/>
      <c r="BK20"/>
      <c r="BL20"/>
      <c r="BM20"/>
      <c r="BN20"/>
      <c r="BO20"/>
    </row>
    <row r="21">
      <c r="A21" t="s">
        <v>588</v>
      </c>
      <c r="B21">
        <v>2002</v>
      </c>
      <c r="C21" t="s">
        <v>591</v>
      </c>
      <c r="D21">
        <v>63</v>
      </c>
      <c r="E21" t="s">
        <v>168</v>
      </c>
      <c r="F21" t="s">
        <v>174</v>
      </c>
      <c r="G21" t="s">
        <v>197</v>
      </c>
      <c r="H21">
        <v>41.335447837742187</v>
      </c>
      <c r="I21">
        <v>36.961328438520589</v>
      </c>
      <c r="J21">
        <v>27.821816075394199</v>
      </c>
      <c r="K21">
        <v>10.63141824794914</v>
      </c>
      <c r="L21">
        <v>2.453801859652299</v>
      </c>
      <c r="M21">
        <v>8.5639543581967725</v>
      </c>
      <c r="N21">
        <v>5.8801548200945337</v>
      </c>
      <c r="O21">
        <v>3.9205109781100438</v>
      </c>
      <c r="P21">
        <v>1.979164404484457</v>
      </c>
      <c r="Q21">
        <v>1.984276789868854</v>
      </c>
      <c r="R21">
        <v>41.335447837742187</v>
      </c>
      <c r="S21">
        <v>41.335447837742187</v>
      </c>
      <c r="T21">
        <v>36.961328438520589</v>
      </c>
      <c r="U21">
        <v>33.601608866182303</v>
      </c>
      <c r="V21">
        <v>22.066079928262681</v>
      </c>
      <c r="W21" t="s">
        <v>158</v>
      </c>
      <c r="X21" t="s">
        <v>159</v>
      </c>
      <c r="Y21" t="s">
        <v>160</v>
      </c>
      <c r="Z21" t="s">
        <v>161</v>
      </c>
      <c r="AA21" t="s">
        <v>162</v>
      </c>
      <c r="AB21" t="s">
        <v>163</v>
      </c>
      <c r="AC21" t="s">
        <v>164</v>
      </c>
      <c r="AD21" t="s">
        <v>165</v>
      </c>
      <c r="AE21" t="s">
        <v>166</v>
      </c>
      <c r="AF21" t="s">
        <v>197</v>
      </c>
      <c r="AG21">
        <v>45.764211457641991</v>
      </c>
      <c r="AH21">
        <v>10.32972100530321</v>
      </c>
      <c r="AI21">
        <v>25.104079933388888</v>
      </c>
      <c r="AJ21">
        <v>23.09573724668061</v>
      </c>
      <c r="AK21">
        <v>2.720239580733709</v>
      </c>
      <c r="AL21">
        <v>52.460037367655922</v>
      </c>
      <c r="AM21">
        <v>29.861939662519209</v>
      </c>
      <c r="AN21">
        <v>12.625698324022309</v>
      </c>
      <c r="AO21">
        <v>55.886826893824143</v>
      </c>
      <c r="AP21"/>
      <c r="AQ21"/>
      <c r="AR21"/>
      <c r="AS21"/>
      <c r="AT21"/>
      <c r="AU21"/>
      <c r="AV21"/>
      <c r="AW21"/>
      <c r="AX21"/>
      <c r="AY21"/>
      <c r="AZ21"/>
      <c r="BA21"/>
      <c r="BB21"/>
      <c r="BC21"/>
      <c r="BD21"/>
      <c r="BE21"/>
      <c r="BF21"/>
      <c r="BG21"/>
      <c r="BH21"/>
      <c r="BI21"/>
      <c r="BJ21"/>
      <c r="BK21"/>
      <c r="BL21"/>
      <c r="BM21"/>
      <c r="BN21"/>
      <c r="BO21"/>
    </row>
    <row r="22">
      <c r="A22" t="s">
        <v>588</v>
      </c>
      <c r="B22">
        <v>2002</v>
      </c>
      <c r="C22" t="s">
        <v>591</v>
      </c>
      <c r="D22">
        <v>64</v>
      </c>
      <c r="E22" t="s">
        <v>168</v>
      </c>
      <c r="F22" t="s">
        <v>175</v>
      </c>
      <c r="G22" t="s">
        <v>197</v>
      </c>
      <c r="H22">
        <v>0.103616992131449</v>
      </c>
      <c r="I22">
        <v>0</v>
      </c>
      <c r="J22">
        <v>0.6744475895406159</v>
      </c>
      <c r="K22">
        <v>0.55018031310152371</v>
      </c>
      <c r="L22">
        <v>0</v>
      </c>
      <c r="M22">
        <v>1.2889290168354059</v>
      </c>
      <c r="N22">
        <v>1.6448968240830419</v>
      </c>
      <c r="O22">
        <v>0</v>
      </c>
      <c r="P22">
        <v>0</v>
      </c>
      <c r="Q22">
        <v>0</v>
      </c>
      <c r="R22">
        <v>0.103616992131449</v>
      </c>
      <c r="S22">
        <v>0.103616992131449</v>
      </c>
      <c r="T22">
        <v>0</v>
      </c>
      <c r="U22">
        <v>0.078050309102427398</v>
      </c>
      <c r="V22">
        <v>0.26186025986334349</v>
      </c>
      <c r="W22" t="s">
        <v>158</v>
      </c>
      <c r="X22" t="s">
        <v>159</v>
      </c>
      <c r="Y22" t="s">
        <v>160</v>
      </c>
      <c r="Z22" t="s">
        <v>161</v>
      </c>
      <c r="AA22" t="s">
        <v>162</v>
      </c>
      <c r="AB22" t="s">
        <v>163</v>
      </c>
      <c r="AC22" t="s">
        <v>164</v>
      </c>
      <c r="AD22" t="s">
        <v>165</v>
      </c>
      <c r="AE22" t="s">
        <v>166</v>
      </c>
      <c r="AF22" t="s">
        <v>197</v>
      </c>
      <c r="AG22">
        <v>0</v>
      </c>
      <c r="AH22">
        <v>1.452617016370763</v>
      </c>
      <c r="AI22">
        <v>0</v>
      </c>
      <c r="AJ22">
        <v>0</v>
      </c>
      <c r="AK22">
        <v>0</v>
      </c>
      <c r="AL22">
        <v>0</v>
      </c>
      <c r="AM22">
        <v>0</v>
      </c>
      <c r="AN22">
        <v>0</v>
      </c>
      <c r="AO22">
        <v>0</v>
      </c>
      <c r="AP22"/>
      <c r="AQ22"/>
      <c r="AR22"/>
      <c r="AS22"/>
      <c r="AT22"/>
      <c r="AU22"/>
      <c r="AV22"/>
      <c r="AW22"/>
      <c r="AX22"/>
      <c r="AY22"/>
      <c r="AZ22"/>
      <c r="BA22"/>
      <c r="BB22"/>
      <c r="BC22"/>
      <c r="BD22"/>
      <c r="BE22"/>
      <c r="BF22"/>
      <c r="BG22"/>
      <c r="BH22"/>
      <c r="BI22"/>
      <c r="BJ22"/>
      <c r="BK22"/>
      <c r="BL22"/>
      <c r="BM22"/>
      <c r="BN22"/>
      <c r="BO22"/>
    </row>
    <row r="23">
      <c r="A23" t="s">
        <v>588</v>
      </c>
      <c r="B23">
        <v>2002</v>
      </c>
      <c r="C23" t="s">
        <v>591</v>
      </c>
      <c r="D23">
        <v>65</v>
      </c>
      <c r="E23" t="s">
        <v>168</v>
      </c>
      <c r="F23" t="s">
        <v>176</v>
      </c>
      <c r="G23" t="s">
        <v>197</v>
      </c>
      <c r="H23">
        <v>1.081121024807469</v>
      </c>
      <c r="I23">
        <v>1.4360276016487381</v>
      </c>
      <c r="J23">
        <v>3.9272583063512951</v>
      </c>
      <c r="K23">
        <v>3.595538868431428</v>
      </c>
      <c r="L23">
        <v>1.8235457402239941</v>
      </c>
      <c r="M23">
        <v>5.1628959487426904</v>
      </c>
      <c r="N23">
        <v>3.2472259053582162</v>
      </c>
      <c r="O23">
        <v>1.586693747267037</v>
      </c>
      <c r="P23">
        <v>2.621160555784928</v>
      </c>
      <c r="Q23">
        <v>0.7936020562073508</v>
      </c>
      <c r="R23">
        <v>1.081121024807469</v>
      </c>
      <c r="S23">
        <v>1.081121024807469</v>
      </c>
      <c r="T23">
        <v>1.4360276016487381</v>
      </c>
      <c r="U23">
        <v>1.412962158672787</v>
      </c>
      <c r="V23">
        <v>5.6192915739024931</v>
      </c>
      <c r="W23" t="s">
        <v>158</v>
      </c>
      <c r="X23" t="s">
        <v>159</v>
      </c>
      <c r="Y23" t="s">
        <v>160</v>
      </c>
      <c r="Z23" t="s">
        <v>161</v>
      </c>
      <c r="AA23" t="s">
        <v>162</v>
      </c>
      <c r="AB23" t="s">
        <v>163</v>
      </c>
      <c r="AC23" t="s">
        <v>164</v>
      </c>
      <c r="AD23" t="s">
        <v>165</v>
      </c>
      <c r="AE23" t="s">
        <v>166</v>
      </c>
      <c r="AF23" t="s">
        <v>197</v>
      </c>
      <c r="AG23">
        <v>2.587923025879225</v>
      </c>
      <c r="AH23">
        <v>3.8505879640304359</v>
      </c>
      <c r="AI23">
        <v>0.6452955870108249</v>
      </c>
      <c r="AJ23">
        <v>4.4374563242487648</v>
      </c>
      <c r="AK23">
        <v>1.023209383578735</v>
      </c>
      <c r="AL23">
        <v>0.51899522524392316</v>
      </c>
      <c r="AM23">
        <v>4.1247656383160223</v>
      </c>
      <c r="AN23">
        <v>1.8435754189944089</v>
      </c>
      <c r="AO23">
        <v>0.66930331609370186</v>
      </c>
      <c r="AP23"/>
      <c r="AQ23"/>
      <c r="AR23"/>
      <c r="AS23"/>
      <c r="AT23"/>
      <c r="AU23"/>
      <c r="AV23"/>
      <c r="AW23"/>
      <c r="AX23"/>
      <c r="AY23"/>
      <c r="AZ23"/>
      <c r="BA23"/>
      <c r="BB23"/>
      <c r="BC23"/>
      <c r="BD23"/>
      <c r="BE23"/>
      <c r="BF23"/>
      <c r="BG23"/>
      <c r="BH23"/>
      <c r="BI23"/>
      <c r="BJ23"/>
      <c r="BK23"/>
      <c r="BL23"/>
      <c r="BM23"/>
      <c r="BN23"/>
      <c r="BO23"/>
    </row>
    <row r="24">
      <c r="A24" t="s">
        <v>588</v>
      </c>
      <c r="B24">
        <v>2002</v>
      </c>
      <c r="C24" t="s">
        <v>591</v>
      </c>
      <c r="D24">
        <v>66</v>
      </c>
      <c r="E24" t="s">
        <v>168</v>
      </c>
      <c r="F24" t="s">
        <v>177</v>
      </c>
      <c r="G24" t="s">
        <v>197</v>
      </c>
      <c r="H24">
        <v>20.478678918796859</v>
      </c>
      <c r="I24">
        <v>21.929563506310409</v>
      </c>
      <c r="J24">
        <v>24.886598697337568</v>
      </c>
      <c r="K24">
        <v>13.13021327607381</v>
      </c>
      <c r="L24">
        <v>2.6484781601245611</v>
      </c>
      <c r="M24">
        <v>11.587194265129719</v>
      </c>
      <c r="N24">
        <v>5.9785546993623164</v>
      </c>
      <c r="O24">
        <v>2.2717684239074458</v>
      </c>
      <c r="P24">
        <v>2.3520993889162058</v>
      </c>
      <c r="Q24">
        <v>0.73040629501508481</v>
      </c>
      <c r="R24">
        <v>20.478678918796859</v>
      </c>
      <c r="S24">
        <v>20.478678918796859</v>
      </c>
      <c r="T24">
        <v>21.929563506310409</v>
      </c>
      <c r="U24">
        <v>27.438729781145771</v>
      </c>
      <c r="V24">
        <v>26.07375352638384</v>
      </c>
      <c r="W24" t="s">
        <v>158</v>
      </c>
      <c r="X24" t="s">
        <v>159</v>
      </c>
      <c r="Y24" t="s">
        <v>160</v>
      </c>
      <c r="Z24" t="s">
        <v>161</v>
      </c>
      <c r="AA24" t="s">
        <v>162</v>
      </c>
      <c r="AB24" t="s">
        <v>163</v>
      </c>
      <c r="AC24" t="s">
        <v>164</v>
      </c>
      <c r="AD24" t="s">
        <v>165</v>
      </c>
      <c r="AE24" t="s">
        <v>166</v>
      </c>
      <c r="AF24" t="s">
        <v>197</v>
      </c>
      <c r="AG24">
        <v>12.36452112364519</v>
      </c>
      <c r="AH24">
        <v>9.3613096610560351</v>
      </c>
      <c r="AI24">
        <v>29.662781015820201</v>
      </c>
      <c r="AJ24">
        <v>19.601677148846932</v>
      </c>
      <c r="AK24">
        <v>5.6401297728974136</v>
      </c>
      <c r="AL24">
        <v>24.93253062071804</v>
      </c>
      <c r="AM24">
        <v>6.2553264019090076</v>
      </c>
      <c r="AN24">
        <v>38.128491620111667</v>
      </c>
      <c r="AO24">
        <v>14.84636446607848</v>
      </c>
      <c r="AP24"/>
      <c r="AQ24"/>
      <c r="AR24"/>
      <c r="AS24"/>
      <c r="AT24"/>
      <c r="AU24"/>
      <c r="AV24"/>
      <c r="AW24"/>
      <c r="AX24"/>
      <c r="AY24"/>
      <c r="AZ24"/>
      <c r="BA24"/>
      <c r="BB24"/>
      <c r="BC24"/>
      <c r="BD24"/>
      <c r="BE24"/>
      <c r="BF24"/>
      <c r="BG24"/>
      <c r="BH24"/>
      <c r="BI24"/>
      <c r="BJ24"/>
      <c r="BK24"/>
      <c r="BL24"/>
      <c r="BM24"/>
      <c r="BN24"/>
      <c r="BO24"/>
    </row>
    <row r="25">
      <c r="A25" t="s">
        <v>588</v>
      </c>
      <c r="B25">
        <v>2002</v>
      </c>
      <c r="C25" t="s">
        <v>591</v>
      </c>
      <c r="D25">
        <v>67</v>
      </c>
      <c r="E25" t="s">
        <v>168</v>
      </c>
      <c r="F25" t="s">
        <v>178</v>
      </c>
      <c r="G25" t="s">
        <v>197</v>
      </c>
      <c r="H25">
        <v>1.1566070765593921</v>
      </c>
      <c r="I25">
        <v>1.8805908590967071</v>
      </c>
      <c r="J25">
        <v>2.4264615806423082</v>
      </c>
      <c r="K25">
        <v>0.88491016439041192</v>
      </c>
      <c r="L25">
        <v>0</v>
      </c>
      <c r="M25">
        <v>0</v>
      </c>
      <c r="N25">
        <v>0</v>
      </c>
      <c r="O25">
        <v>0.060644816060583501</v>
      </c>
      <c r="P25">
        <v>0</v>
      </c>
      <c r="Q25">
        <v>0</v>
      </c>
      <c r="R25">
        <v>1.1566070765593921</v>
      </c>
      <c r="S25">
        <v>1.1566070765593921</v>
      </c>
      <c r="T25">
        <v>1.8805908590967071</v>
      </c>
      <c r="U25">
        <v>2.8852458128409002</v>
      </c>
      <c r="V25">
        <v>2.6320801469558042</v>
      </c>
      <c r="W25" t="s">
        <v>158</v>
      </c>
      <c r="X25" t="s">
        <v>159</v>
      </c>
      <c r="Y25" t="s">
        <v>160</v>
      </c>
      <c r="Z25" t="s">
        <v>161</v>
      </c>
      <c r="AA25" t="s">
        <v>162</v>
      </c>
      <c r="AB25" t="s">
        <v>163</v>
      </c>
      <c r="AC25" t="s">
        <v>164</v>
      </c>
      <c r="AD25" t="s">
        <v>165</v>
      </c>
      <c r="AE25" t="s">
        <v>166</v>
      </c>
      <c r="AF25" t="s">
        <v>197</v>
      </c>
      <c r="AG25">
        <v>0.90687900906878849</v>
      </c>
      <c r="AH25">
        <v>0</v>
      </c>
      <c r="AI25">
        <v>0.33305578684429671</v>
      </c>
      <c r="AJ25">
        <v>8.0013976240391109</v>
      </c>
      <c r="AK25">
        <v>0</v>
      </c>
      <c r="AL25">
        <v>2.283578991073262</v>
      </c>
      <c r="AM25">
        <v>1.7555820692006201</v>
      </c>
      <c r="AN25">
        <v>1.0614525139664781</v>
      </c>
      <c r="AO25">
        <v>0.24338302403407339</v>
      </c>
      <c r="AP25"/>
      <c r="AQ25"/>
      <c r="AR25"/>
      <c r="AS25"/>
      <c r="AT25"/>
      <c r="AU25"/>
      <c r="AV25"/>
      <c r="AW25"/>
      <c r="AX25"/>
      <c r="AY25"/>
      <c r="AZ25"/>
      <c r="BA25"/>
      <c r="BB25"/>
      <c r="BC25"/>
      <c r="BD25"/>
      <c r="BE25"/>
      <c r="BF25"/>
      <c r="BG25"/>
      <c r="BH25"/>
      <c r="BI25"/>
      <c r="BJ25"/>
      <c r="BK25"/>
      <c r="BL25"/>
      <c r="BM25"/>
      <c r="BN25"/>
      <c r="BO25"/>
    </row>
    <row r="26">
      <c r="A26" t="s">
        <v>588</v>
      </c>
      <c r="B26">
        <v>2002</v>
      </c>
      <c r="C26" t="s">
        <v>591</v>
      </c>
      <c r="D26">
        <v>68</v>
      </c>
      <c r="E26" t="s">
        <v>168</v>
      </c>
      <c r="F26" t="s">
        <v>179</v>
      </c>
      <c r="G26" t="s">
        <v>197</v>
      </c>
      <c r="H26">
        <v>26.192485763783662</v>
      </c>
      <c r="I26">
        <v>26.57773130395757</v>
      </c>
      <c r="J26">
        <v>20.31363698559948</v>
      </c>
      <c r="K26">
        <v>3.1174646196072038</v>
      </c>
      <c r="L26">
        <v>0.1274315303684721</v>
      </c>
      <c r="M26">
        <v>2.6925972861033252</v>
      </c>
      <c r="N26">
        <v>0.25690689096123609</v>
      </c>
      <c r="O26">
        <v>0</v>
      </c>
      <c r="P26">
        <v>0</v>
      </c>
      <c r="Q26">
        <v>0</v>
      </c>
      <c r="R26">
        <v>26.192485763783662</v>
      </c>
      <c r="S26">
        <v>26.192485763783662</v>
      </c>
      <c r="T26">
        <v>26.57773130395757</v>
      </c>
      <c r="U26">
        <v>24.420513330773641</v>
      </c>
      <c r="V26">
        <v>13.94572625088589</v>
      </c>
      <c r="W26" t="s">
        <v>158</v>
      </c>
      <c r="X26" t="s">
        <v>159</v>
      </c>
      <c r="Y26" t="s">
        <v>160</v>
      </c>
      <c r="Z26" t="s">
        <v>161</v>
      </c>
      <c r="AA26" t="s">
        <v>162</v>
      </c>
      <c r="AB26" t="s">
        <v>163</v>
      </c>
      <c r="AC26" t="s">
        <v>164</v>
      </c>
      <c r="AD26" t="s">
        <v>165</v>
      </c>
      <c r="AE26" t="s">
        <v>166</v>
      </c>
      <c r="AF26" t="s">
        <v>197</v>
      </c>
      <c r="AG26">
        <v>7.3213890732138793</v>
      </c>
      <c r="AH26">
        <v>3.7583583121973709</v>
      </c>
      <c r="AI26">
        <v>23.980016652789349</v>
      </c>
      <c r="AJ26">
        <v>27.88259958071275</v>
      </c>
      <c r="AK26">
        <v>3.4689293735961981</v>
      </c>
      <c r="AL26">
        <v>6.2487025119368278</v>
      </c>
      <c r="AM26">
        <v>32.5890574399182</v>
      </c>
      <c r="AN26">
        <v>19.720670391061379</v>
      </c>
      <c r="AO26">
        <v>13.02099178582292</v>
      </c>
      <c r="AP26"/>
      <c r="AQ26"/>
      <c r="AR26"/>
      <c r="AS26"/>
      <c r="AT26"/>
      <c r="AU26"/>
      <c r="AV26"/>
      <c r="AW26"/>
      <c r="AX26"/>
      <c r="AY26"/>
      <c r="AZ26"/>
      <c r="BA26"/>
      <c r="BB26"/>
      <c r="BC26"/>
      <c r="BD26"/>
      <c r="BE26"/>
      <c r="BF26"/>
      <c r="BG26"/>
      <c r="BH26"/>
      <c r="BI26"/>
      <c r="BJ26"/>
      <c r="BK26"/>
      <c r="BL26"/>
      <c r="BM26"/>
      <c r="BN26"/>
      <c r="BO26"/>
    </row>
    <row r="27">
      <c r="A27" t="s">
        <v>588</v>
      </c>
      <c r="B27">
        <v>2002</v>
      </c>
      <c r="C27" t="s">
        <v>591</v>
      </c>
      <c r="D27">
        <v>69</v>
      </c>
      <c r="E27" t="s">
        <v>168</v>
      </c>
      <c r="F27" t="s">
        <v>180</v>
      </c>
      <c r="G27" t="s">
        <v>197</v>
      </c>
      <c r="H27">
        <v>4.0876149950798304</v>
      </c>
      <c r="I27">
        <v>3.9250365592139351</v>
      </c>
      <c r="J27">
        <v>2.4705815563759042</v>
      </c>
      <c r="K27">
        <v>1.2667649284117939</v>
      </c>
      <c r="L27">
        <v>0</v>
      </c>
      <c r="M27">
        <v>1.2598869488844071</v>
      </c>
      <c r="N27">
        <v>2.494441725733735</v>
      </c>
      <c r="O27">
        <v>0</v>
      </c>
      <c r="P27">
        <v>0</v>
      </c>
      <c r="Q27">
        <v>0</v>
      </c>
      <c r="R27">
        <v>4.0876149950798304</v>
      </c>
      <c r="S27">
        <v>4.0876149950798304</v>
      </c>
      <c r="T27">
        <v>3.9250365592139351</v>
      </c>
      <c r="U27">
        <v>3.6826812429388371</v>
      </c>
      <c r="V27">
        <v>0.77553820276539698</v>
      </c>
      <c r="W27" t="s">
        <v>158</v>
      </c>
      <c r="X27" t="s">
        <v>159</v>
      </c>
      <c r="Y27" t="s">
        <v>160</v>
      </c>
      <c r="Z27" t="s">
        <v>161</v>
      </c>
      <c r="AA27" t="s">
        <v>162</v>
      </c>
      <c r="AB27" t="s">
        <v>163</v>
      </c>
      <c r="AC27" t="s">
        <v>164</v>
      </c>
      <c r="AD27" t="s">
        <v>165</v>
      </c>
      <c r="AE27" t="s">
        <v>166</v>
      </c>
      <c r="AF27" t="s">
        <v>197</v>
      </c>
      <c r="AG27">
        <v>0.13271400132713981</v>
      </c>
      <c r="AH27">
        <v>0.13834447774959649</v>
      </c>
      <c r="AI27">
        <v>4.6003330557868507</v>
      </c>
      <c r="AJ27">
        <v>10.587002096436031</v>
      </c>
      <c r="AK27">
        <v>0</v>
      </c>
      <c r="AL27">
        <v>0.062279427029270799</v>
      </c>
      <c r="AM27">
        <v>0.76700187489347449</v>
      </c>
      <c r="AN27">
        <v>5.0837988826815508</v>
      </c>
      <c r="AO27">
        <v>2.5555217523577709</v>
      </c>
      <c r="AP27"/>
      <c r="AQ27"/>
      <c r="AR27"/>
      <c r="AS27"/>
      <c r="AT27"/>
      <c r="AU27"/>
      <c r="AV27"/>
      <c r="AW27"/>
      <c r="AX27"/>
      <c r="AY27"/>
      <c r="AZ27"/>
      <c r="BA27"/>
      <c r="BB27"/>
      <c r="BC27"/>
      <c r="BD27"/>
      <c r="BE27"/>
      <c r="BF27"/>
      <c r="BG27"/>
      <c r="BH27"/>
      <c r="BI27"/>
      <c r="BJ27"/>
      <c r="BK27"/>
      <c r="BL27"/>
      <c r="BM27"/>
      <c r="BN27"/>
      <c r="BO27"/>
    </row>
    <row r="28">
      <c r="A28" t="s">
        <v>588</v>
      </c>
      <c r="B28">
        <v>2002</v>
      </c>
      <c r="C28" t="s">
        <v>591</v>
      </c>
      <c r="D28">
        <v>70</v>
      </c>
      <c r="E28" t="s">
        <v>168</v>
      </c>
      <c r="F28" t="s">
        <v>181</v>
      </c>
      <c r="G28" t="s">
        <v>197</v>
      </c>
      <c r="H28">
        <v>0.066995496383029998</v>
      </c>
      <c r="I28">
        <v>0.46706111679765</v>
      </c>
      <c r="J28">
        <v>0.1168062461402406</v>
      </c>
      <c r="K28">
        <v>0</v>
      </c>
      <c r="L28">
        <v>0</v>
      </c>
      <c r="M28">
        <v>0</v>
      </c>
      <c r="N28">
        <v>0</v>
      </c>
      <c r="O28">
        <v>0</v>
      </c>
      <c r="P28">
        <v>0</v>
      </c>
      <c r="Q28">
        <v>0</v>
      </c>
      <c r="R28">
        <v>0.066995496383029998</v>
      </c>
      <c r="S28">
        <v>0.066995496383029998</v>
      </c>
      <c r="T28">
        <v>0.46706111679765</v>
      </c>
      <c r="U28">
        <v>0.21627806240777669</v>
      </c>
      <c r="V28">
        <v>0</v>
      </c>
      <c r="W28" t="s">
        <v>158</v>
      </c>
      <c r="X28" t="s">
        <v>159</v>
      </c>
      <c r="Y28" t="s">
        <v>160</v>
      </c>
      <c r="Z28" t="s">
        <v>161</v>
      </c>
      <c r="AA28" t="s">
        <v>162</v>
      </c>
      <c r="AB28" t="s">
        <v>163</v>
      </c>
      <c r="AC28" t="s">
        <v>164</v>
      </c>
      <c r="AD28" t="s">
        <v>165</v>
      </c>
      <c r="AE28" t="s">
        <v>166</v>
      </c>
      <c r="AF28" t="s">
        <v>197</v>
      </c>
      <c r="AG28">
        <v>0</v>
      </c>
      <c r="AH28">
        <v>0</v>
      </c>
      <c r="AI28">
        <v>0.22897585345545399</v>
      </c>
      <c r="AJ28">
        <v>0</v>
      </c>
      <c r="AK28">
        <v>0</v>
      </c>
      <c r="AL28">
        <v>0</v>
      </c>
      <c r="AM28">
        <v>0.56246804158854802</v>
      </c>
      <c r="AN28">
        <v>0</v>
      </c>
      <c r="AO28">
        <v>0</v>
      </c>
      <c r="AP28"/>
      <c r="AQ28"/>
      <c r="AR28"/>
      <c r="AS28"/>
      <c r="AT28"/>
      <c r="AU28"/>
      <c r="AV28"/>
      <c r="AW28"/>
      <c r="AX28"/>
      <c r="AY28"/>
      <c r="AZ28"/>
      <c r="BA28"/>
      <c r="BB28"/>
      <c r="BC28"/>
      <c r="BD28"/>
      <c r="BE28"/>
      <c r="BF28"/>
      <c r="BG28"/>
      <c r="BH28"/>
      <c r="BI28"/>
      <c r="BJ28"/>
      <c r="BK28"/>
      <c r="BL28"/>
      <c r="BM28"/>
      <c r="BN28"/>
      <c r="BO28"/>
    </row>
    <row r="29">
      <c r="A29" t="s">
        <v>588</v>
      </c>
      <c r="B29">
        <v>2002</v>
      </c>
      <c r="C29" t="s">
        <v>591</v>
      </c>
      <c r="D29">
        <v>71</v>
      </c>
      <c r="E29" t="s">
        <v>168</v>
      </c>
      <c r="F29" t="s">
        <v>182</v>
      </c>
      <c r="G29" t="s">
        <v>197</v>
      </c>
      <c r="H29">
        <v>0</v>
      </c>
      <c r="I29">
        <v>0</v>
      </c>
      <c r="J29">
        <v>0</v>
      </c>
      <c r="K29">
        <v>0</v>
      </c>
      <c r="L29">
        <v>0.1356282834387951</v>
      </c>
      <c r="M29">
        <v>0</v>
      </c>
      <c r="N29">
        <v>0</v>
      </c>
      <c r="O29">
        <v>0</v>
      </c>
      <c r="P29">
        <v>0</v>
      </c>
      <c r="Q29">
        <v>0.32554505898843072</v>
      </c>
      <c r="R29">
        <v>0</v>
      </c>
      <c r="S29">
        <v>0</v>
      </c>
      <c r="T29">
        <v>0</v>
      </c>
      <c r="U29">
        <v>0</v>
      </c>
      <c r="V29">
        <v>0</v>
      </c>
      <c r="W29" t="s">
        <v>158</v>
      </c>
      <c r="X29" t="s">
        <v>159</v>
      </c>
      <c r="Y29" t="s">
        <v>160</v>
      </c>
      <c r="Z29" t="s">
        <v>161</v>
      </c>
      <c r="AA29" t="s">
        <v>162</v>
      </c>
      <c r="AB29" t="s">
        <v>163</v>
      </c>
      <c r="AC29" t="s">
        <v>164</v>
      </c>
      <c r="AD29" t="s">
        <v>165</v>
      </c>
      <c r="AE29" t="s">
        <v>166</v>
      </c>
      <c r="AF29" t="s">
        <v>197</v>
      </c>
      <c r="AG29">
        <v>0</v>
      </c>
      <c r="AH29">
        <v>0</v>
      </c>
      <c r="AI29">
        <v>0</v>
      </c>
      <c r="AJ29">
        <v>0</v>
      </c>
      <c r="AK29">
        <v>0.19965061142999699</v>
      </c>
      <c r="AL29">
        <v>0</v>
      </c>
      <c r="AM29">
        <v>0</v>
      </c>
      <c r="AN29">
        <v>0</v>
      </c>
      <c r="AO29">
        <v>0</v>
      </c>
      <c r="AP29"/>
      <c r="AQ29"/>
      <c r="AR29"/>
      <c r="AS29"/>
      <c r="AT29"/>
      <c r="AU29"/>
      <c r="AV29"/>
      <c r="AW29"/>
      <c r="AX29"/>
      <c r="AY29"/>
      <c r="AZ29"/>
      <c r="BA29"/>
      <c r="BB29"/>
      <c r="BC29"/>
      <c r="BD29"/>
      <c r="BE29"/>
      <c r="BF29"/>
      <c r="BG29"/>
      <c r="BH29"/>
      <c r="BI29"/>
      <c r="BJ29"/>
      <c r="BK29"/>
      <c r="BL29"/>
      <c r="BM29"/>
      <c r="BN29"/>
      <c r="BO29"/>
    </row>
    <row r="30">
      <c r="A30" t="s">
        <v>588</v>
      </c>
      <c r="B30">
        <v>2002</v>
      </c>
      <c r="C30" t="s">
        <v>591</v>
      </c>
      <c r="D30">
        <v>72</v>
      </c>
      <c r="E30" t="s">
        <v>168</v>
      </c>
      <c r="F30" t="s">
        <v>183</v>
      </c>
      <c r="G30" t="s">
        <v>197</v>
      </c>
      <c r="H30">
        <v>0</v>
      </c>
      <c r="I30">
        <v>0</v>
      </c>
      <c r="J30">
        <v>0</v>
      </c>
      <c r="K30">
        <v>0.051642058906454999</v>
      </c>
      <c r="L30">
        <v>0</v>
      </c>
      <c r="M30">
        <v>0</v>
      </c>
      <c r="N30">
        <v>0.19299549770663629</v>
      </c>
      <c r="O30">
        <v>0</v>
      </c>
      <c r="P30">
        <v>0</v>
      </c>
      <c r="Q30">
        <v>0</v>
      </c>
      <c r="R30">
        <v>0</v>
      </c>
      <c r="S30">
        <v>0</v>
      </c>
      <c r="T30">
        <v>0</v>
      </c>
      <c r="U30">
        <v>0</v>
      </c>
      <c r="V30">
        <v>0</v>
      </c>
      <c r="W30" t="s">
        <v>158</v>
      </c>
      <c r="X30" t="s">
        <v>159</v>
      </c>
      <c r="Y30" t="s">
        <v>160</v>
      </c>
      <c r="Z30" t="s">
        <v>161</v>
      </c>
      <c r="AA30" t="s">
        <v>162</v>
      </c>
      <c r="AB30" t="s">
        <v>163</v>
      </c>
      <c r="AC30" t="s">
        <v>164</v>
      </c>
      <c r="AD30" t="s">
        <v>165</v>
      </c>
      <c r="AE30" t="s">
        <v>166</v>
      </c>
      <c r="AF30" t="s">
        <v>197</v>
      </c>
      <c r="AG30">
        <v>0</v>
      </c>
      <c r="AH30">
        <v>0</v>
      </c>
      <c r="AI30">
        <v>0</v>
      </c>
      <c r="AJ30">
        <v>0</v>
      </c>
      <c r="AK30">
        <v>0.074868979286248902</v>
      </c>
      <c r="AL30">
        <v>0</v>
      </c>
      <c r="AM30">
        <v>0</v>
      </c>
      <c r="AN30">
        <v>0</v>
      </c>
      <c r="AO30">
        <v>0</v>
      </c>
      <c r="AP30"/>
      <c r="AQ30"/>
      <c r="AR30"/>
      <c r="AS30"/>
      <c r="AT30"/>
      <c r="AU30"/>
      <c r="AV30"/>
      <c r="AW30"/>
      <c r="AX30"/>
      <c r="AY30"/>
      <c r="AZ30"/>
      <c r="BA30"/>
      <c r="BB30"/>
      <c r="BC30"/>
      <c r="BD30"/>
      <c r="BE30"/>
      <c r="BF30"/>
      <c r="BG30"/>
      <c r="BH30"/>
      <c r="BI30"/>
      <c r="BJ30"/>
      <c r="BK30"/>
      <c r="BL30"/>
      <c r="BM30"/>
      <c r="BN30"/>
      <c r="BO30"/>
    </row>
    <row r="31">
      <c r="A31" t="s">
        <v>588</v>
      </c>
      <c r="B31">
        <v>2002</v>
      </c>
      <c r="C31" t="s">
        <v>591</v>
      </c>
      <c r="D31">
        <v>73</v>
      </c>
      <c r="E31" t="s">
        <v>168</v>
      </c>
      <c r="F31" t="s">
        <v>46</v>
      </c>
      <c r="G31" t="s">
        <v>197</v>
      </c>
      <c r="H31">
        <v>0.1619991321307519</v>
      </c>
      <c r="I31">
        <v>0</v>
      </c>
      <c r="J31">
        <v>0.11543102214742321</v>
      </c>
      <c r="K31">
        <v>0.14580607314179109</v>
      </c>
      <c r="L31">
        <v>0.33907070859698762</v>
      </c>
      <c r="M31">
        <v>0.28642867040786801</v>
      </c>
      <c r="N31">
        <v>0.051434007582083802</v>
      </c>
      <c r="O31">
        <v>0</v>
      </c>
      <c r="P31">
        <v>0</v>
      </c>
      <c r="Q31">
        <v>0.81386264747107651</v>
      </c>
      <c r="R31">
        <v>0.1619991321307519</v>
      </c>
      <c r="S31">
        <v>0.1619991321307519</v>
      </c>
      <c r="T31">
        <v>0</v>
      </c>
      <c r="U31">
        <v>0.0976216898563496</v>
      </c>
      <c r="V31">
        <v>0.097387820583865595</v>
      </c>
      <c r="W31" t="s">
        <v>158</v>
      </c>
      <c r="X31" t="s">
        <v>159</v>
      </c>
      <c r="Y31" t="s">
        <v>160</v>
      </c>
      <c r="Z31" t="s">
        <v>161</v>
      </c>
      <c r="AA31" t="s">
        <v>162</v>
      </c>
      <c r="AB31" t="s">
        <v>163</v>
      </c>
      <c r="AC31" t="s">
        <v>164</v>
      </c>
      <c r="AD31" t="s">
        <v>165</v>
      </c>
      <c r="AE31" t="s">
        <v>166</v>
      </c>
      <c r="AF31" t="s">
        <v>197</v>
      </c>
      <c r="AG31">
        <v>0</v>
      </c>
      <c r="AH31">
        <v>0.13834447774959649</v>
      </c>
      <c r="AI31">
        <v>0.41631973355537089</v>
      </c>
      <c r="AJ31">
        <v>0</v>
      </c>
      <c r="AK31">
        <v>0.49912652857499251</v>
      </c>
      <c r="AL31">
        <v>0.24911770811708309</v>
      </c>
      <c r="AM31">
        <v>0</v>
      </c>
      <c r="AN31">
        <v>0</v>
      </c>
      <c r="AO31">
        <v>0</v>
      </c>
      <c r="AP31"/>
      <c r="AQ31"/>
      <c r="AR31"/>
      <c r="AS31"/>
      <c r="AT31"/>
      <c r="AU31"/>
      <c r="AV31"/>
      <c r="AW31"/>
      <c r="AX31"/>
      <c r="AY31"/>
      <c r="AZ31"/>
      <c r="BA31"/>
      <c r="BB31"/>
      <c r="BC31"/>
      <c r="BD31"/>
      <c r="BE31"/>
      <c r="BF31"/>
      <c r="BG31"/>
      <c r="BH31"/>
      <c r="BI31"/>
      <c r="BJ31"/>
      <c r="BK31"/>
      <c r="BL31"/>
      <c r="BM31"/>
      <c r="BN31"/>
      <c r="BO31"/>
    </row>
    <row r="32">
      <c r="A32" t="s">
        <v>588</v>
      </c>
      <c r="B32">
        <v>2002</v>
      </c>
      <c r="C32" t="s">
        <v>591</v>
      </c>
      <c r="D32">
        <v>122</v>
      </c>
      <c r="E32" t="s">
        <v>18</v>
      </c>
      <c r="F32" t="s">
        <v>14</v>
      </c>
      <c r="G32" t="s">
        <v>608</v>
      </c>
      <c r="H32">
        <v>6.4233342579411294</v>
      </c>
      <c r="I32">
        <v>5.1313364523304266</v>
      </c>
      <c r="J32">
        <v>13.292146988553091</v>
      </c>
      <c r="K32">
        <v>52.525274620637902</v>
      </c>
      <c r="L32">
        <v>94.187917975095999</v>
      </c>
      <c r="M32">
        <v>30.6425442382196</v>
      </c>
      <c r="N32">
        <v>56.588428866104707</v>
      </c>
      <c r="O32">
        <v>83.305562517062413</v>
      </c>
      <c r="P32">
        <v>93.660327151775761</v>
      </c>
      <c r="Q32">
        <v>99.247265844711819</v>
      </c>
      <c r="R32">
        <v>4.6830427475161818</v>
      </c>
      <c r="S32">
        <v>6.6089694994730461</v>
      </c>
      <c r="T32">
        <v>5.327951901241093</v>
      </c>
      <c r="U32">
        <v>10.667059339657991</v>
      </c>
      <c r="V32">
        <v>36.406058068491717</v>
      </c>
      <c r="W32" t="s">
        <v>158</v>
      </c>
      <c r="X32" t="s">
        <v>159</v>
      </c>
      <c r="Y32" t="s">
        <v>160</v>
      </c>
      <c r="Z32" t="s">
        <v>161</v>
      </c>
      <c r="AA32" t="s">
        <v>162</v>
      </c>
      <c r="AB32" t="s">
        <v>163</v>
      </c>
      <c r="AC32" t="s">
        <v>164</v>
      </c>
      <c r="AD32" t="s">
        <v>165</v>
      </c>
      <c r="AE32" t="s">
        <v>166</v>
      </c>
      <c r="AF32" t="s">
        <v>197</v>
      </c>
      <c r="AG32">
        <v>23.66303376037067</v>
      </c>
      <c r="AH32">
        <v>74.470541759744819</v>
      </c>
      <c r="AI32">
        <v>14.2412991438802</v>
      </c>
      <c r="AJ32">
        <v>12.178633801170861</v>
      </c>
      <c r="AK32">
        <v>75.827800274901662</v>
      </c>
      <c r="AL32">
        <v>15.93250651152319</v>
      </c>
      <c r="AM32">
        <v>12.33018137919338</v>
      </c>
      <c r="AN32">
        <v>32.151382629470866</v>
      </c>
      <c r="AO32">
        <v>1.9477740120244691</v>
      </c>
      <c r="AP32"/>
      <c r="AQ32"/>
      <c r="AR32"/>
      <c r="AS32"/>
      <c r="AT32"/>
      <c r="AU32"/>
      <c r="AV32"/>
      <c r="AW32"/>
      <c r="AX32"/>
      <c r="AY32"/>
      <c r="AZ32"/>
      <c r="BA32"/>
      <c r="BB32"/>
      <c r="BC32"/>
      <c r="BD32"/>
      <c r="BE32"/>
      <c r="BF32"/>
      <c r="BG32"/>
      <c r="BH32"/>
      <c r="BI32"/>
      <c r="BJ32"/>
      <c r="BK32"/>
      <c r="BL32"/>
      <c r="BM32"/>
      <c r="BN32"/>
      <c r="BO32"/>
    </row>
    <row r="33">
      <c r="A33" t="s">
        <v>588</v>
      </c>
      <c r="B33">
        <v>2002</v>
      </c>
      <c r="C33" t="s">
        <v>591</v>
      </c>
      <c r="D33">
        <v>123</v>
      </c>
      <c r="E33" t="s">
        <v>18</v>
      </c>
      <c r="F33" t="s">
        <v>51</v>
      </c>
      <c r="G33" t="s">
        <v>197</v>
      </c>
      <c r="H33">
        <v>93.576665742058879</v>
      </c>
      <c r="I33">
        <v>94.86866354766957</v>
      </c>
      <c r="J33">
        <v>86.707853011446915</v>
      </c>
      <c r="K33">
        <v>47.474725379362098</v>
      </c>
      <c r="L33">
        <v>5.8120820249040008</v>
      </c>
      <c r="M33">
        <v>69.3574557617804</v>
      </c>
      <c r="N33">
        <v>43.411571133895293</v>
      </c>
      <c r="O33">
        <v>16.694437482937591</v>
      </c>
      <c r="P33">
        <v>6.3396728482242386</v>
      </c>
      <c r="Q33">
        <v>0.75273415528818077</v>
      </c>
      <c r="R33">
        <v>95.316957252483817</v>
      </c>
      <c r="S33">
        <v>93.391030500526952</v>
      </c>
      <c r="T33">
        <v>94.672048098758907</v>
      </c>
      <c r="U33">
        <v>89.332940660342004</v>
      </c>
      <c r="V33">
        <v>63.593941931508283</v>
      </c>
      <c r="W33" t="s">
        <v>158</v>
      </c>
      <c r="X33" t="s">
        <v>159</v>
      </c>
      <c r="Y33" t="s">
        <v>160</v>
      </c>
      <c r="Z33" t="s">
        <v>161</v>
      </c>
      <c r="AA33" t="s">
        <v>162</v>
      </c>
      <c r="AB33" t="s">
        <v>163</v>
      </c>
      <c r="AC33" t="s">
        <v>164</v>
      </c>
      <c r="AD33" t="s">
        <v>165</v>
      </c>
      <c r="AE33" t="s">
        <v>166</v>
      </c>
      <c r="AF33" t="s">
        <v>197</v>
      </c>
      <c r="AG33">
        <v>76.336966239629334</v>
      </c>
      <c r="AH33">
        <v>25.529458240255181</v>
      </c>
      <c r="AI33">
        <v>85.758700856119802</v>
      </c>
      <c r="AJ33">
        <v>87.821366198829139</v>
      </c>
      <c r="AK33">
        <v>24.172199725098341</v>
      </c>
      <c r="AL33">
        <v>84.067493488476813</v>
      </c>
      <c r="AM33">
        <v>87.669818620806623</v>
      </c>
      <c r="AN33">
        <v>67.848617370529126</v>
      </c>
      <c r="AO33">
        <v>98.052225987975532</v>
      </c>
      <c r="AP33"/>
      <c r="AQ33"/>
      <c r="AR33"/>
      <c r="AS33"/>
      <c r="AT33"/>
      <c r="AU33"/>
      <c r="AV33"/>
      <c r="AW33"/>
      <c r="AX33"/>
      <c r="AY33"/>
      <c r="AZ33"/>
      <c r="BA33"/>
      <c r="BB33"/>
      <c r="BC33"/>
      <c r="BD33"/>
      <c r="BE33"/>
      <c r="BF33"/>
      <c r="BG33"/>
      <c r="BH33"/>
      <c r="BI33"/>
      <c r="BJ33"/>
      <c r="BK33"/>
      <c r="BL33"/>
      <c r="BM33"/>
      <c r="BN33"/>
      <c r="BO33"/>
    </row>
    <row r="34">
      <c r="A34" t="s">
        <v>588</v>
      </c>
      <c r="B34">
        <v>2002</v>
      </c>
      <c r="C34" t="s">
        <v>591</v>
      </c>
      <c r="D34">
        <v>124</v>
      </c>
      <c r="E34" t="s">
        <v>50</v>
      </c>
      <c r="F34" t="s">
        <v>15</v>
      </c>
      <c r="G34" t="s">
        <v>609</v>
      </c>
      <c r="H34">
        <v>4.1609970371044902</v>
      </c>
      <c r="I34">
        <v>3.5324592813498401</v>
      </c>
      <c r="J34">
        <v>8.8359892606039825</v>
      </c>
      <c r="K34">
        <v>24.311758393510061</v>
      </c>
      <c r="L34">
        <v>69.38731083292069</v>
      </c>
      <c r="M34">
        <v>11.061238745525941</v>
      </c>
      <c r="N34">
        <v>20.65683368826306</v>
      </c>
      <c r="O34">
        <v>40.806890960491089</v>
      </c>
      <c r="P34">
        <v>65.872202152549804</v>
      </c>
      <c r="Q34">
        <v>85.556864759540971</v>
      </c>
      <c r="R34">
        <v>2.480652993564084</v>
      </c>
      <c r="S34">
        <v>4.9802325750729501</v>
      </c>
      <c r="T34">
        <v>3.5598114242367078</v>
      </c>
      <c r="U34">
        <v>7.5158891535181214</v>
      </c>
      <c r="V34">
        <v>26.778986788904081</v>
      </c>
      <c r="W34" t="s">
        <v>158</v>
      </c>
      <c r="X34" t="s">
        <v>159</v>
      </c>
      <c r="Y34" t="s">
        <v>160</v>
      </c>
      <c r="Z34" t="s">
        <v>161</v>
      </c>
      <c r="AA34" t="s">
        <v>162</v>
      </c>
      <c r="AB34" t="s">
        <v>163</v>
      </c>
      <c r="AC34" t="s">
        <v>164</v>
      </c>
      <c r="AD34" t="s">
        <v>165</v>
      </c>
      <c r="AE34" t="s">
        <v>166</v>
      </c>
      <c r="AF34" t="s">
        <v>197</v>
      </c>
      <c r="AG34">
        <v>19.04361243138867</v>
      </c>
      <c r="AH34">
        <v>54.307167376348133</v>
      </c>
      <c r="AI34">
        <v>8.5246388767222463</v>
      </c>
      <c r="AJ34">
        <v>8.6302814491800195</v>
      </c>
      <c r="AK34">
        <v>33.21907643092824</v>
      </c>
      <c r="AL34">
        <v>12.82190260030174</v>
      </c>
      <c r="AM34">
        <v>8.8359753818723181</v>
      </c>
      <c r="AN34">
        <v>21.578955390389709</v>
      </c>
      <c r="AO34">
        <v>1.6800353105702159</v>
      </c>
      <c r="AP34"/>
      <c r="AQ34"/>
      <c r="AR34"/>
      <c r="AS34"/>
      <c r="AT34"/>
      <c r="AU34"/>
      <c r="AV34"/>
      <c r="AW34"/>
      <c r="AX34"/>
      <c r="AY34"/>
      <c r="AZ34"/>
      <c r="BA34"/>
      <c r="BB34"/>
      <c r="BC34"/>
      <c r="BD34"/>
      <c r="BE34"/>
      <c r="BF34"/>
      <c r="BG34"/>
      <c r="BH34"/>
      <c r="BI34"/>
      <c r="BJ34"/>
      <c r="BK34"/>
      <c r="BL34"/>
      <c r="BM34"/>
      <c r="BN34"/>
      <c r="BO34"/>
    </row>
    <row r="35">
      <c r="A35" t="s">
        <v>588</v>
      </c>
      <c r="B35">
        <v>2002</v>
      </c>
      <c r="C35" t="s">
        <v>591</v>
      </c>
      <c r="D35">
        <v>125</v>
      </c>
      <c r="E35" t="s">
        <v>50</v>
      </c>
      <c r="F35" t="s">
        <v>16</v>
      </c>
      <c r="G35" t="s">
        <v>610</v>
      </c>
      <c r="H35">
        <v>2.262337220836641</v>
      </c>
      <c r="I35">
        <v>1.5988771709805829</v>
      </c>
      <c r="J35">
        <v>4.4561577279491136</v>
      </c>
      <c r="K35">
        <v>28.213516227127819</v>
      </c>
      <c r="L35">
        <v>24.800607142175242</v>
      </c>
      <c r="M35">
        <v>19.581305492693641</v>
      </c>
      <c r="N35">
        <v>35.931595177841672</v>
      </c>
      <c r="O35">
        <v>42.498671556571381</v>
      </c>
      <c r="P35">
        <v>27.78812499922601</v>
      </c>
      <c r="Q35">
        <v>13.690401085170841</v>
      </c>
      <c r="R35">
        <v>2.2023897539520969</v>
      </c>
      <c r="S35">
        <v>1.628736924400096</v>
      </c>
      <c r="T35">
        <v>1.768140477004384</v>
      </c>
      <c r="U35">
        <v>3.1511701861398702</v>
      </c>
      <c r="V35">
        <v>9.6270712795876765</v>
      </c>
      <c r="W35" t="s">
        <v>158</v>
      </c>
      <c r="X35" t="s">
        <v>159</v>
      </c>
      <c r="Y35" t="s">
        <v>160</v>
      </c>
      <c r="Z35" t="s">
        <v>161</v>
      </c>
      <c r="AA35" t="s">
        <v>162</v>
      </c>
      <c r="AB35" t="s">
        <v>163</v>
      </c>
      <c r="AC35" t="s">
        <v>164</v>
      </c>
      <c r="AD35" t="s">
        <v>165</v>
      </c>
      <c r="AE35" t="s">
        <v>166</v>
      </c>
      <c r="AF35" t="s">
        <v>197</v>
      </c>
      <c r="AG35">
        <v>4.6194213289819901</v>
      </c>
      <c r="AH35">
        <v>20.163374383396729</v>
      </c>
      <c r="AI35">
        <v>5.7166602671579678</v>
      </c>
      <c r="AJ35">
        <v>3.5483523519908551</v>
      </c>
      <c r="AK35">
        <v>42.608723843973493</v>
      </c>
      <c r="AL35">
        <v>3.1106039112214621</v>
      </c>
      <c r="AM35">
        <v>3.4942059973210591</v>
      </c>
      <c r="AN35">
        <v>10.57242723908112</v>
      </c>
      <c r="AO35">
        <v>0.2677387014542536</v>
      </c>
      <c r="AP35"/>
      <c r="AQ35"/>
      <c r="AR35"/>
      <c r="AS35"/>
      <c r="AT35"/>
      <c r="AU35"/>
      <c r="AV35"/>
      <c r="AW35"/>
      <c r="AX35"/>
      <c r="AY35"/>
      <c r="AZ35"/>
      <c r="BA35"/>
      <c r="BB35"/>
      <c r="BC35"/>
      <c r="BD35"/>
      <c r="BE35"/>
      <c r="BF35"/>
      <c r="BG35"/>
      <c r="BH35"/>
      <c r="BI35"/>
      <c r="BJ35"/>
      <c r="BK35"/>
      <c r="BL35"/>
      <c r="BM35"/>
      <c r="BN35"/>
      <c r="BO35"/>
    </row>
    <row r="36">
      <c r="A36" t="s">
        <v>588</v>
      </c>
      <c r="B36">
        <v>2002</v>
      </c>
      <c r="C36" t="s">
        <v>591</v>
      </c>
      <c r="D36">
        <v>126</v>
      </c>
      <c r="E36" t="s">
        <v>50</v>
      </c>
      <c r="F36" t="s">
        <v>22</v>
      </c>
      <c r="G36" t="s">
        <v>611</v>
      </c>
      <c r="H36">
        <v>37.329748326620582</v>
      </c>
      <c r="I36">
        <v>52.993962203330483</v>
      </c>
      <c r="J36">
        <v>60.456810056482809</v>
      </c>
      <c r="K36">
        <v>41.417781953519437</v>
      </c>
      <c r="L36">
        <v>5.5880403345892384</v>
      </c>
      <c r="M36">
        <v>58.660721317907907</v>
      </c>
      <c r="N36">
        <v>37.420996552750431</v>
      </c>
      <c r="O36">
        <v>16.202390873660189</v>
      </c>
      <c r="P36">
        <v>5.9161456774709791</v>
      </c>
      <c r="Q36">
        <v>0.75273415528819498</v>
      </c>
      <c r="R36">
        <v>39.070039837045528</v>
      </c>
      <c r="S36">
        <v>37.144113085088662</v>
      </c>
      <c r="T36">
        <v>52.797346754419813</v>
      </c>
      <c r="U36">
        <v>55.281406354432548</v>
      </c>
      <c r="V36">
        <v>52.241377848698107</v>
      </c>
      <c r="W36" t="s">
        <v>158</v>
      </c>
      <c r="X36" t="s">
        <v>159</v>
      </c>
      <c r="Y36" t="s">
        <v>160</v>
      </c>
      <c r="Z36" t="s">
        <v>161</v>
      </c>
      <c r="AA36" t="s">
        <v>162</v>
      </c>
      <c r="AB36" t="s">
        <v>163</v>
      </c>
      <c r="AC36" t="s">
        <v>164</v>
      </c>
      <c r="AD36" t="s">
        <v>165</v>
      </c>
      <c r="AE36" t="s">
        <v>166</v>
      </c>
      <c r="AF36" t="s">
        <v>197</v>
      </c>
      <c r="AG36">
        <v>52.006065996320373</v>
      </c>
      <c r="AH36">
        <v>21.86356496879343</v>
      </c>
      <c r="AI36">
        <v>31.976662931552141</v>
      </c>
      <c r="AJ36">
        <v>67.646234850317768</v>
      </c>
      <c r="AK36">
        <v>20.551725318107021</v>
      </c>
      <c r="AL36">
        <v>62.441375792490319</v>
      </c>
      <c r="AM36">
        <v>74.767142636487506</v>
      </c>
      <c r="AN36">
        <v>11.759231895668901</v>
      </c>
      <c r="AO36">
        <v>28.459273375581901</v>
      </c>
      <c r="AP36"/>
      <c r="AQ36"/>
      <c r="AR36"/>
      <c r="AS36"/>
      <c r="AT36"/>
      <c r="AU36"/>
      <c r="AV36"/>
      <c r="AW36"/>
      <c r="AX36"/>
      <c r="AY36"/>
      <c r="AZ36"/>
      <c r="BA36"/>
      <c r="BB36"/>
      <c r="BC36"/>
      <c r="BD36"/>
      <c r="BE36"/>
      <c r="BF36"/>
      <c r="BG36"/>
      <c r="BH36"/>
      <c r="BI36"/>
      <c r="BJ36"/>
      <c r="BK36"/>
      <c r="BL36"/>
      <c r="BM36"/>
      <c r="BN36"/>
      <c r="BO36"/>
    </row>
    <row r="37">
      <c r="A37" t="s">
        <v>588</v>
      </c>
      <c r="B37">
        <v>2002</v>
      </c>
      <c r="C37" t="s">
        <v>591</v>
      </c>
      <c r="D37">
        <v>127</v>
      </c>
      <c r="E37" t="s">
        <v>50</v>
      </c>
      <c r="F37" t="s">
        <v>19</v>
      </c>
      <c r="G37" t="s">
        <v>612</v>
      </c>
      <c r="H37">
        <v>56.24691741543829</v>
      </c>
      <c r="I37">
        <v>41.874701344339087</v>
      </c>
      <c r="J37">
        <v>26.251042954964088</v>
      </c>
      <c r="K37">
        <v>6.0569434258426744</v>
      </c>
      <c r="L37">
        <v>0.22404169031484081</v>
      </c>
      <c r="M37">
        <v>10.696734443872501</v>
      </c>
      <c r="N37">
        <v>5.9905745811448341</v>
      </c>
      <c r="O37">
        <v>0.49204660927734001</v>
      </c>
      <c r="P37">
        <v>0.42352717075320018</v>
      </c>
      <c r="Q37">
        <v>0</v>
      </c>
      <c r="R37">
        <v>56.24691741543829</v>
      </c>
      <c r="S37">
        <v>56.24691741543829</v>
      </c>
      <c r="T37">
        <v>41.874701344339087</v>
      </c>
      <c r="U37">
        <v>34.051534305909463</v>
      </c>
      <c r="V37">
        <v>11.35256408281013</v>
      </c>
      <c r="W37" t="s">
        <v>158</v>
      </c>
      <c r="X37" t="s">
        <v>159</v>
      </c>
      <c r="Y37" t="s">
        <v>160</v>
      </c>
      <c r="Z37" t="s">
        <v>161</v>
      </c>
      <c r="AA37" t="s">
        <v>162</v>
      </c>
      <c r="AB37" t="s">
        <v>163</v>
      </c>
      <c r="AC37" t="s">
        <v>164</v>
      </c>
      <c r="AD37" t="s">
        <v>165</v>
      </c>
      <c r="AE37" t="s">
        <v>166</v>
      </c>
      <c r="AF37" t="s">
        <v>197</v>
      </c>
      <c r="AG37">
        <v>24.33090024330896</v>
      </c>
      <c r="AH37">
        <v>3.6658932714617172</v>
      </c>
      <c r="AI37">
        <v>53.782037924567653</v>
      </c>
      <c r="AJ37">
        <v>20.175131348511361</v>
      </c>
      <c r="AK37">
        <v>3.620474406991252</v>
      </c>
      <c r="AL37">
        <v>21.62611769598648</v>
      </c>
      <c r="AM37">
        <v>12.902675984319121</v>
      </c>
      <c r="AN37">
        <v>56.089385474860258</v>
      </c>
      <c r="AO37">
        <v>69.592952612393631</v>
      </c>
      <c r="AP37"/>
      <c r="AQ37"/>
      <c r="AR37"/>
      <c r="AS37"/>
      <c r="AT37"/>
      <c r="AU37"/>
      <c r="AV37"/>
      <c r="AW37"/>
      <c r="AX37"/>
      <c r="AY37"/>
      <c r="AZ37"/>
      <c r="BA37"/>
      <c r="BB37"/>
      <c r="BC37"/>
      <c r="BD37"/>
      <c r="BE37"/>
      <c r="BF37"/>
      <c r="BG37"/>
      <c r="BH37"/>
      <c r="BI37"/>
      <c r="BJ37"/>
      <c r="BK37"/>
      <c r="BL37"/>
      <c r="BM37"/>
      <c r="BN37"/>
      <c r="BO37"/>
    </row>
    <row r="38">
      <c r="A38" t="s">
        <v>588</v>
      </c>
      <c r="B38">
        <v>2002</v>
      </c>
      <c r="C38" t="s">
        <v>591</v>
      </c>
      <c r="D38">
        <v>139</v>
      </c>
      <c r="E38" t="s">
        <v>50</v>
      </c>
      <c r="F38" t="s">
        <v>19</v>
      </c>
      <c r="G38" t="s">
        <v>197</v>
      </c>
      <c r="H38">
        <v>56.230067753329678</v>
      </c>
      <c r="I38">
        <v>41.871621783698217</v>
      </c>
      <c r="J38">
        <v>26.23100104969107</v>
      </c>
      <c r="K38">
        <v>6.0250355161938201</v>
      </c>
      <c r="L38">
        <v>0.22360465717368391</v>
      </c>
      <c r="M38">
        <v>10.696734443872501</v>
      </c>
      <c r="N38">
        <v>5.9613206098559344</v>
      </c>
      <c r="O38">
        <v>0.48392279650086711</v>
      </c>
      <c r="P38">
        <v>0.42352717075320018</v>
      </c>
      <c r="Q38">
        <v>0</v>
      </c>
      <c r="R38">
        <v>56.230067753329678</v>
      </c>
      <c r="S38">
        <v>56.230067753329678</v>
      </c>
      <c r="T38">
        <v>41.871621783698217</v>
      </c>
      <c r="U38">
        <v>34.009982201895163</v>
      </c>
      <c r="V38">
        <v>11.350721712727371</v>
      </c>
      <c r="W38" t="s">
        <v>158</v>
      </c>
      <c r="X38" t="s">
        <v>159</v>
      </c>
      <c r="Y38" t="s">
        <v>160</v>
      </c>
      <c r="Z38" t="s">
        <v>161</v>
      </c>
      <c r="AA38" t="s">
        <v>162</v>
      </c>
      <c r="AB38" t="s">
        <v>163</v>
      </c>
      <c r="AC38" t="s">
        <v>164</v>
      </c>
      <c r="AD38" t="s">
        <v>165</v>
      </c>
      <c r="AE38" t="s">
        <v>166</v>
      </c>
      <c r="AF38" t="s">
        <v>197</v>
      </c>
      <c r="AG38">
        <v>24.33090024330896</v>
      </c>
      <c r="AH38">
        <v>3.6430712474060409</v>
      </c>
      <c r="AI38">
        <v>53.726061615320603</v>
      </c>
      <c r="AJ38">
        <v>20.12578616352199</v>
      </c>
      <c r="AK38">
        <v>3.618667332168696</v>
      </c>
      <c r="AL38">
        <v>21.581240921352769</v>
      </c>
      <c r="AM38">
        <v>12.902675984319121</v>
      </c>
      <c r="AN38">
        <v>56.089385474860258</v>
      </c>
      <c r="AO38">
        <v>69.592952612393631</v>
      </c>
      <c r="AP38"/>
      <c r="AQ38"/>
      <c r="AR38"/>
      <c r="AS38"/>
      <c r="AT38"/>
      <c r="AU38"/>
      <c r="AV38"/>
      <c r="AW38"/>
      <c r="AX38"/>
      <c r="AY38"/>
      <c r="AZ38"/>
      <c r="BA38"/>
      <c r="BB38"/>
      <c r="BC38"/>
      <c r="BD38"/>
      <c r="BE38"/>
      <c r="BF38"/>
      <c r="BG38"/>
      <c r="BH38"/>
      <c r="BI38"/>
      <c r="BJ38"/>
      <c r="BK38"/>
      <c r="BL38"/>
      <c r="BM38"/>
      <c r="BN38"/>
      <c r="BO38"/>
    </row>
    <row r="39">
      <c r="A39" t="s">
        <v>588</v>
      </c>
      <c r="B39">
        <v>2002</v>
      </c>
      <c r="C39" t="s">
        <v>591</v>
      </c>
      <c r="D39">
        <v>151</v>
      </c>
      <c r="E39" t="s">
        <v>110</v>
      </c>
      <c r="F39" t="s">
        <v>49</v>
      </c>
      <c r="G39" t="s">
        <v>197</v>
      </c>
      <c r="H39">
        <v>14.49290702617634</v>
      </c>
      <c r="I39">
        <v>17.67627484592785</v>
      </c>
      <c r="J39">
        <v>27.70830221904734</v>
      </c>
      <c r="K39">
        <v>47.326037873739928</v>
      </c>
      <c r="L39">
        <v>26.963416473525779</v>
      </c>
      <c r="M39">
        <v>56.98519611436943</v>
      </c>
      <c r="N39">
        <v>49.810586528076037</v>
      </c>
      <c r="O39">
        <v>43.252868742110167</v>
      </c>
      <c r="P39">
        <v>37.428736788729267</v>
      </c>
      <c r="Q39">
        <v>14.858638139285819</v>
      </c>
      <c r="R39">
        <v>14.49290702617634</v>
      </c>
      <c r="S39">
        <v>14.49290702617634</v>
      </c>
      <c r="T39">
        <v>17.67627484592785</v>
      </c>
      <c r="U39">
        <v>21.23784063189067</v>
      </c>
      <c r="V39">
        <v>27.57474942695826</v>
      </c>
      <c r="W39" t="s">
        <v>158</v>
      </c>
      <c r="X39" t="s">
        <v>159</v>
      </c>
      <c r="Y39" t="s">
        <v>160</v>
      </c>
      <c r="Z39" t="s">
        <v>161</v>
      </c>
      <c r="AA39" t="s">
        <v>162</v>
      </c>
      <c r="AB39" t="s">
        <v>163</v>
      </c>
      <c r="AC39" t="s">
        <v>164</v>
      </c>
      <c r="AD39" t="s">
        <v>165</v>
      </c>
      <c r="AE39" t="s">
        <v>166</v>
      </c>
      <c r="AF39" t="s">
        <v>197</v>
      </c>
      <c r="AG39">
        <v>14.664897146648951</v>
      </c>
      <c r="AH39">
        <v>31.081392667742669</v>
      </c>
      <c r="AI39">
        <v>19.213155703580359</v>
      </c>
      <c r="AJ39">
        <v>18.623340321453501</v>
      </c>
      <c r="AK39">
        <v>59.720489143998257</v>
      </c>
      <c r="AL39">
        <v>28.242373936501071</v>
      </c>
      <c r="AM39">
        <v>25.60081813533327</v>
      </c>
      <c r="AN39">
        <v>14.636871508379841</v>
      </c>
      <c r="AO39">
        <v>10.35844471445929</v>
      </c>
      <c r="AP39"/>
      <c r="AQ39"/>
      <c r="AR39"/>
      <c r="AS39"/>
      <c r="AT39"/>
      <c r="AU39"/>
      <c r="AV39"/>
      <c r="AW39"/>
      <c r="AX39"/>
      <c r="AY39"/>
      <c r="AZ39"/>
      <c r="BA39"/>
      <c r="BB39"/>
      <c r="BC39"/>
      <c r="BD39"/>
      <c r="BE39"/>
      <c r="BF39"/>
      <c r="BG39"/>
      <c r="BH39"/>
      <c r="BI39"/>
      <c r="BJ39"/>
      <c r="BK39"/>
      <c r="BL39"/>
      <c r="BM39"/>
      <c r="BN39"/>
      <c r="BO39"/>
    </row>
    <row r="40">
      <c r="A40" t="s">
        <v>588</v>
      </c>
      <c r="B40">
        <v>2002</v>
      </c>
      <c r="C40" t="s">
        <v>591</v>
      </c>
      <c r="D40">
        <v>152</v>
      </c>
      <c r="E40" t="s">
        <v>110</v>
      </c>
      <c r="F40" t="s">
        <v>48</v>
      </c>
      <c r="G40" t="s">
        <v>197</v>
      </c>
      <c r="H40">
        <v>85.507092973823902</v>
      </c>
      <c r="I40">
        <v>82.323725154072065</v>
      </c>
      <c r="J40">
        <v>72.291697780952674</v>
      </c>
      <c r="K40">
        <v>52.673962126260363</v>
      </c>
      <c r="L40">
        <v>73.036583526474189</v>
      </c>
      <c r="M40">
        <v>43.014803885630407</v>
      </c>
      <c r="N40">
        <v>50.18941347192375</v>
      </c>
      <c r="O40">
        <v>56.747131257889762</v>
      </c>
      <c r="P40">
        <v>62.571263211270619</v>
      </c>
      <c r="Q40">
        <v>85.141361860714085</v>
      </c>
      <c r="R40">
        <v>85.507092973823902</v>
      </c>
      <c r="S40">
        <v>85.507092973823902</v>
      </c>
      <c r="T40">
        <v>82.323725154072065</v>
      </c>
      <c r="U40">
        <v>78.762159368109337</v>
      </c>
      <c r="V40">
        <v>72.425250573041595</v>
      </c>
      <c r="W40" t="s">
        <v>158</v>
      </c>
      <c r="X40" t="s">
        <v>159</v>
      </c>
      <c r="Y40" t="s">
        <v>160</v>
      </c>
      <c r="Z40" t="s">
        <v>161</v>
      </c>
      <c r="AA40" t="s">
        <v>162</v>
      </c>
      <c r="AB40" t="s">
        <v>163</v>
      </c>
      <c r="AC40" t="s">
        <v>164</v>
      </c>
      <c r="AD40" t="s">
        <v>165</v>
      </c>
      <c r="AE40" t="s">
        <v>166</v>
      </c>
      <c r="AF40" t="s">
        <v>197</v>
      </c>
      <c r="AG40">
        <v>85.335102853350875</v>
      </c>
      <c r="AH40">
        <v>68.918607332257338</v>
      </c>
      <c r="AI40">
        <v>80.786844296419545</v>
      </c>
      <c r="AJ40">
        <v>81.376659678546474</v>
      </c>
      <c r="AK40">
        <v>40.279510856001949</v>
      </c>
      <c r="AL40">
        <v>71.757626063498492</v>
      </c>
      <c r="AM40">
        <v>74.399181864666772</v>
      </c>
      <c r="AN40">
        <v>85.363128491620017</v>
      </c>
      <c r="AO40">
        <v>89.641555285540676</v>
      </c>
      <c r="AP40"/>
      <c r="AQ40"/>
      <c r="AR40"/>
      <c r="AS40"/>
      <c r="AT40"/>
      <c r="AU40"/>
      <c r="AV40"/>
      <c r="AW40"/>
      <c r="AX40"/>
      <c r="AY40"/>
      <c r="AZ40"/>
      <c r="BA40"/>
      <c r="BB40"/>
      <c r="BC40"/>
      <c r="BD40"/>
      <c r="BE40"/>
      <c r="BF40"/>
      <c r="BG40"/>
      <c r="BH40"/>
      <c r="BI40"/>
      <c r="BJ40"/>
      <c r="BK40"/>
      <c r="BL40"/>
      <c r="BM40"/>
      <c r="BN40"/>
      <c r="BO40"/>
    </row>
    <row r="41">
      <c r="A41" t="s">
        <v>588</v>
      </c>
      <c r="B41">
        <v>2002</v>
      </c>
      <c r="C41" t="s">
        <v>591</v>
      </c>
      <c r="D41">
        <v>153</v>
      </c>
      <c r="E41" t="s">
        <v>62</v>
      </c>
      <c r="F41" t="s">
        <v>187</v>
      </c>
      <c r="G41" t="s">
        <v>197</v>
      </c>
      <c r="H41">
        <v>0.33802449845849852</v>
      </c>
      <c r="I41">
        <v>0.46875593848986358</v>
      </c>
      <c r="J41">
        <v>1.4586392340755201</v>
      </c>
      <c r="K41">
        <v>17.058579921248011</v>
      </c>
      <c r="L41">
        <v>72.252106077681162</v>
      </c>
      <c r="M41">
        <v>12.548952141300269</v>
      </c>
      <c r="N41">
        <v>18.0511576127894</v>
      </c>
      <c r="O41">
        <v>43.480610873124277</v>
      </c>
      <c r="P41">
        <v>70.129988066518649</v>
      </c>
      <c r="Q41">
        <v>89.150887398530188</v>
      </c>
      <c r="R41">
        <v>0.33802449845849852</v>
      </c>
      <c r="S41">
        <v>0.33802449845849852</v>
      </c>
      <c r="T41">
        <v>0.46875593848986358</v>
      </c>
      <c r="U41">
        <v>0.72128930873657959</v>
      </c>
      <c r="V41">
        <v>8.544622295206814</v>
      </c>
      <c r="W41" t="s">
        <v>158</v>
      </c>
      <c r="X41" t="s">
        <v>159</v>
      </c>
      <c r="Y41" t="s">
        <v>160</v>
      </c>
      <c r="Z41" t="s">
        <v>161</v>
      </c>
      <c r="AA41" t="s">
        <v>162</v>
      </c>
      <c r="AB41" t="s">
        <v>163</v>
      </c>
      <c r="AC41" t="s">
        <v>164</v>
      </c>
      <c r="AD41" t="s">
        <v>165</v>
      </c>
      <c r="AE41" t="s">
        <v>166</v>
      </c>
      <c r="AF41" t="s">
        <v>197</v>
      </c>
      <c r="AG41">
        <v>10.70559610705595</v>
      </c>
      <c r="AH41">
        <v>63.03944315545241</v>
      </c>
      <c r="AI41">
        <v>5.3344446759741659</v>
      </c>
      <c r="AJ41">
        <v>0.070052539404553194</v>
      </c>
      <c r="AK41">
        <v>19.600499375780231</v>
      </c>
      <c r="AL41">
        <v>2.5369099604907239</v>
      </c>
      <c r="AM41">
        <v>8.3006647349582767</v>
      </c>
      <c r="AN41">
        <v>7.7094972067038912</v>
      </c>
      <c r="AO41">
        <v>1.0935601458080191</v>
      </c>
      <c r="AP41"/>
      <c r="AQ41">
        <v>32.430498</v>
      </c>
      <c r="AR41">
        <v>26.176272000000001</v>
      </c>
      <c r="AS41">
        <v>114.564364</v>
      </c>
      <c r="AT41">
        <v>1277.2329910000001</v>
      </c>
      <c r="AU41">
        <v>5511.1938859999991</v>
      </c>
      <c r="AV41">
        <v>435.44010200000002</v>
      </c>
      <c r="AW41">
        <v>361.79002500000001</v>
      </c>
      <c r="AX41">
        <v>1158.4086</v>
      </c>
      <c r="AY41">
        <v>1645.7351120000001</v>
      </c>
      <c r="AZ41">
        <v>2838.6248640000031</v>
      </c>
      <c r="BA41">
        <v>32.430498</v>
      </c>
      <c r="BB41">
        <v>0</v>
      </c>
      <c r="BC41">
        <v>26.176272000000001</v>
      </c>
      <c r="BD41">
        <v>30.578824000000001</v>
      </c>
      <c r="BE41">
        <v>432.41371400000003</v>
      </c>
      <c r="BF41">
        <v>314.01048800000018</v>
      </c>
      <c r="BG41">
        <v>4500.6561599999977</v>
      </c>
      <c r="BH41">
        <v>265.19654400000002</v>
      </c>
      <c r="BI41">
        <v>2.069728</v>
      </c>
      <c r="BJ41">
        <v>1017.122145</v>
      </c>
      <c r="BK41">
        <v>50.106009999999998</v>
      </c>
      <c r="BL41">
        <v>447.07768800000042</v>
      </c>
      <c r="BM41">
        <v>328.91886</v>
      </c>
      <c r="BN41">
        <v>36.440387999999999</v>
      </c>
      <c r="BO41"/>
    </row>
    <row r="42">
      <c r="A42" t="s">
        <v>588</v>
      </c>
      <c r="B42">
        <v>2002</v>
      </c>
      <c r="C42" t="s">
        <v>591</v>
      </c>
      <c r="D42">
        <v>154</v>
      </c>
      <c r="E42" t="s">
        <v>62</v>
      </c>
      <c r="F42" t="s">
        <v>188</v>
      </c>
      <c r="G42" t="s">
        <v>197</v>
      </c>
      <c r="H42">
        <v>42.777388039037589</v>
      </c>
      <c r="I42">
        <v>57.443130792678232</v>
      </c>
      <c r="J42">
        <v>71.183525206575595</v>
      </c>
      <c r="K42">
        <v>73.049327622821281</v>
      </c>
      <c r="L42">
        <v>25.327625671598671</v>
      </c>
      <c r="M42">
        <v>75.126295271504233</v>
      </c>
      <c r="N42">
        <v>71.930971497928084</v>
      </c>
      <c r="O42">
        <v>54.047870836279174</v>
      </c>
      <c r="P42">
        <v>26.652857761375689</v>
      </c>
      <c r="Q42">
        <v>9.2662209911953095</v>
      </c>
      <c r="R42">
        <v>42.777388039037589</v>
      </c>
      <c r="S42">
        <v>42.777388039037589</v>
      </c>
      <c r="T42">
        <v>57.443130792678232</v>
      </c>
      <c r="U42">
        <v>64.335815542155075</v>
      </c>
      <c r="V42">
        <v>76.192053696181262</v>
      </c>
      <c r="W42" t="s">
        <v>158</v>
      </c>
      <c r="X42" t="s">
        <v>159</v>
      </c>
      <c r="Y42" t="s">
        <v>160</v>
      </c>
      <c r="Z42" t="s">
        <v>161</v>
      </c>
      <c r="AA42" t="s">
        <v>162</v>
      </c>
      <c r="AB42" t="s">
        <v>163</v>
      </c>
      <c r="AC42" t="s">
        <v>164</v>
      </c>
      <c r="AD42" t="s">
        <v>165</v>
      </c>
      <c r="AE42" t="s">
        <v>166</v>
      </c>
      <c r="AF42" t="s">
        <v>197</v>
      </c>
      <c r="AG42">
        <v>63.415173634151543</v>
      </c>
      <c r="AH42">
        <v>33.062645011600907</v>
      </c>
      <c r="AI42">
        <v>39.299854136278462</v>
      </c>
      <c r="AJ42">
        <v>79.299474605954529</v>
      </c>
      <c r="AK42">
        <v>70.861423220974103</v>
      </c>
      <c r="AL42">
        <v>75.649823248076373</v>
      </c>
      <c r="AM42">
        <v>78.029657405829141</v>
      </c>
      <c r="AN42">
        <v>33.659217877094903</v>
      </c>
      <c r="AO42">
        <v>29.313487241798249</v>
      </c>
      <c r="AP42"/>
      <c r="AQ42">
        <v>4104.1167239999904</v>
      </c>
      <c r="AR42">
        <v>3207.7396629999939</v>
      </c>
      <c r="AS42">
        <v>5590.8925950000039</v>
      </c>
      <c r="AT42">
        <v>5469.4477290000013</v>
      </c>
      <c r="AU42">
        <v>1931.9223110000039</v>
      </c>
      <c r="AV42">
        <v>2606.8313360000061</v>
      </c>
      <c r="AW42">
        <v>1441.6752950000021</v>
      </c>
      <c r="AX42">
        <v>1439.941094000003</v>
      </c>
      <c r="AY42">
        <v>625.46059199999991</v>
      </c>
      <c r="AZ42">
        <v>295.04277599999989</v>
      </c>
      <c r="BA42">
        <v>4104.1167239999904</v>
      </c>
      <c r="BB42">
        <v>0</v>
      </c>
      <c r="BC42">
        <v>3207.7396629999939</v>
      </c>
      <c r="BD42">
        <v>2727.4958280000001</v>
      </c>
      <c r="BE42">
        <v>3855.815713999998</v>
      </c>
      <c r="BF42">
        <v>1860.057993999998</v>
      </c>
      <c r="BG42">
        <v>2360.4839999999981</v>
      </c>
      <c r="BH42">
        <v>1953.7526640000019</v>
      </c>
      <c r="BI42">
        <v>2342.9320960000068</v>
      </c>
      <c r="BJ42">
        <v>3677.188086000026</v>
      </c>
      <c r="BK42">
        <v>1494.1447900000101</v>
      </c>
      <c r="BL42">
        <v>4202.7138719999812</v>
      </c>
      <c r="BM42">
        <v>1436.040675</v>
      </c>
      <c r="BN42">
        <v>976.80484499999909</v>
      </c>
      <c r="BO42"/>
    </row>
    <row r="43">
      <c r="A43" t="s">
        <v>588</v>
      </c>
      <c r="B43">
        <v>2002</v>
      </c>
      <c r="C43" t="s">
        <v>591</v>
      </c>
      <c r="D43">
        <v>155</v>
      </c>
      <c r="E43" t="s">
        <v>62</v>
      </c>
      <c r="F43" t="s">
        <v>189</v>
      </c>
      <c r="G43" t="s">
        <v>197</v>
      </c>
      <c r="H43">
        <v>0.63767004706594932</v>
      </c>
      <c r="I43">
        <v>0.2134119244926159</v>
      </c>
      <c r="J43">
        <v>1.106792604384875</v>
      </c>
      <c r="K43">
        <v>3.7294921279960032</v>
      </c>
      <c r="L43">
        <v>2.1011593488368878</v>
      </c>
      <c r="M43">
        <v>1.568309537531539</v>
      </c>
      <c r="N43">
        <v>3.897814947911165</v>
      </c>
      <c r="O43">
        <v>1.857712236148048</v>
      </c>
      <c r="P43">
        <v>2.484618971690312</v>
      </c>
      <c r="Q43">
        <v>1.5828916102744559</v>
      </c>
      <c r="R43">
        <v>0.63767004706594932</v>
      </c>
      <c r="S43">
        <v>0.63767004706594932</v>
      </c>
      <c r="T43">
        <v>0.2134119244926159</v>
      </c>
      <c r="U43">
        <v>0.89136084319889086</v>
      </c>
      <c r="V43">
        <v>3.910759925801631</v>
      </c>
      <c r="W43" t="s">
        <v>158</v>
      </c>
      <c r="X43" t="s">
        <v>159</v>
      </c>
      <c r="Y43" t="s">
        <v>160</v>
      </c>
      <c r="Z43" t="s">
        <v>161</v>
      </c>
      <c r="AA43" t="s">
        <v>162</v>
      </c>
      <c r="AB43" t="s">
        <v>163</v>
      </c>
      <c r="AC43" t="s">
        <v>164</v>
      </c>
      <c r="AD43" t="s">
        <v>165</v>
      </c>
      <c r="AE43" t="s">
        <v>166</v>
      </c>
      <c r="AF43" t="s">
        <v>197</v>
      </c>
      <c r="AG43">
        <v>1.3492590134925879</v>
      </c>
      <c r="AH43">
        <v>0.23201856148491881</v>
      </c>
      <c r="AI43">
        <v>1.396124192540114</v>
      </c>
      <c r="AJ43">
        <v>0.45534150612959612</v>
      </c>
      <c r="AK43">
        <v>5.917602996254665</v>
      </c>
      <c r="AL43">
        <v>0.187149095446037</v>
      </c>
      <c r="AM43">
        <v>0.7670018748934746</v>
      </c>
      <c r="AN43">
        <v>2.5418994413407749</v>
      </c>
      <c r="AO43">
        <v>0</v>
      </c>
      <c r="AP43"/>
      <c r="AQ43">
        <v>61.178871000000001</v>
      </c>
      <c r="AR43">
        <v>11.917350000000001</v>
      </c>
      <c r="AS43">
        <v>86.929644999999979</v>
      </c>
      <c r="AT43">
        <v>279.23956199999998</v>
      </c>
      <c r="AU43">
        <v>160.270713</v>
      </c>
      <c r="AV43">
        <v>54.419274000000001</v>
      </c>
      <c r="AW43">
        <v>78.121891000000005</v>
      </c>
      <c r="AX43">
        <v>49.493091</v>
      </c>
      <c r="AY43">
        <v>58.306364999999992</v>
      </c>
      <c r="AZ43">
        <v>50.400345000000002</v>
      </c>
      <c r="BA43">
        <v>61.178871000000001</v>
      </c>
      <c r="BB43">
        <v>0</v>
      </c>
      <c r="BC43">
        <v>11.917350000000001</v>
      </c>
      <c r="BD43">
        <v>37.788950999999997</v>
      </c>
      <c r="BE43">
        <v>197.91000299999999</v>
      </c>
      <c r="BF43">
        <v>39.575702</v>
      </c>
      <c r="BG43">
        <v>16.564800000000002</v>
      </c>
      <c r="BH43">
        <v>69.406908000000001</v>
      </c>
      <c r="BI43">
        <v>13.453232</v>
      </c>
      <c r="BJ43">
        <v>307.0801889999999</v>
      </c>
      <c r="BK43">
        <v>3.696345</v>
      </c>
      <c r="BL43">
        <v>41.311079999999997</v>
      </c>
      <c r="BM43">
        <v>108.447885</v>
      </c>
      <c r="BN43">
        <v>0</v>
      </c>
      <c r="BO43"/>
    </row>
    <row r="44">
      <c r="A44" t="s">
        <v>588</v>
      </c>
      <c r="B44">
        <v>2002</v>
      </c>
      <c r="C44" t="s">
        <v>591</v>
      </c>
      <c r="D44">
        <v>156</v>
      </c>
      <c r="E44" t="s">
        <v>62</v>
      </c>
      <c r="F44" t="s">
        <v>190</v>
      </c>
      <c r="G44" t="s">
        <v>197</v>
      </c>
      <c r="H44">
        <v>56.24691741543829</v>
      </c>
      <c r="I44">
        <v>41.874701344339087</v>
      </c>
      <c r="J44">
        <v>26.251042954964088</v>
      </c>
      <c r="K44">
        <v>6.0569434258426744</v>
      </c>
      <c r="L44">
        <v>0.22404169031484081</v>
      </c>
      <c r="M44">
        <v>10.696734443872501</v>
      </c>
      <c r="N44">
        <v>5.9905745811448341</v>
      </c>
      <c r="O44">
        <v>0.49204660927734001</v>
      </c>
      <c r="P44">
        <v>0.42352717075320018</v>
      </c>
      <c r="Q44">
        <v>0</v>
      </c>
      <c r="R44">
        <v>56.24691741543829</v>
      </c>
      <c r="S44">
        <v>56.24691741543829</v>
      </c>
      <c r="T44">
        <v>41.874701344339087</v>
      </c>
      <c r="U44">
        <v>34.051534305909463</v>
      </c>
      <c r="V44">
        <v>11.35256408281013</v>
      </c>
      <c r="W44" t="s">
        <v>158</v>
      </c>
      <c r="X44" t="s">
        <v>159</v>
      </c>
      <c r="Y44" t="s">
        <v>160</v>
      </c>
      <c r="Z44" t="s">
        <v>161</v>
      </c>
      <c r="AA44" t="s">
        <v>162</v>
      </c>
      <c r="AB44" t="s">
        <v>163</v>
      </c>
      <c r="AC44" t="s">
        <v>164</v>
      </c>
      <c r="AD44" t="s">
        <v>165</v>
      </c>
      <c r="AE44" t="s">
        <v>166</v>
      </c>
      <c r="AF44" t="s">
        <v>197</v>
      </c>
      <c r="AG44">
        <v>24.33090024330896</v>
      </c>
      <c r="AH44">
        <v>3.6658932714617172</v>
      </c>
      <c r="AI44">
        <v>53.782037924567653</v>
      </c>
      <c r="AJ44">
        <v>20.175131348511361</v>
      </c>
      <c r="AK44">
        <v>3.620474406991252</v>
      </c>
      <c r="AL44">
        <v>21.62611769598648</v>
      </c>
      <c r="AM44">
        <v>12.902675984319121</v>
      </c>
      <c r="AN44">
        <v>56.089385474860258</v>
      </c>
      <c r="AO44">
        <v>69.592952612393631</v>
      </c>
      <c r="AP44"/>
      <c r="AQ44">
        <v>5396.4004120000063</v>
      </c>
      <c r="AR44">
        <v>2338.3673299999982</v>
      </c>
      <c r="AS44">
        <v>2061.807999000001</v>
      </c>
      <c r="AT44">
        <v>453.50363299999992</v>
      </c>
      <c r="AU44">
        <v>17.089289999999998</v>
      </c>
      <c r="AV44">
        <v>371.16940800000009</v>
      </c>
      <c r="AW44">
        <v>120.065991</v>
      </c>
      <c r="AX44">
        <v>13.109085</v>
      </c>
      <c r="AY44">
        <v>9.9388799999999993</v>
      </c>
      <c r="AZ44">
        <v>0</v>
      </c>
      <c r="BA44">
        <v>5396.4004120000063</v>
      </c>
      <c r="BB44">
        <v>0</v>
      </c>
      <c r="BC44">
        <v>2338.3673299999982</v>
      </c>
      <c r="BD44">
        <v>1443.603644</v>
      </c>
      <c r="BE44">
        <v>574.51391399999989</v>
      </c>
      <c r="BF44">
        <v>713.66020000000015</v>
      </c>
      <c r="BG44">
        <v>261.72384</v>
      </c>
      <c r="BH44">
        <v>2673.7198439999988</v>
      </c>
      <c r="BI44">
        <v>596.08166400000061</v>
      </c>
      <c r="BJ44">
        <v>187.87606500000001</v>
      </c>
      <c r="BK44">
        <v>427.13319999999959</v>
      </c>
      <c r="BL44">
        <v>694.94416799999999</v>
      </c>
      <c r="BM44">
        <v>2393.0038800000029</v>
      </c>
      <c r="BN44">
        <v>2319.025803</v>
      </c>
      <c r="BO44"/>
    </row>
    <row r="45">
      <c r="A45" t="s">
        <v>588</v>
      </c>
      <c r="B45">
        <v>2002</v>
      </c>
      <c r="C45" t="s">
        <v>591</v>
      </c>
      <c r="D45">
        <v>157</v>
      </c>
      <c r="E45" t="s">
        <v>62</v>
      </c>
      <c r="F45" t="s">
        <v>191</v>
      </c>
      <c r="G45" t="s">
        <v>197</v>
      </c>
      <c r="H45">
        <v>0</v>
      </c>
      <c r="I45">
        <v>0</v>
      </c>
      <c r="J45">
        <v>0</v>
      </c>
      <c r="K45">
        <v>0.10565690209209611</v>
      </c>
      <c r="L45">
        <v>0.095067211568413801</v>
      </c>
      <c r="M45">
        <v>0.0597086057913166</v>
      </c>
      <c r="N45">
        <v>0.1294813602264544</v>
      </c>
      <c r="O45">
        <v>0.1217594451711051</v>
      </c>
      <c r="P45">
        <v>0.30900802966203111</v>
      </c>
      <c r="Q45">
        <v>0</v>
      </c>
      <c r="R45">
        <v>0</v>
      </c>
      <c r="S45">
        <v>0</v>
      </c>
      <c r="T45">
        <v>0</v>
      </c>
      <c r="U45">
        <v>0</v>
      </c>
      <c r="V45">
        <v>0</v>
      </c>
      <c r="W45" t="s">
        <v>158</v>
      </c>
      <c r="X45" t="s">
        <v>159</v>
      </c>
      <c r="Y45" t="s">
        <v>160</v>
      </c>
      <c r="Z45" t="s">
        <v>161</v>
      </c>
      <c r="AA45" t="s">
        <v>162</v>
      </c>
      <c r="AB45" t="s">
        <v>163</v>
      </c>
      <c r="AC45" t="s">
        <v>164</v>
      </c>
      <c r="AD45" t="s">
        <v>165</v>
      </c>
      <c r="AE45" t="s">
        <v>166</v>
      </c>
      <c r="AF45" t="s">
        <v>197</v>
      </c>
      <c r="AG45">
        <v>0.19907100199070971</v>
      </c>
      <c r="AH45">
        <v>0</v>
      </c>
      <c r="AI45">
        <v>0.18753907063971681</v>
      </c>
      <c r="AJ45">
        <v>0</v>
      </c>
      <c r="AK45">
        <v>0</v>
      </c>
      <c r="AL45">
        <v>0</v>
      </c>
      <c r="AM45">
        <v>0</v>
      </c>
      <c r="AN45">
        <v>0</v>
      </c>
      <c r="AO45">
        <v>0</v>
      </c>
      <c r="AP45"/>
      <c r="AQ45">
        <v>0</v>
      </c>
      <c r="AR45">
        <v>0</v>
      </c>
      <c r="AS45">
        <v>0</v>
      </c>
      <c r="AT45">
        <v>7.9108860000000014</v>
      </c>
      <c r="AU45">
        <v>7.251468</v>
      </c>
      <c r="AV45">
        <v>2.0718480000000001</v>
      </c>
      <c r="AW45">
        <v>2.5951279999999999</v>
      </c>
      <c r="AX45">
        <v>3.2439100000000001</v>
      </c>
      <c r="AY45">
        <v>7.251468</v>
      </c>
      <c r="AZ45">
        <v>0</v>
      </c>
      <c r="BA45">
        <v>0</v>
      </c>
      <c r="BB45">
        <v>0</v>
      </c>
      <c r="BC45">
        <v>0</v>
      </c>
      <c r="BD45">
        <v>0</v>
      </c>
      <c r="BE45">
        <v>0</v>
      </c>
      <c r="BF45">
        <v>5.8390380000000004</v>
      </c>
      <c r="BG45">
        <v>0</v>
      </c>
      <c r="BH45">
        <v>9.3233160000000002</v>
      </c>
      <c r="BI45">
        <v>0</v>
      </c>
      <c r="BJ45">
        <v>0</v>
      </c>
      <c r="BK45">
        <v>0</v>
      </c>
      <c r="BL45">
        <v>0</v>
      </c>
      <c r="BM45">
        <v>0</v>
      </c>
      <c r="BN45">
        <v>0</v>
      </c>
      <c r="BO45"/>
    </row>
    <row r="46">
      <c r="A46" t="s">
        <v>588</v>
      </c>
      <c r="B46">
        <v>2003</v>
      </c>
      <c r="C46" t="s">
        <v>592</v>
      </c>
      <c r="D46">
        <v>16</v>
      </c>
      <c r="E46" t="s">
        <v>13</v>
      </c>
      <c r="F46" t="s">
        <v>14</v>
      </c>
      <c r="G46" t="s">
        <v>600</v>
      </c>
      <c r="H46">
        <v>37.665654607440999</v>
      </c>
      <c r="I46">
        <v>38.469685409491689</v>
      </c>
      <c r="J46">
        <v>48.999986105535569</v>
      </c>
      <c r="K46">
        <v>65.191982552463728</v>
      </c>
      <c r="L46">
        <v>94.202388809996577</v>
      </c>
      <c r="M46">
        <v>74.977428424722717</v>
      </c>
      <c r="N46">
        <v>88.706963861413541</v>
      </c>
      <c r="O46">
        <v>85.908163863290994</v>
      </c>
      <c r="P46">
        <v>94.241313956875231</v>
      </c>
      <c r="Q46">
        <v>97.441417171427915</v>
      </c>
      <c r="R46">
        <v>36.879799685491562</v>
      </c>
      <c r="S46">
        <v>38.306450088795977</v>
      </c>
      <c r="T46">
        <v>38.567493189427672</v>
      </c>
      <c r="U46">
        <v>41.942433374069232</v>
      </c>
      <c r="V46">
        <v>51.898213919443201</v>
      </c>
      <c r="W46" t="s">
        <v>197</v>
      </c>
      <c r="X46" t="s">
        <v>197</v>
      </c>
      <c r="Y46" t="s">
        <v>197</v>
      </c>
      <c r="Z46" t="s">
        <v>197</v>
      </c>
      <c r="AA46" t="s">
        <v>197</v>
      </c>
      <c r="AB46" t="s">
        <v>197</v>
      </c>
      <c r="AC46" t="s">
        <v>197</v>
      </c>
      <c r="AD46" t="s">
        <v>197</v>
      </c>
      <c r="AE46" t="s">
        <v>197</v>
      </c>
      <c r="AF46" t="s">
        <v>197</v>
      </c>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row>
    <row r="47">
      <c r="A47" t="s">
        <v>588</v>
      </c>
      <c r="B47">
        <v>2003</v>
      </c>
      <c r="C47" t="s">
        <v>592</v>
      </c>
      <c r="D47">
        <v>17</v>
      </c>
      <c r="E47" t="s">
        <v>13</v>
      </c>
      <c r="F47" t="s">
        <v>51</v>
      </c>
      <c r="G47" t="s">
        <v>197</v>
      </c>
      <c r="H47">
        <v>62.334345392559001</v>
      </c>
      <c r="I47">
        <v>61.530314590508297</v>
      </c>
      <c r="J47">
        <v>51.000013894464423</v>
      </c>
      <c r="K47">
        <v>34.80801744753628</v>
      </c>
      <c r="L47">
        <v>5.7976111900034262</v>
      </c>
      <c r="M47">
        <v>25.02257157527729</v>
      </c>
      <c r="N47">
        <v>11.29303613858646</v>
      </c>
      <c r="O47">
        <v>14.091836136709</v>
      </c>
      <c r="P47">
        <v>5.7586860431247748</v>
      </c>
      <c r="Q47">
        <v>2.5585828285720891</v>
      </c>
      <c r="R47">
        <v>63.120200314508438</v>
      </c>
      <c r="S47">
        <v>61.693549911204023</v>
      </c>
      <c r="T47">
        <v>61.432506810572342</v>
      </c>
      <c r="U47">
        <v>58.057566625930768</v>
      </c>
      <c r="V47">
        <v>48.101786080556799</v>
      </c>
      <c r="W47" t="s">
        <v>197</v>
      </c>
      <c r="X47" t="s">
        <v>197</v>
      </c>
      <c r="Y47" t="s">
        <v>197</v>
      </c>
      <c r="Z47" t="s">
        <v>197</v>
      </c>
      <c r="AA47" t="s">
        <v>197</v>
      </c>
      <c r="AB47" t="s">
        <v>197</v>
      </c>
      <c r="AC47" t="s">
        <v>197</v>
      </c>
      <c r="AD47" t="s">
        <v>197</v>
      </c>
      <c r="AE47" t="s">
        <v>197</v>
      </c>
      <c r="AF47" t="s">
        <v>197</v>
      </c>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row>
    <row r="48">
      <c r="A48" t="s">
        <v>588</v>
      </c>
      <c r="B48">
        <v>2003</v>
      </c>
      <c r="C48" t="s">
        <v>592</v>
      </c>
      <c r="D48">
        <v>18</v>
      </c>
      <c r="E48" t="s">
        <v>60</v>
      </c>
      <c r="F48" t="s">
        <v>15</v>
      </c>
      <c r="G48" t="s">
        <v>601</v>
      </c>
      <c r="H48">
        <v>32.963419937173178</v>
      </c>
      <c r="I48">
        <v>33.261689289744702</v>
      </c>
      <c r="J48">
        <v>44.218847591777063</v>
      </c>
      <c r="K48">
        <v>61.4311048165115</v>
      </c>
      <c r="L48">
        <v>92.091727624125525</v>
      </c>
      <c r="M48">
        <v>72.547080753297863</v>
      </c>
      <c r="N48">
        <v>86.347111510895189</v>
      </c>
      <c r="O48">
        <v>84.236068712286666</v>
      </c>
      <c r="P48">
        <v>92.946727378921338</v>
      </c>
      <c r="Q48">
        <v>96.746917400011341</v>
      </c>
      <c r="R48">
        <v>33.242431919990032</v>
      </c>
      <c r="S48">
        <v>32.823893329118803</v>
      </c>
      <c r="T48">
        <v>31.66959784497082</v>
      </c>
      <c r="U48">
        <v>37.93309199441255</v>
      </c>
      <c r="V48">
        <v>45.4221276192199</v>
      </c>
      <c r="W48" t="s">
        <v>197</v>
      </c>
      <c r="X48" t="s">
        <v>197</v>
      </c>
      <c r="Y48" t="s">
        <v>197</v>
      </c>
      <c r="Z48" t="s">
        <v>197</v>
      </c>
      <c r="AA48" t="s">
        <v>197</v>
      </c>
      <c r="AB48" t="s">
        <v>197</v>
      </c>
      <c r="AC48" t="s">
        <v>197</v>
      </c>
      <c r="AD48" t="s">
        <v>197</v>
      </c>
      <c r="AE48" t="s">
        <v>197</v>
      </c>
      <c r="AF48" t="s">
        <v>197</v>
      </c>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row>
    <row r="49">
      <c r="A49" t="s">
        <v>588</v>
      </c>
      <c r="B49">
        <v>2003</v>
      </c>
      <c r="C49" t="s">
        <v>592</v>
      </c>
      <c r="D49">
        <v>19</v>
      </c>
      <c r="E49" t="s">
        <v>60</v>
      </c>
      <c r="F49" t="s">
        <v>16</v>
      </c>
      <c r="G49" t="s">
        <v>602</v>
      </c>
      <c r="H49">
        <v>4.7022346702678188</v>
      </c>
      <c r="I49">
        <v>5.207996119746988</v>
      </c>
      <c r="J49">
        <v>4.7811385137585098</v>
      </c>
      <c r="K49">
        <v>3.7608777359522412</v>
      </c>
      <c r="L49">
        <v>2.1106611858710611</v>
      </c>
      <c r="M49">
        <v>2.4303476714248489</v>
      </c>
      <c r="N49">
        <v>2.359852350518338</v>
      </c>
      <c r="O49">
        <v>1.672095151004332</v>
      </c>
      <c r="P49">
        <v>1.2945865779539101</v>
      </c>
      <c r="Q49">
        <v>0.6944997714165807</v>
      </c>
      <c r="R49">
        <v>3.6373677655015308</v>
      </c>
      <c r="S49">
        <v>5.4825567596771769</v>
      </c>
      <c r="T49">
        <v>6.897895344456848</v>
      </c>
      <c r="U49">
        <v>4.0093413796566786</v>
      </c>
      <c r="V49">
        <v>6.4760863002232938</v>
      </c>
      <c r="W49" t="s">
        <v>197</v>
      </c>
      <c r="X49" t="s">
        <v>197</v>
      </c>
      <c r="Y49" t="s">
        <v>197</v>
      </c>
      <c r="Z49" t="s">
        <v>197</v>
      </c>
      <c r="AA49" t="s">
        <v>197</v>
      </c>
      <c r="AB49" t="s">
        <v>197</v>
      </c>
      <c r="AC49" t="s">
        <v>197</v>
      </c>
      <c r="AD49" t="s">
        <v>197</v>
      </c>
      <c r="AE49" t="s">
        <v>197</v>
      </c>
      <c r="AF49" t="s">
        <v>197</v>
      </c>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row>
    <row r="50">
      <c r="A50" t="s">
        <v>588</v>
      </c>
      <c r="B50">
        <v>2003</v>
      </c>
      <c r="C50" t="s">
        <v>592</v>
      </c>
      <c r="D50">
        <v>20</v>
      </c>
      <c r="E50" t="s">
        <v>60</v>
      </c>
      <c r="F50" t="s">
        <v>22</v>
      </c>
      <c r="G50" t="s">
        <v>603</v>
      </c>
      <c r="H50">
        <v>41.871553476022029</v>
      </c>
      <c r="I50">
        <v>42.016431449646547</v>
      </c>
      <c r="J50">
        <v>33.78388158708723</v>
      </c>
      <c r="K50">
        <v>30.238835453556181</v>
      </c>
      <c r="L50">
        <v>4.5802766552896488</v>
      </c>
      <c r="M50">
        <v>21.04913854887273</v>
      </c>
      <c r="N50">
        <v>10.170449654703051</v>
      </c>
      <c r="O50">
        <v>12.50048506209696</v>
      </c>
      <c r="P50">
        <v>4.5719653629004817</v>
      </c>
      <c r="Q50">
        <v>2.320840859549981</v>
      </c>
      <c r="R50">
        <v>42.506032663528849</v>
      </c>
      <c r="S50">
        <v>42.047309614745693</v>
      </c>
      <c r="T50">
        <v>40.095230524542437</v>
      </c>
      <c r="U50">
        <v>37.621295704963813</v>
      </c>
      <c r="V50">
        <v>40.220367911195012</v>
      </c>
      <c r="W50" t="s">
        <v>197</v>
      </c>
      <c r="X50" t="s">
        <v>197</v>
      </c>
      <c r="Y50" t="s">
        <v>197</v>
      </c>
      <c r="Z50" t="s">
        <v>197</v>
      </c>
      <c r="AA50" t="s">
        <v>197</v>
      </c>
      <c r="AB50" t="s">
        <v>197</v>
      </c>
      <c r="AC50" t="s">
        <v>197</v>
      </c>
      <c r="AD50" t="s">
        <v>197</v>
      </c>
      <c r="AE50" t="s">
        <v>197</v>
      </c>
      <c r="AF50" t="s">
        <v>197</v>
      </c>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row>
    <row r="51">
      <c r="A51" t="s">
        <v>588</v>
      </c>
      <c r="B51">
        <v>2003</v>
      </c>
      <c r="C51" t="s">
        <v>592</v>
      </c>
      <c r="D51">
        <v>21</v>
      </c>
      <c r="E51" t="s">
        <v>60</v>
      </c>
      <c r="F51" t="s">
        <v>17</v>
      </c>
      <c r="G51" t="s">
        <v>604</v>
      </c>
      <c r="H51">
        <v>20.462791916536979</v>
      </c>
      <c r="I51">
        <v>19.513883140861761</v>
      </c>
      <c r="J51">
        <v>17.216132307377201</v>
      </c>
      <c r="K51">
        <v>4.5691819939800773</v>
      </c>
      <c r="L51">
        <v>1.217334534713765</v>
      </c>
      <c r="M51">
        <v>3.973433026404559</v>
      </c>
      <c r="N51">
        <v>1.122586483883419</v>
      </c>
      <c r="O51">
        <v>1.5913510746120429</v>
      </c>
      <c r="P51">
        <v>1.18672068022427</v>
      </c>
      <c r="Q51">
        <v>0.23774196902209641</v>
      </c>
      <c r="R51">
        <v>20.614167650979599</v>
      </c>
      <c r="S51">
        <v>19.646240296458348</v>
      </c>
      <c r="T51">
        <v>21.337276286029901</v>
      </c>
      <c r="U51">
        <v>20.436270920966969</v>
      </c>
      <c r="V51">
        <v>7.8814181693617948</v>
      </c>
      <c r="W51" t="s">
        <v>197</v>
      </c>
      <c r="X51" t="s">
        <v>197</v>
      </c>
      <c r="Y51" t="s">
        <v>197</v>
      </c>
      <c r="Z51" t="s">
        <v>197</v>
      </c>
      <c r="AA51" t="s">
        <v>197</v>
      </c>
      <c r="AB51" t="s">
        <v>197</v>
      </c>
      <c r="AC51" t="s">
        <v>197</v>
      </c>
      <c r="AD51" t="s">
        <v>197</v>
      </c>
      <c r="AE51" t="s">
        <v>197</v>
      </c>
      <c r="AF51" t="s">
        <v>197</v>
      </c>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row>
    <row r="52">
      <c r="A52" t="s">
        <v>588</v>
      </c>
      <c r="B52">
        <v>2003</v>
      </c>
      <c r="C52" t="s">
        <v>592</v>
      </c>
      <c r="D52">
        <v>22</v>
      </c>
      <c r="E52" t="s">
        <v>54</v>
      </c>
      <c r="F52" t="s">
        <v>49</v>
      </c>
      <c r="G52" t="s">
        <v>197</v>
      </c>
      <c r="H52">
        <v>12.484144293456341</v>
      </c>
      <c r="I52">
        <v>13.537922299884499</v>
      </c>
      <c r="J52">
        <v>9.7574283051039075</v>
      </c>
      <c r="K52">
        <v>5.7689267739720096</v>
      </c>
      <c r="L52">
        <v>2.2405601519598419</v>
      </c>
      <c r="M52">
        <v>3.2414390870512659</v>
      </c>
      <c r="N52">
        <v>2.6602785709193291</v>
      </c>
      <c r="O52">
        <v>1.946375147378546</v>
      </c>
      <c r="P52">
        <v>1.373693259992441</v>
      </c>
      <c r="Q52">
        <v>0.71273570477197878</v>
      </c>
      <c r="R52">
        <v>9.862764430720226</v>
      </c>
      <c r="S52">
        <v>14.312359268395729</v>
      </c>
      <c r="T52">
        <v>17.885257179089191</v>
      </c>
      <c r="U52">
        <v>9.5591530035914438</v>
      </c>
      <c r="V52">
        <v>12.478437717096631</v>
      </c>
      <c r="W52" t="s">
        <v>197</v>
      </c>
      <c r="X52" t="s">
        <v>197</v>
      </c>
      <c r="Y52" t="s">
        <v>197</v>
      </c>
      <c r="Z52" t="s">
        <v>197</v>
      </c>
      <c r="AA52" t="s">
        <v>197</v>
      </c>
      <c r="AB52" t="s">
        <v>197</v>
      </c>
      <c r="AC52" t="s">
        <v>197</v>
      </c>
      <c r="AD52" t="s">
        <v>197</v>
      </c>
      <c r="AE52" t="s">
        <v>197</v>
      </c>
      <c r="AF52" t="s">
        <v>197</v>
      </c>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row>
    <row r="53">
      <c r="A53" t="s">
        <v>588</v>
      </c>
      <c r="B53">
        <v>2003</v>
      </c>
      <c r="C53" t="s">
        <v>592</v>
      </c>
      <c r="D53">
        <v>23</v>
      </c>
      <c r="E53" t="s">
        <v>54</v>
      </c>
      <c r="F53" t="s">
        <v>48</v>
      </c>
      <c r="G53" t="s">
        <v>197</v>
      </c>
      <c r="H53">
        <v>87.515855706543661</v>
      </c>
      <c r="I53">
        <v>86.462077700115501</v>
      </c>
      <c r="J53">
        <v>90.242571694896085</v>
      </c>
      <c r="K53">
        <v>94.231073226028002</v>
      </c>
      <c r="L53">
        <v>97.759439848040159</v>
      </c>
      <c r="M53">
        <v>96.758560912948738</v>
      </c>
      <c r="N53">
        <v>97.339721429080669</v>
      </c>
      <c r="O53">
        <v>98.053624852621454</v>
      </c>
      <c r="P53">
        <v>98.626306740007564</v>
      </c>
      <c r="Q53">
        <v>99.287264295228013</v>
      </c>
      <c r="R53">
        <v>90.137235569279767</v>
      </c>
      <c r="S53">
        <v>85.687640731604262</v>
      </c>
      <c r="T53">
        <v>82.114742820910806</v>
      </c>
      <c r="U53">
        <v>90.440846996408553</v>
      </c>
      <c r="V53">
        <v>87.521562282903361</v>
      </c>
      <c r="W53" t="s">
        <v>197</v>
      </c>
      <c r="X53" t="s">
        <v>197</v>
      </c>
      <c r="Y53" t="s">
        <v>197</v>
      </c>
      <c r="Z53" t="s">
        <v>197</v>
      </c>
      <c r="AA53" t="s">
        <v>197</v>
      </c>
      <c r="AB53" t="s">
        <v>197</v>
      </c>
      <c r="AC53" t="s">
        <v>197</v>
      </c>
      <c r="AD53" t="s">
        <v>197</v>
      </c>
      <c r="AE53" t="s">
        <v>197</v>
      </c>
      <c r="AF53" t="s">
        <v>197</v>
      </c>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row>
    <row r="54">
      <c r="A54" t="s">
        <v>588</v>
      </c>
      <c r="B54">
        <v>2003</v>
      </c>
      <c r="C54" t="s">
        <v>592</v>
      </c>
      <c r="D54">
        <v>29</v>
      </c>
      <c r="E54" t="s">
        <v>57</v>
      </c>
      <c r="F54" t="s">
        <v>49</v>
      </c>
      <c r="G54" t="s">
        <v>605</v>
      </c>
      <c r="H54">
        <v>3.2316485256399812</v>
      </c>
      <c r="I54">
        <v>4.0267957211337908</v>
      </c>
      <c r="J54">
        <v>10.40946211373115</v>
      </c>
      <c r="K54">
        <v>40.115189233892053</v>
      </c>
      <c r="L54">
        <v>85.315495733543827</v>
      </c>
      <c r="M54">
        <v>37.069312945672152</v>
      </c>
      <c r="N54">
        <v>72.907002920368029</v>
      </c>
      <c r="O54">
        <v>77.803622309662288</v>
      </c>
      <c r="P54">
        <v>87.667938310551079</v>
      </c>
      <c r="Q54">
        <v>94.63141567992264</v>
      </c>
      <c r="R54">
        <v>2.4691286981467799</v>
      </c>
      <c r="S54">
        <v>2.003757682935865</v>
      </c>
      <c r="T54">
        <v>3.5858735301524409</v>
      </c>
      <c r="U54">
        <v>4.9318995160883752</v>
      </c>
      <c r="V54">
        <v>18.677455939993479</v>
      </c>
      <c r="W54" t="s">
        <v>197</v>
      </c>
      <c r="X54" t="s">
        <v>197</v>
      </c>
      <c r="Y54" t="s">
        <v>197</v>
      </c>
      <c r="Z54" t="s">
        <v>197</v>
      </c>
      <c r="AA54" t="s">
        <v>197</v>
      </c>
      <c r="AB54" t="s">
        <v>197</v>
      </c>
      <c r="AC54" t="s">
        <v>197</v>
      </c>
      <c r="AD54" t="s">
        <v>197</v>
      </c>
      <c r="AE54" t="s">
        <v>197</v>
      </c>
      <c r="AF54" t="s">
        <v>197</v>
      </c>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row>
    <row r="55">
      <c r="A55" t="s">
        <v>588</v>
      </c>
      <c r="B55">
        <v>2003</v>
      </c>
      <c r="C55" t="s">
        <v>592</v>
      </c>
      <c r="D55">
        <v>30</v>
      </c>
      <c r="E55" t="s">
        <v>57</v>
      </c>
      <c r="F55" t="s">
        <v>48</v>
      </c>
      <c r="G55" t="s">
        <v>197</v>
      </c>
      <c r="H55">
        <v>96.768351474360017</v>
      </c>
      <c r="I55">
        <v>95.973204278866206</v>
      </c>
      <c r="J55">
        <v>89.590537886268848</v>
      </c>
      <c r="K55">
        <v>59.884810766107947</v>
      </c>
      <c r="L55">
        <v>14.68450426645618</v>
      </c>
      <c r="M55">
        <v>62.930687054327862</v>
      </c>
      <c r="N55">
        <v>27.09299707963196</v>
      </c>
      <c r="O55">
        <v>22.196377690337709</v>
      </c>
      <c r="P55">
        <v>12.332061689448921</v>
      </c>
      <c r="Q55">
        <v>5.3685843200773604</v>
      </c>
      <c r="R55">
        <v>97.53087130185321</v>
      </c>
      <c r="S55">
        <v>97.99624231706413</v>
      </c>
      <c r="T55">
        <v>96.41412646984756</v>
      </c>
      <c r="U55">
        <v>95.068100483911621</v>
      </c>
      <c r="V55">
        <v>81.322544060006521</v>
      </c>
      <c r="W55" t="s">
        <v>197</v>
      </c>
      <c r="X55" t="s">
        <v>197</v>
      </c>
      <c r="Y55" t="s">
        <v>197</v>
      </c>
      <c r="Z55" t="s">
        <v>197</v>
      </c>
      <c r="AA55" t="s">
        <v>197</v>
      </c>
      <c r="AB55" t="s">
        <v>197</v>
      </c>
      <c r="AC55" t="s">
        <v>197</v>
      </c>
      <c r="AD55" t="s">
        <v>197</v>
      </c>
      <c r="AE55" t="s">
        <v>197</v>
      </c>
      <c r="AF55" t="s">
        <v>197</v>
      </c>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row>
    <row r="56">
      <c r="A56" t="s">
        <v>588</v>
      </c>
      <c r="B56">
        <v>2003</v>
      </c>
      <c r="C56" t="s">
        <v>592</v>
      </c>
      <c r="D56">
        <v>31</v>
      </c>
      <c r="E56" t="s">
        <v>104</v>
      </c>
      <c r="F56" t="s">
        <v>49</v>
      </c>
      <c r="G56" t="s">
        <v>606</v>
      </c>
      <c r="H56">
        <v>0.59502093348708218</v>
      </c>
      <c r="I56">
        <v>0.46025532398980529</v>
      </c>
      <c r="J56">
        <v>1.049045077071604</v>
      </c>
      <c r="K56">
        <v>10.096262613171531</v>
      </c>
      <c r="L56">
        <v>60.294528059770222</v>
      </c>
      <c r="M56">
        <v>5.8270509324606499</v>
      </c>
      <c r="N56">
        <v>20.277930003874349</v>
      </c>
      <c r="O56">
        <v>29.508256318210059</v>
      </c>
      <c r="P56">
        <v>57.726894618229188</v>
      </c>
      <c r="Q56">
        <v>84.152280679141171</v>
      </c>
      <c r="R56">
        <v>0.43685405077015332</v>
      </c>
      <c r="S56">
        <v>0.27528898040951583</v>
      </c>
      <c r="T56">
        <v>0.39298947516084409</v>
      </c>
      <c r="U56">
        <v>0</v>
      </c>
      <c r="V56">
        <v>9.9887362325872733</v>
      </c>
      <c r="W56" t="s">
        <v>197</v>
      </c>
      <c r="X56" t="s">
        <v>197</v>
      </c>
      <c r="Y56" t="s">
        <v>197</v>
      </c>
      <c r="Z56" t="s">
        <v>197</v>
      </c>
      <c r="AA56" t="s">
        <v>197</v>
      </c>
      <c r="AB56" t="s">
        <v>197</v>
      </c>
      <c r="AC56" t="s">
        <v>197</v>
      </c>
      <c r="AD56" t="s">
        <v>197</v>
      </c>
      <c r="AE56" t="s">
        <v>197</v>
      </c>
      <c r="AF56" t="s">
        <v>197</v>
      </c>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row>
    <row r="57">
      <c r="A57" t="s">
        <v>588</v>
      </c>
      <c r="B57">
        <v>2003</v>
      </c>
      <c r="C57" t="s">
        <v>592</v>
      </c>
      <c r="D57">
        <v>32</v>
      </c>
      <c r="E57" t="s">
        <v>104</v>
      </c>
      <c r="F57" t="s">
        <v>48</v>
      </c>
      <c r="G57" t="s">
        <v>197</v>
      </c>
      <c r="H57">
        <v>99.404979066512922</v>
      </c>
      <c r="I57">
        <v>99.539744676010201</v>
      </c>
      <c r="J57">
        <v>98.950954922928389</v>
      </c>
      <c r="K57">
        <v>89.903737386828467</v>
      </c>
      <c r="L57">
        <v>39.705471940229771</v>
      </c>
      <c r="M57">
        <v>94.172949067539349</v>
      </c>
      <c r="N57">
        <v>79.72206999612564</v>
      </c>
      <c r="O57">
        <v>70.491743681789941</v>
      </c>
      <c r="P57">
        <v>42.273105381770812</v>
      </c>
      <c r="Q57">
        <v>15.847719320858831</v>
      </c>
      <c r="R57">
        <v>99.563145949229849</v>
      </c>
      <c r="S57">
        <v>99.724711019590487</v>
      </c>
      <c r="T57">
        <v>99.607010524839154</v>
      </c>
      <c r="U57">
        <v>100</v>
      </c>
      <c r="V57">
        <v>90.011263767412728</v>
      </c>
      <c r="W57" t="s">
        <v>197</v>
      </c>
      <c r="X57" t="s">
        <v>197</v>
      </c>
      <c r="Y57" t="s">
        <v>197</v>
      </c>
      <c r="Z57" t="s">
        <v>197</v>
      </c>
      <c r="AA57" t="s">
        <v>197</v>
      </c>
      <c r="AB57" t="s">
        <v>197</v>
      </c>
      <c r="AC57" t="s">
        <v>197</v>
      </c>
      <c r="AD57" t="s">
        <v>197</v>
      </c>
      <c r="AE57" t="s">
        <v>197</v>
      </c>
      <c r="AF57" t="s">
        <v>197</v>
      </c>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row>
    <row r="58">
      <c r="A58" t="s">
        <v>588</v>
      </c>
      <c r="B58">
        <v>2003</v>
      </c>
      <c r="C58" t="s">
        <v>592</v>
      </c>
      <c r="D58">
        <v>41</v>
      </c>
      <c r="E58" t="s">
        <v>56</v>
      </c>
      <c r="F58" t="s">
        <v>49</v>
      </c>
      <c r="G58" t="s">
        <v>197</v>
      </c>
      <c r="H58">
        <v>14.87446903813664</v>
      </c>
      <c r="I58">
        <v>11.12139791567231</v>
      </c>
      <c r="J58">
        <v>10.343523305883711</v>
      </c>
      <c r="K58">
        <v>5.7715372137707703</v>
      </c>
      <c r="L58">
        <v>2.2461279272448671</v>
      </c>
      <c r="M58">
        <v>4.5524182308163841</v>
      </c>
      <c r="N58">
        <v>2.8065084680682539</v>
      </c>
      <c r="O58">
        <v>1.704871349364129</v>
      </c>
      <c r="P58">
        <v>1.3387512254017511</v>
      </c>
      <c r="Q58">
        <v>0.70844826023999929</v>
      </c>
      <c r="R58">
        <v>14.416240026535011</v>
      </c>
      <c r="S58">
        <v>13.07178085428586</v>
      </c>
      <c r="T58">
        <v>12.47709465710463</v>
      </c>
      <c r="U58">
        <v>10.697683408488039</v>
      </c>
      <c r="V58">
        <v>11.13957509059615</v>
      </c>
      <c r="W58" t="s">
        <v>197</v>
      </c>
      <c r="X58" t="s">
        <v>197</v>
      </c>
      <c r="Y58" t="s">
        <v>197</v>
      </c>
      <c r="Z58" t="s">
        <v>197</v>
      </c>
      <c r="AA58" t="s">
        <v>197</v>
      </c>
      <c r="AB58" t="s">
        <v>197</v>
      </c>
      <c r="AC58" t="s">
        <v>197</v>
      </c>
      <c r="AD58" t="s">
        <v>197</v>
      </c>
      <c r="AE58" t="s">
        <v>197</v>
      </c>
      <c r="AF58" t="s">
        <v>197</v>
      </c>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row>
    <row r="59">
      <c r="A59" t="s">
        <v>588</v>
      </c>
      <c r="B59">
        <v>2003</v>
      </c>
      <c r="C59" t="s">
        <v>592</v>
      </c>
      <c r="D59">
        <v>42</v>
      </c>
      <c r="E59" t="s">
        <v>56</v>
      </c>
      <c r="F59" t="s">
        <v>48</v>
      </c>
      <c r="G59" t="s">
        <v>607</v>
      </c>
      <c r="H59">
        <v>85.125530961863362</v>
      </c>
      <c r="I59">
        <v>88.878602084327696</v>
      </c>
      <c r="J59">
        <v>89.656476694116293</v>
      </c>
      <c r="K59">
        <v>94.22846278622923</v>
      </c>
      <c r="L59">
        <v>97.753872072755129</v>
      </c>
      <c r="M59">
        <v>95.447581769183614</v>
      </c>
      <c r="N59">
        <v>97.193491531931741</v>
      </c>
      <c r="O59">
        <v>98.29512865063586</v>
      </c>
      <c r="P59">
        <v>98.661248774598249</v>
      </c>
      <c r="Q59">
        <v>99.291551739759996</v>
      </c>
      <c r="R59">
        <v>85.583759973464993</v>
      </c>
      <c r="S59">
        <v>86.928219145714138</v>
      </c>
      <c r="T59">
        <v>87.522905342895356</v>
      </c>
      <c r="U59">
        <v>89.302316591511953</v>
      </c>
      <c r="V59">
        <v>88.860424909403861</v>
      </c>
      <c r="W59" t="s">
        <v>197</v>
      </c>
      <c r="X59" t="s">
        <v>197</v>
      </c>
      <c r="Y59" t="s">
        <v>197</v>
      </c>
      <c r="Z59" t="s">
        <v>197</v>
      </c>
      <c r="AA59" t="s">
        <v>197</v>
      </c>
      <c r="AB59" t="s">
        <v>197</v>
      </c>
      <c r="AC59" t="s">
        <v>197</v>
      </c>
      <c r="AD59" t="s">
        <v>197</v>
      </c>
      <c r="AE59" t="s">
        <v>197</v>
      </c>
      <c r="AF59" t="s">
        <v>197</v>
      </c>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row>
    <row r="60">
      <c r="A60" t="s">
        <v>588</v>
      </c>
      <c r="B60">
        <v>2003</v>
      </c>
      <c r="C60" t="s">
        <v>592</v>
      </c>
      <c r="D60">
        <v>58</v>
      </c>
      <c r="E60" t="s">
        <v>242</v>
      </c>
      <c r="F60" t="s">
        <v>243</v>
      </c>
      <c r="G60" t="s">
        <v>197</v>
      </c>
      <c r="H60">
        <v>0.59683649260503413</v>
      </c>
      <c r="I60">
        <v>0.46105176531094533</v>
      </c>
      <c r="J60">
        <v>1.140347912688737</v>
      </c>
      <c r="K60">
        <v>11.97188161141429</v>
      </c>
      <c r="L60">
        <v>61.919051541006809</v>
      </c>
      <c r="M60">
        <v>5.8409344747135066</v>
      </c>
      <c r="N60">
        <v>21.189695118895511</v>
      </c>
      <c r="O60">
        <v>30.12034496604624</v>
      </c>
      <c r="P60">
        <v>59.699485983430833</v>
      </c>
      <c r="Q60">
        <v>85.842413915792889</v>
      </c>
      <c r="R60">
        <v>0.43884786061178083</v>
      </c>
      <c r="S60">
        <v>0.27583706138439329</v>
      </c>
      <c r="T60">
        <v>0.39298947516084409</v>
      </c>
      <c r="U60">
        <v>0</v>
      </c>
      <c r="V60">
        <v>13.152584625286631</v>
      </c>
      <c r="W60" t="s">
        <v>197</v>
      </c>
      <c r="X60" t="s">
        <v>197</v>
      </c>
      <c r="Y60" t="s">
        <v>197</v>
      </c>
      <c r="Z60" t="s">
        <v>197</v>
      </c>
      <c r="AA60" t="s">
        <v>197</v>
      </c>
      <c r="AB60" t="s">
        <v>197</v>
      </c>
      <c r="AC60" t="s">
        <v>197</v>
      </c>
      <c r="AD60" t="s">
        <v>197</v>
      </c>
      <c r="AE60" t="s">
        <v>197</v>
      </c>
      <c r="AF60" t="s">
        <v>197</v>
      </c>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row>
    <row r="61">
      <c r="A61" t="s">
        <v>588</v>
      </c>
      <c r="B61">
        <v>2003</v>
      </c>
      <c r="C61" t="s">
        <v>592</v>
      </c>
      <c r="D61">
        <v>59</v>
      </c>
      <c r="E61" t="s">
        <v>242</v>
      </c>
      <c r="F61" t="s">
        <v>244</v>
      </c>
      <c r="G61" t="s">
        <v>197</v>
      </c>
      <c r="H61">
        <v>2.6446726087164731</v>
      </c>
      <c r="I61">
        <v>3.5727120588233712</v>
      </c>
      <c r="J61">
        <v>10.175093771420681</v>
      </c>
      <c r="K61">
        <v>35.595650526775088</v>
      </c>
      <c r="L61">
        <v>25.695110930505159</v>
      </c>
      <c r="M61">
        <v>31.31669988405951</v>
      </c>
      <c r="N61">
        <v>54.995456108071693</v>
      </c>
      <c r="O61">
        <v>49.297154946640987</v>
      </c>
      <c r="P61">
        <v>30.964162026387779</v>
      </c>
      <c r="Q61">
        <v>10.68960029314486</v>
      </c>
      <c r="R61">
        <v>2.041549985869394</v>
      </c>
      <c r="S61">
        <v>1.7319099619989109</v>
      </c>
      <c r="T61">
        <v>3.1928840549915969</v>
      </c>
      <c r="U61">
        <v>5.4429675159803548</v>
      </c>
      <c r="V61">
        <v>11.44079877334546</v>
      </c>
      <c r="W61" t="s">
        <v>197</v>
      </c>
      <c r="X61" t="s">
        <v>197</v>
      </c>
      <c r="Y61" t="s">
        <v>197</v>
      </c>
      <c r="Z61" t="s">
        <v>197</v>
      </c>
      <c r="AA61" t="s">
        <v>197</v>
      </c>
      <c r="AB61" t="s">
        <v>197</v>
      </c>
      <c r="AC61" t="s">
        <v>197</v>
      </c>
      <c r="AD61" t="s">
        <v>197</v>
      </c>
      <c r="AE61" t="s">
        <v>197</v>
      </c>
      <c r="AF61" t="s">
        <v>197</v>
      </c>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row>
    <row r="62">
      <c r="A62" t="s">
        <v>588</v>
      </c>
      <c r="B62">
        <v>2003</v>
      </c>
      <c r="C62" t="s">
        <v>592</v>
      </c>
      <c r="D62">
        <v>60</v>
      </c>
      <c r="E62" t="s">
        <v>242</v>
      </c>
      <c r="F62" t="s">
        <v>245</v>
      </c>
      <c r="G62" t="s">
        <v>197</v>
      </c>
      <c r="H62">
        <v>19.13557733280717</v>
      </c>
      <c r="I62">
        <v>21.058969466561589</v>
      </c>
      <c r="J62">
        <v>20.519931651209159</v>
      </c>
      <c r="K62">
        <v>12.89718832070464</v>
      </c>
      <c r="L62">
        <v>4.1173892273779824</v>
      </c>
      <c r="M62">
        <v>10.706376878453501</v>
      </c>
      <c r="N62">
        <v>3.069778522163332</v>
      </c>
      <c r="O62">
        <v>1.935694970365349</v>
      </c>
      <c r="P62">
        <v>1.5993053036597691</v>
      </c>
      <c r="Q62">
        <v>0.90404436487464046</v>
      </c>
      <c r="R62">
        <v>18.335017471954899</v>
      </c>
      <c r="S62">
        <v>22.72167079269833</v>
      </c>
      <c r="T62">
        <v>20.743295381200952</v>
      </c>
      <c r="U62">
        <v>22.351084619032861</v>
      </c>
      <c r="V62">
        <v>25.513499873797929</v>
      </c>
      <c r="W62" t="s">
        <v>197</v>
      </c>
      <c r="X62" t="s">
        <v>197</v>
      </c>
      <c r="Y62" t="s">
        <v>197</v>
      </c>
      <c r="Z62" t="s">
        <v>197</v>
      </c>
      <c r="AA62" t="s">
        <v>197</v>
      </c>
      <c r="AB62" t="s">
        <v>197</v>
      </c>
      <c r="AC62" t="s">
        <v>197</v>
      </c>
      <c r="AD62" t="s">
        <v>197</v>
      </c>
      <c r="AE62" t="s">
        <v>197</v>
      </c>
      <c r="AF62" t="s">
        <v>197</v>
      </c>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row>
    <row r="63">
      <c r="A63" t="s">
        <v>588</v>
      </c>
      <c r="B63">
        <v>2003</v>
      </c>
      <c r="C63" t="s">
        <v>592</v>
      </c>
      <c r="D63">
        <v>61</v>
      </c>
      <c r="E63" t="s">
        <v>242</v>
      </c>
      <c r="F63" t="s">
        <v>246</v>
      </c>
      <c r="G63" t="s">
        <v>197</v>
      </c>
      <c r="H63">
        <v>15.30279493971261</v>
      </c>
      <c r="I63">
        <v>13.2469025966776</v>
      </c>
      <c r="J63">
        <v>21.179886604310539</v>
      </c>
      <c r="K63">
        <v>16.83821103511087</v>
      </c>
      <c r="L63">
        <v>5.0089445900923462</v>
      </c>
      <c r="M63">
        <v>27.292058546154401</v>
      </c>
      <c r="N63">
        <v>13.440602723222391</v>
      </c>
      <c r="O63">
        <v>6.3369587830286651</v>
      </c>
      <c r="P63">
        <v>5.198689805150952</v>
      </c>
      <c r="Q63">
        <v>1.9623938254046329</v>
      </c>
      <c r="R63">
        <v>16.082077896848869</v>
      </c>
      <c r="S63">
        <v>13.653297717402801</v>
      </c>
      <c r="T63">
        <v>13.78901066400182</v>
      </c>
      <c r="U63">
        <v>18.290404995149299</v>
      </c>
      <c r="V63">
        <v>18.22965446192357</v>
      </c>
      <c r="W63" t="s">
        <v>197</v>
      </c>
      <c r="X63" t="s">
        <v>197</v>
      </c>
      <c r="Y63" t="s">
        <v>197</v>
      </c>
      <c r="Z63" t="s">
        <v>197</v>
      </c>
      <c r="AA63" t="s">
        <v>197</v>
      </c>
      <c r="AB63" t="s">
        <v>197</v>
      </c>
      <c r="AC63" t="s">
        <v>197</v>
      </c>
      <c r="AD63" t="s">
        <v>197</v>
      </c>
      <c r="AE63" t="s">
        <v>197</v>
      </c>
      <c r="AF63" t="s">
        <v>197</v>
      </c>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row>
    <row r="64">
      <c r="A64" t="s">
        <v>588</v>
      </c>
      <c r="B64">
        <v>2003</v>
      </c>
      <c r="C64" t="s">
        <v>592</v>
      </c>
      <c r="D64">
        <v>62</v>
      </c>
      <c r="E64" t="s">
        <v>242</v>
      </c>
      <c r="F64" t="s">
        <v>247</v>
      </c>
      <c r="G64" t="s">
        <v>197</v>
      </c>
      <c r="H64">
        <v>41.694188907551293</v>
      </c>
      <c r="I64">
        <v>41.941615223159268</v>
      </c>
      <c r="J64">
        <v>28.020812385585089</v>
      </c>
      <c r="K64">
        <v>17.279053148354571</v>
      </c>
      <c r="L64">
        <v>2.0133880936183721</v>
      </c>
      <c r="M64">
        <v>20.861030081388741</v>
      </c>
      <c r="N64">
        <v>6.1314057144571947</v>
      </c>
      <c r="O64">
        <v>10.698058442798731</v>
      </c>
      <c r="P64">
        <v>1.3135570312569389</v>
      </c>
      <c r="Q64">
        <v>0.35903076885344187</v>
      </c>
      <c r="R64">
        <v>42.243629149797933</v>
      </c>
      <c r="S64">
        <v>41.970158374818553</v>
      </c>
      <c r="T64">
        <v>40.095230524542437</v>
      </c>
      <c r="U64">
        <v>31.15730357861932</v>
      </c>
      <c r="V64">
        <v>21.285671018980121</v>
      </c>
      <c r="W64" t="s">
        <v>197</v>
      </c>
      <c r="X64" t="s">
        <v>197</v>
      </c>
      <c r="Y64" t="s">
        <v>197</v>
      </c>
      <c r="Z64" t="s">
        <v>197</v>
      </c>
      <c r="AA64" t="s">
        <v>197</v>
      </c>
      <c r="AB64" t="s">
        <v>197</v>
      </c>
      <c r="AC64" t="s">
        <v>197</v>
      </c>
      <c r="AD64" t="s">
        <v>197</v>
      </c>
      <c r="AE64" t="s">
        <v>197</v>
      </c>
      <c r="AF64" t="s">
        <v>197</v>
      </c>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row>
    <row r="65">
      <c r="A65" t="s">
        <v>588</v>
      </c>
      <c r="B65">
        <v>2003</v>
      </c>
      <c r="C65" t="s">
        <v>592</v>
      </c>
      <c r="D65">
        <v>63</v>
      </c>
      <c r="E65" t="s">
        <v>242</v>
      </c>
      <c r="F65" t="s">
        <v>248</v>
      </c>
      <c r="G65" t="s">
        <v>197</v>
      </c>
      <c r="H65">
        <v>0.1007006568340594</v>
      </c>
      <c r="I65">
        <v>0.1058960520117584</v>
      </c>
      <c r="J65">
        <v>0.24940246477836031</v>
      </c>
      <c r="K65">
        <v>0</v>
      </c>
      <c r="L65">
        <v>0</v>
      </c>
      <c r="M65">
        <v>0</v>
      </c>
      <c r="N65">
        <v>0</v>
      </c>
      <c r="O65">
        <v>0</v>
      </c>
      <c r="P65">
        <v>0</v>
      </c>
      <c r="Q65">
        <v>0</v>
      </c>
      <c r="R65">
        <v>0.15062654745107781</v>
      </c>
      <c r="S65">
        <v>0</v>
      </c>
      <c r="T65">
        <v>0.31456665940019168</v>
      </c>
      <c r="U65">
        <v>0.20426015848436721</v>
      </c>
      <c r="V65">
        <v>0</v>
      </c>
      <c r="W65" t="s">
        <v>197</v>
      </c>
      <c r="X65" t="s">
        <v>197</v>
      </c>
      <c r="Y65" t="s">
        <v>197</v>
      </c>
      <c r="Z65" t="s">
        <v>197</v>
      </c>
      <c r="AA65" t="s">
        <v>197</v>
      </c>
      <c r="AB65" t="s">
        <v>197</v>
      </c>
      <c r="AC65" t="s">
        <v>197</v>
      </c>
      <c r="AD65" t="s">
        <v>197</v>
      </c>
      <c r="AE65" t="s">
        <v>197</v>
      </c>
      <c r="AF65" t="s">
        <v>197</v>
      </c>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row>
    <row r="66">
      <c r="A66" t="s">
        <v>588</v>
      </c>
      <c r="B66">
        <v>2003</v>
      </c>
      <c r="C66" t="s">
        <v>592</v>
      </c>
      <c r="D66">
        <v>64</v>
      </c>
      <c r="E66" t="s">
        <v>242</v>
      </c>
      <c r="F66" t="s">
        <v>249</v>
      </c>
      <c r="G66" t="s">
        <v>197</v>
      </c>
      <c r="H66">
        <v>20.52522906177337</v>
      </c>
      <c r="I66">
        <v>19.522130127463281</v>
      </c>
      <c r="J66">
        <v>18.71452521000743</v>
      </c>
      <c r="K66">
        <v>5.4180153576405399</v>
      </c>
      <c r="L66">
        <v>1.246115617399338</v>
      </c>
      <c r="M66">
        <v>3.9829001352303428</v>
      </c>
      <c r="N66">
        <v>1.1730618131898909</v>
      </c>
      <c r="O66">
        <v>1.6117878911200341</v>
      </c>
      <c r="P66">
        <v>1.2247998501137189</v>
      </c>
      <c r="Q66">
        <v>0.24251683192953591</v>
      </c>
      <c r="R66">
        <v>20.708251087466049</v>
      </c>
      <c r="S66">
        <v>19.647126091697011</v>
      </c>
      <c r="T66">
        <v>21.337276286029901</v>
      </c>
      <c r="U66">
        <v>22.553979132733801</v>
      </c>
      <c r="V66">
        <v>10.377791246666289</v>
      </c>
      <c r="W66" t="s">
        <v>197</v>
      </c>
      <c r="X66" t="s">
        <v>197</v>
      </c>
      <c r="Y66" t="s">
        <v>197</v>
      </c>
      <c r="Z66" t="s">
        <v>197</v>
      </c>
      <c r="AA66" t="s">
        <v>197</v>
      </c>
      <c r="AB66" t="s">
        <v>197</v>
      </c>
      <c r="AC66" t="s">
        <v>197</v>
      </c>
      <c r="AD66" t="s">
        <v>197</v>
      </c>
      <c r="AE66" t="s">
        <v>197</v>
      </c>
      <c r="AF66" t="s">
        <v>197</v>
      </c>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row>
    <row r="67">
      <c r="A67" t="s">
        <v>588</v>
      </c>
      <c r="B67">
        <v>2003</v>
      </c>
      <c r="C67" t="s">
        <v>592</v>
      </c>
      <c r="D67">
        <v>65</v>
      </c>
      <c r="E67" t="s">
        <v>242</v>
      </c>
      <c r="F67" t="s">
        <v>250</v>
      </c>
      <c r="G67" t="s">
        <v>197</v>
      </c>
      <c r="H67">
        <v>0</v>
      </c>
      <c r="I67">
        <v>0.090722709992193104</v>
      </c>
      <c r="J67">
        <v>0</v>
      </c>
      <c r="K67">
        <v>0</v>
      </c>
      <c r="L67">
        <v>0</v>
      </c>
      <c r="M67">
        <v>0</v>
      </c>
      <c r="N67">
        <v>0</v>
      </c>
      <c r="O67">
        <v>0</v>
      </c>
      <c r="P67">
        <v>0</v>
      </c>
      <c r="Q67">
        <v>0</v>
      </c>
      <c r="R67">
        <v>0</v>
      </c>
      <c r="S67">
        <v>0</v>
      </c>
      <c r="T67">
        <v>0.1347469546722567</v>
      </c>
      <c r="U67">
        <v>0</v>
      </c>
      <c r="V67">
        <v>0</v>
      </c>
      <c r="W67" t="s">
        <v>197</v>
      </c>
      <c r="X67" t="s">
        <v>197</v>
      </c>
      <c r="Y67" t="s">
        <v>197</v>
      </c>
      <c r="Z67" t="s">
        <v>197</v>
      </c>
      <c r="AA67" t="s">
        <v>197</v>
      </c>
      <c r="AB67" t="s">
        <v>197</v>
      </c>
      <c r="AC67" t="s">
        <v>197</v>
      </c>
      <c r="AD67" t="s">
        <v>197</v>
      </c>
      <c r="AE67" t="s">
        <v>197</v>
      </c>
      <c r="AF67" t="s">
        <v>197</v>
      </c>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row>
    <row r="68">
      <c r="A68" t="s">
        <v>588</v>
      </c>
      <c r="B68">
        <v>2003</v>
      </c>
      <c r="C68" t="s">
        <v>592</v>
      </c>
      <c r="D68">
        <v>122</v>
      </c>
      <c r="E68" t="s">
        <v>18</v>
      </c>
      <c r="F68" t="s">
        <v>14</v>
      </c>
      <c r="G68" t="s">
        <v>608</v>
      </c>
      <c r="H68">
        <v>39.846020591963352</v>
      </c>
      <c r="I68">
        <v>56.766067277082357</v>
      </c>
      <c r="J68">
        <v>66.755957959322515</v>
      </c>
      <c r="K68">
        <v>75.725274346457439</v>
      </c>
      <c r="L68">
        <v>96.590773814506662</v>
      </c>
      <c r="M68">
        <v>79.70094325805745</v>
      </c>
      <c r="N68">
        <v>88.269698484279076</v>
      </c>
      <c r="O68">
        <v>94.629157236106494</v>
      </c>
      <c r="P68">
        <v>95.915084912206211</v>
      </c>
      <c r="Q68">
        <v>98.871526942798511</v>
      </c>
      <c r="R68">
        <v>38.909408443006463</v>
      </c>
      <c r="S68">
        <v>44.733070453395193</v>
      </c>
      <c r="T68">
        <v>63.391256871041342</v>
      </c>
      <c r="U68">
        <v>62.605941132422828</v>
      </c>
      <c r="V68">
        <v>66.274918797256944</v>
      </c>
      <c r="W68" t="s">
        <v>197</v>
      </c>
      <c r="X68" t="s">
        <v>197</v>
      </c>
      <c r="Y68" t="s">
        <v>197</v>
      </c>
      <c r="Z68" t="s">
        <v>197</v>
      </c>
      <c r="AA68" t="s">
        <v>197</v>
      </c>
      <c r="AB68" t="s">
        <v>197</v>
      </c>
      <c r="AC68" t="s">
        <v>197</v>
      </c>
      <c r="AD68" t="s">
        <v>197</v>
      </c>
      <c r="AE68" t="s">
        <v>197</v>
      </c>
      <c r="AF68" t="s">
        <v>197</v>
      </c>
      <c r="AG68"/>
      <c r="AH68"/>
      <c r="AI68"/>
      <c r="AJ68"/>
      <c r="AK68"/>
      <c r="AL68"/>
      <c r="AM68"/>
      <c r="AN68"/>
      <c r="AO68"/>
      <c r="AP68"/>
      <c r="AQ68">
        <v>134169.43891906741</v>
      </c>
      <c r="AR68">
        <v>190601.84585952759</v>
      </c>
      <c r="AS68">
        <v>224777.31596374509</v>
      </c>
      <c r="AT68">
        <v>254752.3472328186</v>
      </c>
      <c r="AU68">
        <v>324802.80751800537</v>
      </c>
      <c r="AV68">
        <v>88186.327659606934</v>
      </c>
      <c r="AW68">
        <v>97570.233207702637</v>
      </c>
      <c r="AX68">
        <v>104775.7012290955</v>
      </c>
      <c r="AY68">
        <v>106515.33773803709</v>
      </c>
      <c r="AZ68">
        <v>109393.95981216431</v>
      </c>
      <c r="BA68">
        <v>87722.00553894043</v>
      </c>
      <c r="BB68">
        <v>100975.88389587399</v>
      </c>
      <c r="BC68">
        <v>143058.55856323239</v>
      </c>
      <c r="BD68">
        <v>141254.29187011719</v>
      </c>
      <c r="BE68">
        <v>149651.45597839361</v>
      </c>
      <c r="BF68"/>
      <c r="BG68"/>
      <c r="BH68"/>
      <c r="BI68"/>
      <c r="BJ68"/>
      <c r="BK68"/>
      <c r="BL68"/>
      <c r="BM68"/>
      <c r="BN68"/>
      <c r="BO68"/>
    </row>
    <row r="69">
      <c r="A69" t="s">
        <v>588</v>
      </c>
      <c r="B69">
        <v>2003</v>
      </c>
      <c r="C69" t="s">
        <v>592</v>
      </c>
      <c r="D69">
        <v>123</v>
      </c>
      <c r="E69" t="s">
        <v>18</v>
      </c>
      <c r="F69" t="s">
        <v>51</v>
      </c>
      <c r="G69" t="s">
        <v>197</v>
      </c>
      <c r="H69">
        <v>60.153979408036648</v>
      </c>
      <c r="I69">
        <v>43.233932722917643</v>
      </c>
      <c r="J69">
        <v>33.244042040677499</v>
      </c>
      <c r="K69">
        <v>24.274725653542561</v>
      </c>
      <c r="L69">
        <v>3.409226185493345</v>
      </c>
      <c r="M69">
        <v>20.299056741942561</v>
      </c>
      <c r="N69">
        <v>11.730301515720919</v>
      </c>
      <c r="O69">
        <v>5.3708427638935152</v>
      </c>
      <c r="P69">
        <v>4.084915087793779</v>
      </c>
      <c r="Q69">
        <v>1.1284730572014869</v>
      </c>
      <c r="R69">
        <v>61.090591556993537</v>
      </c>
      <c r="S69">
        <v>55.266929546604807</v>
      </c>
      <c r="T69">
        <v>36.608743128958658</v>
      </c>
      <c r="U69">
        <v>37.394058867577172</v>
      </c>
      <c r="V69">
        <v>33.725081202743048</v>
      </c>
      <c r="W69" t="s">
        <v>197</v>
      </c>
      <c r="X69" t="s">
        <v>197</v>
      </c>
      <c r="Y69" t="s">
        <v>197</v>
      </c>
      <c r="Z69" t="s">
        <v>197</v>
      </c>
      <c r="AA69" t="s">
        <v>197</v>
      </c>
      <c r="AB69" t="s">
        <v>197</v>
      </c>
      <c r="AC69" t="s">
        <v>197</v>
      </c>
      <c r="AD69" t="s">
        <v>197</v>
      </c>
      <c r="AE69" t="s">
        <v>197</v>
      </c>
      <c r="AF69" t="s">
        <v>197</v>
      </c>
      <c r="AG69"/>
      <c r="AH69"/>
      <c r="AI69"/>
      <c r="AJ69"/>
      <c r="AK69"/>
      <c r="AL69"/>
      <c r="AM69"/>
      <c r="AN69"/>
      <c r="AO69"/>
      <c r="AP69"/>
      <c r="AQ69">
        <v>202550.35624694821</v>
      </c>
      <c r="AR69">
        <v>145165.37389373779</v>
      </c>
      <c r="AS69">
        <v>111937.6722335815</v>
      </c>
      <c r="AT69">
        <v>81664.19193649292</v>
      </c>
      <c r="AU69">
        <v>11464.099445343019</v>
      </c>
      <c r="AV69">
        <v>22460.201797485352</v>
      </c>
      <c r="AW69">
        <v>12966.26446151733</v>
      </c>
      <c r="AX69">
        <v>5946.7275543212891</v>
      </c>
      <c r="AY69">
        <v>4536.3678779602051</v>
      </c>
      <c r="AZ69">
        <v>1248.571151733398</v>
      </c>
      <c r="BA69">
        <v>137729.90711975101</v>
      </c>
      <c r="BB69">
        <v>124753.94612121581</v>
      </c>
      <c r="BC69">
        <v>82616.977188110352</v>
      </c>
      <c r="BD69">
        <v>84370.128616333008</v>
      </c>
      <c r="BE69">
        <v>76152.601867675781</v>
      </c>
      <c r="BF69"/>
      <c r="BG69"/>
      <c r="BH69"/>
      <c r="BI69"/>
      <c r="BJ69"/>
      <c r="BK69"/>
      <c r="BL69"/>
      <c r="BM69"/>
      <c r="BN69"/>
      <c r="BO69"/>
    </row>
    <row r="70">
      <c r="A70" t="s">
        <v>588</v>
      </c>
      <c r="B70">
        <v>2003</v>
      </c>
      <c r="C70" t="s">
        <v>592</v>
      </c>
      <c r="D70">
        <v>124</v>
      </c>
      <c r="E70" t="s">
        <v>50</v>
      </c>
      <c r="F70" t="s">
        <v>15</v>
      </c>
      <c r="G70" t="s">
        <v>609</v>
      </c>
      <c r="H70">
        <v>32.772531855196689</v>
      </c>
      <c r="I70">
        <v>48.033105801679312</v>
      </c>
      <c r="J70">
        <v>56.156079359494882</v>
      </c>
      <c r="K70">
        <v>42.848885257025067</v>
      </c>
      <c r="L70">
        <v>67.25713714478735</v>
      </c>
      <c r="M70">
        <v>55.718450566378714</v>
      </c>
      <c r="N70">
        <v>42.536544171560607</v>
      </c>
      <c r="O70">
        <v>28.097983214942179</v>
      </c>
      <c r="P70">
        <v>59.464267519689571</v>
      </c>
      <c r="Q70">
        <v>85.03871334130929</v>
      </c>
      <c r="R70">
        <v>31.408758947579159</v>
      </c>
      <c r="S70">
        <v>36.291905967647189</v>
      </c>
      <c r="T70">
        <v>56.948427581823097</v>
      </c>
      <c r="U70">
        <v>53.301838672831927</v>
      </c>
      <c r="V70">
        <v>59.172102978392623</v>
      </c>
      <c r="W70" t="s">
        <v>197</v>
      </c>
      <c r="X70" t="s">
        <v>197</v>
      </c>
      <c r="Y70" t="s">
        <v>197</v>
      </c>
      <c r="Z70" t="s">
        <v>197</v>
      </c>
      <c r="AA70" t="s">
        <v>197</v>
      </c>
      <c r="AB70" t="s">
        <v>197</v>
      </c>
      <c r="AC70" t="s">
        <v>197</v>
      </c>
      <c r="AD70" t="s">
        <v>197</v>
      </c>
      <c r="AE70" t="s">
        <v>197</v>
      </c>
      <c r="AF70" t="s">
        <v>197</v>
      </c>
      <c r="AG70"/>
      <c r="AH70"/>
      <c r="AI70"/>
      <c r="AJ70"/>
      <c r="AK70"/>
      <c r="AL70"/>
      <c r="AM70"/>
      <c r="AN70"/>
      <c r="AO70"/>
      <c r="AP70"/>
      <c r="AQ70">
        <v>77396.486831665039</v>
      </c>
      <c r="AR70">
        <v>113429.6582870483</v>
      </c>
      <c r="AS70">
        <v>154237.06587219241</v>
      </c>
      <c r="AT70">
        <v>116631.4633293152</v>
      </c>
      <c r="AU70">
        <v>205141.57377624509</v>
      </c>
      <c r="AV70">
        <v>47248.331687927253</v>
      </c>
      <c r="AW70">
        <v>39893.163303375237</v>
      </c>
      <c r="AX70">
        <v>27850.947406768799</v>
      </c>
      <c r="AY70">
        <v>59565.528198242188</v>
      </c>
      <c r="AZ70">
        <v>90252.818225860596</v>
      </c>
      <c r="BA70">
        <v>47777.449630737297</v>
      </c>
      <c r="BB70">
        <v>56174.341232299797</v>
      </c>
      <c r="BC70">
        <v>93966.697906494141</v>
      </c>
      <c r="BD70">
        <v>99499.986801147461</v>
      </c>
      <c r="BE70">
        <v>104606.9837036133</v>
      </c>
      <c r="BF70"/>
      <c r="BG70"/>
      <c r="BH70"/>
      <c r="BI70"/>
      <c r="BJ70"/>
      <c r="BK70"/>
      <c r="BL70"/>
      <c r="BM70"/>
      <c r="BN70"/>
      <c r="BO70"/>
    </row>
    <row r="71">
      <c r="A71" t="s">
        <v>588</v>
      </c>
      <c r="B71">
        <v>2003</v>
      </c>
      <c r="C71" t="s">
        <v>592</v>
      </c>
      <c r="D71">
        <v>125</v>
      </c>
      <c r="E71" t="s">
        <v>50</v>
      </c>
      <c r="F71" t="s">
        <v>16</v>
      </c>
      <c r="G71" t="s">
        <v>610</v>
      </c>
      <c r="H71">
        <v>7.0734887367666541</v>
      </c>
      <c r="I71">
        <v>8.7329614754030427</v>
      </c>
      <c r="J71">
        <v>10.59987859982763</v>
      </c>
      <c r="K71">
        <v>32.876389089432372</v>
      </c>
      <c r="L71">
        <v>29.333636669719311</v>
      </c>
      <c r="M71">
        <v>23.982492691678729</v>
      </c>
      <c r="N71">
        <v>45.733154312718469</v>
      </c>
      <c r="O71">
        <v>66.531174021164318</v>
      </c>
      <c r="P71">
        <v>36.45081739251664</v>
      </c>
      <c r="Q71">
        <v>13.83281360148923</v>
      </c>
      <c r="R71">
        <v>7.5006494954273046</v>
      </c>
      <c r="S71">
        <v>8.4411644857479988</v>
      </c>
      <c r="T71">
        <v>6.4428292892182366</v>
      </c>
      <c r="U71">
        <v>9.304102459590915</v>
      </c>
      <c r="V71">
        <v>7.1028158188643431</v>
      </c>
      <c r="W71" t="s">
        <v>197</v>
      </c>
      <c r="X71" t="s">
        <v>197</v>
      </c>
      <c r="Y71" t="s">
        <v>197</v>
      </c>
      <c r="Z71" t="s">
        <v>197</v>
      </c>
      <c r="AA71" t="s">
        <v>197</v>
      </c>
      <c r="AB71" t="s">
        <v>197</v>
      </c>
      <c r="AC71" t="s">
        <v>197</v>
      </c>
      <c r="AD71" t="s">
        <v>197</v>
      </c>
      <c r="AE71" t="s">
        <v>197</v>
      </c>
      <c r="AF71" t="s">
        <v>197</v>
      </c>
      <c r="AG71"/>
      <c r="AH71"/>
      <c r="AI71"/>
      <c r="AJ71"/>
      <c r="AK71"/>
      <c r="AL71"/>
      <c r="AM71"/>
      <c r="AN71"/>
      <c r="AO71"/>
      <c r="AP71"/>
      <c r="AQ71">
        <v>16704.939987182621</v>
      </c>
      <c r="AR71">
        <v>20622.793788909908</v>
      </c>
      <c r="AS71">
        <v>29113.395957946781</v>
      </c>
      <c r="AT71">
        <v>89487.074062347412</v>
      </c>
      <c r="AU71">
        <v>89470.77806854248</v>
      </c>
      <c r="AV71">
        <v>20336.760227203369</v>
      </c>
      <c r="AW71">
        <v>42891.12406539917</v>
      </c>
      <c r="AX71">
        <v>65946.235870361328</v>
      </c>
      <c r="AY71">
        <v>36512.888862609863</v>
      </c>
      <c r="AZ71">
        <v>14680.96543884277</v>
      </c>
      <c r="BA71">
        <v>11409.616790771481</v>
      </c>
      <c r="BB71">
        <v>13065.6365814209</v>
      </c>
      <c r="BC71">
        <v>10630.871109008791</v>
      </c>
      <c r="BD71">
        <v>17368.22021484375</v>
      </c>
      <c r="BE71">
        <v>12556.66270446777</v>
      </c>
      <c r="BF71"/>
      <c r="BG71"/>
      <c r="BH71"/>
      <c r="BI71"/>
      <c r="BJ71"/>
      <c r="BK71"/>
      <c r="BL71"/>
      <c r="BM71"/>
      <c r="BN71"/>
      <c r="BO71"/>
    </row>
    <row r="72">
      <c r="A72" t="s">
        <v>588</v>
      </c>
      <c r="B72">
        <v>2003</v>
      </c>
      <c r="C72" t="s">
        <v>592</v>
      </c>
      <c r="D72">
        <v>126</v>
      </c>
      <c r="E72" t="s">
        <v>50</v>
      </c>
      <c r="F72" t="s">
        <v>22</v>
      </c>
      <c r="G72" t="s">
        <v>611</v>
      </c>
      <c r="H72">
        <v>5.4635794123805823</v>
      </c>
      <c r="I72">
        <v>5.7001537406828149</v>
      </c>
      <c r="J72">
        <v>12.70240377012804</v>
      </c>
      <c r="K72">
        <v>20.419055789318659</v>
      </c>
      <c r="L72">
        <v>3.3477782078675258</v>
      </c>
      <c r="M72">
        <v>6.7396109471231966</v>
      </c>
      <c r="N72">
        <v>9.4514729203305361</v>
      </c>
      <c r="O72">
        <v>5.3708427638935063</v>
      </c>
      <c r="P72">
        <v>3.8979865072466868</v>
      </c>
      <c r="Q72">
        <v>1.1284730572014789</v>
      </c>
      <c r="R72">
        <v>4.809540525944513</v>
      </c>
      <c r="S72">
        <v>6.1638214723191851</v>
      </c>
      <c r="T72">
        <v>3.7029662881180059</v>
      </c>
      <c r="U72">
        <v>14.78101901186767</v>
      </c>
      <c r="V72">
        <v>27.927382982907439</v>
      </c>
      <c r="W72" t="s">
        <v>197</v>
      </c>
      <c r="X72" t="s">
        <v>197</v>
      </c>
      <c r="Y72" t="s">
        <v>197</v>
      </c>
      <c r="Z72" t="s">
        <v>197</v>
      </c>
      <c r="AA72" t="s">
        <v>197</v>
      </c>
      <c r="AB72" t="s">
        <v>197</v>
      </c>
      <c r="AC72" t="s">
        <v>197</v>
      </c>
      <c r="AD72" t="s">
        <v>197</v>
      </c>
      <c r="AE72" t="s">
        <v>197</v>
      </c>
      <c r="AF72" t="s">
        <v>197</v>
      </c>
      <c r="AG72"/>
      <c r="AH72"/>
      <c r="AI72"/>
      <c r="AJ72"/>
      <c r="AK72"/>
      <c r="AL72"/>
      <c r="AM72"/>
      <c r="AN72"/>
      <c r="AO72"/>
      <c r="AP72"/>
      <c r="AQ72">
        <v>40310.309494018547</v>
      </c>
      <c r="AR72">
        <v>40364.372215271003</v>
      </c>
      <c r="AS72">
        <v>51280.651878356934</v>
      </c>
      <c r="AT72">
        <v>70568.239967346191</v>
      </c>
      <c r="AU72">
        <v>11276.021656036381</v>
      </c>
      <c r="AV72">
        <v>10250.559005737299</v>
      </c>
      <c r="AW72">
        <v>10784.273506164551</v>
      </c>
      <c r="AX72">
        <v>5946.7275543212891</v>
      </c>
      <c r="AY72">
        <v>4348.2900886535645</v>
      </c>
      <c r="AZ72">
        <v>1248.571151733398</v>
      </c>
      <c r="BA72">
        <v>26902.964752197269</v>
      </c>
      <c r="BB72">
        <v>29496.899993896481</v>
      </c>
      <c r="BC72">
        <v>21012.57640075684</v>
      </c>
      <c r="BD72">
        <v>38864.023574829102</v>
      </c>
      <c r="BE72">
        <v>64944.709182739258</v>
      </c>
      <c r="BF72"/>
      <c r="BG72"/>
      <c r="BH72"/>
      <c r="BI72"/>
      <c r="BJ72"/>
      <c r="BK72"/>
      <c r="BL72"/>
      <c r="BM72"/>
      <c r="BN72"/>
      <c r="BO72"/>
    </row>
    <row r="73">
      <c r="A73" t="s">
        <v>588</v>
      </c>
      <c r="B73">
        <v>2003</v>
      </c>
      <c r="C73" t="s">
        <v>592</v>
      </c>
      <c r="D73">
        <v>127</v>
      </c>
      <c r="E73" t="s">
        <v>50</v>
      </c>
      <c r="F73" t="s">
        <v>19</v>
      </c>
      <c r="G73" t="s">
        <v>612</v>
      </c>
      <c r="H73">
        <v>54.690399995656072</v>
      </c>
      <c r="I73">
        <v>37.533778982234828</v>
      </c>
      <c r="J73">
        <v>20.541638270549448</v>
      </c>
      <c r="K73">
        <v>3.8556698642239011</v>
      </c>
      <c r="L73">
        <v>0.061447977625812597</v>
      </c>
      <c r="M73">
        <v>13.559445794819361</v>
      </c>
      <c r="N73">
        <v>2.278828595390388</v>
      </c>
      <c r="O73">
        <v>0</v>
      </c>
      <c r="P73">
        <v>0.18692858054710151</v>
      </c>
      <c r="Q73">
        <v>0</v>
      </c>
      <c r="R73">
        <v>56.281051031049017</v>
      </c>
      <c r="S73">
        <v>49.103108074285629</v>
      </c>
      <c r="T73">
        <v>32.905776840840659</v>
      </c>
      <c r="U73">
        <v>22.613039855709491</v>
      </c>
      <c r="V73">
        <v>5.7976982198356</v>
      </c>
      <c r="W73" t="s">
        <v>197</v>
      </c>
      <c r="X73" t="s">
        <v>197</v>
      </c>
      <c r="Y73" t="s">
        <v>197</v>
      </c>
      <c r="Z73" t="s">
        <v>197</v>
      </c>
      <c r="AA73" t="s">
        <v>197</v>
      </c>
      <c r="AB73" t="s">
        <v>197</v>
      </c>
      <c r="AC73" t="s">
        <v>197</v>
      </c>
      <c r="AD73" t="s">
        <v>197</v>
      </c>
      <c r="AE73" t="s">
        <v>197</v>
      </c>
      <c r="AF73" t="s">
        <v>197</v>
      </c>
      <c r="AG73"/>
      <c r="AH73"/>
      <c r="AI73"/>
      <c r="AJ73"/>
      <c r="AK73"/>
      <c r="AL73"/>
      <c r="AM73"/>
      <c r="AN73"/>
      <c r="AO73"/>
      <c r="AP73"/>
      <c r="AQ73">
        <v>162240.04675292969</v>
      </c>
      <c r="AR73">
        <v>104801.0016784668</v>
      </c>
      <c r="AS73">
        <v>60657.020355224609</v>
      </c>
      <c r="AT73">
        <v>11095.95196914673</v>
      </c>
      <c r="AU73">
        <v>188.0777893066406</v>
      </c>
      <c r="AV73">
        <v>12209.642791748051</v>
      </c>
      <c r="AW73">
        <v>2181.9909553527832</v>
      </c>
      <c r="AX73">
        <v>0</v>
      </c>
      <c r="AY73">
        <v>188.0777893066406</v>
      </c>
      <c r="AZ73">
        <v>0</v>
      </c>
      <c r="BA73">
        <v>110826.9423675537</v>
      </c>
      <c r="BB73">
        <v>95257.046127319336</v>
      </c>
      <c r="BC73">
        <v>61604.400787353523</v>
      </c>
      <c r="BD73">
        <v>45506.105041503914</v>
      </c>
      <c r="BE73">
        <v>11207.89268493652</v>
      </c>
      <c r="BF73"/>
      <c r="BG73"/>
      <c r="BH73"/>
      <c r="BI73"/>
      <c r="BJ73"/>
      <c r="BK73"/>
      <c r="BL73"/>
      <c r="BM73"/>
      <c r="BN73"/>
      <c r="BO73"/>
    </row>
    <row r="74">
      <c r="A74" t="s">
        <v>588</v>
      </c>
      <c r="B74">
        <v>2003</v>
      </c>
      <c r="C74" t="s">
        <v>592</v>
      </c>
      <c r="D74">
        <v>128</v>
      </c>
      <c r="E74" t="s">
        <v>186</v>
      </c>
      <c r="F74" t="s">
        <v>49</v>
      </c>
      <c r="G74" t="s">
        <v>613</v>
      </c>
      <c r="H74">
        <v>17.752058126962179</v>
      </c>
      <c r="I74">
        <v>15.38412275907076</v>
      </c>
      <c r="J74">
        <v>15.878550655039099</v>
      </c>
      <c r="K74">
        <v>43.41534497322079</v>
      </c>
      <c r="L74">
        <v>30.36898402538089</v>
      </c>
      <c r="M74">
        <v>30.090600827681161</v>
      </c>
      <c r="N74">
        <v>51.810706389649212</v>
      </c>
      <c r="O74">
        <v>70.307266771027344</v>
      </c>
      <c r="P74">
        <v>38.003216517903418</v>
      </c>
      <c r="Q74">
        <v>13.990694823083009</v>
      </c>
      <c r="R74">
        <v>19.27721287876702</v>
      </c>
      <c r="S74">
        <v>18.87007621026677</v>
      </c>
      <c r="T74">
        <v>10.16359291049406</v>
      </c>
      <c r="U74">
        <v>14.861373044310699</v>
      </c>
      <c r="V74">
        <v>10.717200334251221</v>
      </c>
      <c r="W74" t="s">
        <v>197</v>
      </c>
      <c r="X74" t="s">
        <v>197</v>
      </c>
      <c r="Y74" t="s">
        <v>197</v>
      </c>
      <c r="Z74" t="s">
        <v>197</v>
      </c>
      <c r="AA74" t="s">
        <v>197</v>
      </c>
      <c r="AB74" t="s">
        <v>197</v>
      </c>
      <c r="AC74" t="s">
        <v>197</v>
      </c>
      <c r="AD74" t="s">
        <v>197</v>
      </c>
      <c r="AE74" t="s">
        <v>197</v>
      </c>
      <c r="AF74" t="s">
        <v>197</v>
      </c>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row>
    <row r="75">
      <c r="A75" t="s">
        <v>588</v>
      </c>
      <c r="B75">
        <v>2003</v>
      </c>
      <c r="C75" t="s">
        <v>592</v>
      </c>
      <c r="D75">
        <v>129</v>
      </c>
      <c r="E75" t="s">
        <v>186</v>
      </c>
      <c r="F75" t="s">
        <v>48</v>
      </c>
      <c r="G75" t="s">
        <v>197</v>
      </c>
      <c r="H75">
        <v>82.247941873037817</v>
      </c>
      <c r="I75">
        <v>84.615877240929237</v>
      </c>
      <c r="J75">
        <v>84.121449344960894</v>
      </c>
      <c r="K75">
        <v>56.58465502677921</v>
      </c>
      <c r="L75">
        <v>69.631015974619118</v>
      </c>
      <c r="M75">
        <v>69.909399172318828</v>
      </c>
      <c r="N75">
        <v>48.189293610350788</v>
      </c>
      <c r="O75">
        <v>29.69273322897266</v>
      </c>
      <c r="P75">
        <v>61.996783482096582</v>
      </c>
      <c r="Q75">
        <v>86.009305176916996</v>
      </c>
      <c r="R75">
        <v>80.722787121232969</v>
      </c>
      <c r="S75">
        <v>81.129923789733226</v>
      </c>
      <c r="T75">
        <v>89.83640708950594</v>
      </c>
      <c r="U75">
        <v>85.138626955689304</v>
      </c>
      <c r="V75">
        <v>89.282799665748797</v>
      </c>
      <c r="W75" t="s">
        <v>197</v>
      </c>
      <c r="X75" t="s">
        <v>197</v>
      </c>
      <c r="Y75" t="s">
        <v>197</v>
      </c>
      <c r="Z75" t="s">
        <v>197</v>
      </c>
      <c r="AA75" t="s">
        <v>197</v>
      </c>
      <c r="AB75" t="s">
        <v>197</v>
      </c>
      <c r="AC75" t="s">
        <v>197</v>
      </c>
      <c r="AD75" t="s">
        <v>197</v>
      </c>
      <c r="AE75" t="s">
        <v>197</v>
      </c>
      <c r="AF75" t="s">
        <v>197</v>
      </c>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row>
    <row r="76">
      <c r="A76" t="s">
        <v>588</v>
      </c>
      <c r="B76">
        <v>2003</v>
      </c>
      <c r="C76" t="s">
        <v>592</v>
      </c>
      <c r="D76">
        <v>135</v>
      </c>
      <c r="E76" t="s">
        <v>45</v>
      </c>
      <c r="F76" t="s">
        <v>44</v>
      </c>
      <c r="G76" t="s">
        <v>614</v>
      </c>
      <c r="H76">
        <v>0</v>
      </c>
      <c r="I76">
        <v>0.4102763034959831</v>
      </c>
      <c r="J76">
        <v>0.51233309650845815</v>
      </c>
      <c r="K76">
        <v>5.4972816023220439</v>
      </c>
      <c r="L76">
        <v>48.56598822582815</v>
      </c>
      <c r="M76">
        <v>2.1807589702117491</v>
      </c>
      <c r="N76">
        <v>10.069677050999131</v>
      </c>
      <c r="O76">
        <v>22.09535011974501</v>
      </c>
      <c r="P76">
        <v>39.524072959349283</v>
      </c>
      <c r="Q76">
        <v>76.909320436686073</v>
      </c>
      <c r="R76">
        <v>0</v>
      </c>
      <c r="S76">
        <v>0.19419759804266731</v>
      </c>
      <c r="T76">
        <v>0.41206870733391843</v>
      </c>
      <c r="U76">
        <v>0</v>
      </c>
      <c r="V76">
        <v>7.3270604716064263</v>
      </c>
      <c r="W76" t="s">
        <v>197</v>
      </c>
      <c r="X76" t="s">
        <v>197</v>
      </c>
      <c r="Y76" t="s">
        <v>197</v>
      </c>
      <c r="Z76" t="s">
        <v>197</v>
      </c>
      <c r="AA76" t="s">
        <v>197</v>
      </c>
      <c r="AB76" t="s">
        <v>197</v>
      </c>
      <c r="AC76" t="s">
        <v>197</v>
      </c>
      <c r="AD76" t="s">
        <v>197</v>
      </c>
      <c r="AE76" t="s">
        <v>197</v>
      </c>
      <c r="AF76" t="s">
        <v>197</v>
      </c>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row>
    <row r="77">
      <c r="A77" t="s">
        <v>588</v>
      </c>
      <c r="B77">
        <v>2003</v>
      </c>
      <c r="C77" t="s">
        <v>592</v>
      </c>
      <c r="D77">
        <v>136</v>
      </c>
      <c r="E77" t="s">
        <v>45</v>
      </c>
      <c r="F77" t="s">
        <v>43</v>
      </c>
      <c r="G77" t="s">
        <v>615</v>
      </c>
      <c r="H77">
        <v>0.1520985164343468</v>
      </c>
      <c r="I77">
        <v>0</v>
      </c>
      <c r="J77">
        <v>0.067028001950764901</v>
      </c>
      <c r="K77">
        <v>1.1811219256875021</v>
      </c>
      <c r="L77">
        <v>5.7475084394546379</v>
      </c>
      <c r="M77">
        <v>0.2039768711814352</v>
      </c>
      <c r="N77">
        <v>2.803854374146491</v>
      </c>
      <c r="O77">
        <v>2.526901045453565</v>
      </c>
      <c r="P77">
        <v>6.0190962735100593</v>
      </c>
      <c r="Q77">
        <v>5.8586352552528673</v>
      </c>
      <c r="R77">
        <v>0.22716410206890189</v>
      </c>
      <c r="S77">
        <v>0</v>
      </c>
      <c r="T77">
        <v>0</v>
      </c>
      <c r="U77">
        <v>0</v>
      </c>
      <c r="V77">
        <v>1.8763517214133929</v>
      </c>
      <c r="W77" t="s">
        <v>197</v>
      </c>
      <c r="X77" t="s">
        <v>197</v>
      </c>
      <c r="Y77" t="s">
        <v>197</v>
      </c>
      <c r="Z77" t="s">
        <v>197</v>
      </c>
      <c r="AA77" t="s">
        <v>197</v>
      </c>
      <c r="AB77" t="s">
        <v>197</v>
      </c>
      <c r="AC77" t="s">
        <v>197</v>
      </c>
      <c r="AD77" t="s">
        <v>197</v>
      </c>
      <c r="AE77" t="s">
        <v>197</v>
      </c>
      <c r="AF77" t="s">
        <v>197</v>
      </c>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row>
    <row r="78">
      <c r="A78" t="s">
        <v>588</v>
      </c>
      <c r="B78">
        <v>2003</v>
      </c>
      <c r="C78" t="s">
        <v>592</v>
      </c>
      <c r="D78">
        <v>137</v>
      </c>
      <c r="E78" t="s">
        <v>45</v>
      </c>
      <c r="F78" t="s">
        <v>42</v>
      </c>
      <c r="G78" t="s">
        <v>616</v>
      </c>
      <c r="H78">
        <v>39.693922075529002</v>
      </c>
      <c r="I78">
        <v>56.355790973586373</v>
      </c>
      <c r="J78">
        <v>66.176596860863285</v>
      </c>
      <c r="K78">
        <v>69.046870818447886</v>
      </c>
      <c r="L78">
        <v>42.27727714922387</v>
      </c>
      <c r="M78">
        <v>77.316207416664255</v>
      </c>
      <c r="N78">
        <v>75.396167059133461</v>
      </c>
      <c r="O78">
        <v>70.006906070907917</v>
      </c>
      <c r="P78">
        <v>50.371915679346891</v>
      </c>
      <c r="Q78">
        <v>16.10357125085957</v>
      </c>
      <c r="R78">
        <v>38.682244340937558</v>
      </c>
      <c r="S78">
        <v>44.53887285535253</v>
      </c>
      <c r="T78">
        <v>62.97918816370742</v>
      </c>
      <c r="U78">
        <v>62.605941132422828</v>
      </c>
      <c r="V78">
        <v>57.071506604237129</v>
      </c>
      <c r="W78" t="s">
        <v>197</v>
      </c>
      <c r="X78" t="s">
        <v>197</v>
      </c>
      <c r="Y78" t="s">
        <v>197</v>
      </c>
      <c r="Z78" t="s">
        <v>197</v>
      </c>
      <c r="AA78" t="s">
        <v>197</v>
      </c>
      <c r="AB78" t="s">
        <v>197</v>
      </c>
      <c r="AC78" t="s">
        <v>197</v>
      </c>
      <c r="AD78" t="s">
        <v>197</v>
      </c>
      <c r="AE78" t="s">
        <v>197</v>
      </c>
      <c r="AF78" t="s">
        <v>197</v>
      </c>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row>
    <row r="79">
      <c r="A79" t="s">
        <v>588</v>
      </c>
      <c r="B79">
        <v>2003</v>
      </c>
      <c r="C79" t="s">
        <v>592</v>
      </c>
      <c r="D79">
        <v>138</v>
      </c>
      <c r="E79" t="s">
        <v>45</v>
      </c>
      <c r="F79" t="s">
        <v>41</v>
      </c>
      <c r="G79" t="s">
        <v>197</v>
      </c>
      <c r="H79">
        <v>11.971470068798309</v>
      </c>
      <c r="I79">
        <v>12.021534515767289</v>
      </c>
      <c r="J79">
        <v>15.229690888694471</v>
      </c>
      <c r="K79">
        <v>20.976447870724531</v>
      </c>
      <c r="L79">
        <v>3.3532950827258809</v>
      </c>
      <c r="M79">
        <v>9.2642390647348574</v>
      </c>
      <c r="N79">
        <v>9.7563010711959102</v>
      </c>
      <c r="O79">
        <v>5.3708427638935152</v>
      </c>
      <c r="P79">
        <v>3.9155545288871112</v>
      </c>
      <c r="Q79">
        <v>1.1284730572014869</v>
      </c>
      <c r="R79">
        <v>11.93290597313552</v>
      </c>
      <c r="S79">
        <v>13.067346921611239</v>
      </c>
      <c r="T79">
        <v>9.3109677709635434</v>
      </c>
      <c r="U79">
        <v>17.22509624225852</v>
      </c>
      <c r="V79">
        <v>28.76153325243255</v>
      </c>
      <c r="W79" t="s">
        <v>197</v>
      </c>
      <c r="X79" t="s">
        <v>197</v>
      </c>
      <c r="Y79" t="s">
        <v>197</v>
      </c>
      <c r="Z79" t="s">
        <v>197</v>
      </c>
      <c r="AA79" t="s">
        <v>197</v>
      </c>
      <c r="AB79" t="s">
        <v>197</v>
      </c>
      <c r="AC79" t="s">
        <v>197</v>
      </c>
      <c r="AD79" t="s">
        <v>197</v>
      </c>
      <c r="AE79" t="s">
        <v>197</v>
      </c>
      <c r="AF79" t="s">
        <v>197</v>
      </c>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row>
    <row r="80">
      <c r="A80" t="s">
        <v>588</v>
      </c>
      <c r="B80">
        <v>2003</v>
      </c>
      <c r="C80" t="s">
        <v>592</v>
      </c>
      <c r="D80">
        <v>139</v>
      </c>
      <c r="E80" t="s">
        <v>45</v>
      </c>
      <c r="F80" t="s">
        <v>19</v>
      </c>
      <c r="G80" t="s">
        <v>197</v>
      </c>
      <c r="H80">
        <v>48.182509339238337</v>
      </c>
      <c r="I80">
        <v>31.212398207150351</v>
      </c>
      <c r="J80">
        <v>18.014351151983021</v>
      </c>
      <c r="K80">
        <v>3.2982777828180341</v>
      </c>
      <c r="L80">
        <v>0.055931102767463298</v>
      </c>
      <c r="M80">
        <v>11.0348176772077</v>
      </c>
      <c r="N80">
        <v>1.974000444525013</v>
      </c>
      <c r="O80">
        <v>0</v>
      </c>
      <c r="P80">
        <v>0.16936055890666801</v>
      </c>
      <c r="Q80">
        <v>0</v>
      </c>
      <c r="R80">
        <v>49.157685583858019</v>
      </c>
      <c r="S80">
        <v>42.19958262499356</v>
      </c>
      <c r="T80">
        <v>27.297775357995121</v>
      </c>
      <c r="U80">
        <v>20.168962625318638</v>
      </c>
      <c r="V80">
        <v>4.963547950310506</v>
      </c>
      <c r="W80" t="s">
        <v>197</v>
      </c>
      <c r="X80" t="s">
        <v>197</v>
      </c>
      <c r="Y80" t="s">
        <v>197</v>
      </c>
      <c r="Z80" t="s">
        <v>197</v>
      </c>
      <c r="AA80" t="s">
        <v>197</v>
      </c>
      <c r="AB80" t="s">
        <v>197</v>
      </c>
      <c r="AC80" t="s">
        <v>197</v>
      </c>
      <c r="AD80" t="s">
        <v>197</v>
      </c>
      <c r="AE80" t="s">
        <v>197</v>
      </c>
      <c r="AF80" t="s">
        <v>197</v>
      </c>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row>
    <row r="81">
      <c r="A81" t="s">
        <v>588</v>
      </c>
      <c r="B81">
        <v>2003</v>
      </c>
      <c r="C81" t="s">
        <v>592</v>
      </c>
      <c r="D81">
        <v>148</v>
      </c>
      <c r="E81" t="s">
        <v>109</v>
      </c>
      <c r="F81" t="s">
        <v>49</v>
      </c>
      <c r="G81" t="s">
        <v>197</v>
      </c>
      <c r="H81">
        <v>4.9610804672016533</v>
      </c>
      <c r="I81">
        <v>6.1419914082334577</v>
      </c>
      <c r="J81">
        <v>8.6463023561295458</v>
      </c>
      <c r="K81">
        <v>26.600081637874059</v>
      </c>
      <c r="L81">
        <v>26.607072006135411</v>
      </c>
      <c r="M81">
        <v>18.379935030036151</v>
      </c>
      <c r="N81">
        <v>38.802680535211707</v>
      </c>
      <c r="O81">
        <v>59.559961423315798</v>
      </c>
      <c r="P81">
        <v>32.879178811414917</v>
      </c>
      <c r="Q81">
        <v>13.26882647291675</v>
      </c>
      <c r="R81">
        <v>5.0607762232846287</v>
      </c>
      <c r="S81">
        <v>5.7881745538158196</v>
      </c>
      <c r="T81">
        <v>4.7106883223364786</v>
      </c>
      <c r="U81">
        <v>7.6978459057745443</v>
      </c>
      <c r="V81">
        <v>5.5608667196882937</v>
      </c>
      <c r="W81" t="s">
        <v>197</v>
      </c>
      <c r="X81" t="s">
        <v>197</v>
      </c>
      <c r="Y81" t="s">
        <v>197</v>
      </c>
      <c r="Z81" t="s">
        <v>197</v>
      </c>
      <c r="AA81" t="s">
        <v>197</v>
      </c>
      <c r="AB81" t="s">
        <v>197</v>
      </c>
      <c r="AC81" t="s">
        <v>197</v>
      </c>
      <c r="AD81" t="s">
        <v>197</v>
      </c>
      <c r="AE81" t="s">
        <v>197</v>
      </c>
      <c r="AF81" t="s">
        <v>197</v>
      </c>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row>
    <row r="82">
      <c r="A82" t="s">
        <v>588</v>
      </c>
      <c r="B82">
        <v>2003</v>
      </c>
      <c r="C82" t="s">
        <v>592</v>
      </c>
      <c r="D82">
        <v>149</v>
      </c>
      <c r="E82" t="s">
        <v>109</v>
      </c>
      <c r="F82" t="s">
        <v>48</v>
      </c>
      <c r="G82" t="s">
        <v>197</v>
      </c>
      <c r="H82">
        <v>22.9854282233409</v>
      </c>
      <c r="I82">
        <v>33.782231145256169</v>
      </c>
      <c r="J82">
        <v>45.806415300350132</v>
      </c>
      <c r="K82">
        <v>34.668766172229418</v>
      </c>
      <c r="L82">
        <v>61.005579058841093</v>
      </c>
      <c r="M82">
        <v>42.702045802755812</v>
      </c>
      <c r="N82">
        <v>36.090489697579677</v>
      </c>
      <c r="O82">
        <v>25.15384435907545</v>
      </c>
      <c r="P82">
        <v>53.637652720267269</v>
      </c>
      <c r="Q82">
        <v>81.571541648220062</v>
      </c>
      <c r="R82">
        <v>21.19185819597234</v>
      </c>
      <c r="S82">
        <v>24.885652564415999</v>
      </c>
      <c r="T82">
        <v>41.637963811030872</v>
      </c>
      <c r="U82">
        <v>44.099830411364053</v>
      </c>
      <c r="V82">
        <v>46.326441030977342</v>
      </c>
      <c r="W82" t="s">
        <v>197</v>
      </c>
      <c r="X82" t="s">
        <v>197</v>
      </c>
      <c r="Y82" t="s">
        <v>197</v>
      </c>
      <c r="Z82" t="s">
        <v>197</v>
      </c>
      <c r="AA82" t="s">
        <v>197</v>
      </c>
      <c r="AB82" t="s">
        <v>197</v>
      </c>
      <c r="AC82" t="s">
        <v>197</v>
      </c>
      <c r="AD82" t="s">
        <v>197</v>
      </c>
      <c r="AE82" t="s">
        <v>197</v>
      </c>
      <c r="AF82" t="s">
        <v>197</v>
      </c>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row>
    <row r="83">
      <c r="A83" t="s">
        <v>588</v>
      </c>
      <c r="B83">
        <v>2003</v>
      </c>
      <c r="C83" t="s">
        <v>592</v>
      </c>
      <c r="D83">
        <v>150</v>
      </c>
      <c r="E83" t="s">
        <v>109</v>
      </c>
      <c r="F83" t="s">
        <v>111</v>
      </c>
      <c r="G83" t="s">
        <v>197</v>
      </c>
      <c r="H83">
        <v>72.053491309457442</v>
      </c>
      <c r="I83">
        <v>60.075777446510372</v>
      </c>
      <c r="J83">
        <v>45.547282343520322</v>
      </c>
      <c r="K83">
        <v>38.731152189896527</v>
      </c>
      <c r="L83">
        <v>12.3873489350235</v>
      </c>
      <c r="M83">
        <v>38.918019167208037</v>
      </c>
      <c r="N83">
        <v>25.106829767208598</v>
      </c>
      <c r="O83">
        <v>15.286194217608751</v>
      </c>
      <c r="P83">
        <v>13.48316846831781</v>
      </c>
      <c r="Q83">
        <v>5.1596318788631841</v>
      </c>
      <c r="R83">
        <v>73.747365580743036</v>
      </c>
      <c r="S83">
        <v>69.326172881768173</v>
      </c>
      <c r="T83">
        <v>53.651347866632648</v>
      </c>
      <c r="U83">
        <v>48.202323682861397</v>
      </c>
      <c r="V83">
        <v>48.112692249334359</v>
      </c>
      <c r="W83" t="s">
        <v>197</v>
      </c>
      <c r="X83" t="s">
        <v>197</v>
      </c>
      <c r="Y83" t="s">
        <v>197</v>
      </c>
      <c r="Z83" t="s">
        <v>197</v>
      </c>
      <c r="AA83" t="s">
        <v>197</v>
      </c>
      <c r="AB83" t="s">
        <v>197</v>
      </c>
      <c r="AC83" t="s">
        <v>197</v>
      </c>
      <c r="AD83" t="s">
        <v>197</v>
      </c>
      <c r="AE83" t="s">
        <v>197</v>
      </c>
      <c r="AF83" t="s">
        <v>197</v>
      </c>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row>
    <row r="84">
      <c r="A84" t="s">
        <v>588</v>
      </c>
      <c r="B84">
        <v>2003</v>
      </c>
      <c r="C84" t="s">
        <v>592</v>
      </c>
      <c r="D84">
        <v>151</v>
      </c>
      <c r="E84" t="s">
        <v>110</v>
      </c>
      <c r="F84" t="s">
        <v>49</v>
      </c>
      <c r="G84" t="s">
        <v>197</v>
      </c>
      <c r="H84">
        <v>6.5510693779886848</v>
      </c>
      <c r="I84">
        <v>8.2123731486297249</v>
      </c>
      <c r="J84">
        <v>10.37386396008513</v>
      </c>
      <c r="K84">
        <v>28.732290164962709</v>
      </c>
      <c r="L84">
        <v>26.92492134587766</v>
      </c>
      <c r="M84">
        <v>19.564830034679119</v>
      </c>
      <c r="N84">
        <v>43.203262668107307</v>
      </c>
      <c r="O84">
        <v>60.710224965616327</v>
      </c>
      <c r="P84">
        <v>32.879178811414917</v>
      </c>
      <c r="Q84">
        <v>13.471024634091259</v>
      </c>
      <c r="R84">
        <v>6.8744895799005379</v>
      </c>
      <c r="S84">
        <v>7.4362231516915784</v>
      </c>
      <c r="T84">
        <v>7.061053234837579</v>
      </c>
      <c r="U84">
        <v>9.2945139773109062</v>
      </c>
      <c r="V84">
        <v>6.4359093804736283</v>
      </c>
      <c r="W84" t="s">
        <v>197</v>
      </c>
      <c r="X84" t="s">
        <v>197</v>
      </c>
      <c r="Y84" t="s">
        <v>197</v>
      </c>
      <c r="Z84" t="s">
        <v>197</v>
      </c>
      <c r="AA84" t="s">
        <v>197</v>
      </c>
      <c r="AB84" t="s">
        <v>197</v>
      </c>
      <c r="AC84" t="s">
        <v>197</v>
      </c>
      <c r="AD84" t="s">
        <v>197</v>
      </c>
      <c r="AE84" t="s">
        <v>197</v>
      </c>
      <c r="AF84" t="s">
        <v>197</v>
      </c>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row>
    <row r="85">
      <c r="A85" t="s">
        <v>588</v>
      </c>
      <c r="B85">
        <v>2003</v>
      </c>
      <c r="C85" t="s">
        <v>592</v>
      </c>
      <c r="D85">
        <v>152</v>
      </c>
      <c r="E85" t="s">
        <v>110</v>
      </c>
      <c r="F85" t="s">
        <v>48</v>
      </c>
      <c r="G85" t="s">
        <v>197</v>
      </c>
      <c r="H85">
        <v>25.532563262287319</v>
      </c>
      <c r="I85">
        <v>37.680431792127457</v>
      </c>
      <c r="J85">
        <v>48.788106841952683</v>
      </c>
      <c r="K85">
        <v>36.834220412605568</v>
      </c>
      <c r="L85">
        <v>62.049466657139178</v>
      </c>
      <c r="M85">
        <v>48.97214300426122</v>
      </c>
      <c r="N85">
        <v>37.367492703235861</v>
      </c>
      <c r="O85">
        <v>26.82153480832223</v>
      </c>
      <c r="P85">
        <v>54.472233738811802</v>
      </c>
      <c r="Q85">
        <v>81.958820163311501</v>
      </c>
      <c r="R85">
        <v>23.061824684127799</v>
      </c>
      <c r="S85">
        <v>28.503506063807318</v>
      </c>
      <c r="T85">
        <v>44.262315822567373</v>
      </c>
      <c r="U85">
        <v>46.867858460277198</v>
      </c>
      <c r="V85">
        <v>49.160424422375179</v>
      </c>
      <c r="W85" t="s">
        <v>197</v>
      </c>
      <c r="X85" t="s">
        <v>197</v>
      </c>
      <c r="Y85" t="s">
        <v>197</v>
      </c>
      <c r="Z85" t="s">
        <v>197</v>
      </c>
      <c r="AA85" t="s">
        <v>197</v>
      </c>
      <c r="AB85" t="s">
        <v>197</v>
      </c>
      <c r="AC85" t="s">
        <v>197</v>
      </c>
      <c r="AD85" t="s">
        <v>197</v>
      </c>
      <c r="AE85" t="s">
        <v>197</v>
      </c>
      <c r="AF85" t="s">
        <v>197</v>
      </c>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row>
    <row r="86">
      <c r="A86" t="s">
        <v>588</v>
      </c>
      <c r="B86">
        <v>2003</v>
      </c>
      <c r="C86" t="s">
        <v>592</v>
      </c>
      <c r="D86">
        <v>153</v>
      </c>
      <c r="E86" t="s">
        <v>251</v>
      </c>
      <c r="F86" t="s">
        <v>252</v>
      </c>
      <c r="G86" t="s">
        <v>197</v>
      </c>
      <c r="H86">
        <v>0</v>
      </c>
      <c r="I86">
        <v>0.4102763034959831</v>
      </c>
      <c r="J86">
        <v>0.55723409752295461</v>
      </c>
      <c r="K86">
        <v>6.4998123689038874</v>
      </c>
      <c r="L86">
        <v>49.370604750164617</v>
      </c>
      <c r="M86">
        <v>2.1807589702117491</v>
      </c>
      <c r="N86">
        <v>10.44853229179086</v>
      </c>
      <c r="O86">
        <v>22.502964611039221</v>
      </c>
      <c r="P86">
        <v>40.456103581243433</v>
      </c>
      <c r="Q86">
        <v>77.209846371304664</v>
      </c>
      <c r="R86">
        <v>0</v>
      </c>
      <c r="S86">
        <v>0.19419759804266731</v>
      </c>
      <c r="T86">
        <v>0.41206870733391843</v>
      </c>
      <c r="U86">
        <v>0</v>
      </c>
      <c r="V86">
        <v>9.6305643419190172</v>
      </c>
      <c r="W86" t="s">
        <v>197</v>
      </c>
      <c r="X86" t="s">
        <v>197</v>
      </c>
      <c r="Y86" t="s">
        <v>197</v>
      </c>
      <c r="Z86" t="s">
        <v>197</v>
      </c>
      <c r="AA86" t="s">
        <v>197</v>
      </c>
      <c r="AB86" t="s">
        <v>197</v>
      </c>
      <c r="AC86" t="s">
        <v>197</v>
      </c>
      <c r="AD86" t="s">
        <v>197</v>
      </c>
      <c r="AE86" t="s">
        <v>197</v>
      </c>
      <c r="AF86" t="s">
        <v>197</v>
      </c>
      <c r="AG86"/>
      <c r="AH86"/>
      <c r="AI86"/>
      <c r="AJ86"/>
      <c r="AK86"/>
      <c r="AL86"/>
      <c r="AM86"/>
      <c r="AN86"/>
      <c r="AO86"/>
      <c r="AP86"/>
      <c r="AQ86">
        <v>0</v>
      </c>
      <c r="AR86">
        <v>1377.5733375549321</v>
      </c>
      <c r="AS86">
        <v>1725.1023254394529</v>
      </c>
      <c r="AT86">
        <v>18493.764514923099</v>
      </c>
      <c r="AU86">
        <v>163311.3464431763</v>
      </c>
      <c r="AV86">
        <v>2412.9341163635249</v>
      </c>
      <c r="AW86">
        <v>11130.668338775629</v>
      </c>
      <c r="AX86">
        <v>24464.50830078125</v>
      </c>
      <c r="AY86">
        <v>43892.157150268547</v>
      </c>
      <c r="AZ86">
        <v>85094.418678283691</v>
      </c>
      <c r="BA86">
        <v>0</v>
      </c>
      <c r="BB86">
        <v>438.36190795898438</v>
      </c>
      <c r="BC86">
        <v>929.93826293945313</v>
      </c>
      <c r="BD86">
        <v>0</v>
      </c>
      <c r="BE86">
        <v>16544.79986572266</v>
      </c>
      <c r="BF86"/>
      <c r="BG86"/>
      <c r="BH86"/>
      <c r="BI86"/>
      <c r="BJ86"/>
      <c r="BK86"/>
      <c r="BL86"/>
      <c r="BM86"/>
      <c r="BN86"/>
      <c r="BO86"/>
    </row>
    <row r="87">
      <c r="A87" t="s">
        <v>588</v>
      </c>
      <c r="B87">
        <v>2003</v>
      </c>
      <c r="C87" t="s">
        <v>592</v>
      </c>
      <c r="D87">
        <v>154</v>
      </c>
      <c r="E87" t="s">
        <v>251</v>
      </c>
      <c r="F87" t="s">
        <v>253</v>
      </c>
      <c r="G87" t="s">
        <v>197</v>
      </c>
      <c r="H87">
        <v>0.1520985164343468</v>
      </c>
      <c r="I87">
        <v>0</v>
      </c>
      <c r="J87">
        <v>0.072902352844941898</v>
      </c>
      <c r="K87">
        <v>1.3965213094640121</v>
      </c>
      <c r="L87">
        <v>5.8427302280579054</v>
      </c>
      <c r="M87">
        <v>0.2039768711814352</v>
      </c>
      <c r="N87">
        <v>2.9093448400951281</v>
      </c>
      <c r="O87">
        <v>2.5735172555887882</v>
      </c>
      <c r="P87">
        <v>6.1610346321607539</v>
      </c>
      <c r="Q87">
        <v>5.8815280831400116</v>
      </c>
      <c r="R87">
        <v>0.22716410206890189</v>
      </c>
      <c r="S87">
        <v>0</v>
      </c>
      <c r="T87">
        <v>0</v>
      </c>
      <c r="U87">
        <v>0</v>
      </c>
      <c r="V87">
        <v>2.4662449629244492</v>
      </c>
      <c r="W87" t="s">
        <v>197</v>
      </c>
      <c r="X87" t="s">
        <v>197</v>
      </c>
      <c r="Y87" t="s">
        <v>197</v>
      </c>
      <c r="Z87" t="s">
        <v>197</v>
      </c>
      <c r="AA87" t="s">
        <v>197</v>
      </c>
      <c r="AB87" t="s">
        <v>197</v>
      </c>
      <c r="AC87" t="s">
        <v>197</v>
      </c>
      <c r="AD87" t="s">
        <v>197</v>
      </c>
      <c r="AE87" t="s">
        <v>197</v>
      </c>
      <c r="AF87" t="s">
        <v>197</v>
      </c>
      <c r="AG87"/>
      <c r="AH87"/>
      <c r="AI87"/>
      <c r="AJ87"/>
      <c r="AK87"/>
      <c r="AL87"/>
      <c r="AM87"/>
      <c r="AN87"/>
      <c r="AO87"/>
      <c r="AP87"/>
      <c r="AQ87">
        <v>512.14581298828125</v>
      </c>
      <c r="AR87">
        <v>0</v>
      </c>
      <c r="AS87">
        <v>225.6933288574219</v>
      </c>
      <c r="AT87">
        <v>3973.4895057678218</v>
      </c>
      <c r="AU87">
        <v>19326.96885681152</v>
      </c>
      <c r="AV87">
        <v>225.6933288574219</v>
      </c>
      <c r="AW87">
        <v>3099.2824249267578</v>
      </c>
      <c r="AX87">
        <v>2797.8462104797359</v>
      </c>
      <c r="AY87">
        <v>6684.3090744018546</v>
      </c>
      <c r="AZ87">
        <v>6482.1423263549796</v>
      </c>
      <c r="BA87">
        <v>512.14581298828125</v>
      </c>
      <c r="BB87">
        <v>0</v>
      </c>
      <c r="BC87">
        <v>0</v>
      </c>
      <c r="BD87">
        <v>0</v>
      </c>
      <c r="BE87">
        <v>4236.8783264160156</v>
      </c>
      <c r="BF87"/>
      <c r="BG87"/>
      <c r="BH87"/>
      <c r="BI87"/>
      <c r="BJ87"/>
      <c r="BK87"/>
      <c r="BL87"/>
      <c r="BM87"/>
      <c r="BN87"/>
      <c r="BO87"/>
    </row>
    <row r="88">
      <c r="A88" t="s">
        <v>588</v>
      </c>
      <c r="B88">
        <v>2003</v>
      </c>
      <c r="C88" t="s">
        <v>592</v>
      </c>
      <c r="D88">
        <v>155</v>
      </c>
      <c r="E88" t="s">
        <v>251</v>
      </c>
      <c r="F88" t="s">
        <v>254</v>
      </c>
      <c r="G88" t="s">
        <v>197</v>
      </c>
      <c r="H88">
        <v>0.1054140615736676</v>
      </c>
      <c r="I88">
        <v>0</v>
      </c>
      <c r="J88">
        <v>0</v>
      </c>
      <c r="K88">
        <v>0.87146213223162561</v>
      </c>
      <c r="L88">
        <v>3.0119873950196321</v>
      </c>
      <c r="M88">
        <v>0</v>
      </c>
      <c r="N88">
        <v>1.3545251268664471</v>
      </c>
      <c r="O88">
        <v>2.3161957997231051</v>
      </c>
      <c r="P88">
        <v>3.6373282822707629</v>
      </c>
      <c r="Q88">
        <v>1.7619089746868719</v>
      </c>
      <c r="R88">
        <v>0.15743934394754289</v>
      </c>
      <c r="S88">
        <v>0</v>
      </c>
      <c r="T88">
        <v>0</v>
      </c>
      <c r="U88">
        <v>0</v>
      </c>
      <c r="V88">
        <v>1.509744666748758</v>
      </c>
      <c r="W88" t="s">
        <v>197</v>
      </c>
      <c r="X88" t="s">
        <v>197</v>
      </c>
      <c r="Y88" t="s">
        <v>197</v>
      </c>
      <c r="Z88" t="s">
        <v>197</v>
      </c>
      <c r="AA88" t="s">
        <v>197</v>
      </c>
      <c r="AB88" t="s">
        <v>197</v>
      </c>
      <c r="AC88" t="s">
        <v>197</v>
      </c>
      <c r="AD88" t="s">
        <v>197</v>
      </c>
      <c r="AE88" t="s">
        <v>197</v>
      </c>
      <c r="AF88" t="s">
        <v>197</v>
      </c>
      <c r="AG88"/>
      <c r="AH88"/>
      <c r="AI88"/>
      <c r="AJ88"/>
      <c r="AK88"/>
      <c r="AL88"/>
      <c r="AM88"/>
      <c r="AN88"/>
      <c r="AO88"/>
      <c r="AP88"/>
      <c r="AQ88">
        <v>354.95001220703131</v>
      </c>
      <c r="AR88">
        <v>0</v>
      </c>
      <c r="AS88">
        <v>0</v>
      </c>
      <c r="AT88">
        <v>2479.5508766174321</v>
      </c>
      <c r="AU88">
        <v>9963.2507934570313</v>
      </c>
      <c r="AV88">
        <v>0</v>
      </c>
      <c r="AW88">
        <v>1442.9557685852051</v>
      </c>
      <c r="AX88">
        <v>2518.0944976806641</v>
      </c>
      <c r="AY88">
        <v>3946.2570648193359</v>
      </c>
      <c r="AZ88">
        <v>1941.832901000977</v>
      </c>
      <c r="BA88">
        <v>354.95001220703131</v>
      </c>
      <c r="BB88">
        <v>0</v>
      </c>
      <c r="BC88">
        <v>0</v>
      </c>
      <c r="BD88">
        <v>0</v>
      </c>
      <c r="BE88">
        <v>2593.6614379882808</v>
      </c>
      <c r="BF88"/>
      <c r="BG88"/>
      <c r="BH88"/>
      <c r="BI88"/>
      <c r="BJ88"/>
      <c r="BK88"/>
      <c r="BL88"/>
      <c r="BM88"/>
      <c r="BN88"/>
      <c r="BO88"/>
    </row>
    <row r="89">
      <c r="A89" t="s">
        <v>588</v>
      </c>
      <c r="B89">
        <v>2003</v>
      </c>
      <c r="C89" t="s">
        <v>592</v>
      </c>
      <c r="D89">
        <v>156</v>
      </c>
      <c r="E89" t="s">
        <v>251</v>
      </c>
      <c r="F89" t="s">
        <v>255</v>
      </c>
      <c r="G89" t="s">
        <v>197</v>
      </c>
      <c r="H89">
        <v>39.588508013955327</v>
      </c>
      <c r="I89">
        <v>56.355790973586373</v>
      </c>
      <c r="J89">
        <v>71.976330399523093</v>
      </c>
      <c r="K89">
        <v>80.76738001663837</v>
      </c>
      <c r="L89">
        <v>39.965718120657783</v>
      </c>
      <c r="M89">
        <v>77.316207416664255</v>
      </c>
      <c r="N89">
        <v>76.878300236331171</v>
      </c>
      <c r="O89">
        <v>68.982196002369236</v>
      </c>
      <c r="P89">
        <v>47.922424691701814</v>
      </c>
      <c r="Q89">
        <v>14.4045875597844</v>
      </c>
      <c r="R89">
        <v>38.524804996990021</v>
      </c>
      <c r="S89">
        <v>44.53887285535253</v>
      </c>
      <c r="T89">
        <v>62.97918816370742</v>
      </c>
      <c r="U89">
        <v>69.196406032881058</v>
      </c>
      <c r="V89">
        <v>73.504078212463469</v>
      </c>
      <c r="W89" t="s">
        <v>197</v>
      </c>
      <c r="X89" t="s">
        <v>197</v>
      </c>
      <c r="Y89" t="s">
        <v>197</v>
      </c>
      <c r="Z89" t="s">
        <v>197</v>
      </c>
      <c r="AA89" t="s">
        <v>197</v>
      </c>
      <c r="AB89" t="s">
        <v>197</v>
      </c>
      <c r="AC89" t="s">
        <v>197</v>
      </c>
      <c r="AD89" t="s">
        <v>197</v>
      </c>
      <c r="AE89" t="s">
        <v>197</v>
      </c>
      <c r="AF89" t="s">
        <v>197</v>
      </c>
      <c r="AG89"/>
      <c r="AH89"/>
      <c r="AI89"/>
      <c r="AJ89"/>
      <c r="AK89"/>
      <c r="AL89"/>
      <c r="AM89"/>
      <c r="AN89"/>
      <c r="AO89"/>
      <c r="AP89"/>
      <c r="AQ89">
        <v>133302.3430938721</v>
      </c>
      <c r="AR89">
        <v>189224.27252197271</v>
      </c>
      <c r="AS89">
        <v>222826.52030944821</v>
      </c>
      <c r="AT89">
        <v>229805.54233551031</v>
      </c>
      <c r="AU89">
        <v>132201.24142456049</v>
      </c>
      <c r="AV89">
        <v>85547.700214385986</v>
      </c>
      <c r="AW89">
        <v>81897.326675415039</v>
      </c>
      <c r="AX89">
        <v>74995.252220153809</v>
      </c>
      <c r="AY89">
        <v>51992.614448547363</v>
      </c>
      <c r="AZ89">
        <v>15875.56590652466</v>
      </c>
      <c r="BA89">
        <v>86854.909713745117</v>
      </c>
      <c r="BB89">
        <v>100537.521987915</v>
      </c>
      <c r="BC89">
        <v>142128.620300293</v>
      </c>
      <c r="BD89">
        <v>141254.29187011719</v>
      </c>
      <c r="BE89">
        <v>126276.1163482666</v>
      </c>
      <c r="BF89"/>
      <c r="BG89"/>
      <c r="BH89"/>
      <c r="BI89"/>
      <c r="BJ89"/>
      <c r="BK89"/>
      <c r="BL89"/>
      <c r="BM89"/>
      <c r="BN89"/>
      <c r="BO89"/>
    </row>
    <row r="90">
      <c r="A90" t="s">
        <v>588</v>
      </c>
      <c r="B90">
        <v>2003</v>
      </c>
      <c r="C90" t="s">
        <v>592</v>
      </c>
      <c r="D90">
        <v>157</v>
      </c>
      <c r="E90" t="s">
        <v>251</v>
      </c>
      <c r="F90" t="s">
        <v>256</v>
      </c>
      <c r="G90" t="s">
        <v>197</v>
      </c>
      <c r="H90">
        <v>7.2574947157157208</v>
      </c>
      <c r="I90">
        <v>8.6609125947044454</v>
      </c>
      <c r="J90">
        <v>6.2612789416252852</v>
      </c>
      <c r="K90">
        <v>6.3095008578645677</v>
      </c>
      <c r="L90">
        <v>1.2871312847973739</v>
      </c>
      <c r="M90">
        <v>7.793334941488224</v>
      </c>
      <c r="N90">
        <v>6.1740915541084203</v>
      </c>
      <c r="O90">
        <v>3.625126331279652</v>
      </c>
      <c r="P90">
        <v>0.23209993759611311</v>
      </c>
      <c r="Q90">
        <v>0.74212901108404161</v>
      </c>
      <c r="R90">
        <v>8.2523807758678682</v>
      </c>
      <c r="S90">
        <v>7.3422542826162962</v>
      </c>
      <c r="T90">
        <v>6.8473722361773053</v>
      </c>
      <c r="U90">
        <v>6.6928375578325898</v>
      </c>
      <c r="V90">
        <v>6.1739672158407917</v>
      </c>
      <c r="W90" t="s">
        <v>197</v>
      </c>
      <c r="X90" t="s">
        <v>197</v>
      </c>
      <c r="Y90" t="s">
        <v>197</v>
      </c>
      <c r="Z90" t="s">
        <v>197</v>
      </c>
      <c r="AA90" t="s">
        <v>197</v>
      </c>
      <c r="AB90" t="s">
        <v>197</v>
      </c>
      <c r="AC90" t="s">
        <v>197</v>
      </c>
      <c r="AD90" t="s">
        <v>197</v>
      </c>
      <c r="AE90" t="s">
        <v>197</v>
      </c>
      <c r="AF90" t="s">
        <v>197</v>
      </c>
      <c r="AG90"/>
      <c r="AH90"/>
      <c r="AI90"/>
      <c r="AJ90"/>
      <c r="AK90"/>
      <c r="AL90"/>
      <c r="AM90"/>
      <c r="AN90"/>
      <c r="AO90"/>
      <c r="AP90"/>
      <c r="AQ90">
        <v>24437.421340942379</v>
      </c>
      <c r="AR90">
        <v>29080.505424499512</v>
      </c>
      <c r="AS90">
        <v>19383.858436584469</v>
      </c>
      <c r="AT90">
        <v>17952.275611877441</v>
      </c>
      <c r="AU90">
        <v>4257.6578559875488</v>
      </c>
      <c r="AV90">
        <v>8623.0546417236328</v>
      </c>
      <c r="AW90">
        <v>6577.1692581176758</v>
      </c>
      <c r="AX90">
        <v>3941.122192382813</v>
      </c>
      <c r="AY90">
        <v>251.8128547668457</v>
      </c>
      <c r="AZ90">
        <v>817.91429138183594</v>
      </c>
      <c r="BA90">
        <v>18605.150299072269</v>
      </c>
      <c r="BB90">
        <v>16573.658111572269</v>
      </c>
      <c r="BC90">
        <v>15452.84397888184</v>
      </c>
      <c r="BD90">
        <v>13662.44410705566</v>
      </c>
      <c r="BE90">
        <v>10606.54893493652</v>
      </c>
      <c r="BF90"/>
      <c r="BG90"/>
      <c r="BH90"/>
      <c r="BI90"/>
      <c r="BJ90"/>
      <c r="BK90"/>
      <c r="BL90"/>
      <c r="BM90"/>
      <c r="BN90"/>
      <c r="BO90"/>
    </row>
    <row r="91">
      <c r="A91" t="s">
        <v>588</v>
      </c>
      <c r="B91">
        <v>2003</v>
      </c>
      <c r="C91" t="s">
        <v>592</v>
      </c>
      <c r="D91">
        <v>158</v>
      </c>
      <c r="E91" t="s">
        <v>251</v>
      </c>
      <c r="F91" t="s">
        <v>257</v>
      </c>
      <c r="G91" t="s">
        <v>197</v>
      </c>
      <c r="H91">
        <v>0.079472608960093602</v>
      </c>
      <c r="I91">
        <v>0</v>
      </c>
      <c r="J91">
        <v>0.1242041651775647</v>
      </c>
      <c r="K91">
        <v>0</v>
      </c>
      <c r="L91">
        <v>0.46497048054936241</v>
      </c>
      <c r="M91">
        <v>0.34751658913542971</v>
      </c>
      <c r="N91">
        <v>0</v>
      </c>
      <c r="O91">
        <v>0</v>
      </c>
      <c r="P91">
        <v>1.4176545671157881</v>
      </c>
      <c r="Q91">
        <v>0</v>
      </c>
      <c r="R91">
        <v>0</v>
      </c>
      <c r="S91">
        <v>0.1185488006096739</v>
      </c>
      <c r="T91">
        <v>0</v>
      </c>
      <c r="U91">
        <v>0</v>
      </c>
      <c r="V91">
        <v>0</v>
      </c>
      <c r="W91" t="s">
        <v>197</v>
      </c>
      <c r="X91" t="s">
        <v>197</v>
      </c>
      <c r="Y91" t="s">
        <v>197</v>
      </c>
      <c r="Z91" t="s">
        <v>197</v>
      </c>
      <c r="AA91" t="s">
        <v>197</v>
      </c>
      <c r="AB91" t="s">
        <v>197</v>
      </c>
      <c r="AC91" t="s">
        <v>197</v>
      </c>
      <c r="AD91" t="s">
        <v>197</v>
      </c>
      <c r="AE91" t="s">
        <v>197</v>
      </c>
      <c r="AF91" t="s">
        <v>197</v>
      </c>
      <c r="AG91"/>
      <c r="AH91"/>
      <c r="AI91"/>
      <c r="AJ91"/>
      <c r="AK91"/>
      <c r="AL91"/>
      <c r="AM91"/>
      <c r="AN91"/>
      <c r="AO91"/>
      <c r="AP91"/>
      <c r="AQ91">
        <v>267.60000610351563</v>
      </c>
      <c r="AR91">
        <v>0</v>
      </c>
      <c r="AS91">
        <v>384.51504516601563</v>
      </c>
      <c r="AT91">
        <v>0</v>
      </c>
      <c r="AU91">
        <v>1538.06005859375</v>
      </c>
      <c r="AV91">
        <v>384.51504516601563</v>
      </c>
      <c r="AW91">
        <v>0</v>
      </c>
      <c r="AX91">
        <v>0</v>
      </c>
      <c r="AY91">
        <v>1538.06005859375</v>
      </c>
      <c r="AZ91">
        <v>0</v>
      </c>
      <c r="BA91">
        <v>0</v>
      </c>
      <c r="BB91">
        <v>267.60000610351563</v>
      </c>
      <c r="BC91">
        <v>0</v>
      </c>
      <c r="BD91">
        <v>0</v>
      </c>
      <c r="BE91">
        <v>0</v>
      </c>
      <c r="BF91"/>
      <c r="BG91"/>
      <c r="BH91"/>
      <c r="BI91"/>
      <c r="BJ91"/>
      <c r="BK91"/>
      <c r="BL91"/>
      <c r="BM91"/>
      <c r="BN91"/>
      <c r="BO91"/>
    </row>
    <row r="92">
      <c r="A92" t="s">
        <v>588</v>
      </c>
      <c r="B92">
        <v>2003</v>
      </c>
      <c r="C92" t="s">
        <v>592</v>
      </c>
      <c r="D92">
        <v>159</v>
      </c>
      <c r="E92" t="s">
        <v>251</v>
      </c>
      <c r="F92" t="s">
        <v>258</v>
      </c>
      <c r="G92" t="s">
        <v>197</v>
      </c>
      <c r="H92">
        <v>48.182509339238337</v>
      </c>
      <c r="I92">
        <v>31.212398207150351</v>
      </c>
      <c r="J92">
        <v>19.59313340295035</v>
      </c>
      <c r="K92">
        <v>3.8997796146710191</v>
      </c>
      <c r="L92">
        <v>0.056857740753327002</v>
      </c>
      <c r="M92">
        <v>11.0348176772077</v>
      </c>
      <c r="N92">
        <v>2.0482690044744398</v>
      </c>
      <c r="O92">
        <v>0</v>
      </c>
      <c r="P92">
        <v>0.17335430791134351</v>
      </c>
      <c r="Q92">
        <v>0</v>
      </c>
      <c r="R92">
        <v>49.157685583858019</v>
      </c>
      <c r="S92">
        <v>42.19958262499356</v>
      </c>
      <c r="T92">
        <v>27.297775357995121</v>
      </c>
      <c r="U92">
        <v>22.29212917878775</v>
      </c>
      <c r="V92">
        <v>6.5240034642685627</v>
      </c>
      <c r="W92" t="s">
        <v>197</v>
      </c>
      <c r="X92" t="s">
        <v>197</v>
      </c>
      <c r="Y92" t="s">
        <v>197</v>
      </c>
      <c r="Z92" t="s">
        <v>197</v>
      </c>
      <c r="AA92" t="s">
        <v>197</v>
      </c>
      <c r="AB92" t="s">
        <v>197</v>
      </c>
      <c r="AC92" t="s">
        <v>197</v>
      </c>
      <c r="AD92" t="s">
        <v>197</v>
      </c>
      <c r="AE92" t="s">
        <v>197</v>
      </c>
      <c r="AF92" t="s">
        <v>197</v>
      </c>
      <c r="AG92"/>
      <c r="AH92"/>
      <c r="AI92"/>
      <c r="AJ92"/>
      <c r="AK92"/>
      <c r="AL92"/>
      <c r="AM92"/>
      <c r="AN92"/>
      <c r="AO92"/>
      <c r="AP92"/>
      <c r="AQ92">
        <v>162240.04675292969</v>
      </c>
      <c r="AR92">
        <v>104801.0016784668</v>
      </c>
      <c r="AS92">
        <v>60657.020355224609</v>
      </c>
      <c r="AT92">
        <v>11095.95196914673</v>
      </c>
      <c r="AU92">
        <v>188.0777893066406</v>
      </c>
      <c r="AV92">
        <v>12209.642791748051</v>
      </c>
      <c r="AW92">
        <v>2181.9909553527832</v>
      </c>
      <c r="AX92">
        <v>0</v>
      </c>
      <c r="AY92">
        <v>188.0777893066406</v>
      </c>
      <c r="AZ92">
        <v>0</v>
      </c>
      <c r="BA92">
        <v>110826.9423675537</v>
      </c>
      <c r="BB92">
        <v>95257.046127319336</v>
      </c>
      <c r="BC92">
        <v>61604.400787353523</v>
      </c>
      <c r="BD92">
        <v>45506.105041503914</v>
      </c>
      <c r="BE92">
        <v>11207.89268493652</v>
      </c>
      <c r="BF92"/>
      <c r="BG92"/>
      <c r="BH92"/>
      <c r="BI92"/>
      <c r="BJ92"/>
      <c r="BK92"/>
      <c r="BL92"/>
      <c r="BM92"/>
      <c r="BN92"/>
      <c r="BO92"/>
    </row>
    <row r="93">
      <c r="A93" t="s">
        <v>588</v>
      </c>
      <c r="B93">
        <v>2003</v>
      </c>
      <c r="C93" t="s">
        <v>592</v>
      </c>
      <c r="D93">
        <v>160</v>
      </c>
      <c r="E93" t="s">
        <v>251</v>
      </c>
      <c r="F93" t="s">
        <v>46</v>
      </c>
      <c r="G93" t="s">
        <v>197</v>
      </c>
      <c r="H93">
        <v>4.6345027441225009</v>
      </c>
      <c r="I93">
        <v>3.360621921062843</v>
      </c>
      <c r="J93">
        <v>1.41491664035581</v>
      </c>
      <c r="K93">
        <v>0.25554370022652428</v>
      </c>
      <c r="L93">
        <v>0</v>
      </c>
      <c r="M93">
        <v>1.1233875341112041</v>
      </c>
      <c r="N93">
        <v>0.18693694633353461</v>
      </c>
      <c r="O93">
        <v>0</v>
      </c>
      <c r="P93">
        <v>0</v>
      </c>
      <c r="Q93">
        <v>0</v>
      </c>
      <c r="R93">
        <v>3.6805251972676531</v>
      </c>
      <c r="S93">
        <v>5.6065438383852726</v>
      </c>
      <c r="T93">
        <v>2.4635955347862382</v>
      </c>
      <c r="U93">
        <v>1.8186272304986</v>
      </c>
      <c r="V93">
        <v>0.1913971358349493</v>
      </c>
      <c r="W93" t="s">
        <v>197</v>
      </c>
      <c r="X93" t="s">
        <v>197</v>
      </c>
      <c r="Y93" t="s">
        <v>197</v>
      </c>
      <c r="Z93" t="s">
        <v>197</v>
      </c>
      <c r="AA93" t="s">
        <v>197</v>
      </c>
      <c r="AB93" t="s">
        <v>197</v>
      </c>
      <c r="AC93" t="s">
        <v>197</v>
      </c>
      <c r="AD93" t="s">
        <v>197</v>
      </c>
      <c r="AE93" t="s">
        <v>197</v>
      </c>
      <c r="AF93" t="s">
        <v>197</v>
      </c>
      <c r="AG93"/>
      <c r="AH93"/>
      <c r="AI93"/>
      <c r="AJ93"/>
      <c r="AK93"/>
      <c r="AL93"/>
      <c r="AM93"/>
      <c r="AN93"/>
      <c r="AO93"/>
      <c r="AP93"/>
      <c r="AQ93">
        <v>15605.28814697266</v>
      </c>
      <c r="AR93">
        <v>11283.866790771481</v>
      </c>
      <c r="AS93">
        <v>4380.3421173095703</v>
      </c>
      <c r="AT93">
        <v>727.092529296875</v>
      </c>
      <c r="AU93">
        <v>0</v>
      </c>
      <c r="AV93">
        <v>1242.989318847656</v>
      </c>
      <c r="AW93">
        <v>199.14118957519531</v>
      </c>
      <c r="AX93">
        <v>0</v>
      </c>
      <c r="AY93">
        <v>0</v>
      </c>
      <c r="AZ93">
        <v>0</v>
      </c>
      <c r="BA93">
        <v>8297.814453125</v>
      </c>
      <c r="BB93">
        <v>12655.641876220699</v>
      </c>
      <c r="BC93">
        <v>5559.732421875</v>
      </c>
      <c r="BD93">
        <v>3712.4601745605469</v>
      </c>
      <c r="BE93">
        <v>328.81015014648438</v>
      </c>
      <c r="BF93"/>
      <c r="BG93"/>
      <c r="BH93"/>
      <c r="BI93"/>
      <c r="BJ93"/>
      <c r="BK93"/>
      <c r="BL93"/>
      <c r="BM93"/>
      <c r="BN93"/>
      <c r="BO93"/>
    </row>
    <row r="94">
      <c r="A94" t="s">
        <v>588</v>
      </c>
      <c r="B94">
        <v>2007</v>
      </c>
      <c r="C94" t="s">
        <v>593</v>
      </c>
      <c r="D94">
        <v>16</v>
      </c>
      <c r="E94" t="s">
        <v>13</v>
      </c>
      <c r="F94" t="s">
        <v>14</v>
      </c>
      <c r="G94" t="s">
        <v>600</v>
      </c>
      <c r="H94">
        <v>14.732171907514751</v>
      </c>
      <c r="I94">
        <v>15.64006458808892</v>
      </c>
      <c r="J94">
        <v>25.169215341052158</v>
      </c>
      <c r="K94">
        <v>65.245403120536608</v>
      </c>
      <c r="L94">
        <v>89.629642897068223</v>
      </c>
      <c r="M94">
        <v>61.152782694470297</v>
      </c>
      <c r="N94">
        <v>78.437751544884676</v>
      </c>
      <c r="O94">
        <v>88.539693769743522</v>
      </c>
      <c r="P94">
        <v>91.452500593558696</v>
      </c>
      <c r="Q94">
        <v>91.516273540083418</v>
      </c>
      <c r="R94">
        <v>15.16323285999116</v>
      </c>
      <c r="S94">
        <v>14.242055450718871</v>
      </c>
      <c r="T94">
        <v>16.051323683076081</v>
      </c>
      <c r="U94">
        <v>18.491200869125262</v>
      </c>
      <c r="V94">
        <v>34.25452576643378</v>
      </c>
      <c r="W94" t="s">
        <v>158</v>
      </c>
      <c r="X94" t="s">
        <v>159</v>
      </c>
      <c r="Y94" t="s">
        <v>160</v>
      </c>
      <c r="Z94" t="s">
        <v>161</v>
      </c>
      <c r="AA94" t="s">
        <v>162</v>
      </c>
      <c r="AB94" t="s">
        <v>164</v>
      </c>
      <c r="AC94" t="s">
        <v>309</v>
      </c>
      <c r="AD94" t="s">
        <v>165</v>
      </c>
      <c r="AE94" t="s">
        <v>166</v>
      </c>
      <c r="AF94" t="s">
        <v>197</v>
      </c>
      <c r="AG94">
        <v>45.965755446645318</v>
      </c>
      <c r="AH94">
        <v>66.848277962066007</v>
      </c>
      <c r="AI94">
        <v>16.557884429535289</v>
      </c>
      <c r="AJ94">
        <v>32.068262088748632</v>
      </c>
      <c r="AK94">
        <v>83.911849508736694</v>
      </c>
      <c r="AL94">
        <v>20.435649969385281</v>
      </c>
      <c r="AM94">
        <v>16.962591419534409</v>
      </c>
      <c r="AN94">
        <v>38.817303337642933</v>
      </c>
      <c r="AO94">
        <v>30.240796390896129</v>
      </c>
      <c r="AP94"/>
      <c r="AQ94"/>
      <c r="AR94"/>
      <c r="AS94"/>
      <c r="AT94"/>
      <c r="AU94"/>
      <c r="AV94"/>
      <c r="AW94"/>
      <c r="AX94"/>
      <c r="AY94"/>
      <c r="AZ94"/>
      <c r="BA94"/>
      <c r="BB94"/>
      <c r="BC94"/>
      <c r="BD94"/>
      <c r="BE94"/>
      <c r="BF94"/>
      <c r="BG94"/>
      <c r="BH94"/>
      <c r="BI94"/>
      <c r="BJ94"/>
      <c r="BK94"/>
      <c r="BL94"/>
      <c r="BM94"/>
      <c r="BN94"/>
      <c r="BO94"/>
    </row>
    <row r="95">
      <c r="A95" t="s">
        <v>588</v>
      </c>
      <c r="B95">
        <v>2007</v>
      </c>
      <c r="C95" t="s">
        <v>593</v>
      </c>
      <c r="D95">
        <v>17</v>
      </c>
      <c r="E95" t="s">
        <v>13</v>
      </c>
      <c r="F95" t="s">
        <v>51</v>
      </c>
      <c r="G95" t="s">
        <v>197</v>
      </c>
      <c r="H95">
        <v>85.267828092485459</v>
      </c>
      <c r="I95">
        <v>84.359935411911195</v>
      </c>
      <c r="J95">
        <v>74.830784658947834</v>
      </c>
      <c r="K95">
        <v>34.754596879463392</v>
      </c>
      <c r="L95">
        <v>10.37035710293187</v>
      </c>
      <c r="M95">
        <v>38.847217305529647</v>
      </c>
      <c r="N95">
        <v>21.562248455115409</v>
      </c>
      <c r="O95">
        <v>11.46030623025648</v>
      </c>
      <c r="P95">
        <v>8.5474994064412773</v>
      </c>
      <c r="Q95">
        <v>8.4837264599166033</v>
      </c>
      <c r="R95">
        <v>84.836767140008945</v>
      </c>
      <c r="S95">
        <v>85.757944549281035</v>
      </c>
      <c r="T95">
        <v>83.948676316923923</v>
      </c>
      <c r="U95">
        <v>81.50879913087465</v>
      </c>
      <c r="V95">
        <v>65.745474233566199</v>
      </c>
      <c r="W95" t="s">
        <v>158</v>
      </c>
      <c r="X95" t="s">
        <v>159</v>
      </c>
      <c r="Y95" t="s">
        <v>160</v>
      </c>
      <c r="Z95" t="s">
        <v>161</v>
      </c>
      <c r="AA95" t="s">
        <v>162</v>
      </c>
      <c r="AB95" t="s">
        <v>164</v>
      </c>
      <c r="AC95" t="s">
        <v>309</v>
      </c>
      <c r="AD95" t="s">
        <v>165</v>
      </c>
      <c r="AE95" t="s">
        <v>166</v>
      </c>
      <c r="AF95" t="s">
        <v>197</v>
      </c>
      <c r="AG95">
        <v>54.034244553354803</v>
      </c>
      <c r="AH95">
        <v>33.151722037933993</v>
      </c>
      <c r="AI95">
        <v>83.442115570465077</v>
      </c>
      <c r="AJ95">
        <v>67.931737911251375</v>
      </c>
      <c r="AK95">
        <v>16.088150491263391</v>
      </c>
      <c r="AL95">
        <v>79.564350030614619</v>
      </c>
      <c r="AM95">
        <v>83.037408580465666</v>
      </c>
      <c r="AN95">
        <v>61.182696662357003</v>
      </c>
      <c r="AO95">
        <v>69.759203609103778</v>
      </c>
      <c r="AP95"/>
      <c r="AQ95"/>
      <c r="AR95"/>
      <c r="AS95"/>
      <c r="AT95"/>
      <c r="AU95"/>
      <c r="AV95"/>
      <c r="AW95"/>
      <c r="AX95"/>
      <c r="AY95"/>
      <c r="AZ95"/>
      <c r="BA95"/>
      <c r="BB95"/>
      <c r="BC95"/>
      <c r="BD95"/>
      <c r="BE95"/>
      <c r="BF95"/>
      <c r="BG95"/>
      <c r="BH95"/>
      <c r="BI95"/>
      <c r="BJ95"/>
      <c r="BK95"/>
      <c r="BL95"/>
      <c r="BM95"/>
      <c r="BN95"/>
      <c r="BO95"/>
    </row>
    <row r="96">
      <c r="A96" t="s">
        <v>588</v>
      </c>
      <c r="B96">
        <v>2007</v>
      </c>
      <c r="C96" t="s">
        <v>593</v>
      </c>
      <c r="D96">
        <v>18</v>
      </c>
      <c r="E96" t="s">
        <v>60</v>
      </c>
      <c r="F96" t="s">
        <v>15</v>
      </c>
      <c r="G96" t="s">
        <v>601</v>
      </c>
      <c r="H96">
        <v>12.908726927171321</v>
      </c>
      <c r="I96">
        <v>13.71824641427261</v>
      </c>
      <c r="J96">
        <v>20.908865429433771</v>
      </c>
      <c r="K96">
        <v>62.364813306650561</v>
      </c>
      <c r="L96">
        <v>88.729883830544736</v>
      </c>
      <c r="M96">
        <v>56.11100168897309</v>
      </c>
      <c r="N96">
        <v>75.816938207931088</v>
      </c>
      <c r="O96">
        <v>86.163657632285592</v>
      </c>
      <c r="P96">
        <v>90.833047952898141</v>
      </c>
      <c r="Q96">
        <v>91.420018296975087</v>
      </c>
      <c r="R96">
        <v>12.88494010651185</v>
      </c>
      <c r="S96">
        <v>12.688036993024021</v>
      </c>
      <c r="T96">
        <v>14.23921787481583</v>
      </c>
      <c r="U96">
        <v>15.17167033393762</v>
      </c>
      <c r="V96">
        <v>30.846293031512769</v>
      </c>
      <c r="W96" t="s">
        <v>158</v>
      </c>
      <c r="X96" t="s">
        <v>159</v>
      </c>
      <c r="Y96" t="s">
        <v>160</v>
      </c>
      <c r="Z96" t="s">
        <v>161</v>
      </c>
      <c r="AA96" t="s">
        <v>162</v>
      </c>
      <c r="AB96" t="s">
        <v>164</v>
      </c>
      <c r="AC96" t="s">
        <v>309</v>
      </c>
      <c r="AD96" t="s">
        <v>165</v>
      </c>
      <c r="AE96" t="s">
        <v>166</v>
      </c>
      <c r="AF96" t="s">
        <v>197</v>
      </c>
      <c r="AG96">
        <v>39.434667981566449</v>
      </c>
      <c r="AH96">
        <v>65.048923951180655</v>
      </c>
      <c r="AI96">
        <v>16.073111441399959</v>
      </c>
      <c r="AJ96">
        <v>29.18238585803368</v>
      </c>
      <c r="AK96">
        <v>82.982832779336192</v>
      </c>
      <c r="AL96">
        <v>19.752549077299339</v>
      </c>
      <c r="AM96">
        <v>14.689474035301529</v>
      </c>
      <c r="AN96">
        <v>32.455880172752607</v>
      </c>
      <c r="AO96">
        <v>28.82602885831227</v>
      </c>
      <c r="AP96"/>
      <c r="AQ96"/>
      <c r="AR96"/>
      <c r="AS96"/>
      <c r="AT96"/>
      <c r="AU96"/>
      <c r="AV96"/>
      <c r="AW96"/>
      <c r="AX96"/>
      <c r="AY96"/>
      <c r="AZ96"/>
      <c r="BA96"/>
      <c r="BB96"/>
      <c r="BC96"/>
      <c r="BD96"/>
      <c r="BE96"/>
      <c r="BF96"/>
      <c r="BG96"/>
      <c r="BH96"/>
      <c r="BI96"/>
      <c r="BJ96"/>
      <c r="BK96"/>
      <c r="BL96"/>
      <c r="BM96"/>
      <c r="BN96"/>
      <c r="BO96"/>
    </row>
    <row r="97">
      <c r="A97" t="s">
        <v>588</v>
      </c>
      <c r="B97">
        <v>2007</v>
      </c>
      <c r="C97" t="s">
        <v>593</v>
      </c>
      <c r="D97">
        <v>19</v>
      </c>
      <c r="E97" t="s">
        <v>60</v>
      </c>
      <c r="F97" t="s">
        <v>16</v>
      </c>
      <c r="G97" t="s">
        <v>602</v>
      </c>
      <c r="H97">
        <v>1.8234449803434341</v>
      </c>
      <c r="I97">
        <v>1.92181817381632</v>
      </c>
      <c r="J97">
        <v>4.2603499116184018</v>
      </c>
      <c r="K97">
        <v>2.8805898138860559</v>
      </c>
      <c r="L97">
        <v>0.89975906652350235</v>
      </c>
      <c r="M97">
        <v>5.041781005497235</v>
      </c>
      <c r="N97">
        <v>2.620813336953602</v>
      </c>
      <c r="O97">
        <v>2.376036137457922</v>
      </c>
      <c r="P97">
        <v>0.61945264066055938</v>
      </c>
      <c r="Q97">
        <v>0.096255243108337898</v>
      </c>
      <c r="R97">
        <v>2.278292753479326</v>
      </c>
      <c r="S97">
        <v>1.5540184576948559</v>
      </c>
      <c r="T97">
        <v>1.812105808260263</v>
      </c>
      <c r="U97">
        <v>3.3195305351876372</v>
      </c>
      <c r="V97">
        <v>3.4082327349210142</v>
      </c>
      <c r="W97" t="s">
        <v>158</v>
      </c>
      <c r="X97" t="s">
        <v>159</v>
      </c>
      <c r="Y97" t="s">
        <v>160</v>
      </c>
      <c r="Z97" t="s">
        <v>161</v>
      </c>
      <c r="AA97" t="s">
        <v>162</v>
      </c>
      <c r="AB97" t="s">
        <v>164</v>
      </c>
      <c r="AC97" t="s">
        <v>309</v>
      </c>
      <c r="AD97" t="s">
        <v>165</v>
      </c>
      <c r="AE97" t="s">
        <v>166</v>
      </c>
      <c r="AF97" t="s">
        <v>197</v>
      </c>
      <c r="AG97">
        <v>6.531087465078917</v>
      </c>
      <c r="AH97">
        <v>1.7993540108853441</v>
      </c>
      <c r="AI97">
        <v>0.48477298813532332</v>
      </c>
      <c r="AJ97">
        <v>2.8858762307149539</v>
      </c>
      <c r="AK97">
        <v>0.92901672940046853</v>
      </c>
      <c r="AL97">
        <v>0.68310089208594105</v>
      </c>
      <c r="AM97">
        <v>2.2731173842328789</v>
      </c>
      <c r="AN97">
        <v>6.361423164890275</v>
      </c>
      <c r="AO97">
        <v>1.4147675325838649</v>
      </c>
      <c r="AP97"/>
      <c r="AQ97"/>
      <c r="AR97"/>
      <c r="AS97"/>
      <c r="AT97"/>
      <c r="AU97"/>
      <c r="AV97"/>
      <c r="AW97"/>
      <c r="AX97"/>
      <c r="AY97"/>
      <c r="AZ97"/>
      <c r="BA97"/>
      <c r="BB97"/>
      <c r="BC97"/>
      <c r="BD97"/>
      <c r="BE97"/>
      <c r="BF97"/>
      <c r="BG97"/>
      <c r="BH97"/>
      <c r="BI97"/>
      <c r="BJ97"/>
      <c r="BK97"/>
      <c r="BL97"/>
      <c r="BM97"/>
      <c r="BN97"/>
      <c r="BO97"/>
    </row>
    <row r="98">
      <c r="A98" t="s">
        <v>588</v>
      </c>
      <c r="B98">
        <v>2007</v>
      </c>
      <c r="C98" t="s">
        <v>593</v>
      </c>
      <c r="D98">
        <v>20</v>
      </c>
      <c r="E98" t="s">
        <v>60</v>
      </c>
      <c r="F98" t="s">
        <v>22</v>
      </c>
      <c r="G98" t="s">
        <v>603</v>
      </c>
      <c r="H98">
        <v>53.967632587739537</v>
      </c>
      <c r="I98">
        <v>49.453637719881378</v>
      </c>
      <c r="J98">
        <v>46.310788543866742</v>
      </c>
      <c r="K98">
        <v>29.28233013026539</v>
      </c>
      <c r="L98">
        <v>10.223769002081481</v>
      </c>
      <c r="M98">
        <v>34.359403176448517</v>
      </c>
      <c r="N98">
        <v>21.180357251648331</v>
      </c>
      <c r="O98">
        <v>11.46030623025649</v>
      </c>
      <c r="P98">
        <v>8.5474994064412986</v>
      </c>
      <c r="Q98">
        <v>8.4837264599165749</v>
      </c>
      <c r="R98">
        <v>54.85436113863841</v>
      </c>
      <c r="S98">
        <v>51.886597299650617</v>
      </c>
      <c r="T98">
        <v>49.754509962866997</v>
      </c>
      <c r="U98">
        <v>47.346278302490767</v>
      </c>
      <c r="V98">
        <v>44.201863240675003</v>
      </c>
      <c r="W98" t="s">
        <v>158</v>
      </c>
      <c r="X98" t="s">
        <v>159</v>
      </c>
      <c r="Y98" t="s">
        <v>160</v>
      </c>
      <c r="Z98" t="s">
        <v>161</v>
      </c>
      <c r="AA98" t="s">
        <v>162</v>
      </c>
      <c r="AB98" t="s">
        <v>164</v>
      </c>
      <c r="AC98" t="s">
        <v>309</v>
      </c>
      <c r="AD98" t="s">
        <v>165</v>
      </c>
      <c r="AE98" t="s">
        <v>166</v>
      </c>
      <c r="AF98" t="s">
        <v>197</v>
      </c>
      <c r="AG98">
        <v>36.214291340200681</v>
      </c>
      <c r="AH98">
        <v>26.05086022278741</v>
      </c>
      <c r="AI98">
        <v>61.252369001782803</v>
      </c>
      <c r="AJ98">
        <v>30.99858495452688</v>
      </c>
      <c r="AK98">
        <v>14.20284620448947</v>
      </c>
      <c r="AL98">
        <v>33.219035117284037</v>
      </c>
      <c r="AM98">
        <v>67.454390859849724</v>
      </c>
      <c r="AN98">
        <v>37.659475321094497</v>
      </c>
      <c r="AO98">
        <v>59.700023617493322</v>
      </c>
      <c r="AP98"/>
      <c r="AQ98"/>
      <c r="AR98"/>
      <c r="AS98"/>
      <c r="AT98"/>
      <c r="AU98"/>
      <c r="AV98"/>
      <c r="AW98"/>
      <c r="AX98"/>
      <c r="AY98"/>
      <c r="AZ98"/>
      <c r="BA98"/>
      <c r="BB98"/>
      <c r="BC98"/>
      <c r="BD98"/>
      <c r="BE98"/>
      <c r="BF98"/>
      <c r="BG98"/>
      <c r="BH98"/>
      <c r="BI98"/>
      <c r="BJ98"/>
      <c r="BK98"/>
      <c r="BL98"/>
      <c r="BM98"/>
      <c r="BN98"/>
      <c r="BO98"/>
    </row>
    <row r="99">
      <c r="A99" t="s">
        <v>588</v>
      </c>
      <c r="B99">
        <v>2007</v>
      </c>
      <c r="C99" t="s">
        <v>593</v>
      </c>
      <c r="D99">
        <v>21</v>
      </c>
      <c r="E99" t="s">
        <v>60</v>
      </c>
      <c r="F99" t="s">
        <v>17</v>
      </c>
      <c r="G99" t="s">
        <v>604</v>
      </c>
      <c r="H99">
        <v>31.300195504745709</v>
      </c>
      <c r="I99">
        <v>34.906297692029689</v>
      </c>
      <c r="J99">
        <v>28.519996115081081</v>
      </c>
      <c r="K99">
        <v>5.4722667491979911</v>
      </c>
      <c r="L99">
        <v>0.14658810085028359</v>
      </c>
      <c r="M99">
        <v>4.4878141290811486</v>
      </c>
      <c r="N99">
        <v>0.38189120346698258</v>
      </c>
      <c r="O99">
        <v>0</v>
      </c>
      <c r="P99">
        <v>0</v>
      </c>
      <c r="Q99">
        <v>0</v>
      </c>
      <c r="R99">
        <v>29.982406001370421</v>
      </c>
      <c r="S99">
        <v>33.87134724963051</v>
      </c>
      <c r="T99">
        <v>34.194166354056897</v>
      </c>
      <c r="U99">
        <v>34.162520828383961</v>
      </c>
      <c r="V99">
        <v>21.54361099289121</v>
      </c>
      <c r="W99" t="s">
        <v>158</v>
      </c>
      <c r="X99" t="s">
        <v>159</v>
      </c>
      <c r="Y99" t="s">
        <v>160</v>
      </c>
      <c r="Z99" t="s">
        <v>161</v>
      </c>
      <c r="AA99" t="s">
        <v>162</v>
      </c>
      <c r="AB99" t="s">
        <v>164</v>
      </c>
      <c r="AC99" t="s">
        <v>309</v>
      </c>
      <c r="AD99" t="s">
        <v>165</v>
      </c>
      <c r="AE99" t="s">
        <v>166</v>
      </c>
      <c r="AF99" t="s">
        <v>197</v>
      </c>
      <c r="AG99">
        <v>17.819953213153951</v>
      </c>
      <c r="AH99">
        <v>7.1008618151465868</v>
      </c>
      <c r="AI99">
        <v>22.189746568681919</v>
      </c>
      <c r="AJ99">
        <v>36.933152956724477</v>
      </c>
      <c r="AK99">
        <v>1.8853042867738681</v>
      </c>
      <c r="AL99">
        <v>46.345314913330682</v>
      </c>
      <c r="AM99">
        <v>15.58301772061588</v>
      </c>
      <c r="AN99">
        <v>23.523221341262609</v>
      </c>
      <c r="AO99">
        <v>10.05917999161054</v>
      </c>
      <c r="AP99"/>
      <c r="AQ99"/>
      <c r="AR99"/>
      <c r="AS99"/>
      <c r="AT99"/>
      <c r="AU99"/>
      <c r="AV99"/>
      <c r="AW99"/>
      <c r="AX99"/>
      <c r="AY99"/>
      <c r="AZ99"/>
      <c r="BA99"/>
      <c r="BB99"/>
      <c r="BC99"/>
      <c r="BD99"/>
      <c r="BE99"/>
      <c r="BF99"/>
      <c r="BG99"/>
      <c r="BH99"/>
      <c r="BI99"/>
      <c r="BJ99"/>
      <c r="BK99"/>
      <c r="BL99"/>
      <c r="BM99"/>
      <c r="BN99"/>
      <c r="BO99"/>
    </row>
    <row r="100">
      <c r="A100" t="s">
        <v>588</v>
      </c>
      <c r="B100">
        <v>2007</v>
      </c>
      <c r="C100" t="s">
        <v>593</v>
      </c>
      <c r="D100">
        <v>22</v>
      </c>
      <c r="E100" t="s">
        <v>54</v>
      </c>
      <c r="F100" t="s">
        <v>49</v>
      </c>
      <c r="G100" t="s">
        <v>197</v>
      </c>
      <c r="H100">
        <v>12.37729909609126</v>
      </c>
      <c r="I100">
        <v>12.28778924148388</v>
      </c>
      <c r="J100">
        <v>16.926828484277671</v>
      </c>
      <c r="K100">
        <v>4.4150080712419761</v>
      </c>
      <c r="L100">
        <v>1.0038632727308721</v>
      </c>
      <c r="M100">
        <v>8.2445651421732187</v>
      </c>
      <c r="N100">
        <v>3.3412652521711901</v>
      </c>
      <c r="O100">
        <v>2.683582962955628</v>
      </c>
      <c r="P100">
        <v>0.67734904637937199</v>
      </c>
      <c r="Q100">
        <v>0.1051782807417075</v>
      </c>
      <c r="R100">
        <v>15.02511222056544</v>
      </c>
      <c r="S100">
        <v>10.9114759668796</v>
      </c>
      <c r="T100">
        <v>11.289447799067689</v>
      </c>
      <c r="U100">
        <v>17.951946759338139</v>
      </c>
      <c r="V100">
        <v>9.9497297325329264</v>
      </c>
      <c r="W100" t="s">
        <v>158</v>
      </c>
      <c r="X100" t="s">
        <v>159</v>
      </c>
      <c r="Y100" t="s">
        <v>160</v>
      </c>
      <c r="Z100" t="s">
        <v>161</v>
      </c>
      <c r="AA100" t="s">
        <v>162</v>
      </c>
      <c r="AB100" t="s">
        <v>164</v>
      </c>
      <c r="AC100" t="s">
        <v>309</v>
      </c>
      <c r="AD100" t="s">
        <v>165</v>
      </c>
      <c r="AE100" t="s">
        <v>166</v>
      </c>
      <c r="AF100" t="s">
        <v>197</v>
      </c>
      <c r="AG100">
        <v>14.208593770768911</v>
      </c>
      <c r="AH100">
        <v>2.6916983739003908</v>
      </c>
      <c r="AI100">
        <v>2.9277471418426182</v>
      </c>
      <c r="AJ100">
        <v>8.9991662869921587</v>
      </c>
      <c r="AK100">
        <v>1.1071341352138131</v>
      </c>
      <c r="AL100">
        <v>3.3426922711501561</v>
      </c>
      <c r="AM100">
        <v>13.400767182395951</v>
      </c>
      <c r="AN100">
        <v>16.38811204775606</v>
      </c>
      <c r="AO100">
        <v>4.6783408555000063</v>
      </c>
      <c r="AP100"/>
      <c r="AQ100"/>
      <c r="AR100"/>
      <c r="AS100"/>
      <c r="AT100"/>
      <c r="AU100"/>
      <c r="AV100"/>
      <c r="AW100"/>
      <c r="AX100"/>
      <c r="AY100"/>
      <c r="AZ100"/>
      <c r="BA100"/>
      <c r="BB100"/>
      <c r="BC100"/>
      <c r="BD100"/>
      <c r="BE100"/>
      <c r="BF100"/>
      <c r="BG100"/>
      <c r="BH100"/>
      <c r="BI100"/>
      <c r="BJ100"/>
      <c r="BK100"/>
      <c r="BL100"/>
      <c r="BM100"/>
      <c r="BN100"/>
      <c r="BO100"/>
    </row>
    <row r="101">
      <c r="A101" t="s">
        <v>588</v>
      </c>
      <c r="B101">
        <v>2007</v>
      </c>
      <c r="C101" t="s">
        <v>593</v>
      </c>
      <c r="D101">
        <v>23</v>
      </c>
      <c r="E101" t="s">
        <v>54</v>
      </c>
      <c r="F101" t="s">
        <v>48</v>
      </c>
      <c r="G101" t="s">
        <v>197</v>
      </c>
      <c r="H101">
        <v>87.622700903908722</v>
      </c>
      <c r="I101">
        <v>87.71221075851615</v>
      </c>
      <c r="J101">
        <v>83.073171515722365</v>
      </c>
      <c r="K101">
        <v>95.584991928758029</v>
      </c>
      <c r="L101">
        <v>98.996136727269146</v>
      </c>
      <c r="M101">
        <v>91.755434857826828</v>
      </c>
      <c r="N101">
        <v>96.658734747828831</v>
      </c>
      <c r="O101">
        <v>97.316417037044374</v>
      </c>
      <c r="P101">
        <v>99.322650953620624</v>
      </c>
      <c r="Q101">
        <v>99.894821719258303</v>
      </c>
      <c r="R101">
        <v>84.974887779434653</v>
      </c>
      <c r="S101">
        <v>89.088524033120422</v>
      </c>
      <c r="T101">
        <v>88.710552200932341</v>
      </c>
      <c r="U101">
        <v>82.048053240661886</v>
      </c>
      <c r="V101">
        <v>90.050270267467084</v>
      </c>
      <c r="W101" t="s">
        <v>158</v>
      </c>
      <c r="X101" t="s">
        <v>159</v>
      </c>
      <c r="Y101" t="s">
        <v>160</v>
      </c>
      <c r="Z101" t="s">
        <v>161</v>
      </c>
      <c r="AA101" t="s">
        <v>162</v>
      </c>
      <c r="AB101" t="s">
        <v>164</v>
      </c>
      <c r="AC101" t="s">
        <v>309</v>
      </c>
      <c r="AD101" t="s">
        <v>165</v>
      </c>
      <c r="AE101" t="s">
        <v>166</v>
      </c>
      <c r="AF101" t="s">
        <v>197</v>
      </c>
      <c r="AG101">
        <v>85.7914062292312</v>
      </c>
      <c r="AH101">
        <v>97.308301626099606</v>
      </c>
      <c r="AI101">
        <v>97.07225285815737</v>
      </c>
      <c r="AJ101">
        <v>91.00083371300785</v>
      </c>
      <c r="AK101">
        <v>98.892865864786145</v>
      </c>
      <c r="AL101">
        <v>96.657307728849844</v>
      </c>
      <c r="AM101">
        <v>86.599232817604005</v>
      </c>
      <c r="AN101">
        <v>83.611887952243819</v>
      </c>
      <c r="AO101">
        <v>95.321659144500032</v>
      </c>
      <c r="AP101"/>
      <c r="AQ101"/>
      <c r="AR101"/>
      <c r="AS101"/>
      <c r="AT101"/>
      <c r="AU101"/>
      <c r="AV101"/>
      <c r="AW101"/>
      <c r="AX101"/>
      <c r="AY101"/>
      <c r="AZ101"/>
      <c r="BA101"/>
      <c r="BB101"/>
      <c r="BC101"/>
      <c r="BD101"/>
      <c r="BE101"/>
      <c r="BF101"/>
      <c r="BG101"/>
      <c r="BH101"/>
      <c r="BI101"/>
      <c r="BJ101"/>
      <c r="BK101"/>
      <c r="BL101"/>
      <c r="BM101"/>
      <c r="BN101"/>
      <c r="BO101"/>
    </row>
    <row r="102">
      <c r="A102" t="s">
        <v>588</v>
      </c>
      <c r="B102">
        <v>2007</v>
      </c>
      <c r="C102" t="s">
        <v>593</v>
      </c>
      <c r="D102">
        <v>29</v>
      </c>
      <c r="E102" t="s">
        <v>57</v>
      </c>
      <c r="F102" t="s">
        <v>49</v>
      </c>
      <c r="G102" t="s">
        <v>605</v>
      </c>
      <c r="H102">
        <v>0.29999999999999999</v>
      </c>
      <c r="I102">
        <v>0.29999999999999999</v>
      </c>
      <c r="J102">
        <v>8</v>
      </c>
      <c r="K102">
        <v>53.899999999999999</v>
      </c>
      <c r="L102">
        <v>84.700000000000003</v>
      </c>
      <c r="M102">
        <v>50.600000000000001</v>
      </c>
      <c r="N102">
        <v>73.200000000000003</v>
      </c>
      <c r="O102">
        <v>83.200000000000003</v>
      </c>
      <c r="P102">
        <v>86.900000000000006</v>
      </c>
      <c r="Q102">
        <v>87.700000000000003</v>
      </c>
      <c r="R102">
        <v>0.20000000000000001</v>
      </c>
      <c r="S102">
        <v>0.40000000000000002</v>
      </c>
      <c r="T102">
        <v>0.29999999999999999</v>
      </c>
      <c r="U102">
        <v>1.8</v>
      </c>
      <c r="V102">
        <v>13.4</v>
      </c>
      <c r="W102" t="s">
        <v>158</v>
      </c>
      <c r="X102" t="s">
        <v>159</v>
      </c>
      <c r="Y102" t="s">
        <v>160</v>
      </c>
      <c r="Z102" t="s">
        <v>161</v>
      </c>
      <c r="AA102" t="s">
        <v>162</v>
      </c>
      <c r="AB102" t="s">
        <v>164</v>
      </c>
      <c r="AC102" t="s">
        <v>309</v>
      </c>
      <c r="AD102" t="s">
        <v>165</v>
      </c>
      <c r="AE102" t="s">
        <v>166</v>
      </c>
      <c r="AF102" t="s">
        <v>197</v>
      </c>
      <c r="AG102">
        <v>19.399999999999999</v>
      </c>
      <c r="AH102">
        <v>60.5</v>
      </c>
      <c r="AI102">
        <v>7.2000000000000002</v>
      </c>
      <c r="AJ102">
        <v>2.8999999999999999</v>
      </c>
      <c r="AK102">
        <v>80.599999999999994</v>
      </c>
      <c r="AL102">
        <v>11.800000000000001</v>
      </c>
      <c r="AM102">
        <v>8.6999999999999993</v>
      </c>
      <c r="AN102">
        <v>20.899999999999999</v>
      </c>
      <c r="AO102">
        <v>11.6</v>
      </c>
      <c r="AP102"/>
      <c r="AQ102"/>
      <c r="AR102"/>
      <c r="AS102"/>
      <c r="AT102"/>
      <c r="AU102"/>
      <c r="AV102"/>
      <c r="AW102"/>
      <c r="AX102"/>
      <c r="AY102"/>
      <c r="AZ102"/>
      <c r="BA102"/>
      <c r="BB102"/>
      <c r="BC102"/>
      <c r="BD102"/>
      <c r="BE102"/>
      <c r="BF102"/>
      <c r="BG102"/>
      <c r="BH102"/>
      <c r="BI102"/>
      <c r="BJ102"/>
      <c r="BK102"/>
      <c r="BL102"/>
      <c r="BM102"/>
      <c r="BN102"/>
      <c r="BO102"/>
    </row>
    <row r="103">
      <c r="A103" t="s">
        <v>588</v>
      </c>
      <c r="B103">
        <v>2007</v>
      </c>
      <c r="C103" t="s">
        <v>593</v>
      </c>
      <c r="D103">
        <v>30</v>
      </c>
      <c r="E103" t="s">
        <v>57</v>
      </c>
      <c r="F103" t="s">
        <v>48</v>
      </c>
      <c r="G103" t="s">
        <v>197</v>
      </c>
      <c r="H103">
        <v>99.700000000000003</v>
      </c>
      <c r="I103">
        <v>99.700000000000003</v>
      </c>
      <c r="J103">
        <v>92</v>
      </c>
      <c r="K103">
        <v>46.100000000000001</v>
      </c>
      <c r="L103">
        <v>15.300000000000001</v>
      </c>
      <c r="M103">
        <v>49.399999999999999</v>
      </c>
      <c r="N103">
        <v>26.800000000000001</v>
      </c>
      <c r="O103">
        <v>16.800000000000001</v>
      </c>
      <c r="P103">
        <v>13.1</v>
      </c>
      <c r="Q103">
        <v>12.300000000000001</v>
      </c>
      <c r="R103">
        <v>99.799999999999997</v>
      </c>
      <c r="S103">
        <v>99.599999999999994</v>
      </c>
      <c r="T103">
        <v>99.700000000000003</v>
      </c>
      <c r="U103">
        <v>98.200000000000003</v>
      </c>
      <c r="V103">
        <v>86.599999999999994</v>
      </c>
      <c r="W103" t="s">
        <v>158</v>
      </c>
      <c r="X103" t="s">
        <v>159</v>
      </c>
      <c r="Y103" t="s">
        <v>160</v>
      </c>
      <c r="Z103" t="s">
        <v>161</v>
      </c>
      <c r="AA103" t="s">
        <v>162</v>
      </c>
      <c r="AB103" t="s">
        <v>164</v>
      </c>
      <c r="AC103" t="s">
        <v>309</v>
      </c>
      <c r="AD103" t="s">
        <v>165</v>
      </c>
      <c r="AE103" t="s">
        <v>166</v>
      </c>
      <c r="AF103" t="s">
        <v>197</v>
      </c>
      <c r="AG103">
        <v>80.599999999999994</v>
      </c>
      <c r="AH103">
        <v>39.5</v>
      </c>
      <c r="AI103">
        <v>92.799999999999997</v>
      </c>
      <c r="AJ103">
        <v>97.099999999999994</v>
      </c>
      <c r="AK103">
        <v>19.399999999999999</v>
      </c>
      <c r="AL103">
        <v>88.200000000000003</v>
      </c>
      <c r="AM103">
        <v>91.299999999999997</v>
      </c>
      <c r="AN103">
        <v>79.099999999999994</v>
      </c>
      <c r="AO103">
        <v>88.400000000000006</v>
      </c>
      <c r="AP103"/>
      <c r="AQ103"/>
      <c r="AR103"/>
      <c r="AS103"/>
      <c r="AT103"/>
      <c r="AU103"/>
      <c r="AV103"/>
      <c r="AW103"/>
      <c r="AX103"/>
      <c r="AY103"/>
      <c r="AZ103"/>
      <c r="BA103"/>
      <c r="BB103"/>
      <c r="BC103"/>
      <c r="BD103"/>
      <c r="BE103"/>
      <c r="BF103"/>
      <c r="BG103"/>
      <c r="BH103"/>
      <c r="BI103"/>
      <c r="BJ103"/>
      <c r="BK103"/>
      <c r="BL103"/>
      <c r="BM103"/>
      <c r="BN103"/>
      <c r="BO103"/>
    </row>
    <row r="104">
      <c r="A104" t="s">
        <v>588</v>
      </c>
      <c r="B104">
        <v>2007</v>
      </c>
      <c r="C104" t="s">
        <v>593</v>
      </c>
      <c r="D104">
        <v>31</v>
      </c>
      <c r="E104" t="s">
        <v>104</v>
      </c>
      <c r="F104" t="s">
        <v>49</v>
      </c>
      <c r="G104" t="s">
        <v>606</v>
      </c>
      <c r="H104">
        <v>0</v>
      </c>
      <c r="I104">
        <v>0</v>
      </c>
      <c r="J104">
        <v>0.80000000000000004</v>
      </c>
      <c r="K104">
        <v>16.300000000000001</v>
      </c>
      <c r="L104">
        <v>63.899999999999999</v>
      </c>
      <c r="M104">
        <v>6.5999999999999996</v>
      </c>
      <c r="N104">
        <v>20</v>
      </c>
      <c r="O104">
        <v>47.600000000000001</v>
      </c>
      <c r="P104">
        <v>65.5</v>
      </c>
      <c r="Q104">
        <v>73.799999999999997</v>
      </c>
      <c r="R104">
        <v>0</v>
      </c>
      <c r="S104">
        <v>0</v>
      </c>
      <c r="T104">
        <v>0</v>
      </c>
      <c r="U104">
        <v>0</v>
      </c>
      <c r="V104">
        <v>6.9000000000000004</v>
      </c>
      <c r="W104" t="s">
        <v>158</v>
      </c>
      <c r="X104" t="s">
        <v>159</v>
      </c>
      <c r="Y104" t="s">
        <v>160</v>
      </c>
      <c r="Z104" t="s">
        <v>161</v>
      </c>
      <c r="AA104" t="s">
        <v>162</v>
      </c>
      <c r="AB104" t="s">
        <v>164</v>
      </c>
      <c r="AC104" t="s">
        <v>309</v>
      </c>
      <c r="AD104" t="s">
        <v>165</v>
      </c>
      <c r="AE104" t="s">
        <v>166</v>
      </c>
      <c r="AF104" t="s">
        <v>197</v>
      </c>
      <c r="AG104">
        <v>6.7999999999999998</v>
      </c>
      <c r="AH104">
        <v>45.399999999999999</v>
      </c>
      <c r="AI104">
        <v>3.7000000000000002</v>
      </c>
      <c r="AJ104">
        <v>2</v>
      </c>
      <c r="AK104">
        <v>31.5</v>
      </c>
      <c r="AL104">
        <v>6.0999999999999996</v>
      </c>
      <c r="AM104">
        <v>2.6000000000000001</v>
      </c>
      <c r="AN104">
        <v>15</v>
      </c>
      <c r="AO104">
        <v>6</v>
      </c>
      <c r="AP104"/>
      <c r="AQ104"/>
      <c r="AR104"/>
      <c r="AS104"/>
      <c r="AT104"/>
      <c r="AU104"/>
      <c r="AV104"/>
      <c r="AW104"/>
      <c r="AX104"/>
      <c r="AY104"/>
      <c r="AZ104"/>
      <c r="BA104"/>
      <c r="BB104"/>
      <c r="BC104"/>
      <c r="BD104"/>
      <c r="BE104"/>
      <c r="BF104"/>
      <c r="BG104"/>
      <c r="BH104"/>
      <c r="BI104"/>
      <c r="BJ104"/>
      <c r="BK104"/>
      <c r="BL104"/>
      <c r="BM104"/>
      <c r="BN104"/>
      <c r="BO104"/>
    </row>
    <row r="105">
      <c r="A105" t="s">
        <v>588</v>
      </c>
      <c r="B105">
        <v>2007</v>
      </c>
      <c r="C105" t="s">
        <v>593</v>
      </c>
      <c r="D105">
        <v>32</v>
      </c>
      <c r="E105" t="s">
        <v>104</v>
      </c>
      <c r="F105" t="s">
        <v>48</v>
      </c>
      <c r="G105" t="s">
        <v>197</v>
      </c>
      <c r="H105">
        <v>100</v>
      </c>
      <c r="I105">
        <v>100</v>
      </c>
      <c r="J105">
        <v>99.200000000000003</v>
      </c>
      <c r="K105">
        <v>83.700000000000003</v>
      </c>
      <c r="L105">
        <v>36.100000000000001</v>
      </c>
      <c r="M105">
        <v>93.400000000000006</v>
      </c>
      <c r="N105">
        <v>80</v>
      </c>
      <c r="O105">
        <v>52.399999999999999</v>
      </c>
      <c r="P105">
        <v>34.5</v>
      </c>
      <c r="Q105">
        <v>26.199999999999999</v>
      </c>
      <c r="R105">
        <v>100</v>
      </c>
      <c r="S105">
        <v>100</v>
      </c>
      <c r="T105">
        <v>100</v>
      </c>
      <c r="U105">
        <v>100</v>
      </c>
      <c r="V105">
        <v>93.099999999999994</v>
      </c>
      <c r="W105" t="s">
        <v>158</v>
      </c>
      <c r="X105" t="s">
        <v>159</v>
      </c>
      <c r="Y105" t="s">
        <v>160</v>
      </c>
      <c r="Z105" t="s">
        <v>161</v>
      </c>
      <c r="AA105" t="s">
        <v>162</v>
      </c>
      <c r="AB105" t="s">
        <v>164</v>
      </c>
      <c r="AC105" t="s">
        <v>309</v>
      </c>
      <c r="AD105" t="s">
        <v>165</v>
      </c>
      <c r="AE105" t="s">
        <v>166</v>
      </c>
      <c r="AF105" t="s">
        <v>197</v>
      </c>
      <c r="AG105">
        <v>93.200000000000003</v>
      </c>
      <c r="AH105">
        <v>54.600000000000001</v>
      </c>
      <c r="AI105">
        <v>96.299999999999997</v>
      </c>
      <c r="AJ105">
        <v>98</v>
      </c>
      <c r="AK105">
        <v>68.5</v>
      </c>
      <c r="AL105">
        <v>93.900000000000006</v>
      </c>
      <c r="AM105">
        <v>97.400000000000006</v>
      </c>
      <c r="AN105">
        <v>85</v>
      </c>
      <c r="AO105">
        <v>94</v>
      </c>
      <c r="AP105"/>
      <c r="AQ105"/>
      <c r="AR105"/>
      <c r="AS105"/>
      <c r="AT105"/>
      <c r="AU105"/>
      <c r="AV105"/>
      <c r="AW105"/>
      <c r="AX105"/>
      <c r="AY105"/>
      <c r="AZ105"/>
      <c r="BA105"/>
      <c r="BB105"/>
      <c r="BC105"/>
      <c r="BD105"/>
      <c r="BE105"/>
      <c r="BF105"/>
      <c r="BG105"/>
      <c r="BH105"/>
      <c r="BI105"/>
      <c r="BJ105"/>
      <c r="BK105"/>
      <c r="BL105"/>
      <c r="BM105"/>
      <c r="BN105"/>
      <c r="BO105"/>
    </row>
    <row r="106">
      <c r="A106" t="s">
        <v>588</v>
      </c>
      <c r="B106">
        <v>2007</v>
      </c>
      <c r="C106" t="s">
        <v>593</v>
      </c>
      <c r="D106">
        <v>35</v>
      </c>
      <c r="E106" t="s">
        <v>55</v>
      </c>
      <c r="F106" t="s">
        <v>49</v>
      </c>
      <c r="G106" t="s">
        <v>197</v>
      </c>
      <c r="H106">
        <v>3.5</v>
      </c>
      <c r="I106">
        <v>5.4000000000000004</v>
      </c>
      <c r="J106">
        <v>9.4000000000000004</v>
      </c>
      <c r="K106">
        <v>28.199999999999999</v>
      </c>
      <c r="L106">
        <v>73.900000000000006</v>
      </c>
      <c r="M106">
        <v>16.300000000000001</v>
      </c>
      <c r="N106">
        <v>29.600000000000001</v>
      </c>
      <c r="O106">
        <v>58.100000000000001</v>
      </c>
      <c r="P106">
        <v>74.799999999999997</v>
      </c>
      <c r="Q106">
        <v>81.599999999999994</v>
      </c>
      <c r="R106">
        <v>3.5</v>
      </c>
      <c r="S106">
        <v>4.9000000000000004</v>
      </c>
      <c r="T106">
        <v>5.2000000000000002</v>
      </c>
      <c r="U106">
        <v>8</v>
      </c>
      <c r="V106">
        <v>20.600000000000001</v>
      </c>
      <c r="W106" t="s">
        <v>158</v>
      </c>
      <c r="X106" t="s">
        <v>159</v>
      </c>
      <c r="Y106" t="s">
        <v>160</v>
      </c>
      <c r="Z106" t="s">
        <v>161</v>
      </c>
      <c r="AA106" t="s">
        <v>162</v>
      </c>
      <c r="AB106" t="s">
        <v>164</v>
      </c>
      <c r="AC106" t="s">
        <v>309</v>
      </c>
      <c r="AD106" t="s">
        <v>165</v>
      </c>
      <c r="AE106" t="s">
        <v>166</v>
      </c>
      <c r="AF106" t="s">
        <v>197</v>
      </c>
      <c r="AG106">
        <v>21.600000000000001</v>
      </c>
      <c r="AH106">
        <v>58.600000000000001</v>
      </c>
      <c r="AI106">
        <v>7</v>
      </c>
      <c r="AJ106">
        <v>13.699999999999999</v>
      </c>
      <c r="AK106">
        <v>39.600000000000001</v>
      </c>
      <c r="AL106">
        <v>13.5</v>
      </c>
      <c r="AM106">
        <v>4.4000000000000004</v>
      </c>
      <c r="AN106">
        <v>18.899999999999999</v>
      </c>
      <c r="AO106">
        <v>8.4000000000000004</v>
      </c>
      <c r="AP106"/>
      <c r="AQ106"/>
      <c r="AR106"/>
      <c r="AS106"/>
      <c r="AT106"/>
      <c r="AU106"/>
      <c r="AV106"/>
      <c r="AW106"/>
      <c r="AX106"/>
      <c r="AY106"/>
      <c r="AZ106"/>
      <c r="BA106"/>
      <c r="BB106"/>
      <c r="BC106"/>
      <c r="BD106"/>
      <c r="BE106"/>
      <c r="BF106"/>
      <c r="BG106"/>
      <c r="BH106"/>
      <c r="BI106"/>
      <c r="BJ106"/>
      <c r="BK106"/>
      <c r="BL106"/>
      <c r="BM106"/>
      <c r="BN106"/>
      <c r="BO106"/>
    </row>
    <row r="107">
      <c r="A107" t="s">
        <v>588</v>
      </c>
      <c r="B107">
        <v>2007</v>
      </c>
      <c r="C107" t="s">
        <v>593</v>
      </c>
      <c r="D107">
        <v>36</v>
      </c>
      <c r="E107" t="s">
        <v>55</v>
      </c>
      <c r="F107" t="s">
        <v>48</v>
      </c>
      <c r="G107" t="s">
        <v>197</v>
      </c>
      <c r="H107">
        <v>96.5</v>
      </c>
      <c r="I107">
        <v>94.599999999999994</v>
      </c>
      <c r="J107">
        <v>90.599999999999994</v>
      </c>
      <c r="K107">
        <v>71.799999999999997</v>
      </c>
      <c r="L107">
        <v>26.100000000000001</v>
      </c>
      <c r="M107">
        <v>83.700000000000003</v>
      </c>
      <c r="N107">
        <v>70.400000000000006</v>
      </c>
      <c r="O107">
        <v>41.899999999999999</v>
      </c>
      <c r="P107">
        <v>25.199999999999999</v>
      </c>
      <c r="Q107">
        <v>18.399999999999999</v>
      </c>
      <c r="R107">
        <v>96.5</v>
      </c>
      <c r="S107">
        <v>95.099999999999994</v>
      </c>
      <c r="T107">
        <v>94.799999999999997</v>
      </c>
      <c r="U107">
        <v>92</v>
      </c>
      <c r="V107">
        <v>79.400000000000006</v>
      </c>
      <c r="W107" t="s">
        <v>158</v>
      </c>
      <c r="X107" t="s">
        <v>159</v>
      </c>
      <c r="Y107" t="s">
        <v>160</v>
      </c>
      <c r="Z107" t="s">
        <v>161</v>
      </c>
      <c r="AA107" t="s">
        <v>162</v>
      </c>
      <c r="AB107" t="s">
        <v>164</v>
      </c>
      <c r="AC107" t="s">
        <v>309</v>
      </c>
      <c r="AD107" t="s">
        <v>165</v>
      </c>
      <c r="AE107" t="s">
        <v>166</v>
      </c>
      <c r="AF107" t="s">
        <v>197</v>
      </c>
      <c r="AG107">
        <v>78.400000000000006</v>
      </c>
      <c r="AH107">
        <v>41.399999999999999</v>
      </c>
      <c r="AI107">
        <v>93</v>
      </c>
      <c r="AJ107">
        <v>86.299999999999997</v>
      </c>
      <c r="AK107">
        <v>60.399999999999999</v>
      </c>
      <c r="AL107">
        <v>86.5</v>
      </c>
      <c r="AM107">
        <v>95.599999999999994</v>
      </c>
      <c r="AN107">
        <v>81.099999999999994</v>
      </c>
      <c r="AO107">
        <v>91.599999999999994</v>
      </c>
      <c r="AP107"/>
      <c r="AQ107"/>
      <c r="AR107"/>
      <c r="AS107"/>
      <c r="AT107"/>
      <c r="AU107"/>
      <c r="AV107"/>
      <c r="AW107"/>
      <c r="AX107"/>
      <c r="AY107"/>
      <c r="AZ107"/>
      <c r="BA107"/>
      <c r="BB107"/>
      <c r="BC107"/>
      <c r="BD107"/>
      <c r="BE107"/>
      <c r="BF107"/>
      <c r="BG107"/>
      <c r="BH107"/>
      <c r="BI107"/>
      <c r="BJ107"/>
      <c r="BK107"/>
      <c r="BL107"/>
      <c r="BM107"/>
      <c r="BN107"/>
      <c r="BO107"/>
    </row>
    <row r="108">
      <c r="A108" t="s">
        <v>588</v>
      </c>
      <c r="B108">
        <v>2007</v>
      </c>
      <c r="C108" t="s">
        <v>593</v>
      </c>
      <c r="D108">
        <v>37</v>
      </c>
      <c r="E108" t="s">
        <v>167</v>
      </c>
      <c r="F108" t="s">
        <v>49</v>
      </c>
      <c r="G108" t="s">
        <v>617</v>
      </c>
      <c r="H108">
        <v>0.69999999999999996</v>
      </c>
      <c r="I108">
        <v>1.8</v>
      </c>
      <c r="J108">
        <v>2.7999999999999998</v>
      </c>
      <c r="K108">
        <v>21.300000000000001</v>
      </c>
      <c r="L108">
        <v>68.599999999999994</v>
      </c>
      <c r="M108">
        <v>10.300000000000001</v>
      </c>
      <c r="N108">
        <v>24.199999999999999</v>
      </c>
      <c r="O108">
        <v>52.5</v>
      </c>
      <c r="P108">
        <v>70.099999999999994</v>
      </c>
      <c r="Q108">
        <v>76.900000000000006</v>
      </c>
      <c r="R108">
        <v>0.40000000000000002</v>
      </c>
      <c r="S108">
        <v>1.1000000000000001</v>
      </c>
      <c r="T108">
        <v>2</v>
      </c>
      <c r="U108">
        <v>2.3999999999999999</v>
      </c>
      <c r="V108">
        <v>11.800000000000001</v>
      </c>
      <c r="W108" t="s">
        <v>158</v>
      </c>
      <c r="X108" t="s">
        <v>159</v>
      </c>
      <c r="Y108" t="s">
        <v>160</v>
      </c>
      <c r="Z108" t="s">
        <v>161</v>
      </c>
      <c r="AA108" t="s">
        <v>162</v>
      </c>
      <c r="AB108" t="s">
        <v>164</v>
      </c>
      <c r="AC108" t="s">
        <v>309</v>
      </c>
      <c r="AD108" t="s">
        <v>165</v>
      </c>
      <c r="AE108" t="s">
        <v>166</v>
      </c>
      <c r="AF108" t="s">
        <v>197</v>
      </c>
      <c r="AG108">
        <v>10.699999999999999</v>
      </c>
      <c r="AH108">
        <v>50.100000000000001</v>
      </c>
      <c r="AI108">
        <v>4.5</v>
      </c>
      <c r="AJ108">
        <v>10.199999999999999</v>
      </c>
      <c r="AK108">
        <v>34.5</v>
      </c>
      <c r="AL108">
        <v>8.6999999999999993</v>
      </c>
      <c r="AM108">
        <v>3</v>
      </c>
      <c r="AN108">
        <v>15.800000000000001</v>
      </c>
      <c r="AO108">
        <v>6.5</v>
      </c>
      <c r="AP108"/>
      <c r="AQ108"/>
      <c r="AR108"/>
      <c r="AS108"/>
      <c r="AT108"/>
      <c r="AU108"/>
      <c r="AV108"/>
      <c r="AW108"/>
      <c r="AX108"/>
      <c r="AY108"/>
      <c r="AZ108"/>
      <c r="BA108"/>
      <c r="BB108"/>
      <c r="BC108"/>
      <c r="BD108"/>
      <c r="BE108"/>
      <c r="BF108"/>
      <c r="BG108"/>
      <c r="BH108"/>
      <c r="BI108"/>
      <c r="BJ108"/>
      <c r="BK108"/>
      <c r="BL108"/>
      <c r="BM108"/>
      <c r="BN108"/>
      <c r="BO108"/>
    </row>
    <row r="109">
      <c r="A109" t="s">
        <v>588</v>
      </c>
      <c r="B109">
        <v>2007</v>
      </c>
      <c r="C109" t="s">
        <v>593</v>
      </c>
      <c r="D109">
        <v>38</v>
      </c>
      <c r="E109" t="s">
        <v>167</v>
      </c>
      <c r="F109" t="s">
        <v>48</v>
      </c>
      <c r="G109" t="s">
        <v>197</v>
      </c>
      <c r="H109">
        <v>99.299999999999997</v>
      </c>
      <c r="I109">
        <v>98.200000000000003</v>
      </c>
      <c r="J109">
        <v>97.200000000000003</v>
      </c>
      <c r="K109">
        <v>78.700000000000003</v>
      </c>
      <c r="L109">
        <v>31.399999999999999</v>
      </c>
      <c r="M109">
        <v>89.700000000000003</v>
      </c>
      <c r="N109">
        <v>75.799999999999997</v>
      </c>
      <c r="O109">
        <v>47.5</v>
      </c>
      <c r="P109">
        <v>29.899999999999999</v>
      </c>
      <c r="Q109">
        <v>23.100000000000001</v>
      </c>
      <c r="R109">
        <v>99.599999999999994</v>
      </c>
      <c r="S109">
        <v>98.900000000000006</v>
      </c>
      <c r="T109">
        <v>98</v>
      </c>
      <c r="U109">
        <v>97.599999999999994</v>
      </c>
      <c r="V109">
        <v>88.200000000000003</v>
      </c>
      <c r="W109" t="s">
        <v>158</v>
      </c>
      <c r="X109" t="s">
        <v>159</v>
      </c>
      <c r="Y109" t="s">
        <v>160</v>
      </c>
      <c r="Z109" t="s">
        <v>161</v>
      </c>
      <c r="AA109" t="s">
        <v>162</v>
      </c>
      <c r="AB109" t="s">
        <v>164</v>
      </c>
      <c r="AC109" t="s">
        <v>309</v>
      </c>
      <c r="AD109" t="s">
        <v>165</v>
      </c>
      <c r="AE109" t="s">
        <v>166</v>
      </c>
      <c r="AF109" t="s">
        <v>197</v>
      </c>
      <c r="AG109">
        <v>89.299999999999997</v>
      </c>
      <c r="AH109">
        <v>49.899999999999999</v>
      </c>
      <c r="AI109">
        <v>95.5</v>
      </c>
      <c r="AJ109">
        <v>89.799999999999997</v>
      </c>
      <c r="AK109">
        <v>65.5</v>
      </c>
      <c r="AL109">
        <v>91.299999999999997</v>
      </c>
      <c r="AM109">
        <v>97</v>
      </c>
      <c r="AN109">
        <v>84.200000000000003</v>
      </c>
      <c r="AO109">
        <v>93.5</v>
      </c>
      <c r="AP109"/>
      <c r="AQ109"/>
      <c r="AR109"/>
      <c r="AS109"/>
      <c r="AT109"/>
      <c r="AU109"/>
      <c r="AV109"/>
      <c r="AW109"/>
      <c r="AX109"/>
      <c r="AY109"/>
      <c r="AZ109"/>
      <c r="BA109"/>
      <c r="BB109"/>
      <c r="BC109"/>
      <c r="BD109"/>
      <c r="BE109"/>
      <c r="BF109"/>
      <c r="BG109"/>
      <c r="BH109"/>
      <c r="BI109"/>
      <c r="BJ109"/>
      <c r="BK109"/>
      <c r="BL109"/>
      <c r="BM109"/>
      <c r="BN109"/>
      <c r="BO109"/>
    </row>
    <row r="110">
      <c r="A110" t="s">
        <v>588</v>
      </c>
      <c r="B110">
        <v>2007</v>
      </c>
      <c r="C110" t="s">
        <v>593</v>
      </c>
      <c r="D110">
        <v>41</v>
      </c>
      <c r="E110" t="s">
        <v>56</v>
      </c>
      <c r="F110" t="s">
        <v>49</v>
      </c>
      <c r="G110" t="s">
        <v>197</v>
      </c>
      <c r="H110">
        <v>17.5</v>
      </c>
      <c r="I110">
        <v>16.100000000000001</v>
      </c>
      <c r="J110">
        <v>20.100000000000001</v>
      </c>
      <c r="K110">
        <v>7</v>
      </c>
      <c r="L110">
        <v>1.3999999999999999</v>
      </c>
      <c r="M110">
        <v>9.1999999999999993</v>
      </c>
      <c r="N110">
        <v>3.2999999999999998</v>
      </c>
      <c r="O110">
        <v>2.3999999999999999</v>
      </c>
      <c r="P110">
        <v>1.2</v>
      </c>
      <c r="Q110">
        <v>0.59999999999999998</v>
      </c>
      <c r="R110">
        <v>16.399999999999999</v>
      </c>
      <c r="S110">
        <v>17.899999999999999</v>
      </c>
      <c r="T110">
        <v>16.600000000000001</v>
      </c>
      <c r="U110">
        <v>19.399999999999999</v>
      </c>
      <c r="V110">
        <v>17.199999999999999</v>
      </c>
      <c r="W110" t="s">
        <v>158</v>
      </c>
      <c r="X110" t="s">
        <v>159</v>
      </c>
      <c r="Y110" t="s">
        <v>160</v>
      </c>
      <c r="Z110" t="s">
        <v>161</v>
      </c>
      <c r="AA110" t="s">
        <v>162</v>
      </c>
      <c r="AB110" t="s">
        <v>164</v>
      </c>
      <c r="AC110" t="s">
        <v>309</v>
      </c>
      <c r="AD110" t="s">
        <v>165</v>
      </c>
      <c r="AE110" t="s">
        <v>166</v>
      </c>
      <c r="AF110" t="s">
        <v>197</v>
      </c>
      <c r="AG110">
        <v>13.800000000000001</v>
      </c>
      <c r="AH110">
        <v>3.6000000000000001</v>
      </c>
      <c r="AI110">
        <v>12.199999999999999</v>
      </c>
      <c r="AJ110">
        <v>27.300000000000001</v>
      </c>
      <c r="AK110">
        <v>1.5</v>
      </c>
      <c r="AL110">
        <v>10.1</v>
      </c>
      <c r="AM110">
        <v>25.300000000000001</v>
      </c>
      <c r="AN110">
        <v>27.5</v>
      </c>
      <c r="AO110">
        <v>7.4000000000000004</v>
      </c>
      <c r="AP110"/>
      <c r="AQ110"/>
      <c r="AR110"/>
      <c r="AS110"/>
      <c r="AT110"/>
      <c r="AU110"/>
      <c r="AV110"/>
      <c r="AW110"/>
      <c r="AX110"/>
      <c r="AY110"/>
      <c r="AZ110"/>
      <c r="BA110"/>
      <c r="BB110"/>
      <c r="BC110"/>
      <c r="BD110"/>
      <c r="BE110"/>
      <c r="BF110"/>
      <c r="BG110"/>
      <c r="BH110"/>
      <c r="BI110"/>
      <c r="BJ110"/>
      <c r="BK110"/>
      <c r="BL110"/>
      <c r="BM110"/>
      <c r="BN110"/>
      <c r="BO110"/>
    </row>
    <row r="111">
      <c r="A111" t="s">
        <v>588</v>
      </c>
      <c r="B111">
        <v>2007</v>
      </c>
      <c r="C111" t="s">
        <v>593</v>
      </c>
      <c r="D111">
        <v>42</v>
      </c>
      <c r="E111" t="s">
        <v>56</v>
      </c>
      <c r="F111" t="s">
        <v>48</v>
      </c>
      <c r="G111" t="s">
        <v>607</v>
      </c>
      <c r="H111">
        <v>82.5</v>
      </c>
      <c r="I111">
        <v>83.900000000000006</v>
      </c>
      <c r="J111">
        <v>79.900000000000006</v>
      </c>
      <c r="K111">
        <v>93</v>
      </c>
      <c r="L111">
        <v>98.599999999999994</v>
      </c>
      <c r="M111">
        <v>90.799999999999997</v>
      </c>
      <c r="N111">
        <v>96.700000000000003</v>
      </c>
      <c r="O111">
        <v>97.599999999999994</v>
      </c>
      <c r="P111">
        <v>98.799999999999997</v>
      </c>
      <c r="Q111">
        <v>99.400000000000006</v>
      </c>
      <c r="R111">
        <v>83.599999999999994</v>
      </c>
      <c r="S111">
        <v>82.099999999999994</v>
      </c>
      <c r="T111">
        <v>83.400000000000006</v>
      </c>
      <c r="U111">
        <v>80.599999999999994</v>
      </c>
      <c r="V111">
        <v>82.799999999999997</v>
      </c>
      <c r="W111" t="s">
        <v>158</v>
      </c>
      <c r="X111" t="s">
        <v>159</v>
      </c>
      <c r="Y111" t="s">
        <v>160</v>
      </c>
      <c r="Z111" t="s">
        <v>161</v>
      </c>
      <c r="AA111" t="s">
        <v>162</v>
      </c>
      <c r="AB111" t="s">
        <v>164</v>
      </c>
      <c r="AC111" t="s">
        <v>309</v>
      </c>
      <c r="AD111" t="s">
        <v>165</v>
      </c>
      <c r="AE111" t="s">
        <v>166</v>
      </c>
      <c r="AF111" t="s">
        <v>197</v>
      </c>
      <c r="AG111">
        <v>86.200000000000003</v>
      </c>
      <c r="AH111">
        <v>96.400000000000006</v>
      </c>
      <c r="AI111">
        <v>87.799999999999997</v>
      </c>
      <c r="AJ111">
        <v>72.700000000000003</v>
      </c>
      <c r="AK111">
        <v>98.5</v>
      </c>
      <c r="AL111">
        <v>89.900000000000006</v>
      </c>
      <c r="AM111">
        <v>74.700000000000003</v>
      </c>
      <c r="AN111">
        <v>72.5</v>
      </c>
      <c r="AO111">
        <v>92.599999999999994</v>
      </c>
      <c r="AP111"/>
      <c r="AQ111"/>
      <c r="AR111"/>
      <c r="AS111"/>
      <c r="AT111"/>
      <c r="AU111"/>
      <c r="AV111"/>
      <c r="AW111"/>
      <c r="AX111"/>
      <c r="AY111"/>
      <c r="AZ111"/>
      <c r="BA111"/>
      <c r="BB111"/>
      <c r="BC111"/>
      <c r="BD111"/>
      <c r="BE111"/>
      <c r="BF111"/>
      <c r="BG111"/>
      <c r="BH111"/>
      <c r="BI111"/>
      <c r="BJ111"/>
      <c r="BK111"/>
      <c r="BL111"/>
      <c r="BM111"/>
      <c r="BN111"/>
      <c r="BO111"/>
    </row>
    <row r="112">
      <c r="A112" t="s">
        <v>588</v>
      </c>
      <c r="B112">
        <v>2007</v>
      </c>
      <c r="C112" t="s">
        <v>593</v>
      </c>
      <c r="D112">
        <v>58</v>
      </c>
      <c r="E112" t="s">
        <v>168</v>
      </c>
      <c r="F112" t="s">
        <v>169</v>
      </c>
      <c r="G112" t="s">
        <v>197</v>
      </c>
      <c r="H112">
        <v>0</v>
      </c>
      <c r="I112">
        <v>0</v>
      </c>
      <c r="J112">
        <v>0.034362060551303697</v>
      </c>
      <c r="K112">
        <v>3.7434637484496229</v>
      </c>
      <c r="L112">
        <v>33.052672528960777</v>
      </c>
      <c r="M112">
        <v>0.1242426732795494</v>
      </c>
      <c r="N112">
        <v>3.327114502605057</v>
      </c>
      <c r="O112">
        <v>15.33777847060794</v>
      </c>
      <c r="P112">
        <v>29.185877432892791</v>
      </c>
      <c r="Q112">
        <v>50.276135044422119</v>
      </c>
      <c r="R112">
        <v>0</v>
      </c>
      <c r="S112">
        <v>0</v>
      </c>
      <c r="T112">
        <v>0</v>
      </c>
      <c r="U112">
        <v>0</v>
      </c>
      <c r="V112">
        <v>2.5026919260339149</v>
      </c>
      <c r="W112" t="s">
        <v>158</v>
      </c>
      <c r="X112" t="s">
        <v>159</v>
      </c>
      <c r="Y112" t="s">
        <v>160</v>
      </c>
      <c r="Z112" t="s">
        <v>161</v>
      </c>
      <c r="AA112" t="s">
        <v>162</v>
      </c>
      <c r="AB112" t="s">
        <v>164</v>
      </c>
      <c r="AC112" t="s">
        <v>309</v>
      </c>
      <c r="AD112" t="s">
        <v>165</v>
      </c>
      <c r="AE112" t="s">
        <v>166</v>
      </c>
      <c r="AF112" t="s">
        <v>197</v>
      </c>
      <c r="AG112">
        <v>3.8345094211498592</v>
      </c>
      <c r="AH112">
        <v>18.175696128314261</v>
      </c>
      <c r="AI112">
        <v>1.194158553915426</v>
      </c>
      <c r="AJ112">
        <v>0.63834109850954024</v>
      </c>
      <c r="AK112">
        <v>17.744897346574831</v>
      </c>
      <c r="AL112">
        <v>3.0087888531395728</v>
      </c>
      <c r="AM112">
        <v>1.6684728873399211</v>
      </c>
      <c r="AN112">
        <v>6.2742485983629779</v>
      </c>
      <c r="AO112">
        <v>2.0422972644626798</v>
      </c>
      <c r="AP112"/>
      <c r="AQ112"/>
      <c r="AR112"/>
      <c r="AS112"/>
      <c r="AT112"/>
      <c r="AU112"/>
      <c r="AV112"/>
      <c r="AW112"/>
      <c r="AX112"/>
      <c r="AY112"/>
      <c r="AZ112"/>
      <c r="BA112"/>
      <c r="BB112"/>
      <c r="BC112"/>
      <c r="BD112"/>
      <c r="BE112"/>
      <c r="BF112"/>
      <c r="BG112"/>
      <c r="BH112"/>
      <c r="BI112"/>
      <c r="BJ112"/>
      <c r="BK112"/>
      <c r="BL112"/>
      <c r="BM112"/>
      <c r="BN112"/>
      <c r="BO112"/>
    </row>
    <row r="113">
      <c r="A113" t="s">
        <v>588</v>
      </c>
      <c r="B113">
        <v>2007</v>
      </c>
      <c r="C113" t="s">
        <v>593</v>
      </c>
      <c r="D113">
        <v>59</v>
      </c>
      <c r="E113" t="s">
        <v>168</v>
      </c>
      <c r="F113" t="s">
        <v>310</v>
      </c>
      <c r="G113" t="s">
        <v>197</v>
      </c>
      <c r="H113">
        <v>0</v>
      </c>
      <c r="I113">
        <v>0.029271990462418799</v>
      </c>
      <c r="J113">
        <v>0.7397485144320326</v>
      </c>
      <c r="K113">
        <v>12.542922192459089</v>
      </c>
      <c r="L113">
        <v>30.889179141767979</v>
      </c>
      <c r="M113">
        <v>6.4825759555524582</v>
      </c>
      <c r="N113">
        <v>16.666336449240831</v>
      </c>
      <c r="O113">
        <v>32.291781037131408</v>
      </c>
      <c r="P113">
        <v>36.321097832277161</v>
      </c>
      <c r="Q113">
        <v>23.502240197935691</v>
      </c>
      <c r="R113">
        <v>0</v>
      </c>
      <c r="S113">
        <v>0</v>
      </c>
      <c r="T113">
        <v>0.045677227207996898</v>
      </c>
      <c r="U113">
        <v>0.022821629844653801</v>
      </c>
      <c r="V113">
        <v>4.4043201026081302</v>
      </c>
      <c r="W113" t="s">
        <v>158</v>
      </c>
      <c r="X113" t="s">
        <v>159</v>
      </c>
      <c r="Y113" t="s">
        <v>160</v>
      </c>
      <c r="Z113" t="s">
        <v>161</v>
      </c>
      <c r="AA113" t="s">
        <v>162</v>
      </c>
      <c r="AB113" t="s">
        <v>164</v>
      </c>
      <c r="AC113" t="s">
        <v>309</v>
      </c>
      <c r="AD113" t="s">
        <v>165</v>
      </c>
      <c r="AE113" t="s">
        <v>166</v>
      </c>
      <c r="AF113" t="s">
        <v>197</v>
      </c>
      <c r="AG113">
        <v>2.987975598318978</v>
      </c>
      <c r="AH113">
        <v>27.296009698131051</v>
      </c>
      <c r="AI113">
        <v>2.4868311839460771</v>
      </c>
      <c r="AJ113">
        <v>1.3809011518777821</v>
      </c>
      <c r="AK113">
        <v>13.76330179749255</v>
      </c>
      <c r="AL113">
        <v>3.0904754283379319</v>
      </c>
      <c r="AM113">
        <v>0.9814546396117183</v>
      </c>
      <c r="AN113">
        <v>8.7627434960592439</v>
      </c>
      <c r="AO113">
        <v>3.9410817481793332</v>
      </c>
      <c r="AP113"/>
      <c r="AQ113"/>
      <c r="AR113"/>
      <c r="AS113"/>
      <c r="AT113"/>
      <c r="AU113"/>
      <c r="AV113"/>
      <c r="AW113"/>
      <c r="AX113"/>
      <c r="AY113"/>
      <c r="AZ113"/>
      <c r="BA113"/>
      <c r="BB113"/>
      <c r="BC113"/>
      <c r="BD113"/>
      <c r="BE113"/>
      <c r="BF113"/>
      <c r="BG113"/>
      <c r="BH113"/>
      <c r="BI113"/>
      <c r="BJ113"/>
      <c r="BK113"/>
      <c r="BL113"/>
      <c r="BM113"/>
      <c r="BN113"/>
      <c r="BO113"/>
    </row>
    <row r="114">
      <c r="A114" t="s">
        <v>588</v>
      </c>
      <c r="B114">
        <v>2007</v>
      </c>
      <c r="C114" t="s">
        <v>593</v>
      </c>
      <c r="D114">
        <v>60</v>
      </c>
      <c r="E114" t="s">
        <v>168</v>
      </c>
      <c r="F114" t="s">
        <v>311</v>
      </c>
      <c r="G114" t="s">
        <v>197</v>
      </c>
      <c r="H114">
        <v>0.26196517570093658</v>
      </c>
      <c r="I114">
        <v>0.31663481870847487</v>
      </c>
      <c r="J114">
        <v>7.2673944871631564</v>
      </c>
      <c r="K114">
        <v>37.633354770718732</v>
      </c>
      <c r="L114">
        <v>20.747397653592859</v>
      </c>
      <c r="M114">
        <v>43.951176534831113</v>
      </c>
      <c r="N114">
        <v>53.234262511264667</v>
      </c>
      <c r="O114">
        <v>35.563277911943622</v>
      </c>
      <c r="P114">
        <v>21.431611893781639</v>
      </c>
      <c r="Q114">
        <v>13.913579085076639</v>
      </c>
      <c r="R114">
        <v>0.2397317293178936</v>
      </c>
      <c r="S114">
        <v>0.39787077903180429</v>
      </c>
      <c r="T114">
        <v>0.26464514207817968</v>
      </c>
      <c r="U114">
        <v>1.825158364950445</v>
      </c>
      <c r="V114">
        <v>6.5258880658889362</v>
      </c>
      <c r="W114" t="s">
        <v>158</v>
      </c>
      <c r="X114" t="s">
        <v>159</v>
      </c>
      <c r="Y114" t="s">
        <v>160</v>
      </c>
      <c r="Z114" t="s">
        <v>161</v>
      </c>
      <c r="AA114" t="s">
        <v>162</v>
      </c>
      <c r="AB114" t="s">
        <v>164</v>
      </c>
      <c r="AC114" t="s">
        <v>309</v>
      </c>
      <c r="AD114" t="s">
        <v>165</v>
      </c>
      <c r="AE114" t="s">
        <v>166</v>
      </c>
      <c r="AF114" t="s">
        <v>197</v>
      </c>
      <c r="AG114">
        <v>12.567264668684039</v>
      </c>
      <c r="AH114">
        <v>15.06013107244263</v>
      </c>
      <c r="AI114">
        <v>3.5417233396608161</v>
      </c>
      <c r="AJ114">
        <v>0.87283374694161653</v>
      </c>
      <c r="AK114">
        <v>49.104311695324533</v>
      </c>
      <c r="AL114">
        <v>5.704445834685437</v>
      </c>
      <c r="AM114">
        <v>6.0149148627632441</v>
      </c>
      <c r="AN114">
        <v>5.8764086961798583</v>
      </c>
      <c r="AO114">
        <v>5.6286301851500582</v>
      </c>
      <c r="AP114"/>
      <c r="AQ114"/>
      <c r="AR114"/>
      <c r="AS114"/>
      <c r="AT114"/>
      <c r="AU114"/>
      <c r="AV114"/>
      <c r="AW114"/>
      <c r="AX114"/>
      <c r="AY114"/>
      <c r="AZ114"/>
      <c r="BA114"/>
      <c r="BB114"/>
      <c r="BC114"/>
      <c r="BD114"/>
      <c r="BE114"/>
      <c r="BF114"/>
      <c r="BG114"/>
      <c r="BH114"/>
      <c r="BI114"/>
      <c r="BJ114"/>
      <c r="BK114"/>
      <c r="BL114"/>
      <c r="BM114"/>
      <c r="BN114"/>
      <c r="BO114"/>
    </row>
    <row r="115">
      <c r="A115" t="s">
        <v>588</v>
      </c>
      <c r="B115">
        <v>2007</v>
      </c>
      <c r="C115" t="s">
        <v>593</v>
      </c>
      <c r="D115">
        <v>61</v>
      </c>
      <c r="E115" t="s">
        <v>168</v>
      </c>
      <c r="F115" t="s">
        <v>312</v>
      </c>
      <c r="G115" t="s">
        <v>197</v>
      </c>
      <c r="H115">
        <v>14.404857102974621</v>
      </c>
      <c r="I115">
        <v>15.228807339256431</v>
      </c>
      <c r="J115">
        <v>17.139877889841909</v>
      </c>
      <c r="K115">
        <v>11.277479856921691</v>
      </c>
      <c r="L115">
        <v>4.627259620931599</v>
      </c>
      <c r="M115">
        <v>10.59478753080719</v>
      </c>
      <c r="N115">
        <v>5.2100380817741261</v>
      </c>
      <c r="O115">
        <v>5.21270775009119</v>
      </c>
      <c r="P115">
        <v>4.5139134346071597</v>
      </c>
      <c r="Q115">
        <v>2.9508074731825298</v>
      </c>
      <c r="R115">
        <v>14.923501130673261</v>
      </c>
      <c r="S115">
        <v>13.74231137533072</v>
      </c>
      <c r="T115">
        <v>15.63902577904117</v>
      </c>
      <c r="U115">
        <v>16.643220874330162</v>
      </c>
      <c r="V115">
        <v>20.84744597253464</v>
      </c>
      <c r="W115" t="s">
        <v>158</v>
      </c>
      <c r="X115" t="s">
        <v>159</v>
      </c>
      <c r="Y115" t="s">
        <v>160</v>
      </c>
      <c r="Z115" t="s">
        <v>161</v>
      </c>
      <c r="AA115" t="s">
        <v>162</v>
      </c>
      <c r="AB115" t="s">
        <v>164</v>
      </c>
      <c r="AC115" t="s">
        <v>309</v>
      </c>
      <c r="AD115" t="s">
        <v>165</v>
      </c>
      <c r="AE115" t="s">
        <v>166</v>
      </c>
      <c r="AF115" t="s">
        <v>197</v>
      </c>
      <c r="AG115">
        <v>26.311463158367349</v>
      </c>
      <c r="AH115">
        <v>5.9166696124261096</v>
      </c>
      <c r="AI115">
        <v>9.3351713520129671</v>
      </c>
      <c r="AJ115">
        <v>29.17618609141967</v>
      </c>
      <c r="AK115">
        <v>3.299338669344785</v>
      </c>
      <c r="AL115">
        <v>8.6319398532223364</v>
      </c>
      <c r="AM115">
        <v>8.2977490298195242</v>
      </c>
      <c r="AN115">
        <v>17.903902547040861</v>
      </c>
      <c r="AO115">
        <v>18.62878719310411</v>
      </c>
      <c r="AP115"/>
      <c r="AQ115"/>
      <c r="AR115"/>
      <c r="AS115"/>
      <c r="AT115"/>
      <c r="AU115"/>
      <c r="AV115"/>
      <c r="AW115"/>
      <c r="AX115"/>
      <c r="AY115"/>
      <c r="AZ115"/>
      <c r="BA115"/>
      <c r="BB115"/>
      <c r="BC115"/>
      <c r="BD115"/>
      <c r="BE115"/>
      <c r="BF115"/>
      <c r="BG115"/>
      <c r="BH115"/>
      <c r="BI115"/>
      <c r="BJ115"/>
      <c r="BK115"/>
      <c r="BL115"/>
      <c r="BM115"/>
      <c r="BN115"/>
      <c r="BO115"/>
    </row>
    <row r="116">
      <c r="A116" t="s">
        <v>588</v>
      </c>
      <c r="B116">
        <v>2007</v>
      </c>
      <c r="C116" t="s">
        <v>593</v>
      </c>
      <c r="D116">
        <v>62</v>
      </c>
      <c r="E116" t="s">
        <v>168</v>
      </c>
      <c r="F116" t="s">
        <v>313</v>
      </c>
      <c r="G116" t="s">
        <v>197</v>
      </c>
      <c r="H116">
        <v>51.617919200158511</v>
      </c>
      <c r="I116">
        <v>45.161165475205742</v>
      </c>
      <c r="J116">
        <v>43.421132022653708</v>
      </c>
      <c r="K116">
        <v>24.906949123409468</v>
      </c>
      <c r="L116">
        <v>8.314158687674734</v>
      </c>
      <c r="M116">
        <v>26.18051943641143</v>
      </c>
      <c r="N116">
        <v>17.502327037320281</v>
      </c>
      <c r="O116">
        <v>7.9500094775375008</v>
      </c>
      <c r="P116">
        <v>6.2802718186653141</v>
      </c>
      <c r="Q116">
        <v>7.3857083461144502</v>
      </c>
      <c r="R116">
        <v>52.666072645966047</v>
      </c>
      <c r="S116">
        <v>48.235812150053462</v>
      </c>
      <c r="T116">
        <v>45.747482165268352</v>
      </c>
      <c r="U116">
        <v>44.720271671677622</v>
      </c>
      <c r="V116">
        <v>42.505631680664948</v>
      </c>
      <c r="W116" t="s">
        <v>158</v>
      </c>
      <c r="X116" t="s">
        <v>159</v>
      </c>
      <c r="Y116" t="s">
        <v>160</v>
      </c>
      <c r="Z116" t="s">
        <v>161</v>
      </c>
      <c r="AA116" t="s">
        <v>162</v>
      </c>
      <c r="AB116" t="s">
        <v>164</v>
      </c>
      <c r="AC116" t="s">
        <v>309</v>
      </c>
      <c r="AD116" t="s">
        <v>165</v>
      </c>
      <c r="AE116" t="s">
        <v>166</v>
      </c>
      <c r="AF116" t="s">
        <v>197</v>
      </c>
      <c r="AG116">
        <v>36.12516162005209</v>
      </c>
      <c r="AH116">
        <v>18.949944559155419</v>
      </c>
      <c r="AI116">
        <v>61.287187824857902</v>
      </c>
      <c r="AJ116">
        <v>30.998584954527001</v>
      </c>
      <c r="AK116">
        <v>12.444548206595631</v>
      </c>
      <c r="AL116">
        <v>26.474383392280711</v>
      </c>
      <c r="AM116">
        <v>59.470931736190927</v>
      </c>
      <c r="AN116">
        <v>34.815901394860177</v>
      </c>
      <c r="AO116">
        <v>59.701134095103008</v>
      </c>
      <c r="AP116"/>
      <c r="AQ116"/>
      <c r="AR116"/>
      <c r="AS116"/>
      <c r="AT116"/>
      <c r="AU116"/>
      <c r="AV116"/>
      <c r="AW116"/>
      <c r="AX116"/>
      <c r="AY116"/>
      <c r="AZ116"/>
      <c r="BA116"/>
      <c r="BB116"/>
      <c r="BC116"/>
      <c r="BD116"/>
      <c r="BE116"/>
      <c r="BF116"/>
      <c r="BG116"/>
      <c r="BH116"/>
      <c r="BI116"/>
      <c r="BJ116"/>
      <c r="BK116"/>
      <c r="BL116"/>
      <c r="BM116"/>
      <c r="BN116"/>
      <c r="BO116"/>
    </row>
    <row r="117">
      <c r="A117" t="s">
        <v>588</v>
      </c>
      <c r="B117">
        <v>2007</v>
      </c>
      <c r="C117" t="s">
        <v>593</v>
      </c>
      <c r="D117">
        <v>63</v>
      </c>
      <c r="E117" t="s">
        <v>168</v>
      </c>
      <c r="F117" t="s">
        <v>314</v>
      </c>
      <c r="G117" t="s">
        <v>197</v>
      </c>
      <c r="H117">
        <v>31.300195504745709</v>
      </c>
      <c r="I117">
        <v>34.906297692029689</v>
      </c>
      <c r="J117">
        <v>28.525349796121109</v>
      </c>
      <c r="K117">
        <v>5.438304219157942</v>
      </c>
      <c r="L117">
        <v>0.1463702229712103</v>
      </c>
      <c r="M117">
        <v>4.4660771341970271</v>
      </c>
      <c r="N117">
        <v>0.37942407486539542</v>
      </c>
      <c r="O117">
        <v>0</v>
      </c>
      <c r="P117">
        <v>0</v>
      </c>
      <c r="Q117">
        <v>0</v>
      </c>
      <c r="R117">
        <v>29.982406001370421</v>
      </c>
      <c r="S117">
        <v>33.87134724963051</v>
      </c>
      <c r="T117">
        <v>34.194166354056897</v>
      </c>
      <c r="U117">
        <v>34.162520828383961</v>
      </c>
      <c r="V117">
        <v>21.494130263890341</v>
      </c>
      <c r="W117" t="s">
        <v>158</v>
      </c>
      <c r="X117" t="s">
        <v>159</v>
      </c>
      <c r="Y117" t="s">
        <v>160</v>
      </c>
      <c r="Z117" t="s">
        <v>161</v>
      </c>
      <c r="AA117" t="s">
        <v>162</v>
      </c>
      <c r="AB117" t="s">
        <v>164</v>
      </c>
      <c r="AC117" t="s">
        <v>309</v>
      </c>
      <c r="AD117" t="s">
        <v>165</v>
      </c>
      <c r="AE117" t="s">
        <v>166</v>
      </c>
      <c r="AF117" t="s">
        <v>197</v>
      </c>
      <c r="AG117">
        <v>17.79048985842196</v>
      </c>
      <c r="AH117">
        <v>7.105031389203365</v>
      </c>
      <c r="AI117">
        <v>22.154927745607381</v>
      </c>
      <c r="AJ117">
        <v>36.933152956724477</v>
      </c>
      <c r="AK117">
        <v>1.874072364924255</v>
      </c>
      <c r="AL117">
        <v>46.225431561691643</v>
      </c>
      <c r="AM117">
        <v>15.58301772061588</v>
      </c>
      <c r="AN117">
        <v>23.523221341262609</v>
      </c>
      <c r="AO117">
        <v>10.058069514000829</v>
      </c>
      <c r="AP117"/>
      <c r="AQ117"/>
      <c r="AR117"/>
      <c r="AS117"/>
      <c r="AT117"/>
      <c r="AU117"/>
      <c r="AV117"/>
      <c r="AW117"/>
      <c r="AX117"/>
      <c r="AY117"/>
      <c r="AZ117"/>
      <c r="BA117"/>
      <c r="BB117"/>
      <c r="BC117"/>
      <c r="BD117"/>
      <c r="BE117"/>
      <c r="BF117"/>
      <c r="BG117"/>
      <c r="BH117"/>
      <c r="BI117"/>
      <c r="BJ117"/>
      <c r="BK117"/>
      <c r="BL117"/>
      <c r="BM117"/>
      <c r="BN117"/>
      <c r="BO117"/>
    </row>
    <row r="118">
      <c r="A118" t="s">
        <v>588</v>
      </c>
      <c r="B118">
        <v>2007</v>
      </c>
      <c r="C118" t="s">
        <v>593</v>
      </c>
      <c r="D118">
        <v>64</v>
      </c>
      <c r="E118" t="s">
        <v>168</v>
      </c>
      <c r="F118" t="s">
        <v>182</v>
      </c>
      <c r="G118" t="s">
        <v>197</v>
      </c>
      <c r="H118">
        <v>0.065349628839199606</v>
      </c>
      <c r="I118">
        <v>0.0653504396615983</v>
      </c>
      <c r="J118">
        <v>0</v>
      </c>
      <c r="K118">
        <v>0</v>
      </c>
      <c r="L118">
        <v>0</v>
      </c>
      <c r="M118">
        <v>0</v>
      </c>
      <c r="N118">
        <v>0</v>
      </c>
      <c r="O118">
        <v>0</v>
      </c>
      <c r="P118">
        <v>0</v>
      </c>
      <c r="Q118">
        <v>0</v>
      </c>
      <c r="R118">
        <v>0</v>
      </c>
      <c r="S118">
        <v>0.10187329635635139</v>
      </c>
      <c r="T118">
        <v>0.10197553474874491</v>
      </c>
      <c r="U118">
        <v>0</v>
      </c>
      <c r="V118">
        <v>0</v>
      </c>
      <c r="W118" t="s">
        <v>158</v>
      </c>
      <c r="X118" t="s">
        <v>159</v>
      </c>
      <c r="Y118" t="s">
        <v>160</v>
      </c>
      <c r="Z118" t="s">
        <v>161</v>
      </c>
      <c r="AA118" t="s">
        <v>162</v>
      </c>
      <c r="AB118" t="s">
        <v>164</v>
      </c>
      <c r="AC118" t="s">
        <v>309</v>
      </c>
      <c r="AD118" t="s">
        <v>165</v>
      </c>
      <c r="AE118" t="s">
        <v>166</v>
      </c>
      <c r="AF118" t="s">
        <v>197</v>
      </c>
      <c r="AG118">
        <v>0.2645426001252334</v>
      </c>
      <c r="AH118">
        <v>0</v>
      </c>
      <c r="AI118">
        <v>0</v>
      </c>
      <c r="AJ118">
        <v>0</v>
      </c>
      <c r="AK118">
        <v>0</v>
      </c>
      <c r="AL118">
        <v>0</v>
      </c>
      <c r="AM118">
        <v>0</v>
      </c>
      <c r="AN118">
        <v>0</v>
      </c>
      <c r="AO118">
        <v>0</v>
      </c>
      <c r="AP118"/>
      <c r="AQ118"/>
      <c r="AR118"/>
      <c r="AS118"/>
      <c r="AT118"/>
      <c r="AU118"/>
      <c r="AV118"/>
      <c r="AW118"/>
      <c r="AX118"/>
      <c r="AY118"/>
      <c r="AZ118"/>
      <c r="BA118"/>
      <c r="BB118"/>
      <c r="BC118"/>
      <c r="BD118"/>
      <c r="BE118"/>
      <c r="BF118"/>
      <c r="BG118"/>
      <c r="BH118"/>
      <c r="BI118"/>
      <c r="BJ118"/>
      <c r="BK118"/>
      <c r="BL118"/>
      <c r="BM118"/>
      <c r="BN118"/>
      <c r="BO118"/>
    </row>
    <row r="119">
      <c r="A119" t="s">
        <v>588</v>
      </c>
      <c r="B119">
        <v>2007</v>
      </c>
      <c r="C119" t="s">
        <v>593</v>
      </c>
      <c r="D119">
        <v>65</v>
      </c>
      <c r="E119" t="s">
        <v>168</v>
      </c>
      <c r="F119" t="s">
        <v>183</v>
      </c>
      <c r="G119" t="s">
        <v>197</v>
      </c>
      <c r="H119">
        <v>0</v>
      </c>
      <c r="I119">
        <v>0</v>
      </c>
      <c r="J119">
        <v>0</v>
      </c>
      <c r="K119">
        <v>0.048182551987504901</v>
      </c>
      <c r="L119">
        <v>0.31313395181481452</v>
      </c>
      <c r="M119">
        <v>0</v>
      </c>
      <c r="N119">
        <v>0</v>
      </c>
      <c r="O119">
        <v>0.13414859996938461</v>
      </c>
      <c r="P119">
        <v>0</v>
      </c>
      <c r="Q119">
        <v>0.87351173946639482</v>
      </c>
      <c r="R119">
        <v>0</v>
      </c>
      <c r="S119">
        <v>0</v>
      </c>
      <c r="T119">
        <v>0</v>
      </c>
      <c r="U119">
        <v>0</v>
      </c>
      <c r="V119">
        <v>0</v>
      </c>
      <c r="W119" t="s">
        <v>158</v>
      </c>
      <c r="X119" t="s">
        <v>159</v>
      </c>
      <c r="Y119" t="s">
        <v>160</v>
      </c>
      <c r="Z119" t="s">
        <v>161</v>
      </c>
      <c r="AA119" t="s">
        <v>162</v>
      </c>
      <c r="AB119" t="s">
        <v>164</v>
      </c>
      <c r="AC119" t="s">
        <v>309</v>
      </c>
      <c r="AD119" t="s">
        <v>165</v>
      </c>
      <c r="AE119" t="s">
        <v>166</v>
      </c>
      <c r="AF119" t="s">
        <v>197</v>
      </c>
      <c r="AG119">
        <v>0</v>
      </c>
      <c r="AH119">
        <v>0.43902427002761069</v>
      </c>
      <c r="AI119">
        <v>0</v>
      </c>
      <c r="AJ119">
        <v>0</v>
      </c>
      <c r="AK119">
        <v>0</v>
      </c>
      <c r="AL119">
        <v>0</v>
      </c>
      <c r="AM119">
        <v>0</v>
      </c>
      <c r="AN119">
        <v>0</v>
      </c>
      <c r="AO119">
        <v>0</v>
      </c>
      <c r="AP119"/>
      <c r="AQ119"/>
      <c r="AR119"/>
      <c r="AS119"/>
      <c r="AT119"/>
      <c r="AU119"/>
      <c r="AV119"/>
      <c r="AW119"/>
      <c r="AX119"/>
      <c r="AY119"/>
      <c r="AZ119"/>
      <c r="BA119"/>
      <c r="BB119"/>
      <c r="BC119"/>
      <c r="BD119"/>
      <c r="BE119"/>
      <c r="BF119"/>
      <c r="BG119"/>
      <c r="BH119"/>
      <c r="BI119"/>
      <c r="BJ119"/>
      <c r="BK119"/>
      <c r="BL119"/>
      <c r="BM119"/>
      <c r="BN119"/>
      <c r="BO119"/>
    </row>
    <row r="120">
      <c r="A120" t="s">
        <v>588</v>
      </c>
      <c r="B120">
        <v>2007</v>
      </c>
      <c r="C120" t="s">
        <v>593</v>
      </c>
      <c r="D120">
        <v>66</v>
      </c>
      <c r="E120" t="s">
        <v>168</v>
      </c>
      <c r="F120" t="s">
        <v>46</v>
      </c>
      <c r="G120" t="s">
        <v>197</v>
      </c>
      <c r="H120">
        <v>2.349713387581247</v>
      </c>
      <c r="I120">
        <v>4.2924722446755919</v>
      </c>
      <c r="J120">
        <v>2.872135229236835</v>
      </c>
      <c r="K120">
        <v>4.4093435368959764</v>
      </c>
      <c r="L120">
        <v>1.909828192285923</v>
      </c>
      <c r="M120">
        <v>8.2006207349211788</v>
      </c>
      <c r="N120">
        <v>3.6804973429297321</v>
      </c>
      <c r="O120">
        <v>3.5102967527189781</v>
      </c>
      <c r="P120">
        <v>2.2672275877759658</v>
      </c>
      <c r="Q120">
        <v>1.098018113802155</v>
      </c>
      <c r="R120">
        <v>2.1882884926723878</v>
      </c>
      <c r="S120">
        <v>3.6507851495970178</v>
      </c>
      <c r="T120">
        <v>4.0070277975986954</v>
      </c>
      <c r="U120">
        <v>2.626006630813118</v>
      </c>
      <c r="V120">
        <v>1.719891988379102</v>
      </c>
      <c r="W120" t="s">
        <v>158</v>
      </c>
      <c r="X120" t="s">
        <v>159</v>
      </c>
      <c r="Y120" t="s">
        <v>160</v>
      </c>
      <c r="Z120" t="s">
        <v>161</v>
      </c>
      <c r="AA120" t="s">
        <v>162</v>
      </c>
      <c r="AB120" t="s">
        <v>164</v>
      </c>
      <c r="AC120" t="s">
        <v>309</v>
      </c>
      <c r="AD120" t="s">
        <v>165</v>
      </c>
      <c r="AE120" t="s">
        <v>166</v>
      </c>
      <c r="AF120" t="s">
        <v>197</v>
      </c>
      <c r="AG120">
        <v>0.11859307488092349</v>
      </c>
      <c r="AH120">
        <v>7.0574932702996671</v>
      </c>
      <c r="AI120">
        <v>0</v>
      </c>
      <c r="AJ120">
        <v>0</v>
      </c>
      <c r="AK120">
        <v>1.7695299197434919</v>
      </c>
      <c r="AL120">
        <v>6.8645350766420279</v>
      </c>
      <c r="AM120">
        <v>7.9834591236589842</v>
      </c>
      <c r="AN120">
        <v>2.843573926233979</v>
      </c>
      <c r="AO120">
        <v>0</v>
      </c>
      <c r="AP120"/>
      <c r="AQ120"/>
      <c r="AR120"/>
      <c r="AS120"/>
      <c r="AT120"/>
      <c r="AU120"/>
      <c r="AV120"/>
      <c r="AW120"/>
      <c r="AX120"/>
      <c r="AY120"/>
      <c r="AZ120"/>
      <c r="BA120"/>
      <c r="BB120"/>
      <c r="BC120"/>
      <c r="BD120"/>
      <c r="BE120"/>
      <c r="BF120"/>
      <c r="BG120"/>
      <c r="BH120"/>
      <c r="BI120"/>
      <c r="BJ120"/>
      <c r="BK120"/>
      <c r="BL120"/>
      <c r="BM120"/>
      <c r="BN120"/>
      <c r="BO120"/>
    </row>
    <row r="121">
      <c r="A121" t="s">
        <v>588</v>
      </c>
      <c r="B121">
        <v>2007</v>
      </c>
      <c r="C121" t="s">
        <v>593</v>
      </c>
      <c r="D121">
        <v>122</v>
      </c>
      <c r="E121" t="s">
        <v>18</v>
      </c>
      <c r="F121" t="s">
        <v>14</v>
      </c>
      <c r="G121" t="s">
        <v>608</v>
      </c>
      <c r="H121">
        <v>11.46489874954845</v>
      </c>
      <c r="I121">
        <v>12.68024427965406</v>
      </c>
      <c r="J121">
        <v>18.962814338855662</v>
      </c>
      <c r="K121">
        <v>53.311953751181697</v>
      </c>
      <c r="L121">
        <v>92.204307402086883</v>
      </c>
      <c r="M121">
        <v>28.71765217106055</v>
      </c>
      <c r="N121">
        <v>59.391727892276968</v>
      </c>
      <c r="O121">
        <v>81.23154945443433</v>
      </c>
      <c r="P121">
        <v>92.159936692746001</v>
      </c>
      <c r="Q121">
        <v>98.447314340238407</v>
      </c>
      <c r="R121">
        <v>8.3231805833061383</v>
      </c>
      <c r="S121">
        <v>14.25631943469568</v>
      </c>
      <c r="T121">
        <v>13.3693921071812</v>
      </c>
      <c r="U121">
        <v>17.228791830779858</v>
      </c>
      <c r="V121">
        <v>39.671876720064994</v>
      </c>
      <c r="W121" t="s">
        <v>158</v>
      </c>
      <c r="X121" t="s">
        <v>159</v>
      </c>
      <c r="Y121" t="s">
        <v>160</v>
      </c>
      <c r="Z121" t="s">
        <v>161</v>
      </c>
      <c r="AA121" t="s">
        <v>162</v>
      </c>
      <c r="AB121" t="s">
        <v>164</v>
      </c>
      <c r="AC121" t="s">
        <v>309</v>
      </c>
      <c r="AD121" t="s">
        <v>165</v>
      </c>
      <c r="AE121" t="s">
        <v>166</v>
      </c>
      <c r="AF121" t="s">
        <v>197</v>
      </c>
      <c r="AG121">
        <v>20.811896706553469</v>
      </c>
      <c r="AH121">
        <v>64.07508296696318</v>
      </c>
      <c r="AI121">
        <v>20.117728171518181</v>
      </c>
      <c r="AJ121">
        <v>19.087302393685349</v>
      </c>
      <c r="AK121">
        <v>78.425234632520997</v>
      </c>
      <c r="AL121">
        <v>33.962352391046743</v>
      </c>
      <c r="AM121">
        <v>6.6700563893525162</v>
      </c>
      <c r="AN121">
        <v>40.503707333436907</v>
      </c>
      <c r="AO121">
        <v>4.6817955921203298</v>
      </c>
      <c r="AP121"/>
      <c r="AQ121">
        <v>817.6317489999999</v>
      </c>
      <c r="AR121">
        <v>904.29422000000045</v>
      </c>
      <c r="AS121">
        <v>1352.380445999999</v>
      </c>
      <c r="AT121">
        <v>3801.0471950000001</v>
      </c>
      <c r="AU121">
        <v>6575.107681000005</v>
      </c>
      <c r="AV121">
        <v>736.12040000000025</v>
      </c>
      <c r="AW121">
        <v>1515.3204129999999</v>
      </c>
      <c r="AX121">
        <v>2080.2094009999978</v>
      </c>
      <c r="AY121">
        <v>2355.218113999998</v>
      </c>
      <c r="AZ121">
        <v>2516.6159550000002</v>
      </c>
      <c r="BA121">
        <v>380.74973000000011</v>
      </c>
      <c r="BB121">
        <v>652.19536400000015</v>
      </c>
      <c r="BC121">
        <v>611.00718600000016</v>
      </c>
      <c r="BD121">
        <v>787.97522099999981</v>
      </c>
      <c r="BE121">
        <v>1815.049506999997</v>
      </c>
      <c r="BF121">
        <v>733.29156300000079</v>
      </c>
      <c r="BG121">
        <v>3762.576275999998</v>
      </c>
      <c r="BH121">
        <v>1051.4554749999991</v>
      </c>
      <c r="BI121">
        <v>538.6577929999994</v>
      </c>
      <c r="BJ121">
        <v>3859.4687889999968</v>
      </c>
      <c r="BK121">
        <v>1752.8202289999981</v>
      </c>
      <c r="BL121">
        <v>136.70523299999999</v>
      </c>
      <c r="BM121">
        <v>1504.7804949999991</v>
      </c>
      <c r="BN121">
        <v>110.7054379999999</v>
      </c>
      <c r="BO121"/>
    </row>
    <row r="122">
      <c r="A122" t="s">
        <v>588</v>
      </c>
      <c r="B122">
        <v>2007</v>
      </c>
      <c r="C122" t="s">
        <v>593</v>
      </c>
      <c r="D122">
        <v>123</v>
      </c>
      <c r="E122" t="s">
        <v>18</v>
      </c>
      <c r="F122" t="s">
        <v>51</v>
      </c>
      <c r="G122" t="s">
        <v>197</v>
      </c>
      <c r="H122">
        <v>88.535101250451675</v>
      </c>
      <c r="I122">
        <v>87.31975572034591</v>
      </c>
      <c r="J122">
        <v>81.037185661144335</v>
      </c>
      <c r="K122">
        <v>46.688046248818353</v>
      </c>
      <c r="L122">
        <v>7.7956925979131171</v>
      </c>
      <c r="M122">
        <v>71.282347828939308</v>
      </c>
      <c r="N122">
        <v>40.608272107723117</v>
      </c>
      <c r="O122">
        <v>18.768450545565681</v>
      </c>
      <c r="P122">
        <v>7.8400633072539669</v>
      </c>
      <c r="Q122">
        <v>1.552685659761621</v>
      </c>
      <c r="R122">
        <v>91.676819416693974</v>
      </c>
      <c r="S122">
        <v>85.743680565304217</v>
      </c>
      <c r="T122">
        <v>86.63060789281883</v>
      </c>
      <c r="U122">
        <v>82.771208169220003</v>
      </c>
      <c r="V122">
        <v>60.328123279934992</v>
      </c>
      <c r="W122" t="s">
        <v>158</v>
      </c>
      <c r="X122" t="s">
        <v>159</v>
      </c>
      <c r="Y122" t="s">
        <v>160</v>
      </c>
      <c r="Z122" t="s">
        <v>161</v>
      </c>
      <c r="AA122" t="s">
        <v>162</v>
      </c>
      <c r="AB122" t="s">
        <v>164</v>
      </c>
      <c r="AC122" t="s">
        <v>309</v>
      </c>
      <c r="AD122" t="s">
        <v>165</v>
      </c>
      <c r="AE122" t="s">
        <v>166</v>
      </c>
      <c r="AF122" t="s">
        <v>197</v>
      </c>
      <c r="AG122">
        <v>79.188103293446659</v>
      </c>
      <c r="AH122">
        <v>35.924917033036827</v>
      </c>
      <c r="AI122">
        <v>79.882271828482203</v>
      </c>
      <c r="AJ122">
        <v>80.912697606314651</v>
      </c>
      <c r="AK122">
        <v>21.574765367478999</v>
      </c>
      <c r="AL122">
        <v>66.037647608953023</v>
      </c>
      <c r="AM122">
        <v>93.329943610647518</v>
      </c>
      <c r="AN122">
        <v>59.496292666562937</v>
      </c>
      <c r="AO122">
        <v>95.318204407879648</v>
      </c>
      <c r="AP122"/>
      <c r="AQ122">
        <v>6313.9772329999814</v>
      </c>
      <c r="AR122">
        <v>6227.2262779999892</v>
      </c>
      <c r="AS122">
        <v>5779.3692079999919</v>
      </c>
      <c r="AT122">
        <v>3328.774406999999</v>
      </c>
      <c r="AU122">
        <v>555.91240500000004</v>
      </c>
      <c r="AV122">
        <v>1827.1824619999959</v>
      </c>
      <c r="AW122">
        <v>1036.0793639999999</v>
      </c>
      <c r="AX122">
        <v>480.62984800000032</v>
      </c>
      <c r="AY122">
        <v>200.3588520000001</v>
      </c>
      <c r="AZ122">
        <v>39.691417999999999</v>
      </c>
      <c r="BA122">
        <v>4193.8203659999936</v>
      </c>
      <c r="BB122">
        <v>3922.585433999996</v>
      </c>
      <c r="BC122">
        <v>3959.1870389999949</v>
      </c>
      <c r="BD122">
        <v>3785.620122999992</v>
      </c>
      <c r="BE122">
        <v>2760.1046249999958</v>
      </c>
      <c r="BF122">
        <v>2790.1333959999888</v>
      </c>
      <c r="BG122">
        <v>2109.5601329999959</v>
      </c>
      <c r="BH122">
        <v>4175.0565149999911</v>
      </c>
      <c r="BI122">
        <v>2283.4161799999961</v>
      </c>
      <c r="BJ122">
        <v>1061.7390429999989</v>
      </c>
      <c r="BK122">
        <v>3408.2481470000039</v>
      </c>
      <c r="BL122">
        <v>1912.831157999994</v>
      </c>
      <c r="BM122">
        <v>2210.3868170000051</v>
      </c>
      <c r="BN122">
        <v>2253.8881419999921</v>
      </c>
      <c r="BO122"/>
    </row>
    <row r="123">
      <c r="A123" t="s">
        <v>588</v>
      </c>
      <c r="B123">
        <v>2007</v>
      </c>
      <c r="C123" t="s">
        <v>593</v>
      </c>
      <c r="D123">
        <v>124</v>
      </c>
      <c r="E123" t="s">
        <v>50</v>
      </c>
      <c r="F123" t="s">
        <v>15</v>
      </c>
      <c r="G123" t="s">
        <v>609</v>
      </c>
      <c r="H123">
        <v>7.426891986602782</v>
      </c>
      <c r="I123">
        <v>8.7291969668261444</v>
      </c>
      <c r="J123">
        <v>12.605580121349149</v>
      </c>
      <c r="K123">
        <v>24.675879344673699</v>
      </c>
      <c r="L123">
        <v>67.926004474739543</v>
      </c>
      <c r="M123">
        <v>10.366397920668501</v>
      </c>
      <c r="N123">
        <v>21.680139740797689</v>
      </c>
      <c r="O123">
        <v>39.790944097639482</v>
      </c>
      <c r="P123">
        <v>64.816963220223585</v>
      </c>
      <c r="Q123">
        <v>84.867260445508677</v>
      </c>
      <c r="R123">
        <v>4.4088691782503302</v>
      </c>
      <c r="S123">
        <v>10.74294357917343</v>
      </c>
      <c r="T123">
        <v>8.9326096857513875</v>
      </c>
      <c r="U123">
        <v>12.13921152268866</v>
      </c>
      <c r="V123">
        <v>29.181205517471319</v>
      </c>
      <c r="W123" t="s">
        <v>158</v>
      </c>
      <c r="X123" t="s">
        <v>159</v>
      </c>
      <c r="Y123" t="s">
        <v>160</v>
      </c>
      <c r="Z123" t="s">
        <v>161</v>
      </c>
      <c r="AA123" t="s">
        <v>162</v>
      </c>
      <c r="AB123" t="s">
        <v>164</v>
      </c>
      <c r="AC123" t="s">
        <v>309</v>
      </c>
      <c r="AD123" t="s">
        <v>165</v>
      </c>
      <c r="AE123" t="s">
        <v>166</v>
      </c>
      <c r="AF123" t="s">
        <v>197</v>
      </c>
      <c r="AG123">
        <v>16.749065181382321</v>
      </c>
      <c r="AH123">
        <v>46.726345385891101</v>
      </c>
      <c r="AI123">
        <v>12.04218561450203</v>
      </c>
      <c r="AJ123">
        <v>13.52604852502215</v>
      </c>
      <c r="AK123">
        <v>34.356975329976677</v>
      </c>
      <c r="AL123">
        <v>27.33166775235135</v>
      </c>
      <c r="AM123">
        <v>4.7798529672460131</v>
      </c>
      <c r="AN123">
        <v>27.18476227807626</v>
      </c>
      <c r="AO123">
        <v>4.0382415326811198</v>
      </c>
      <c r="AP123"/>
      <c r="AQ123">
        <v>529.65689599999996</v>
      </c>
      <c r="AR123">
        <v>622.52447100000018</v>
      </c>
      <c r="AS123">
        <v>898.82489099999987</v>
      </c>
      <c r="AT123">
        <v>1759.346176</v>
      </c>
      <c r="AU123">
        <v>4832.6624510000001</v>
      </c>
      <c r="AV123">
        <v>265.62794599999989</v>
      </c>
      <c r="AW123">
        <v>553.14703699999995</v>
      </c>
      <c r="AX123">
        <v>1018.982114</v>
      </c>
      <c r="AY123">
        <v>1653.2526399999999</v>
      </c>
      <c r="AZ123">
        <v>2160.3310620000002</v>
      </c>
      <c r="BA123">
        <v>201.68681100000001</v>
      </c>
      <c r="BB123">
        <v>491.4661200000001</v>
      </c>
      <c r="BC123">
        <v>408.23761200000001</v>
      </c>
      <c r="BD123">
        <v>555.19841299999996</v>
      </c>
      <c r="BE123">
        <v>1335.0851299999999</v>
      </c>
      <c r="BF123">
        <v>590.14074300000061</v>
      </c>
      <c r="BG123">
        <v>2743.8347399999998</v>
      </c>
      <c r="BH123">
        <v>629.38627499999996</v>
      </c>
      <c r="BI123">
        <v>381.71509500000002</v>
      </c>
      <c r="BJ123">
        <v>1684.144898999999</v>
      </c>
      <c r="BK123">
        <v>1410.606060999999</v>
      </c>
      <c r="BL123">
        <v>97.964826000000031</v>
      </c>
      <c r="BM123">
        <v>1009.959401999998</v>
      </c>
      <c r="BN123">
        <v>95.262843999999944</v>
      </c>
      <c r="BO123"/>
    </row>
    <row r="124">
      <c r="A124" t="s">
        <v>588</v>
      </c>
      <c r="B124">
        <v>2007</v>
      </c>
      <c r="C124" t="s">
        <v>593</v>
      </c>
      <c r="D124">
        <v>125</v>
      </c>
      <c r="E124" t="s">
        <v>50</v>
      </c>
      <c r="F124" t="s">
        <v>16</v>
      </c>
      <c r="G124" t="s">
        <v>610</v>
      </c>
      <c r="H124">
        <v>4.0380067629456757</v>
      </c>
      <c r="I124">
        <v>3.951047312827904</v>
      </c>
      <c r="J124">
        <v>6.3572342175065168</v>
      </c>
      <c r="K124">
        <v>28.636074406508001</v>
      </c>
      <c r="L124">
        <v>24.278302927347259</v>
      </c>
      <c r="M124">
        <v>18.351254250392039</v>
      </c>
      <c r="N124">
        <v>37.711588151479297</v>
      </c>
      <c r="O124">
        <v>41.440605356794897</v>
      </c>
      <c r="P124">
        <v>27.34297347252248</v>
      </c>
      <c r="Q124">
        <v>13.580053894729719</v>
      </c>
      <c r="R124">
        <v>3.9143114050558081</v>
      </c>
      <c r="S124">
        <v>3.5133758555222472</v>
      </c>
      <c r="T124">
        <v>4.4367824214298084</v>
      </c>
      <c r="U124">
        <v>5.0895803080912021</v>
      </c>
      <c r="V124">
        <v>10.49067120259371</v>
      </c>
      <c r="W124" t="s">
        <v>158</v>
      </c>
      <c r="X124" t="s">
        <v>159</v>
      </c>
      <c r="Y124" t="s">
        <v>160</v>
      </c>
      <c r="Z124" t="s">
        <v>161</v>
      </c>
      <c r="AA124" t="s">
        <v>162</v>
      </c>
      <c r="AB124" t="s">
        <v>164</v>
      </c>
      <c r="AC124" t="s">
        <v>309</v>
      </c>
      <c r="AD124" t="s">
        <v>165</v>
      </c>
      <c r="AE124" t="s">
        <v>166</v>
      </c>
      <c r="AF124" t="s">
        <v>197</v>
      </c>
      <c r="AG124">
        <v>4.0628315251711484</v>
      </c>
      <c r="AH124">
        <v>17.348737581072118</v>
      </c>
      <c r="AI124">
        <v>8.075542557016167</v>
      </c>
      <c r="AJ124">
        <v>5.5612538686632194</v>
      </c>
      <c r="AK124">
        <v>44.068259302544391</v>
      </c>
      <c r="AL124">
        <v>6.6306846386954206</v>
      </c>
      <c r="AM124">
        <v>1.8902034221065029</v>
      </c>
      <c r="AN124">
        <v>13.31894505536061</v>
      </c>
      <c r="AO124">
        <v>0.64355405943921085</v>
      </c>
      <c r="AP124"/>
      <c r="AQ124">
        <v>287.97485300000011</v>
      </c>
      <c r="AR124">
        <v>281.76974899999988</v>
      </c>
      <c r="AS124">
        <v>453.29451699999998</v>
      </c>
      <c r="AT124">
        <v>2041.701018999999</v>
      </c>
      <c r="AU124">
        <v>1727.30376</v>
      </c>
      <c r="AV124">
        <v>470.23141600000002</v>
      </c>
      <c r="AW124">
        <v>962.17337600000019</v>
      </c>
      <c r="AX124">
        <v>1061.2272869999999</v>
      </c>
      <c r="AY124">
        <v>697.42303299999992</v>
      </c>
      <c r="AZ124">
        <v>345.68586399999992</v>
      </c>
      <c r="BA124">
        <v>179.06291899999999</v>
      </c>
      <c r="BB124">
        <v>160.72924399999999</v>
      </c>
      <c r="BC124">
        <v>202.76957400000001</v>
      </c>
      <c r="BD124">
        <v>232.77680799999999</v>
      </c>
      <c r="BE124">
        <v>479.96437699999979</v>
      </c>
      <c r="BF124">
        <v>143.15082000000001</v>
      </c>
      <c r="BG124">
        <v>1018.741536000001</v>
      </c>
      <c r="BH124">
        <v>422.06920000000008</v>
      </c>
      <c r="BI124">
        <v>156.94269800000001</v>
      </c>
      <c r="BJ124">
        <v>2160.1824200000019</v>
      </c>
      <c r="BK124">
        <v>342.2141680000002</v>
      </c>
      <c r="BL124">
        <v>38.740406999999998</v>
      </c>
      <c r="BM124">
        <v>494.82109299999888</v>
      </c>
      <c r="BN124">
        <v>15.181556</v>
      </c>
      <c r="BO124"/>
    </row>
    <row r="125">
      <c r="A125" t="s">
        <v>588</v>
      </c>
      <c r="B125">
        <v>2007</v>
      </c>
      <c r="C125" t="s">
        <v>593</v>
      </c>
      <c r="D125">
        <v>126</v>
      </c>
      <c r="E125" t="s">
        <v>50</v>
      </c>
      <c r="F125" t="s">
        <v>22</v>
      </c>
      <c r="G125" t="s">
        <v>611</v>
      </c>
      <c r="H125">
        <v>37.093741057268538</v>
      </c>
      <c r="I125">
        <v>52.701253288888687</v>
      </c>
      <c r="J125">
        <v>56.187934636272473</v>
      </c>
      <c r="K125">
        <v>41.121882364876583</v>
      </c>
      <c r="L125">
        <v>7.5799751464450784</v>
      </c>
      <c r="M125">
        <v>65.912923900256828</v>
      </c>
      <c r="N125">
        <v>38.159753707621263</v>
      </c>
      <c r="O125">
        <v>18.121812260617961</v>
      </c>
      <c r="P125">
        <v>7.6047127488368513</v>
      </c>
      <c r="Q125">
        <v>1.2675778226008201</v>
      </c>
      <c r="R125">
        <v>32.994171328137817</v>
      </c>
      <c r="S125">
        <v>45.3706510245784</v>
      </c>
      <c r="T125">
        <v>54.192058303605172</v>
      </c>
      <c r="U125">
        <v>52.012358529285727</v>
      </c>
      <c r="V125">
        <v>45.659946894221868</v>
      </c>
      <c r="W125" t="s">
        <v>158</v>
      </c>
      <c r="X125" t="s">
        <v>159</v>
      </c>
      <c r="Y125" t="s">
        <v>160</v>
      </c>
      <c r="Z125" t="s">
        <v>161</v>
      </c>
      <c r="AA125" t="s">
        <v>162</v>
      </c>
      <c r="AB125" t="s">
        <v>164</v>
      </c>
      <c r="AC125" t="s">
        <v>309</v>
      </c>
      <c r="AD125" t="s">
        <v>165</v>
      </c>
      <c r="AE125" t="s">
        <v>166</v>
      </c>
      <c r="AF125" t="s">
        <v>197</v>
      </c>
      <c r="AG125">
        <v>52.917371582937427</v>
      </c>
      <c r="AH125">
        <v>30.673083159979338</v>
      </c>
      <c r="AI125">
        <v>36.441682017455427</v>
      </c>
      <c r="AJ125">
        <v>69.628055316748373</v>
      </c>
      <c r="AK125">
        <v>16.823453403876101</v>
      </c>
      <c r="AL125">
        <v>52.788911646072059</v>
      </c>
      <c r="AM125">
        <v>81.172731418946455</v>
      </c>
      <c r="AN125">
        <v>10.521022155246779</v>
      </c>
      <c r="AO125">
        <v>31.313671833967451</v>
      </c>
      <c r="AP125"/>
      <c r="AQ125">
        <v>2645.380568999994</v>
      </c>
      <c r="AR125">
        <v>3758.4006809999942</v>
      </c>
      <c r="AS125">
        <v>4007.247699999989</v>
      </c>
      <c r="AT125">
        <v>2931.916851999998</v>
      </c>
      <c r="AU125">
        <v>540.56221300000004</v>
      </c>
      <c r="AV125">
        <v>1689.561880999996</v>
      </c>
      <c r="AW125">
        <v>973.60787100000027</v>
      </c>
      <c r="AX125">
        <v>464.07048100000043</v>
      </c>
      <c r="AY125">
        <v>194.3549780000001</v>
      </c>
      <c r="AZ125">
        <v>32.433404000000003</v>
      </c>
      <c r="BA125">
        <v>1509.3414949999969</v>
      </c>
      <c r="BB125">
        <v>2075.6078309999939</v>
      </c>
      <c r="BC125">
        <v>2476.6823189999959</v>
      </c>
      <c r="BD125">
        <v>2378.8348079999951</v>
      </c>
      <c r="BE125">
        <v>2089.0129469999979</v>
      </c>
      <c r="BF125">
        <v>1864.5038779999941</v>
      </c>
      <c r="BG125">
        <v>1801.1652839999981</v>
      </c>
      <c r="BH125">
        <v>1904.6288799999991</v>
      </c>
      <c r="BI125">
        <v>1964.955226999997</v>
      </c>
      <c r="BJ125">
        <v>828.63652499999966</v>
      </c>
      <c r="BK125">
        <v>2724.4718249999992</v>
      </c>
      <c r="BL125">
        <v>1663.6646699999931</v>
      </c>
      <c r="BM125">
        <v>390.87357599999979</v>
      </c>
      <c r="BN125">
        <v>740.60814999999923</v>
      </c>
      <c r="BO125"/>
    </row>
    <row r="126">
      <c r="A126" t="s">
        <v>588</v>
      </c>
      <c r="B126">
        <v>2007</v>
      </c>
      <c r="C126" t="s">
        <v>593</v>
      </c>
      <c r="D126">
        <v>127</v>
      </c>
      <c r="E126" t="s">
        <v>50</v>
      </c>
      <c r="F126" t="s">
        <v>19</v>
      </c>
      <c r="G126" t="s">
        <v>612</v>
      </c>
      <c r="H126">
        <v>51.441360193183009</v>
      </c>
      <c r="I126">
        <v>34.618502431457237</v>
      </c>
      <c r="J126">
        <v>24.849251024871862</v>
      </c>
      <c r="K126">
        <v>5.5661638839417362</v>
      </c>
      <c r="L126">
        <v>0.21571745146811799</v>
      </c>
      <c r="M126">
        <v>5.3694239286826404</v>
      </c>
      <c r="N126">
        <v>2.4485184001017521</v>
      </c>
      <c r="O126">
        <v>0.64663828494765518</v>
      </c>
      <c r="P126">
        <v>0.23535055841707991</v>
      </c>
      <c r="Q126">
        <v>0.28510783716078358</v>
      </c>
      <c r="R126">
        <v>58.682648088556043</v>
      </c>
      <c r="S126">
        <v>40.373029540725931</v>
      </c>
      <c r="T126">
        <v>32.438549589213643</v>
      </c>
      <c r="U126">
        <v>30.7588496399344</v>
      </c>
      <c r="V126">
        <v>14.668176385713091</v>
      </c>
      <c r="W126" t="s">
        <v>158</v>
      </c>
      <c r="X126" t="s">
        <v>159</v>
      </c>
      <c r="Y126" t="s">
        <v>160</v>
      </c>
      <c r="Z126" t="s">
        <v>161</v>
      </c>
      <c r="AA126" t="s">
        <v>162</v>
      </c>
      <c r="AB126" t="s">
        <v>164</v>
      </c>
      <c r="AC126" t="s">
        <v>309</v>
      </c>
      <c r="AD126" t="s">
        <v>165</v>
      </c>
      <c r="AE126" t="s">
        <v>166</v>
      </c>
      <c r="AF126" t="s">
        <v>197</v>
      </c>
      <c r="AG126">
        <v>26.270731710509089</v>
      </c>
      <c r="AH126">
        <v>5.2518338730574374</v>
      </c>
      <c r="AI126">
        <v>43.440589811026378</v>
      </c>
      <c r="AJ126">
        <v>11.284642289566239</v>
      </c>
      <c r="AK126">
        <v>4.7513119636028307</v>
      </c>
      <c r="AL126">
        <v>13.24873596288116</v>
      </c>
      <c r="AM126">
        <v>12.157212191701021</v>
      </c>
      <c r="AN126">
        <v>48.975270511316353</v>
      </c>
      <c r="AO126">
        <v>64.004532573912215</v>
      </c>
      <c r="AP126"/>
      <c r="AQ126">
        <v>3668.596663999997</v>
      </c>
      <c r="AR126">
        <v>2468.8255969999991</v>
      </c>
      <c r="AS126">
        <v>1772.1215079999979</v>
      </c>
      <c r="AT126">
        <v>396.85755499999982</v>
      </c>
      <c r="AU126">
        <v>15.350192</v>
      </c>
      <c r="AV126">
        <v>137.62058099999999</v>
      </c>
      <c r="AW126">
        <v>62.471493000000009</v>
      </c>
      <c r="AX126">
        <v>16.559367000000002</v>
      </c>
      <c r="AY126">
        <v>6.0038740000000006</v>
      </c>
      <c r="AZ126">
        <v>7.2580139999999993</v>
      </c>
      <c r="BA126">
        <v>2684.4788709999939</v>
      </c>
      <c r="BB126">
        <v>1846.977602999998</v>
      </c>
      <c r="BC126">
        <v>1482.504720000001</v>
      </c>
      <c r="BD126">
        <v>1406.7853150000001</v>
      </c>
      <c r="BE126">
        <v>671.09167799999977</v>
      </c>
      <c r="BF126">
        <v>925.62951800000099</v>
      </c>
      <c r="BG126">
        <v>308.39484900000019</v>
      </c>
      <c r="BH126">
        <v>2270.4276349999991</v>
      </c>
      <c r="BI126">
        <v>318.46095299999968</v>
      </c>
      <c r="BJ126">
        <v>233.10251799999989</v>
      </c>
      <c r="BK126">
        <v>683.77632200000062</v>
      </c>
      <c r="BL126">
        <v>249.16648800000019</v>
      </c>
      <c r="BM126">
        <v>1819.5132410000051</v>
      </c>
      <c r="BN126">
        <v>1513.279991999992</v>
      </c>
      <c r="BO126"/>
    </row>
    <row r="127">
      <c r="A127" t="s">
        <v>588</v>
      </c>
      <c r="B127">
        <v>2007</v>
      </c>
      <c r="C127" t="s">
        <v>593</v>
      </c>
      <c r="D127">
        <v>128</v>
      </c>
      <c r="E127" t="s">
        <v>186</v>
      </c>
      <c r="F127" t="s">
        <v>49</v>
      </c>
      <c r="G127" t="s">
        <v>613</v>
      </c>
      <c r="H127">
        <v>35.220605529592781</v>
      </c>
      <c r="I127">
        <v>31.159078844936079</v>
      </c>
      <c r="J127">
        <v>33.524740072364992</v>
      </c>
      <c r="K127">
        <v>53.714171759974661</v>
      </c>
      <c r="L127">
        <v>26.330985624645301</v>
      </c>
      <c r="M127">
        <v>63.902348775172591</v>
      </c>
      <c r="N127">
        <v>63.496364712404919</v>
      </c>
      <c r="O127">
        <v>51.015406741736989</v>
      </c>
      <c r="P127">
        <v>29.669045415777369</v>
      </c>
      <c r="Q127">
        <v>13.794235003502919</v>
      </c>
      <c r="R127">
        <v>47.029033743503888</v>
      </c>
      <c r="S127">
        <v>24.644340158173829</v>
      </c>
      <c r="T127">
        <v>33.186119352776309</v>
      </c>
      <c r="U127">
        <v>29.541132994586899</v>
      </c>
      <c r="V127">
        <v>26.443597001015611</v>
      </c>
      <c r="W127" t="s">
        <v>158</v>
      </c>
      <c r="X127" t="s">
        <v>159</v>
      </c>
      <c r="Y127" t="s">
        <v>160</v>
      </c>
      <c r="Z127" t="s">
        <v>161</v>
      </c>
      <c r="AA127" t="s">
        <v>162</v>
      </c>
      <c r="AB127" t="s">
        <v>164</v>
      </c>
      <c r="AC127" t="s">
        <v>309</v>
      </c>
      <c r="AD127" t="s">
        <v>165</v>
      </c>
      <c r="AE127" t="s">
        <v>166</v>
      </c>
      <c r="AF127" t="s">
        <v>197</v>
      </c>
      <c r="AG127">
        <v>19.52167830955937</v>
      </c>
      <c r="AH127">
        <v>27.075638107276511</v>
      </c>
      <c r="AI127">
        <v>40.141423962816908</v>
      </c>
      <c r="AJ127">
        <v>29.13588182321168</v>
      </c>
      <c r="AK127">
        <v>56.19142806398488</v>
      </c>
      <c r="AL127">
        <v>19.5236318213441</v>
      </c>
      <c r="AM127">
        <v>28.33864231078849</v>
      </c>
      <c r="AN127">
        <v>32.883273982096597</v>
      </c>
      <c r="AO127">
        <v>13.74588118546527</v>
      </c>
      <c r="AP127"/>
      <c r="AQ127"/>
      <c r="AR127"/>
      <c r="AS127"/>
      <c r="AT127"/>
      <c r="AU127"/>
      <c r="AV127"/>
      <c r="AW127"/>
      <c r="AX127"/>
      <c r="AY127"/>
      <c r="AZ127"/>
      <c r="BA127"/>
      <c r="BB127"/>
      <c r="BC127"/>
      <c r="BD127"/>
      <c r="BE127"/>
      <c r="BF127"/>
      <c r="BG127"/>
      <c r="BH127"/>
      <c r="BI127"/>
      <c r="BJ127"/>
      <c r="BK127"/>
      <c r="BL127"/>
      <c r="BM127"/>
      <c r="BN127"/>
      <c r="BO127"/>
    </row>
    <row r="128">
      <c r="A128" t="s">
        <v>588</v>
      </c>
      <c r="B128">
        <v>2007</v>
      </c>
      <c r="C128" t="s">
        <v>593</v>
      </c>
      <c r="D128">
        <v>129</v>
      </c>
      <c r="E128" t="s">
        <v>186</v>
      </c>
      <c r="F128" t="s">
        <v>48</v>
      </c>
      <c r="G128" t="s">
        <v>197</v>
      </c>
      <c r="H128">
        <v>64.779394470407254</v>
      </c>
      <c r="I128">
        <v>68.840921155063867</v>
      </c>
      <c r="J128">
        <v>66.475259927635065</v>
      </c>
      <c r="K128">
        <v>46.28582824002531</v>
      </c>
      <c r="L128">
        <v>73.669014375354621</v>
      </c>
      <c r="M128">
        <v>36.097651224827359</v>
      </c>
      <c r="N128">
        <v>36.503635287595117</v>
      </c>
      <c r="O128">
        <v>48.984593258263082</v>
      </c>
      <c r="P128">
        <v>70.330954584222695</v>
      </c>
      <c r="Q128">
        <v>86.205764996497066</v>
      </c>
      <c r="R128">
        <v>52.970966256496098</v>
      </c>
      <c r="S128">
        <v>75.355659841826167</v>
      </c>
      <c r="T128">
        <v>66.813880647223669</v>
      </c>
      <c r="U128">
        <v>70.458867005413111</v>
      </c>
      <c r="V128">
        <v>73.55640299898451</v>
      </c>
      <c r="W128" t="s">
        <v>158</v>
      </c>
      <c r="X128" t="s">
        <v>159</v>
      </c>
      <c r="Y128" t="s">
        <v>160</v>
      </c>
      <c r="Z128" t="s">
        <v>161</v>
      </c>
      <c r="AA128" t="s">
        <v>162</v>
      </c>
      <c r="AB128" t="s">
        <v>164</v>
      </c>
      <c r="AC128" t="s">
        <v>309</v>
      </c>
      <c r="AD128" t="s">
        <v>165</v>
      </c>
      <c r="AE128" t="s">
        <v>166</v>
      </c>
      <c r="AF128" t="s">
        <v>197</v>
      </c>
      <c r="AG128">
        <v>80.478321690440609</v>
      </c>
      <c r="AH128">
        <v>72.924361892723553</v>
      </c>
      <c r="AI128">
        <v>59.858576037183163</v>
      </c>
      <c r="AJ128">
        <v>70.864118176788423</v>
      </c>
      <c r="AK128">
        <v>43.80857193601522</v>
      </c>
      <c r="AL128">
        <v>80.476368178655989</v>
      </c>
      <c r="AM128">
        <v>71.661357689211513</v>
      </c>
      <c r="AN128">
        <v>67.116726017903289</v>
      </c>
      <c r="AO128">
        <v>86.254118814534735</v>
      </c>
      <c r="AP128"/>
      <c r="AQ128"/>
      <c r="AR128"/>
      <c r="AS128"/>
      <c r="AT128"/>
      <c r="AU128"/>
      <c r="AV128"/>
      <c r="AW128"/>
      <c r="AX128"/>
      <c r="AY128"/>
      <c r="AZ128"/>
      <c r="BA128"/>
      <c r="BB128"/>
      <c r="BC128"/>
      <c r="BD128"/>
      <c r="BE128"/>
      <c r="BF128"/>
      <c r="BG128"/>
      <c r="BH128"/>
      <c r="BI128"/>
      <c r="BJ128"/>
      <c r="BK128"/>
      <c r="BL128"/>
      <c r="BM128"/>
      <c r="BN128"/>
      <c r="BO128"/>
    </row>
    <row r="129">
      <c r="A129" t="s">
        <v>588</v>
      </c>
      <c r="B129">
        <v>2007</v>
      </c>
      <c r="C129" t="s">
        <v>593</v>
      </c>
      <c r="D129">
        <v>130</v>
      </c>
      <c r="E129" t="s">
        <v>47</v>
      </c>
      <c r="F129" t="s">
        <v>42</v>
      </c>
      <c r="G129" t="s">
        <v>197</v>
      </c>
      <c r="H129">
        <v>12.73485820930745</v>
      </c>
      <c r="I129">
        <v>7.7453448792784876</v>
      </c>
      <c r="J129">
        <v>15.06909796749123</v>
      </c>
      <c r="K129">
        <v>43.44626241498613</v>
      </c>
      <c r="L129">
        <v>78.312325070484974</v>
      </c>
      <c r="M129">
        <v>21.996669075276369</v>
      </c>
      <c r="N129">
        <v>48.156525046240887</v>
      </c>
      <c r="O129">
        <v>70.247428474656758</v>
      </c>
      <c r="P129">
        <v>78.962339806073089</v>
      </c>
      <c r="Q129">
        <v>91.876578855572461</v>
      </c>
      <c r="R129">
        <v>8.6666072239111447</v>
      </c>
      <c r="S129">
        <v>13.16881467565951</v>
      </c>
      <c r="T129">
        <v>8.087623313962494</v>
      </c>
      <c r="U129">
        <v>14.07366816045062</v>
      </c>
      <c r="V129">
        <v>31.43461120366635</v>
      </c>
      <c r="W129" t="s">
        <v>158</v>
      </c>
      <c r="X129" t="s">
        <v>159</v>
      </c>
      <c r="Y129" t="s">
        <v>160</v>
      </c>
      <c r="Z129" t="s">
        <v>161</v>
      </c>
      <c r="AA129" t="s">
        <v>162</v>
      </c>
      <c r="AB129" t="s">
        <v>164</v>
      </c>
      <c r="AC129" t="s">
        <v>309</v>
      </c>
      <c r="AD129" t="s">
        <v>165</v>
      </c>
      <c r="AE129" t="s">
        <v>166</v>
      </c>
      <c r="AF129" t="s">
        <v>197</v>
      </c>
      <c r="AG129">
        <v>18.305049051494951</v>
      </c>
      <c r="AH129">
        <v>33.872305252280903</v>
      </c>
      <c r="AI129">
        <v>19.111343897922058</v>
      </c>
      <c r="AJ129">
        <v>14.695229462165541</v>
      </c>
      <c r="AK129">
        <v>70.997300951719694</v>
      </c>
      <c r="AL129">
        <v>17.45998455577659</v>
      </c>
      <c r="AM129">
        <v>4.1811214835577388</v>
      </c>
      <c r="AN129">
        <v>65.063858766394986</v>
      </c>
      <c r="AO129">
        <v>2.9140642980150879</v>
      </c>
      <c r="AP129"/>
      <c r="AQ129"/>
      <c r="AR129"/>
      <c r="AS129"/>
      <c r="AT129"/>
      <c r="AU129"/>
      <c r="AV129"/>
      <c r="AW129"/>
      <c r="AX129"/>
      <c r="AY129"/>
      <c r="AZ129"/>
      <c r="BA129"/>
      <c r="BB129"/>
      <c r="BC129"/>
      <c r="BD129"/>
      <c r="BE129"/>
      <c r="BF129"/>
      <c r="BG129"/>
      <c r="BH129"/>
      <c r="BI129"/>
      <c r="BJ129"/>
      <c r="BK129"/>
      <c r="BL129"/>
      <c r="BM129"/>
      <c r="BN129"/>
      <c r="BO129"/>
    </row>
    <row r="130">
      <c r="A130" t="s">
        <v>588</v>
      </c>
      <c r="B130">
        <v>2007</v>
      </c>
      <c r="C130" t="s">
        <v>593</v>
      </c>
      <c r="D130">
        <v>135</v>
      </c>
      <c r="E130" t="s">
        <v>45</v>
      </c>
      <c r="F130" t="s">
        <v>44</v>
      </c>
      <c r="G130" t="s">
        <v>614</v>
      </c>
      <c r="H130">
        <v>0</v>
      </c>
      <c r="I130">
        <v>0</v>
      </c>
      <c r="J130">
        <v>0.073199372570124197</v>
      </c>
      <c r="K130">
        <v>7.9675765497505369</v>
      </c>
      <c r="L130">
        <v>44.325823793507617</v>
      </c>
      <c r="M130">
        <v>0.5360786742647502</v>
      </c>
      <c r="N130">
        <v>12.36554717312732</v>
      </c>
      <c r="O130">
        <v>22.385224110566568</v>
      </c>
      <c r="P130">
        <v>46.331908400836667</v>
      </c>
      <c r="Q130">
        <v>60.687468431442028</v>
      </c>
      <c r="R130">
        <v>0</v>
      </c>
      <c r="S130">
        <v>0</v>
      </c>
      <c r="T130">
        <v>0</v>
      </c>
      <c r="U130">
        <v>0.114142061274584</v>
      </c>
      <c r="V130">
        <v>1.9904491165238869</v>
      </c>
      <c r="W130" t="s">
        <v>158</v>
      </c>
      <c r="X130" t="s">
        <v>159</v>
      </c>
      <c r="Y130" t="s">
        <v>160</v>
      </c>
      <c r="Z130" t="s">
        <v>161</v>
      </c>
      <c r="AA130" t="s">
        <v>162</v>
      </c>
      <c r="AB130" t="s">
        <v>164</v>
      </c>
      <c r="AC130" t="s">
        <v>309</v>
      </c>
      <c r="AD130" t="s">
        <v>165</v>
      </c>
      <c r="AE130" t="s">
        <v>166</v>
      </c>
      <c r="AF130" t="s">
        <v>197</v>
      </c>
      <c r="AG130">
        <v>4.809858645268247</v>
      </c>
      <c r="AH130">
        <v>35.59859920481631</v>
      </c>
      <c r="AI130">
        <v>1.4346424564502041</v>
      </c>
      <c r="AJ130">
        <v>0.977052701800317</v>
      </c>
      <c r="AK130">
        <v>19.781389533479071</v>
      </c>
      <c r="AL130">
        <v>1.8379479419630871</v>
      </c>
      <c r="AM130">
        <v>0.91135073678231004</v>
      </c>
      <c r="AN130">
        <v>6.4555577409752871</v>
      </c>
      <c r="AO130">
        <v>1.8987844837166541</v>
      </c>
      <c r="AP130"/>
      <c r="AQ130"/>
      <c r="AR130"/>
      <c r="AS130"/>
      <c r="AT130"/>
      <c r="AU130"/>
      <c r="AV130"/>
      <c r="AW130"/>
      <c r="AX130"/>
      <c r="AY130"/>
      <c r="AZ130"/>
      <c r="BA130"/>
      <c r="BB130"/>
      <c r="BC130"/>
      <c r="BD130"/>
      <c r="BE130"/>
      <c r="BF130"/>
      <c r="BG130"/>
      <c r="BH130"/>
      <c r="BI130"/>
      <c r="BJ130"/>
      <c r="BK130"/>
      <c r="BL130"/>
      <c r="BM130"/>
      <c r="BN130"/>
      <c r="BO130"/>
    </row>
    <row r="131">
      <c r="A131" t="s">
        <v>588</v>
      </c>
      <c r="B131">
        <v>2007</v>
      </c>
      <c r="C131" t="s">
        <v>593</v>
      </c>
      <c r="D131">
        <v>136</v>
      </c>
      <c r="E131" t="s">
        <v>45</v>
      </c>
      <c r="F131" t="s">
        <v>43</v>
      </c>
      <c r="G131" t="s">
        <v>615</v>
      </c>
      <c r="H131">
        <v>0</v>
      </c>
      <c r="I131">
        <v>0</v>
      </c>
      <c r="J131">
        <v>0.20144142317085351</v>
      </c>
      <c r="K131">
        <v>1.7347570935758749</v>
      </c>
      <c r="L131">
        <v>15.014996214946841</v>
      </c>
      <c r="M131">
        <v>0.73710817711403154</v>
      </c>
      <c r="N131">
        <v>1.8093721499921589</v>
      </c>
      <c r="O131">
        <v>6.2167517567597272</v>
      </c>
      <c r="P131">
        <v>14.899354903639409</v>
      </c>
      <c r="Q131">
        <v>18.415262420009459</v>
      </c>
      <c r="R131">
        <v>0</v>
      </c>
      <c r="S131">
        <v>0</v>
      </c>
      <c r="T131">
        <v>0</v>
      </c>
      <c r="U131">
        <v>0.088777158769120901</v>
      </c>
      <c r="V131">
        <v>2.818235720151256</v>
      </c>
      <c r="W131" t="s">
        <v>158</v>
      </c>
      <c r="X131" t="s">
        <v>159</v>
      </c>
      <c r="Y131" t="s">
        <v>160</v>
      </c>
      <c r="Z131" t="s">
        <v>161</v>
      </c>
      <c r="AA131" t="s">
        <v>162</v>
      </c>
      <c r="AB131" t="s">
        <v>164</v>
      </c>
      <c r="AC131" t="s">
        <v>309</v>
      </c>
      <c r="AD131" t="s">
        <v>165</v>
      </c>
      <c r="AE131" t="s">
        <v>166</v>
      </c>
      <c r="AF131" t="s">
        <v>197</v>
      </c>
      <c r="AG131">
        <v>1.264992798729851</v>
      </c>
      <c r="AH131">
        <v>6.961763854351914</v>
      </c>
      <c r="AI131">
        <v>0.63375134436456504</v>
      </c>
      <c r="AJ131">
        <v>1.081271656659017</v>
      </c>
      <c r="AK131">
        <v>10.014524844802381</v>
      </c>
      <c r="AL131">
        <v>1.1027687651778519</v>
      </c>
      <c r="AM131">
        <v>0.68701824772820275</v>
      </c>
      <c r="AN131">
        <v>2.9024322983168989</v>
      </c>
      <c r="AO131">
        <v>0.85003723980338564</v>
      </c>
      <c r="AP131"/>
      <c r="AQ131"/>
      <c r="AR131"/>
      <c r="AS131"/>
      <c r="AT131"/>
      <c r="AU131"/>
      <c r="AV131"/>
      <c r="AW131"/>
      <c r="AX131"/>
      <c r="AY131"/>
      <c r="AZ131"/>
      <c r="BA131"/>
      <c r="BB131"/>
      <c r="BC131"/>
      <c r="BD131"/>
      <c r="BE131"/>
      <c r="BF131"/>
      <c r="BG131"/>
      <c r="BH131"/>
      <c r="BI131"/>
      <c r="BJ131"/>
      <c r="BK131"/>
      <c r="BL131"/>
      <c r="BM131"/>
      <c r="BN131"/>
      <c r="BO131"/>
    </row>
    <row r="132">
      <c r="A132" t="s">
        <v>588</v>
      </c>
      <c r="B132">
        <v>2007</v>
      </c>
      <c r="C132" t="s">
        <v>593</v>
      </c>
      <c r="D132">
        <v>137</v>
      </c>
      <c r="E132" t="s">
        <v>45</v>
      </c>
      <c r="F132" t="s">
        <v>42</v>
      </c>
      <c r="G132" t="s">
        <v>616</v>
      </c>
      <c r="H132">
        <v>11.46489874954845</v>
      </c>
      <c r="I132">
        <v>12.68024427965406</v>
      </c>
      <c r="J132">
        <v>18.688173543114679</v>
      </c>
      <c r="K132">
        <v>43.609620107855278</v>
      </c>
      <c r="L132">
        <v>32.863487393632269</v>
      </c>
      <c r="M132">
        <v>27.444465319681768</v>
      </c>
      <c r="N132">
        <v>45.216808569157493</v>
      </c>
      <c r="O132">
        <v>52.629573587108062</v>
      </c>
      <c r="P132">
        <v>30.92867338827002</v>
      </c>
      <c r="Q132">
        <v>19.344583488786881</v>
      </c>
      <c r="R132">
        <v>8.3231805833061383</v>
      </c>
      <c r="S132">
        <v>14.25631943469568</v>
      </c>
      <c r="T132">
        <v>13.3693921071812</v>
      </c>
      <c r="U132">
        <v>17.025872610736162</v>
      </c>
      <c r="V132">
        <v>34.863191883389867</v>
      </c>
      <c r="W132" t="s">
        <v>158</v>
      </c>
      <c r="X132" t="s">
        <v>159</v>
      </c>
      <c r="Y132" t="s">
        <v>160</v>
      </c>
      <c r="Z132" t="s">
        <v>161</v>
      </c>
      <c r="AA132" t="s">
        <v>162</v>
      </c>
      <c r="AB132" t="s">
        <v>164</v>
      </c>
      <c r="AC132" t="s">
        <v>309</v>
      </c>
      <c r="AD132" t="s">
        <v>165</v>
      </c>
      <c r="AE132" t="s">
        <v>166</v>
      </c>
      <c r="AF132" t="s">
        <v>197</v>
      </c>
      <c r="AG132">
        <v>14.737045262555361</v>
      </c>
      <c r="AH132">
        <v>21.51471990779498</v>
      </c>
      <c r="AI132">
        <v>18.04933437070342</v>
      </c>
      <c r="AJ132">
        <v>17.028978035226029</v>
      </c>
      <c r="AK132">
        <v>48.629320254239609</v>
      </c>
      <c r="AL132">
        <v>31.021635683905799</v>
      </c>
      <c r="AM132">
        <v>5.0716874048420024</v>
      </c>
      <c r="AN132">
        <v>31.14571729414472</v>
      </c>
      <c r="AO132">
        <v>1.932973868600292</v>
      </c>
      <c r="AP132"/>
      <c r="AQ132"/>
      <c r="AR132"/>
      <c r="AS132"/>
      <c r="AT132"/>
      <c r="AU132"/>
      <c r="AV132"/>
      <c r="AW132"/>
      <c r="AX132"/>
      <c r="AY132"/>
      <c r="AZ132"/>
      <c r="BA132"/>
      <c r="BB132"/>
      <c r="BC132"/>
      <c r="BD132"/>
      <c r="BE132"/>
      <c r="BF132"/>
      <c r="BG132"/>
      <c r="BH132"/>
      <c r="BI132"/>
      <c r="BJ132"/>
      <c r="BK132"/>
      <c r="BL132"/>
      <c r="BM132"/>
      <c r="BN132"/>
      <c r="BO132"/>
    </row>
    <row r="133">
      <c r="A133" t="s">
        <v>588</v>
      </c>
      <c r="B133">
        <v>2007</v>
      </c>
      <c r="C133" t="s">
        <v>593</v>
      </c>
      <c r="D133">
        <v>138</v>
      </c>
      <c r="E133" t="s">
        <v>45</v>
      </c>
      <c r="F133" t="s">
        <v>41</v>
      </c>
      <c r="G133" t="s">
        <v>197</v>
      </c>
      <c r="H133">
        <v>37.093741057268822</v>
      </c>
      <c r="I133">
        <v>52.701253288888722</v>
      </c>
      <c r="J133">
        <v>56.188844174478852</v>
      </c>
      <c r="K133">
        <v>41.121882364876598</v>
      </c>
      <c r="L133">
        <v>7.5804331846051083</v>
      </c>
      <c r="M133">
        <v>65.913470704032463</v>
      </c>
      <c r="N133">
        <v>38.159753707621377</v>
      </c>
      <c r="O133">
        <v>18.121812260618029</v>
      </c>
      <c r="P133">
        <v>7.6051310755162032</v>
      </c>
      <c r="Q133">
        <v>1.2687599442291331</v>
      </c>
      <c r="R133">
        <v>32.994171328137853</v>
      </c>
      <c r="S133">
        <v>45.370651024578208</v>
      </c>
      <c r="T133">
        <v>54.192058303605243</v>
      </c>
      <c r="U133">
        <v>52.012358529285649</v>
      </c>
      <c r="V133">
        <v>45.659946894221918</v>
      </c>
      <c r="W133" t="s">
        <v>158</v>
      </c>
      <c r="X133" t="s">
        <v>159</v>
      </c>
      <c r="Y133" t="s">
        <v>160</v>
      </c>
      <c r="Z133" t="s">
        <v>161</v>
      </c>
      <c r="AA133" t="s">
        <v>162</v>
      </c>
      <c r="AB133" t="s">
        <v>164</v>
      </c>
      <c r="AC133" t="s">
        <v>309</v>
      </c>
      <c r="AD133" t="s">
        <v>165</v>
      </c>
      <c r="AE133" t="s">
        <v>166</v>
      </c>
      <c r="AF133" t="s">
        <v>197</v>
      </c>
      <c r="AG133">
        <v>52.917371582937747</v>
      </c>
      <c r="AH133">
        <v>30.67308315997942</v>
      </c>
      <c r="AI133">
        <v>36.441682017455967</v>
      </c>
      <c r="AJ133">
        <v>69.628055316748444</v>
      </c>
      <c r="AK133">
        <v>16.838072141798541</v>
      </c>
      <c r="AL133">
        <v>52.788911646071767</v>
      </c>
      <c r="AM133">
        <v>81.172731418946469</v>
      </c>
      <c r="AN133">
        <v>10.52102215524658</v>
      </c>
      <c r="AO133">
        <v>31.320737578928959</v>
      </c>
      <c r="AP133"/>
      <c r="AQ133"/>
      <c r="AR133"/>
      <c r="AS133"/>
      <c r="AT133"/>
      <c r="AU133"/>
      <c r="AV133"/>
      <c r="AW133"/>
      <c r="AX133"/>
      <c r="AY133"/>
      <c r="AZ133"/>
      <c r="BA133"/>
      <c r="BB133"/>
      <c r="BC133"/>
      <c r="BD133"/>
      <c r="BE133"/>
      <c r="BF133"/>
      <c r="BG133"/>
      <c r="BH133"/>
      <c r="BI133"/>
      <c r="BJ133"/>
      <c r="BK133"/>
      <c r="BL133"/>
      <c r="BM133"/>
      <c r="BN133"/>
      <c r="BO133"/>
    </row>
    <row r="134">
      <c r="A134" t="s">
        <v>588</v>
      </c>
      <c r="B134">
        <v>2007</v>
      </c>
      <c r="C134" t="s">
        <v>593</v>
      </c>
      <c r="D134">
        <v>139</v>
      </c>
      <c r="E134" t="s">
        <v>45</v>
      </c>
      <c r="F134" t="s">
        <v>19</v>
      </c>
      <c r="G134" t="s">
        <v>197</v>
      </c>
      <c r="H134">
        <v>51.441360193183009</v>
      </c>
      <c r="I134">
        <v>34.618502431457237</v>
      </c>
      <c r="J134">
        <v>24.848341486665419</v>
      </c>
      <c r="K134">
        <v>5.5661638839417362</v>
      </c>
      <c r="L134">
        <v>0.21525941330801049</v>
      </c>
      <c r="M134">
        <v>5.3688771249068266</v>
      </c>
      <c r="N134">
        <v>2.4485184001017521</v>
      </c>
      <c r="O134">
        <v>0.64663828494765518</v>
      </c>
      <c r="P134">
        <v>0.23493223173776259</v>
      </c>
      <c r="Q134">
        <v>0.28392571553248808</v>
      </c>
      <c r="R134">
        <v>58.682648088556043</v>
      </c>
      <c r="S134">
        <v>40.373029540725931</v>
      </c>
      <c r="T134">
        <v>32.438549589213643</v>
      </c>
      <c r="U134">
        <v>30.7588496399344</v>
      </c>
      <c r="V134">
        <v>14.668176385713091</v>
      </c>
      <c r="W134" t="s">
        <v>158</v>
      </c>
      <c r="X134" t="s">
        <v>159</v>
      </c>
      <c r="Y134" t="s">
        <v>160</v>
      </c>
      <c r="Z134" t="s">
        <v>161</v>
      </c>
      <c r="AA134" t="s">
        <v>162</v>
      </c>
      <c r="AB134" t="s">
        <v>164</v>
      </c>
      <c r="AC134" t="s">
        <v>309</v>
      </c>
      <c r="AD134" t="s">
        <v>165</v>
      </c>
      <c r="AE134" t="s">
        <v>166</v>
      </c>
      <c r="AF134" t="s">
        <v>197</v>
      </c>
      <c r="AG134">
        <v>26.270731710509089</v>
      </c>
      <c r="AH134">
        <v>5.2518338730574374</v>
      </c>
      <c r="AI134">
        <v>43.440589811026378</v>
      </c>
      <c r="AJ134">
        <v>11.284642289566239</v>
      </c>
      <c r="AK134">
        <v>4.7366932256804581</v>
      </c>
      <c r="AL134">
        <v>13.24873596288116</v>
      </c>
      <c r="AM134">
        <v>12.157212191701021</v>
      </c>
      <c r="AN134">
        <v>48.975270511316353</v>
      </c>
      <c r="AO134">
        <v>63.997466828950657</v>
      </c>
      <c r="AP134"/>
      <c r="AQ134"/>
      <c r="AR134"/>
      <c r="AS134"/>
      <c r="AT134"/>
      <c r="AU134"/>
      <c r="AV134"/>
      <c r="AW134"/>
      <c r="AX134"/>
      <c r="AY134"/>
      <c r="AZ134"/>
      <c r="BA134"/>
      <c r="BB134"/>
      <c r="BC134"/>
      <c r="BD134"/>
      <c r="BE134"/>
      <c r="BF134"/>
      <c r="BG134"/>
      <c r="BH134"/>
      <c r="BI134"/>
      <c r="BJ134"/>
      <c r="BK134"/>
      <c r="BL134"/>
      <c r="BM134"/>
      <c r="BN134"/>
      <c r="BO134"/>
    </row>
    <row r="135">
      <c r="A135" t="s">
        <v>588</v>
      </c>
      <c r="B135">
        <v>2007</v>
      </c>
      <c r="C135" t="s">
        <v>593</v>
      </c>
      <c r="D135">
        <v>148</v>
      </c>
      <c r="E135" t="s">
        <v>109</v>
      </c>
      <c r="F135" t="s">
        <v>49</v>
      </c>
      <c r="G135" t="s">
        <v>197</v>
      </c>
      <c r="H135">
        <v>4.0380067629456757</v>
      </c>
      <c r="I135">
        <v>3.951047312827904</v>
      </c>
      <c r="J135">
        <v>6.3560071369830027</v>
      </c>
      <c r="K135">
        <v>28.636074406508001</v>
      </c>
      <c r="L135">
        <v>24.22239369920068</v>
      </c>
      <c r="M135">
        <v>18.344746653663279</v>
      </c>
      <c r="N135">
        <v>37.711588151479297</v>
      </c>
      <c r="O135">
        <v>41.440605356794897</v>
      </c>
      <c r="P135">
        <v>27.29023787108277</v>
      </c>
      <c r="Q135">
        <v>13.52285987401876</v>
      </c>
      <c r="R135">
        <v>3.914311405055809</v>
      </c>
      <c r="S135">
        <v>3.5133758555222472</v>
      </c>
      <c r="T135">
        <v>4.4367824214298084</v>
      </c>
      <c r="U135">
        <v>5.0895803080912012</v>
      </c>
      <c r="V135">
        <v>10.49067120259371</v>
      </c>
      <c r="W135" t="s">
        <v>158</v>
      </c>
      <c r="X135" t="s">
        <v>159</v>
      </c>
      <c r="Y135" t="s">
        <v>160</v>
      </c>
      <c r="Z135" t="s">
        <v>161</v>
      </c>
      <c r="AA135" t="s">
        <v>162</v>
      </c>
      <c r="AB135" t="s">
        <v>164</v>
      </c>
      <c r="AC135" t="s">
        <v>309</v>
      </c>
      <c r="AD135" t="s">
        <v>165</v>
      </c>
      <c r="AE135" t="s">
        <v>166</v>
      </c>
      <c r="AF135" t="s">
        <v>197</v>
      </c>
      <c r="AG135">
        <v>4.0628315251711493</v>
      </c>
      <c r="AH135">
        <v>17.348737581072118</v>
      </c>
      <c r="AI135">
        <v>8.0755425570161652</v>
      </c>
      <c r="AJ135">
        <v>5.5612538686632176</v>
      </c>
      <c r="AK135">
        <v>43.895370684275612</v>
      </c>
      <c r="AL135">
        <v>6.6306846386954206</v>
      </c>
      <c r="AM135">
        <v>1.8902034221065029</v>
      </c>
      <c r="AN135">
        <v>13.31894505536061</v>
      </c>
      <c r="AO135">
        <v>0.64203659049095652</v>
      </c>
      <c r="AP135"/>
      <c r="AQ135"/>
      <c r="AR135"/>
      <c r="AS135"/>
      <c r="AT135"/>
      <c r="AU135"/>
      <c r="AV135"/>
      <c r="AW135"/>
      <c r="AX135"/>
      <c r="AY135"/>
      <c r="AZ135"/>
      <c r="BA135"/>
      <c r="BB135"/>
      <c r="BC135"/>
      <c r="BD135"/>
      <c r="BE135"/>
      <c r="BF135"/>
      <c r="BG135"/>
      <c r="BH135"/>
      <c r="BI135"/>
      <c r="BJ135"/>
      <c r="BK135"/>
      <c r="BL135"/>
      <c r="BM135"/>
      <c r="BN135"/>
      <c r="BO135"/>
    </row>
    <row r="136">
      <c r="A136" t="s">
        <v>588</v>
      </c>
      <c r="B136">
        <v>2007</v>
      </c>
      <c r="C136" t="s">
        <v>593</v>
      </c>
      <c r="D136">
        <v>149</v>
      </c>
      <c r="E136" t="s">
        <v>109</v>
      </c>
      <c r="F136" t="s">
        <v>48</v>
      </c>
      <c r="G136" t="s">
        <v>197</v>
      </c>
      <c r="H136">
        <v>7.4268919866027794</v>
      </c>
      <c r="I136">
        <v>8.729196966826148</v>
      </c>
      <c r="J136">
        <v>12.60314697804732</v>
      </c>
      <c r="K136">
        <v>24.675879344673699</v>
      </c>
      <c r="L136">
        <v>67.769581248098547</v>
      </c>
      <c r="M136">
        <v>10.36272185927907</v>
      </c>
      <c r="N136">
        <v>21.680139740797689</v>
      </c>
      <c r="O136">
        <v>39.790944097639482</v>
      </c>
      <c r="P136">
        <v>64.691952619516627</v>
      </c>
      <c r="Q136">
        <v>84.509831830774914</v>
      </c>
      <c r="R136">
        <v>4.4088691782503302</v>
      </c>
      <c r="S136">
        <v>10.74294357917343</v>
      </c>
      <c r="T136">
        <v>8.9326096857513875</v>
      </c>
      <c r="U136">
        <v>12.13921152268866</v>
      </c>
      <c r="V136">
        <v>29.181205517471319</v>
      </c>
      <c r="W136" t="s">
        <v>158</v>
      </c>
      <c r="X136" t="s">
        <v>159</v>
      </c>
      <c r="Y136" t="s">
        <v>160</v>
      </c>
      <c r="Z136" t="s">
        <v>161</v>
      </c>
      <c r="AA136" t="s">
        <v>162</v>
      </c>
      <c r="AB136" t="s">
        <v>164</v>
      </c>
      <c r="AC136" t="s">
        <v>309</v>
      </c>
      <c r="AD136" t="s">
        <v>165</v>
      </c>
      <c r="AE136" t="s">
        <v>166</v>
      </c>
      <c r="AF136" t="s">
        <v>197</v>
      </c>
      <c r="AG136">
        <v>16.749065181382321</v>
      </c>
      <c r="AH136">
        <v>46.726345385891101</v>
      </c>
      <c r="AI136">
        <v>12.04218561450203</v>
      </c>
      <c r="AJ136">
        <v>13.52604852502215</v>
      </c>
      <c r="AK136">
        <v>34.222186026139781</v>
      </c>
      <c r="AL136">
        <v>27.33166775235135</v>
      </c>
      <c r="AM136">
        <v>4.7798529672460139</v>
      </c>
      <c r="AN136">
        <v>27.18476227807626</v>
      </c>
      <c r="AO136">
        <v>4.0287195569566006</v>
      </c>
      <c r="AP136"/>
      <c r="AQ136"/>
      <c r="AR136"/>
      <c r="AS136"/>
      <c r="AT136"/>
      <c r="AU136"/>
      <c r="AV136"/>
      <c r="AW136"/>
      <c r="AX136"/>
      <c r="AY136"/>
      <c r="AZ136"/>
      <c r="BA136"/>
      <c r="BB136"/>
      <c r="BC136"/>
      <c r="BD136"/>
      <c r="BE136"/>
      <c r="BF136"/>
      <c r="BG136"/>
      <c r="BH136"/>
      <c r="BI136"/>
      <c r="BJ136"/>
      <c r="BK136"/>
      <c r="BL136"/>
      <c r="BM136"/>
      <c r="BN136"/>
      <c r="BO136"/>
    </row>
    <row r="137">
      <c r="A137" t="s">
        <v>588</v>
      </c>
      <c r="B137">
        <v>2007</v>
      </c>
      <c r="C137" t="s">
        <v>593</v>
      </c>
      <c r="D137">
        <v>150</v>
      </c>
      <c r="E137" t="s">
        <v>109</v>
      </c>
      <c r="F137" t="s">
        <v>111</v>
      </c>
      <c r="G137" t="s">
        <v>197</v>
      </c>
      <c r="H137">
        <v>88.535101250451675</v>
      </c>
      <c r="I137">
        <v>87.31975572034591</v>
      </c>
      <c r="J137">
        <v>81.040845884969698</v>
      </c>
      <c r="K137">
        <v>46.688046248818353</v>
      </c>
      <c r="L137">
        <v>8.0080250527007077</v>
      </c>
      <c r="M137">
        <v>71.292531487057502</v>
      </c>
      <c r="N137">
        <v>40.608272107723117</v>
      </c>
      <c r="O137">
        <v>18.768450545565681</v>
      </c>
      <c r="P137">
        <v>8.0178095094006316</v>
      </c>
      <c r="Q137">
        <v>1.967308295206329</v>
      </c>
      <c r="R137">
        <v>91.676819416693974</v>
      </c>
      <c r="S137">
        <v>85.743680565304217</v>
      </c>
      <c r="T137">
        <v>86.63060789281883</v>
      </c>
      <c r="U137">
        <v>82.771208169220003</v>
      </c>
      <c r="V137">
        <v>60.328123279934992</v>
      </c>
      <c r="W137" t="s">
        <v>158</v>
      </c>
      <c r="X137" t="s">
        <v>159</v>
      </c>
      <c r="Y137" t="s">
        <v>160</v>
      </c>
      <c r="Z137" t="s">
        <v>161</v>
      </c>
      <c r="AA137" t="s">
        <v>162</v>
      </c>
      <c r="AB137" t="s">
        <v>164</v>
      </c>
      <c r="AC137" t="s">
        <v>309</v>
      </c>
      <c r="AD137" t="s">
        <v>165</v>
      </c>
      <c r="AE137" t="s">
        <v>166</v>
      </c>
      <c r="AF137" t="s">
        <v>197</v>
      </c>
      <c r="AG137">
        <v>79.188103293446659</v>
      </c>
      <c r="AH137">
        <v>35.924917033036827</v>
      </c>
      <c r="AI137">
        <v>79.882271828482203</v>
      </c>
      <c r="AJ137">
        <v>80.912697606314651</v>
      </c>
      <c r="AK137">
        <v>21.882443289584678</v>
      </c>
      <c r="AL137">
        <v>66.037647608953023</v>
      </c>
      <c r="AM137">
        <v>93.329943610647518</v>
      </c>
      <c r="AN137">
        <v>59.496292666562937</v>
      </c>
      <c r="AO137">
        <v>95.329243852552423</v>
      </c>
      <c r="AP137"/>
      <c r="AQ137"/>
      <c r="AR137"/>
      <c r="AS137"/>
      <c r="AT137"/>
      <c r="AU137"/>
      <c r="AV137"/>
      <c r="AW137"/>
      <c r="AX137"/>
      <c r="AY137"/>
      <c r="AZ137"/>
      <c r="BA137"/>
      <c r="BB137"/>
      <c r="BC137"/>
      <c r="BD137"/>
      <c r="BE137"/>
      <c r="BF137"/>
      <c r="BG137"/>
      <c r="BH137"/>
      <c r="BI137"/>
      <c r="BJ137"/>
      <c r="BK137"/>
      <c r="BL137"/>
      <c r="BM137"/>
      <c r="BN137"/>
      <c r="BO137"/>
    </row>
    <row r="138">
      <c r="A138" t="s">
        <v>588</v>
      </c>
      <c r="B138">
        <v>2007</v>
      </c>
      <c r="C138" t="s">
        <v>593</v>
      </c>
      <c r="D138">
        <v>151</v>
      </c>
      <c r="E138" t="s">
        <v>110</v>
      </c>
      <c r="F138" t="s">
        <v>49</v>
      </c>
      <c r="G138" t="s">
        <v>197</v>
      </c>
      <c r="H138">
        <v>31.399233359585189</v>
      </c>
      <c r="I138">
        <v>26.80035529950705</v>
      </c>
      <c r="J138">
        <v>33.576368676678797</v>
      </c>
      <c r="K138">
        <v>53.734818450605687</v>
      </c>
      <c r="L138">
        <v>28.0106097344487</v>
      </c>
      <c r="M138">
        <v>59.430493073713379</v>
      </c>
      <c r="N138">
        <v>62.489766177609987</v>
      </c>
      <c r="O138">
        <v>52.52346023148727</v>
      </c>
      <c r="P138">
        <v>30.93479667144214</v>
      </c>
      <c r="Q138">
        <v>13.83090220498158</v>
      </c>
      <c r="R138">
        <v>38.125777659223907</v>
      </c>
      <c r="S138">
        <v>25.482384882975438</v>
      </c>
      <c r="T138">
        <v>26.050581760163141</v>
      </c>
      <c r="U138">
        <v>28.180495161618708</v>
      </c>
      <c r="V138">
        <v>29.72811126038409</v>
      </c>
      <c r="W138" t="s">
        <v>158</v>
      </c>
      <c r="X138" t="s">
        <v>159</v>
      </c>
      <c r="Y138" t="s">
        <v>160</v>
      </c>
      <c r="Z138" t="s">
        <v>161</v>
      </c>
      <c r="AA138" t="s">
        <v>162</v>
      </c>
      <c r="AB138" t="s">
        <v>164</v>
      </c>
      <c r="AC138" t="s">
        <v>309</v>
      </c>
      <c r="AD138" t="s">
        <v>165</v>
      </c>
      <c r="AE138" t="s">
        <v>166</v>
      </c>
      <c r="AF138" t="s">
        <v>197</v>
      </c>
      <c r="AG138">
        <v>23.776779736060941</v>
      </c>
      <c r="AH138">
        <v>33.370578161793709</v>
      </c>
      <c r="AI138">
        <v>45.273541762647049</v>
      </c>
      <c r="AJ138">
        <v>26.94335788363977</v>
      </c>
      <c r="AK138">
        <v>58.993123698415339</v>
      </c>
      <c r="AL138">
        <v>17.530169096268619</v>
      </c>
      <c r="AM138">
        <v>40.445518878461392</v>
      </c>
      <c r="AN138">
        <v>34.934816068558852</v>
      </c>
      <c r="AO138">
        <v>37.52788473053257</v>
      </c>
      <c r="AP138"/>
      <c r="AQ138"/>
      <c r="AR138"/>
      <c r="AS138"/>
      <c r="AT138"/>
      <c r="AU138"/>
      <c r="AV138"/>
      <c r="AW138"/>
      <c r="AX138"/>
      <c r="AY138"/>
      <c r="AZ138"/>
      <c r="BA138"/>
      <c r="BB138"/>
      <c r="BC138"/>
      <c r="BD138"/>
      <c r="BE138"/>
      <c r="BF138"/>
      <c r="BG138"/>
      <c r="BH138"/>
      <c r="BI138"/>
      <c r="BJ138"/>
      <c r="BK138"/>
      <c r="BL138"/>
      <c r="BM138"/>
      <c r="BN138"/>
      <c r="BO138"/>
    </row>
    <row r="139">
      <c r="A139" t="s">
        <v>588</v>
      </c>
      <c r="B139">
        <v>2007</v>
      </c>
      <c r="C139" t="s">
        <v>593</v>
      </c>
      <c r="D139">
        <v>152</v>
      </c>
      <c r="E139" t="s">
        <v>110</v>
      </c>
      <c r="F139" t="s">
        <v>48</v>
      </c>
      <c r="G139" t="s">
        <v>197</v>
      </c>
      <c r="H139">
        <v>68.600766640414761</v>
      </c>
      <c r="I139">
        <v>73.199644700492826</v>
      </c>
      <c r="J139">
        <v>66.257103445698675</v>
      </c>
      <c r="K139">
        <v>46.127341752015127</v>
      </c>
      <c r="L139">
        <v>71.776599759168064</v>
      </c>
      <c r="M139">
        <v>40.510446099927627</v>
      </c>
      <c r="N139">
        <v>37.510233822390077</v>
      </c>
      <c r="O139">
        <v>47.476539768512829</v>
      </c>
      <c r="P139">
        <v>68.887038559944173</v>
      </c>
      <c r="Q139">
        <v>85.753294587341117</v>
      </c>
      <c r="R139">
        <v>61.874222340776278</v>
      </c>
      <c r="S139">
        <v>74.51761511702459</v>
      </c>
      <c r="T139">
        <v>73.949418239836973</v>
      </c>
      <c r="U139">
        <v>71.691723412816046</v>
      </c>
      <c r="V139">
        <v>69.945901229171326</v>
      </c>
      <c r="W139" t="s">
        <v>158</v>
      </c>
      <c r="X139" t="s">
        <v>159</v>
      </c>
      <c r="Y139" t="s">
        <v>160</v>
      </c>
      <c r="Z139" t="s">
        <v>161</v>
      </c>
      <c r="AA139" t="s">
        <v>162</v>
      </c>
      <c r="AB139" t="s">
        <v>164</v>
      </c>
      <c r="AC139" t="s">
        <v>309</v>
      </c>
      <c r="AD139" t="s">
        <v>165</v>
      </c>
      <c r="AE139" t="s">
        <v>166</v>
      </c>
      <c r="AF139" t="s">
        <v>197</v>
      </c>
      <c r="AG139">
        <v>76.223220263939226</v>
      </c>
      <c r="AH139">
        <v>66.567484166176911</v>
      </c>
      <c r="AI139">
        <v>54.549934688856347</v>
      </c>
      <c r="AJ139">
        <v>73.056642116360365</v>
      </c>
      <c r="AK139">
        <v>40.485937193688208</v>
      </c>
      <c r="AL139">
        <v>82.469830903731207</v>
      </c>
      <c r="AM139">
        <v>59.554481121538878</v>
      </c>
      <c r="AN139">
        <v>65.065183931440956</v>
      </c>
      <c r="AO139">
        <v>62.441452303002713</v>
      </c>
      <c r="AP139"/>
      <c r="AQ139"/>
      <c r="AR139"/>
      <c r="AS139"/>
      <c r="AT139"/>
      <c r="AU139"/>
      <c r="AV139"/>
      <c r="AW139"/>
      <c r="AX139"/>
      <c r="AY139"/>
      <c r="AZ139"/>
      <c r="BA139"/>
      <c r="BB139"/>
      <c r="BC139"/>
      <c r="BD139"/>
      <c r="BE139"/>
      <c r="BF139"/>
      <c r="BG139"/>
      <c r="BH139"/>
      <c r="BI139"/>
      <c r="BJ139"/>
      <c r="BK139"/>
      <c r="BL139"/>
      <c r="BM139"/>
      <c r="BN139"/>
      <c r="BO139"/>
    </row>
    <row r="140">
      <c r="A140" t="s">
        <v>588</v>
      </c>
      <c r="B140">
        <v>2007</v>
      </c>
      <c r="C140" t="s">
        <v>593</v>
      </c>
      <c r="D140">
        <v>153</v>
      </c>
      <c r="E140" t="s">
        <v>62</v>
      </c>
      <c r="F140" t="s">
        <v>315</v>
      </c>
      <c r="G140" t="s">
        <v>197</v>
      </c>
      <c r="H140">
        <v>0</v>
      </c>
      <c r="I140">
        <v>0</v>
      </c>
      <c r="J140">
        <v>0.073308142606229698</v>
      </c>
      <c r="K140">
        <v>7.968540044111311</v>
      </c>
      <c r="L140">
        <v>44.325823793507617</v>
      </c>
      <c r="M140">
        <v>0.53625902743253218</v>
      </c>
      <c r="N140">
        <v>12.36554717312732</v>
      </c>
      <c r="O140">
        <v>22.385224110566568</v>
      </c>
      <c r="P140">
        <v>46.331908400836667</v>
      </c>
      <c r="Q140">
        <v>60.687468431442028</v>
      </c>
      <c r="R140">
        <v>0</v>
      </c>
      <c r="S140">
        <v>0</v>
      </c>
      <c r="T140">
        <v>0</v>
      </c>
      <c r="U140">
        <v>0.1142768734416439</v>
      </c>
      <c r="V140">
        <v>1.9927079584847911</v>
      </c>
      <c r="W140" t="s">
        <v>158</v>
      </c>
      <c r="X140" t="s">
        <v>159</v>
      </c>
      <c r="Y140" t="s">
        <v>160</v>
      </c>
      <c r="Z140" t="s">
        <v>161</v>
      </c>
      <c r="AA140" t="s">
        <v>162</v>
      </c>
      <c r="AB140" t="s">
        <v>164</v>
      </c>
      <c r="AC140" t="s">
        <v>309</v>
      </c>
      <c r="AD140" t="s">
        <v>165</v>
      </c>
      <c r="AE140" t="s">
        <v>166</v>
      </c>
      <c r="AF140" t="s">
        <v>197</v>
      </c>
      <c r="AG140">
        <v>4.809858645268247</v>
      </c>
      <c r="AH140">
        <v>35.619502441573488</v>
      </c>
      <c r="AI140">
        <v>1.436125004472949</v>
      </c>
      <c r="AJ140">
        <v>0.977052701800317</v>
      </c>
      <c r="AK140">
        <v>19.78838667850183</v>
      </c>
      <c r="AL140">
        <v>1.8379479419630871</v>
      </c>
      <c r="AM140">
        <v>0.91173423355100058</v>
      </c>
      <c r="AN140">
        <v>6.4555577409752871</v>
      </c>
      <c r="AO140">
        <v>1.8987844837166541</v>
      </c>
      <c r="AP140"/>
      <c r="AQ140">
        <v>0</v>
      </c>
      <c r="AR140">
        <v>0</v>
      </c>
      <c r="AS140">
        <v>5.220396</v>
      </c>
      <c r="AT140">
        <v>568.07399399999963</v>
      </c>
      <c r="AU140">
        <v>3160.8833979999981</v>
      </c>
      <c r="AV140">
        <v>13.74132</v>
      </c>
      <c r="AW140">
        <v>315.49454299999979</v>
      </c>
      <c r="AX140">
        <v>573.24960499999952</v>
      </c>
      <c r="AY140">
        <v>1184.047579</v>
      </c>
      <c r="AZ140">
        <v>1551.35823</v>
      </c>
      <c r="BA140">
        <v>0</v>
      </c>
      <c r="BB140">
        <v>0</v>
      </c>
      <c r="BC140">
        <v>0</v>
      </c>
      <c r="BD140">
        <v>5.220396</v>
      </c>
      <c r="BE140">
        <v>91.066115000000011</v>
      </c>
      <c r="BF140">
        <v>169.47175999999999</v>
      </c>
      <c r="BG140">
        <v>2090.3983050000011</v>
      </c>
      <c r="BH140">
        <v>74.981759999999994</v>
      </c>
      <c r="BI140">
        <v>27.573149999999998</v>
      </c>
      <c r="BJ140">
        <v>973.48329099999967</v>
      </c>
      <c r="BK140">
        <v>94.857749999999982</v>
      </c>
      <c r="BL140">
        <v>18.678464999999999</v>
      </c>
      <c r="BM140">
        <v>239.8347710000001</v>
      </c>
      <c r="BN140">
        <v>44.898536000000007</v>
      </c>
      <c r="BO140"/>
    </row>
    <row r="141">
      <c r="A141" t="s">
        <v>588</v>
      </c>
      <c r="B141">
        <v>2007</v>
      </c>
      <c r="C141" t="s">
        <v>593</v>
      </c>
      <c r="D141">
        <v>154</v>
      </c>
      <c r="E141" t="s">
        <v>62</v>
      </c>
      <c r="F141" t="s">
        <v>316</v>
      </c>
      <c r="G141" t="s">
        <v>197</v>
      </c>
      <c r="H141">
        <v>0</v>
      </c>
      <c r="I141">
        <v>0</v>
      </c>
      <c r="J141">
        <v>0.2017407534806922</v>
      </c>
      <c r="K141">
        <v>1.7349668723795719</v>
      </c>
      <c r="L141">
        <v>15.014996214946841</v>
      </c>
      <c r="M141">
        <v>0.7373561627197317</v>
      </c>
      <c r="N141">
        <v>1.8093721499921589</v>
      </c>
      <c r="O141">
        <v>6.2167517567597272</v>
      </c>
      <c r="P141">
        <v>14.899354903639409</v>
      </c>
      <c r="Q141">
        <v>18.415262420009459</v>
      </c>
      <c r="R141">
        <v>0</v>
      </c>
      <c r="S141">
        <v>0</v>
      </c>
      <c r="T141">
        <v>0</v>
      </c>
      <c r="U141">
        <v>0.088882012676834099</v>
      </c>
      <c r="V141">
        <v>2.821433967746509</v>
      </c>
      <c r="W141" t="s">
        <v>158</v>
      </c>
      <c r="X141" t="s">
        <v>159</v>
      </c>
      <c r="Y141" t="s">
        <v>160</v>
      </c>
      <c r="Z141" t="s">
        <v>161</v>
      </c>
      <c r="AA141" t="s">
        <v>162</v>
      </c>
      <c r="AB141" t="s">
        <v>164</v>
      </c>
      <c r="AC141" t="s">
        <v>309</v>
      </c>
      <c r="AD141" t="s">
        <v>165</v>
      </c>
      <c r="AE141" t="s">
        <v>166</v>
      </c>
      <c r="AF141" t="s">
        <v>197</v>
      </c>
      <c r="AG141">
        <v>1.264992798729851</v>
      </c>
      <c r="AH141">
        <v>6.9658517511047569</v>
      </c>
      <c r="AI141">
        <v>0.6344062579273666</v>
      </c>
      <c r="AJ141">
        <v>1.081271656659017</v>
      </c>
      <c r="AK141">
        <v>10.01806721893916</v>
      </c>
      <c r="AL141">
        <v>1.1027687651778519</v>
      </c>
      <c r="AM141">
        <v>0.68730734529229265</v>
      </c>
      <c r="AN141">
        <v>2.9024322983168989</v>
      </c>
      <c r="AO141">
        <v>0.85003723980338564</v>
      </c>
      <c r="AP141"/>
      <c r="AQ141">
        <v>0</v>
      </c>
      <c r="AR141">
        <v>0</v>
      </c>
      <c r="AS141">
        <v>14.366298</v>
      </c>
      <c r="AT141">
        <v>123.685086</v>
      </c>
      <c r="AU141">
        <v>1070.722395999999</v>
      </c>
      <c r="AV141">
        <v>18.894314999999999</v>
      </c>
      <c r="AW141">
        <v>46.164316999999997</v>
      </c>
      <c r="AX141">
        <v>159.201019</v>
      </c>
      <c r="AY141">
        <v>380.7644820000001</v>
      </c>
      <c r="AZ141">
        <v>470.75071100000002</v>
      </c>
      <c r="BA141">
        <v>0</v>
      </c>
      <c r="BB141">
        <v>0</v>
      </c>
      <c r="BC141">
        <v>0</v>
      </c>
      <c r="BD141">
        <v>4.060308</v>
      </c>
      <c r="BE141">
        <v>128.93862799999999</v>
      </c>
      <c r="BF141">
        <v>44.571072000000001</v>
      </c>
      <c r="BG141">
        <v>408.80426999999997</v>
      </c>
      <c r="BH141">
        <v>33.123089999999991</v>
      </c>
      <c r="BI141">
        <v>30.514285999999998</v>
      </c>
      <c r="BJ141">
        <v>492.83558099999988</v>
      </c>
      <c r="BK141">
        <v>56.914649999999988</v>
      </c>
      <c r="BL141">
        <v>14.080689</v>
      </c>
      <c r="BM141">
        <v>107.83021599999999</v>
      </c>
      <c r="BN141">
        <v>20.099926</v>
      </c>
      <c r="BO141"/>
    </row>
    <row r="142">
      <c r="A142" t="s">
        <v>588</v>
      </c>
      <c r="B142">
        <v>2007</v>
      </c>
      <c r="C142" t="s">
        <v>593</v>
      </c>
      <c r="D142">
        <v>155</v>
      </c>
      <c r="E142" t="s">
        <v>62</v>
      </c>
      <c r="F142" t="s">
        <v>317</v>
      </c>
      <c r="G142" t="s">
        <v>197</v>
      </c>
      <c r="H142">
        <v>0.42994254280331101</v>
      </c>
      <c r="I142">
        <v>0</v>
      </c>
      <c r="J142">
        <v>0.11766734036092499</v>
      </c>
      <c r="K142">
        <v>0.75854710432674066</v>
      </c>
      <c r="L142">
        <v>0.98901212097918023</v>
      </c>
      <c r="M142">
        <v>0.18490050731431951</v>
      </c>
      <c r="N142">
        <v>0.41542015859477011</v>
      </c>
      <c r="O142">
        <v>1.7688724513922049</v>
      </c>
      <c r="P142">
        <v>1.3567463418748</v>
      </c>
      <c r="Q142">
        <v>0.87372000863058974</v>
      </c>
      <c r="R142">
        <v>0.4091791710956012</v>
      </c>
      <c r="S142">
        <v>0.26107552530651318</v>
      </c>
      <c r="T142">
        <v>0</v>
      </c>
      <c r="U142">
        <v>0</v>
      </c>
      <c r="V142">
        <v>0.33566574589901288</v>
      </c>
      <c r="W142" t="s">
        <v>158</v>
      </c>
      <c r="X142" t="s">
        <v>159</v>
      </c>
      <c r="Y142" t="s">
        <v>160</v>
      </c>
      <c r="Z142" t="s">
        <v>161</v>
      </c>
      <c r="AA142" t="s">
        <v>162</v>
      </c>
      <c r="AB142" t="s">
        <v>164</v>
      </c>
      <c r="AC142" t="s">
        <v>309</v>
      </c>
      <c r="AD142" t="s">
        <v>165</v>
      </c>
      <c r="AE142" t="s">
        <v>166</v>
      </c>
      <c r="AF142" t="s">
        <v>197</v>
      </c>
      <c r="AG142">
        <v>0.47437229952369392</v>
      </c>
      <c r="AH142">
        <v>0.54160029012415034</v>
      </c>
      <c r="AI142">
        <v>0</v>
      </c>
      <c r="AJ142">
        <v>0</v>
      </c>
      <c r="AK142">
        <v>1.1997552092881929</v>
      </c>
      <c r="AL142">
        <v>0.88573961183264649</v>
      </c>
      <c r="AM142">
        <v>0</v>
      </c>
      <c r="AN142">
        <v>0.28020503858265999</v>
      </c>
      <c r="AO142">
        <v>0</v>
      </c>
      <c r="AP142"/>
      <c r="AQ142">
        <v>30.661821</v>
      </c>
      <c r="AR142">
        <v>0</v>
      </c>
      <c r="AS142">
        <v>8.379289</v>
      </c>
      <c r="AT142">
        <v>54.076515999999998</v>
      </c>
      <c r="AU142">
        <v>70.52665300000001</v>
      </c>
      <c r="AV142">
        <v>4.7379660000000001</v>
      </c>
      <c r="AW142">
        <v>10.599029</v>
      </c>
      <c r="AX142">
        <v>45.297980000000003</v>
      </c>
      <c r="AY142">
        <v>34.672696999999999</v>
      </c>
      <c r="AZ142">
        <v>22.334969000000001</v>
      </c>
      <c r="BA142">
        <v>18.718188000000001</v>
      </c>
      <c r="BB142">
        <v>11.943633</v>
      </c>
      <c r="BC142">
        <v>0</v>
      </c>
      <c r="BD142">
        <v>0</v>
      </c>
      <c r="BE142">
        <v>15.339817</v>
      </c>
      <c r="BF142">
        <v>16.714151999999999</v>
      </c>
      <c r="BG142">
        <v>31.784844</v>
      </c>
      <c r="BH142">
        <v>0</v>
      </c>
      <c r="BI142">
        <v>0</v>
      </c>
      <c r="BJ142">
        <v>59.021569999999997</v>
      </c>
      <c r="BK142">
        <v>45.713627000000002</v>
      </c>
      <c r="BL142">
        <v>0</v>
      </c>
      <c r="BM142">
        <v>10.410086</v>
      </c>
      <c r="BN142">
        <v>0</v>
      </c>
      <c r="BO142"/>
    </row>
    <row r="143">
      <c r="A143" t="s">
        <v>588</v>
      </c>
      <c r="B143">
        <v>2007</v>
      </c>
      <c r="C143" t="s">
        <v>593</v>
      </c>
      <c r="D143">
        <v>156</v>
      </c>
      <c r="E143" t="s">
        <v>62</v>
      </c>
      <c r="F143" t="s">
        <v>318</v>
      </c>
      <c r="G143" t="s">
        <v>197</v>
      </c>
      <c r="H143">
        <v>0</v>
      </c>
      <c r="I143">
        <v>0</v>
      </c>
      <c r="J143">
        <v>0</v>
      </c>
      <c r="K143">
        <v>0</v>
      </c>
      <c r="L143">
        <v>0.36182852787998698</v>
      </c>
      <c r="M143">
        <v>0</v>
      </c>
      <c r="N143">
        <v>0</v>
      </c>
      <c r="O143">
        <v>0.13414859996938461</v>
      </c>
      <c r="P143">
        <v>0.87521273268511712</v>
      </c>
      <c r="Q143">
        <v>0</v>
      </c>
      <c r="R143">
        <v>0</v>
      </c>
      <c r="S143">
        <v>0</v>
      </c>
      <c r="T143">
        <v>0</v>
      </c>
      <c r="U143">
        <v>0</v>
      </c>
      <c r="V143">
        <v>0</v>
      </c>
      <c r="W143" t="s">
        <v>158</v>
      </c>
      <c r="X143" t="s">
        <v>159</v>
      </c>
      <c r="Y143" t="s">
        <v>160</v>
      </c>
      <c r="Z143" t="s">
        <v>161</v>
      </c>
      <c r="AA143" t="s">
        <v>162</v>
      </c>
      <c r="AB143" t="s">
        <v>164</v>
      </c>
      <c r="AC143" t="s">
        <v>309</v>
      </c>
      <c r="AD143" t="s">
        <v>165</v>
      </c>
      <c r="AE143" t="s">
        <v>166</v>
      </c>
      <c r="AF143" t="s">
        <v>197</v>
      </c>
      <c r="AG143">
        <v>0.21742063728169311</v>
      </c>
      <c r="AH143">
        <v>0.058536569337014802</v>
      </c>
      <c r="AI143">
        <v>0</v>
      </c>
      <c r="AJ143">
        <v>0</v>
      </c>
      <c r="AK143">
        <v>0.1846720530353316</v>
      </c>
      <c r="AL143">
        <v>0.1089154335978126</v>
      </c>
      <c r="AM143">
        <v>0</v>
      </c>
      <c r="AN143">
        <v>0</v>
      </c>
      <c r="AO143">
        <v>0</v>
      </c>
      <c r="AP143"/>
      <c r="AQ143">
        <v>0</v>
      </c>
      <c r="AR143">
        <v>0</v>
      </c>
      <c r="AS143">
        <v>0</v>
      </c>
      <c r="AT143">
        <v>0</v>
      </c>
      <c r="AU143">
        <v>25.802064999999999</v>
      </c>
      <c r="AV143">
        <v>0</v>
      </c>
      <c r="AW143">
        <v>0</v>
      </c>
      <c r="AX143">
        <v>3.43533</v>
      </c>
      <c r="AY143">
        <v>22.366734999999998</v>
      </c>
      <c r="AZ143">
        <v>0</v>
      </c>
      <c r="BA143">
        <v>0</v>
      </c>
      <c r="BB143">
        <v>0</v>
      </c>
      <c r="BC143">
        <v>0</v>
      </c>
      <c r="BD143">
        <v>0</v>
      </c>
      <c r="BE143">
        <v>0</v>
      </c>
      <c r="BF143">
        <v>7.6606529999999999</v>
      </c>
      <c r="BG143">
        <v>3.43533</v>
      </c>
      <c r="BH143">
        <v>0</v>
      </c>
      <c r="BI143">
        <v>0</v>
      </c>
      <c r="BJ143">
        <v>9.0848820000000003</v>
      </c>
      <c r="BK143">
        <v>5.6212</v>
      </c>
      <c r="BL143">
        <v>0</v>
      </c>
      <c r="BM143">
        <v>0</v>
      </c>
      <c r="BN143">
        <v>0</v>
      </c>
      <c r="BO143"/>
    </row>
    <row r="144">
      <c r="A144" t="s">
        <v>588</v>
      </c>
      <c r="B144">
        <v>2007</v>
      </c>
      <c r="C144" t="s">
        <v>593</v>
      </c>
      <c r="D144">
        <v>157</v>
      </c>
      <c r="E144" t="s">
        <v>62</v>
      </c>
      <c r="F144" t="s">
        <v>319</v>
      </c>
      <c r="G144" t="s">
        <v>197</v>
      </c>
      <c r="H144">
        <v>0</v>
      </c>
      <c r="I144">
        <v>0</v>
      </c>
      <c r="J144">
        <v>0.034396492212518399</v>
      </c>
      <c r="K144">
        <v>0.084957531093535807</v>
      </c>
      <c r="L144">
        <v>0.032215040377043702</v>
      </c>
      <c r="M144">
        <v>0.33194991547549052</v>
      </c>
      <c r="N144">
        <v>0</v>
      </c>
      <c r="O144">
        <v>0</v>
      </c>
      <c r="P144">
        <v>0.0306433345744908</v>
      </c>
      <c r="Q144">
        <v>0.059231805063529798</v>
      </c>
      <c r="R144">
        <v>0</v>
      </c>
      <c r="S144">
        <v>0</v>
      </c>
      <c r="T144">
        <v>0</v>
      </c>
      <c r="U144">
        <v>0</v>
      </c>
      <c r="V144">
        <v>0</v>
      </c>
      <c r="W144" t="s">
        <v>158</v>
      </c>
      <c r="X144" t="s">
        <v>159</v>
      </c>
      <c r="Y144" t="s">
        <v>160</v>
      </c>
      <c r="Z144" t="s">
        <v>161</v>
      </c>
      <c r="AA144" t="s">
        <v>162</v>
      </c>
      <c r="AB144" t="s">
        <v>164</v>
      </c>
      <c r="AC144" t="s">
        <v>309</v>
      </c>
      <c r="AD144" t="s">
        <v>165</v>
      </c>
      <c r="AE144" t="s">
        <v>166</v>
      </c>
      <c r="AF144" t="s">
        <v>197</v>
      </c>
      <c r="AG144">
        <v>0</v>
      </c>
      <c r="AH144">
        <v>0</v>
      </c>
      <c r="AI144">
        <v>0</v>
      </c>
      <c r="AJ144">
        <v>0</v>
      </c>
      <c r="AK144">
        <v>0.15389337752944299</v>
      </c>
      <c r="AL144">
        <v>0</v>
      </c>
      <c r="AM144">
        <v>0</v>
      </c>
      <c r="AN144">
        <v>0.065930597313567096</v>
      </c>
      <c r="AO144">
        <v>0.033118334018313697</v>
      </c>
      <c r="AP144"/>
      <c r="AQ144">
        <v>0</v>
      </c>
      <c r="AR144">
        <v>0</v>
      </c>
      <c r="AS144">
        <v>2.4494319999999998</v>
      </c>
      <c r="AT144">
        <v>6.0565879999999996</v>
      </c>
      <c r="AU144">
        <v>2.2972610000000002</v>
      </c>
      <c r="AV144">
        <v>8.5060199999999995</v>
      </c>
      <c r="AW144">
        <v>0</v>
      </c>
      <c r="AX144">
        <v>0</v>
      </c>
      <c r="AY144">
        <v>0.78311399999999998</v>
      </c>
      <c r="AZ144">
        <v>1.5141469999999999</v>
      </c>
      <c r="BA144">
        <v>0</v>
      </c>
      <c r="BB144">
        <v>0</v>
      </c>
      <c r="BC144">
        <v>0</v>
      </c>
      <c r="BD144">
        <v>0</v>
      </c>
      <c r="BE144">
        <v>0</v>
      </c>
      <c r="BF144">
        <v>0</v>
      </c>
      <c r="BG144">
        <v>0</v>
      </c>
      <c r="BH144">
        <v>0</v>
      </c>
      <c r="BI144">
        <v>0</v>
      </c>
      <c r="BJ144">
        <v>7.5707349999999991</v>
      </c>
      <c r="BK144">
        <v>0</v>
      </c>
      <c r="BL144">
        <v>0</v>
      </c>
      <c r="BM144">
        <v>2.4494319999999998</v>
      </c>
      <c r="BN144">
        <v>0.78311399999999998</v>
      </c>
      <c r="BO144"/>
    </row>
    <row r="145">
      <c r="A145" t="s">
        <v>588</v>
      </c>
      <c r="B145">
        <v>2007</v>
      </c>
      <c r="C145" t="s">
        <v>593</v>
      </c>
      <c r="D145">
        <v>158</v>
      </c>
      <c r="E145" t="s">
        <v>62</v>
      </c>
      <c r="F145" t="s">
        <v>320</v>
      </c>
      <c r="G145" t="s">
        <v>197</v>
      </c>
      <c r="H145">
        <v>5.7619243993487048</v>
      </c>
      <c r="I145">
        <v>8.3148580469802749</v>
      </c>
      <c r="J145">
        <v>8.6997132511131579</v>
      </c>
      <c r="K145">
        <v>11.39471694059988</v>
      </c>
      <c r="L145">
        <v>5.9422820983482989</v>
      </c>
      <c r="M145">
        <v>8.3623969676139769</v>
      </c>
      <c r="N145">
        <v>9.9574030808579259</v>
      </c>
      <c r="O145">
        <v>8.0917094300595913</v>
      </c>
      <c r="P145">
        <v>4.2813406309281952</v>
      </c>
      <c r="Q145">
        <v>4.0618496076293251</v>
      </c>
      <c r="R145">
        <v>4.8951085741544311</v>
      </c>
      <c r="S145">
        <v>7.2072629609738952</v>
      </c>
      <c r="T145">
        <v>8.6556681516090404</v>
      </c>
      <c r="U145">
        <v>8.7144332364770101</v>
      </c>
      <c r="V145">
        <v>13.640536850434829</v>
      </c>
      <c r="W145" t="s">
        <v>158</v>
      </c>
      <c r="X145" t="s">
        <v>159</v>
      </c>
      <c r="Y145" t="s">
        <v>160</v>
      </c>
      <c r="Z145" t="s">
        <v>161</v>
      </c>
      <c r="AA145" t="s">
        <v>162</v>
      </c>
      <c r="AB145" t="s">
        <v>164</v>
      </c>
      <c r="AC145" t="s">
        <v>309</v>
      </c>
      <c r="AD145" t="s">
        <v>165</v>
      </c>
      <c r="AE145" t="s">
        <v>166</v>
      </c>
      <c r="AF145" t="s">
        <v>197</v>
      </c>
      <c r="AG145">
        <v>2.3064049879201738</v>
      </c>
      <c r="AH145">
        <v>5.3925809635282542</v>
      </c>
      <c r="AI145">
        <v>10.14786496251604</v>
      </c>
      <c r="AJ145">
        <v>5.0343352569518292</v>
      </c>
      <c r="AK145">
        <v>6.5175707119695119</v>
      </c>
      <c r="AL145">
        <v>19.121152891309769</v>
      </c>
      <c r="AM145">
        <v>1.5321403151993891</v>
      </c>
      <c r="AN145">
        <v>11.54176366741242</v>
      </c>
      <c r="AO145">
        <v>0.93767504858065598</v>
      </c>
      <c r="AP145"/>
      <c r="AQ145">
        <v>410.91791800000021</v>
      </c>
      <c r="AR145">
        <v>592.97580600000015</v>
      </c>
      <c r="AS145">
        <v>619.52119700000048</v>
      </c>
      <c r="AT145">
        <v>812.32475800000032</v>
      </c>
      <c r="AU145">
        <v>423.7453299999998</v>
      </c>
      <c r="AV145">
        <v>214.28147000000001</v>
      </c>
      <c r="AW145">
        <v>254.05315999999999</v>
      </c>
      <c r="AX145">
        <v>207.21567099999999</v>
      </c>
      <c r="AY145">
        <v>109.412955</v>
      </c>
      <c r="AZ145">
        <v>103.833361</v>
      </c>
      <c r="BA145">
        <v>223.930173</v>
      </c>
      <c r="BB145">
        <v>329.71648199999998</v>
      </c>
      <c r="BC145">
        <v>395.58084600000012</v>
      </c>
      <c r="BD145">
        <v>398.09272900000008</v>
      </c>
      <c r="BE145">
        <v>623.36816199999987</v>
      </c>
      <c r="BF145">
        <v>81.264448999999999</v>
      </c>
      <c r="BG145">
        <v>316.47387900000001</v>
      </c>
      <c r="BH145">
        <v>529.83185500000013</v>
      </c>
      <c r="BI145">
        <v>142.072665</v>
      </c>
      <c r="BJ145">
        <v>320.62978599999991</v>
      </c>
      <c r="BK145">
        <v>986.8557750000009</v>
      </c>
      <c r="BL145">
        <v>31.388565</v>
      </c>
      <c r="BM145">
        <v>428.79583099999968</v>
      </c>
      <c r="BN145">
        <v>22.172204000000001</v>
      </c>
      <c r="BO145"/>
    </row>
    <row r="146">
      <c r="A146" t="s">
        <v>588</v>
      </c>
      <c r="B146">
        <v>2007</v>
      </c>
      <c r="C146" t="s">
        <v>593</v>
      </c>
      <c r="D146">
        <v>159</v>
      </c>
      <c r="E146" t="s">
        <v>62</v>
      </c>
      <c r="F146" t="s">
        <v>321</v>
      </c>
      <c r="G146" t="s">
        <v>197</v>
      </c>
      <c r="H146">
        <v>5.2730318073964417</v>
      </c>
      <c r="I146">
        <v>4.3653862326737753</v>
      </c>
      <c r="J146">
        <v>9.8216407619906789</v>
      </c>
      <c r="K146">
        <v>31.261308597143142</v>
      </c>
      <c r="L146">
        <v>25.7925509649167</v>
      </c>
      <c r="M146">
        <v>18.316409606280299</v>
      </c>
      <c r="N146">
        <v>34.8439853297048</v>
      </c>
      <c r="O146">
        <v>42.469845517429469</v>
      </c>
      <c r="P146">
        <v>25.25994308089253</v>
      </c>
      <c r="Q146">
        <v>14.34978206746344</v>
      </c>
      <c r="R146">
        <v>3.018892838056106</v>
      </c>
      <c r="S146">
        <v>6.7879809484152691</v>
      </c>
      <c r="T146">
        <v>4.7137239555721582</v>
      </c>
      <c r="U146">
        <v>8.3315484800270632</v>
      </c>
      <c r="V146">
        <v>20.825013300509038</v>
      </c>
      <c r="W146" t="s">
        <v>158</v>
      </c>
      <c r="X146" t="s">
        <v>159</v>
      </c>
      <c r="Y146" t="s">
        <v>160</v>
      </c>
      <c r="Z146" t="s">
        <v>161</v>
      </c>
      <c r="AA146" t="s">
        <v>162</v>
      </c>
      <c r="AB146" t="s">
        <v>164</v>
      </c>
      <c r="AC146" t="s">
        <v>309</v>
      </c>
      <c r="AD146" t="s">
        <v>165</v>
      </c>
      <c r="AE146" t="s">
        <v>166</v>
      </c>
      <c r="AF146" t="s">
        <v>197</v>
      </c>
      <c r="AG146">
        <v>11.738847337829791</v>
      </c>
      <c r="AH146">
        <v>15.59317194011572</v>
      </c>
      <c r="AI146">
        <v>7.9201214457475908</v>
      </c>
      <c r="AJ146">
        <v>11.9946427782742</v>
      </c>
      <c r="AK146">
        <v>40.619418641573823</v>
      </c>
      <c r="AL146">
        <v>11.01474318076345</v>
      </c>
      <c r="AM146">
        <v>3.5416812578097812</v>
      </c>
      <c r="AN146">
        <v>19.175404744194111</v>
      </c>
      <c r="AO146">
        <v>0.94010159665578008</v>
      </c>
      <c r="AP146"/>
      <c r="AQ146">
        <v>376.05201000000011</v>
      </c>
      <c r="AR146">
        <v>311.3184139999999</v>
      </c>
      <c r="AS146">
        <v>699.41553999999962</v>
      </c>
      <c r="AT146">
        <v>2228.6060349999989</v>
      </c>
      <c r="AU146">
        <v>1839.2719899999979</v>
      </c>
      <c r="AV146">
        <v>469.34714899999977</v>
      </c>
      <c r="AW146">
        <v>889.00936400000012</v>
      </c>
      <c r="AX146">
        <v>1087.5844729999999</v>
      </c>
      <c r="AY146">
        <v>645.53728699999999</v>
      </c>
      <c r="AZ146">
        <v>366.82453699999979</v>
      </c>
      <c r="BA146">
        <v>138.10136900000001</v>
      </c>
      <c r="BB146">
        <v>310.53524900000008</v>
      </c>
      <c r="BC146">
        <v>215.42634000000001</v>
      </c>
      <c r="BD146">
        <v>380.60178799999989</v>
      </c>
      <c r="BE146">
        <v>951.69643299999916</v>
      </c>
      <c r="BF146">
        <v>413.6094770000002</v>
      </c>
      <c r="BG146">
        <v>915.11497800000006</v>
      </c>
      <c r="BH146">
        <v>413.51877000000019</v>
      </c>
      <c r="BI146">
        <v>338.4976919999998</v>
      </c>
      <c r="BJ146">
        <v>1998.2591800000021</v>
      </c>
      <c r="BK146">
        <v>568.47842700000035</v>
      </c>
      <c r="BL146">
        <v>72.557513999999998</v>
      </c>
      <c r="BM146">
        <v>712.39836899999864</v>
      </c>
      <c r="BN146">
        <v>22.229582000000001</v>
      </c>
      <c r="BO146"/>
    </row>
    <row r="147">
      <c r="A147" t="s">
        <v>588</v>
      </c>
      <c r="B147">
        <v>2007</v>
      </c>
      <c r="C147" t="s">
        <v>593</v>
      </c>
      <c r="D147">
        <v>160</v>
      </c>
      <c r="E147" t="s">
        <v>62</v>
      </c>
      <c r="F147" t="s">
        <v>322</v>
      </c>
      <c r="G147" t="s">
        <v>197</v>
      </c>
      <c r="H147">
        <v>36.133254157708173</v>
      </c>
      <c r="I147">
        <v>51.996032151066792</v>
      </c>
      <c r="J147">
        <v>55.355722761552897</v>
      </c>
      <c r="K147">
        <v>40.692656737191399</v>
      </c>
      <c r="L147">
        <v>7.1429428308582636</v>
      </c>
      <c r="M147">
        <v>64.952605095893063</v>
      </c>
      <c r="N147">
        <v>37.511703325668243</v>
      </c>
      <c r="O147">
        <v>17.98766366064865</v>
      </c>
      <c r="P147">
        <v>6.7299183428310858</v>
      </c>
      <c r="Q147">
        <v>1.2687599442291331</v>
      </c>
      <c r="R147">
        <v>31.814724978694489</v>
      </c>
      <c r="S147">
        <v>44.757895545403017</v>
      </c>
      <c r="T147">
        <v>53.56945482989839</v>
      </c>
      <c r="U147">
        <v>50.868003371281468</v>
      </c>
      <c r="V147">
        <v>45.423661338991941</v>
      </c>
      <c r="W147" t="s">
        <v>158</v>
      </c>
      <c r="X147" t="s">
        <v>159</v>
      </c>
      <c r="Y147" t="s">
        <v>160</v>
      </c>
      <c r="Z147" t="s">
        <v>161</v>
      </c>
      <c r="AA147" t="s">
        <v>162</v>
      </c>
      <c r="AB147" t="s">
        <v>164</v>
      </c>
      <c r="AC147" t="s">
        <v>309</v>
      </c>
      <c r="AD147" t="s">
        <v>165</v>
      </c>
      <c r="AE147" t="s">
        <v>166</v>
      </c>
      <c r="AF147" t="s">
        <v>197</v>
      </c>
      <c r="AG147">
        <v>52.390165945918262</v>
      </c>
      <c r="AH147">
        <v>30.44199402800422</v>
      </c>
      <c r="AI147">
        <v>33.521869698625729</v>
      </c>
      <c r="AJ147">
        <v>69.628055316748444</v>
      </c>
      <c r="AK147">
        <v>16.593205073792841</v>
      </c>
      <c r="AL147">
        <v>52.070897849309773</v>
      </c>
      <c r="AM147">
        <v>81.164808896505122</v>
      </c>
      <c r="AN147">
        <v>10.296263717772471</v>
      </c>
      <c r="AO147">
        <v>31.320737578928959</v>
      </c>
      <c r="AP147"/>
      <c r="AQ147">
        <v>2576.8823989999942</v>
      </c>
      <c r="AR147">
        <v>3708.1076909999952</v>
      </c>
      <c r="AS147">
        <v>3941.9740209999891</v>
      </c>
      <c r="AT147">
        <v>2900.963025999999</v>
      </c>
      <c r="AU147">
        <v>509.36468800000011</v>
      </c>
      <c r="AV147">
        <v>1664.3720399999961</v>
      </c>
      <c r="AW147">
        <v>957.07351500000016</v>
      </c>
      <c r="AX147">
        <v>460.63515100000029</v>
      </c>
      <c r="AY147">
        <v>171.9882430000001</v>
      </c>
      <c r="AZ147">
        <v>32.433404000000003</v>
      </c>
      <c r="BA147">
        <v>1455.3868949999969</v>
      </c>
      <c r="BB147">
        <v>2047.575610999995</v>
      </c>
      <c r="BC147">
        <v>2448.2281309999971</v>
      </c>
      <c r="BD147">
        <v>2323.7520709999949</v>
      </c>
      <c r="BE147">
        <v>2075.8467639999981</v>
      </c>
      <c r="BF147">
        <v>1845.928182999995</v>
      </c>
      <c r="BG147">
        <v>1786.5463679999971</v>
      </c>
      <c r="BH147">
        <v>1750.21588</v>
      </c>
      <c r="BI147">
        <v>1964.955226999997</v>
      </c>
      <c r="BJ147">
        <v>816.29736399999967</v>
      </c>
      <c r="BK147">
        <v>2687.4146419999979</v>
      </c>
      <c r="BL147">
        <v>1662.8025869999931</v>
      </c>
      <c r="BM147">
        <v>382.52342399999981</v>
      </c>
      <c r="BN147">
        <v>740.60814999999923</v>
      </c>
      <c r="BO147"/>
    </row>
    <row r="148">
      <c r="A148" t="s">
        <v>588</v>
      </c>
      <c r="B148">
        <v>2007</v>
      </c>
      <c r="C148" t="s">
        <v>593</v>
      </c>
      <c r="D148">
        <v>161</v>
      </c>
      <c r="E148" t="s">
        <v>62</v>
      </c>
      <c r="F148" t="s">
        <v>323</v>
      </c>
      <c r="G148" t="s">
        <v>197</v>
      </c>
      <c r="H148">
        <v>51.441360193183009</v>
      </c>
      <c r="I148">
        <v>34.618502431457237</v>
      </c>
      <c r="J148">
        <v>24.885264685673381</v>
      </c>
      <c r="K148">
        <v>5.5668369829047437</v>
      </c>
      <c r="L148">
        <v>0.21525941330801049</v>
      </c>
      <c r="M148">
        <v>5.3706833784352597</v>
      </c>
      <c r="N148">
        <v>2.4485184001017521</v>
      </c>
      <c r="O148">
        <v>0.64663828494765518</v>
      </c>
      <c r="P148">
        <v>0.23493223173776259</v>
      </c>
      <c r="Q148">
        <v>0.28392571553248808</v>
      </c>
      <c r="R148">
        <v>58.682648088556043</v>
      </c>
      <c r="S148">
        <v>40.373029540725931</v>
      </c>
      <c r="T148">
        <v>32.438549589213643</v>
      </c>
      <c r="U148">
        <v>30.795178641968558</v>
      </c>
      <c r="V148">
        <v>14.684822424054349</v>
      </c>
      <c r="W148" t="s">
        <v>158</v>
      </c>
      <c r="X148" t="s">
        <v>159</v>
      </c>
      <c r="Y148" t="s">
        <v>160</v>
      </c>
      <c r="Z148" t="s">
        <v>161</v>
      </c>
      <c r="AA148" t="s">
        <v>162</v>
      </c>
      <c r="AB148" t="s">
        <v>164</v>
      </c>
      <c r="AC148" t="s">
        <v>309</v>
      </c>
      <c r="AD148" t="s">
        <v>165</v>
      </c>
      <c r="AE148" t="s">
        <v>166</v>
      </c>
      <c r="AF148" t="s">
        <v>197</v>
      </c>
      <c r="AG148">
        <v>26.270731710509089</v>
      </c>
      <c r="AH148">
        <v>5.2549177114474324</v>
      </c>
      <c r="AI148">
        <v>43.485480968569981</v>
      </c>
      <c r="AJ148">
        <v>11.284642289566239</v>
      </c>
      <c r="AK148">
        <v>4.7383687060289086</v>
      </c>
      <c r="AL148">
        <v>13.24873596288116</v>
      </c>
      <c r="AM148">
        <v>12.162327951642419</v>
      </c>
      <c r="AN148">
        <v>48.975270511316353</v>
      </c>
      <c r="AO148">
        <v>63.997466828950657</v>
      </c>
      <c r="AP148"/>
      <c r="AQ148">
        <v>3668.596663999997</v>
      </c>
      <c r="AR148">
        <v>2468.8255969999991</v>
      </c>
      <c r="AS148">
        <v>1772.1215079999979</v>
      </c>
      <c r="AT148">
        <v>396.85755499999982</v>
      </c>
      <c r="AU148">
        <v>15.350192</v>
      </c>
      <c r="AV148">
        <v>137.62058099999999</v>
      </c>
      <c r="AW148">
        <v>62.471493000000009</v>
      </c>
      <c r="AX148">
        <v>16.559367000000002</v>
      </c>
      <c r="AY148">
        <v>6.0038740000000006</v>
      </c>
      <c r="AZ148">
        <v>7.2580139999999993</v>
      </c>
      <c r="BA148">
        <v>2684.4788709999939</v>
      </c>
      <c r="BB148">
        <v>1846.977602999998</v>
      </c>
      <c r="BC148">
        <v>1482.504720000001</v>
      </c>
      <c r="BD148">
        <v>1406.7853150000001</v>
      </c>
      <c r="BE148">
        <v>671.09167799999977</v>
      </c>
      <c r="BF148">
        <v>925.62951800000099</v>
      </c>
      <c r="BG148">
        <v>308.39484900000019</v>
      </c>
      <c r="BH148">
        <v>2270.4276349999991</v>
      </c>
      <c r="BI148">
        <v>318.46095299999968</v>
      </c>
      <c r="BJ148">
        <v>233.10251799999989</v>
      </c>
      <c r="BK148">
        <v>683.77632200000062</v>
      </c>
      <c r="BL148">
        <v>249.16648800000019</v>
      </c>
      <c r="BM148">
        <v>1819.5132410000051</v>
      </c>
      <c r="BN148">
        <v>1513.279991999992</v>
      </c>
      <c r="BO148"/>
    </row>
    <row r="149">
      <c r="A149" t="s">
        <v>588</v>
      </c>
      <c r="B149">
        <v>2007</v>
      </c>
      <c r="C149" t="s">
        <v>593</v>
      </c>
      <c r="D149">
        <v>162</v>
      </c>
      <c r="E149" t="s">
        <v>62</v>
      </c>
      <c r="F149" t="s">
        <v>324</v>
      </c>
      <c r="G149" t="s">
        <v>197</v>
      </c>
      <c r="H149">
        <v>0</v>
      </c>
      <c r="I149">
        <v>0</v>
      </c>
      <c r="J149">
        <v>0.042525242990299902</v>
      </c>
      <c r="K149">
        <v>0.1153635110156109</v>
      </c>
      <c r="L149">
        <v>0.1074271690110619</v>
      </c>
      <c r="M149">
        <v>0.25804147569726138</v>
      </c>
      <c r="N149">
        <v>0</v>
      </c>
      <c r="O149">
        <v>0.29914618822682709</v>
      </c>
      <c r="P149">
        <v>0</v>
      </c>
      <c r="Q149">
        <v>0</v>
      </c>
      <c r="R149">
        <v>0</v>
      </c>
      <c r="S149">
        <v>0</v>
      </c>
      <c r="T149">
        <v>0</v>
      </c>
      <c r="U149">
        <v>0</v>
      </c>
      <c r="V149">
        <v>0.10154014323078139</v>
      </c>
      <c r="W149" t="s">
        <v>158</v>
      </c>
      <c r="X149" t="s">
        <v>159</v>
      </c>
      <c r="Y149" t="s">
        <v>160</v>
      </c>
      <c r="Z149" t="s">
        <v>161</v>
      </c>
      <c r="AA149" t="s">
        <v>162</v>
      </c>
      <c r="AB149" t="s">
        <v>164</v>
      </c>
      <c r="AC149" t="s">
        <v>309</v>
      </c>
      <c r="AD149" t="s">
        <v>165</v>
      </c>
      <c r="AE149" t="s">
        <v>166</v>
      </c>
      <c r="AF149" t="s">
        <v>197</v>
      </c>
      <c r="AG149">
        <v>0.21742063728169311</v>
      </c>
      <c r="AH149">
        <v>0</v>
      </c>
      <c r="AI149">
        <v>0</v>
      </c>
      <c r="AJ149">
        <v>0</v>
      </c>
      <c r="AK149">
        <v>0.15588365383514979</v>
      </c>
      <c r="AL149">
        <v>0</v>
      </c>
      <c r="AM149">
        <v>0</v>
      </c>
      <c r="AN149">
        <v>0.082413246641958801</v>
      </c>
      <c r="AO149">
        <v>0.022078889345542502</v>
      </c>
      <c r="AP149"/>
      <c r="AQ149">
        <v>0</v>
      </c>
      <c r="AR149">
        <v>0</v>
      </c>
      <c r="AS149">
        <v>3.0282939999999998</v>
      </c>
      <c r="AT149">
        <v>8.2242180000000005</v>
      </c>
      <c r="AU149">
        <v>7.6606529999999999</v>
      </c>
      <c r="AV149">
        <v>6.6121599999999994</v>
      </c>
      <c r="AW149">
        <v>0</v>
      </c>
      <c r="AX149">
        <v>7.6606529999999999</v>
      </c>
      <c r="AY149">
        <v>0</v>
      </c>
      <c r="AZ149">
        <v>0</v>
      </c>
      <c r="BA149">
        <v>0</v>
      </c>
      <c r="BB149">
        <v>0</v>
      </c>
      <c r="BC149">
        <v>0</v>
      </c>
      <c r="BD149">
        <v>0</v>
      </c>
      <c r="BE149">
        <v>4.640352</v>
      </c>
      <c r="BF149">
        <v>7.6606529999999999</v>
      </c>
      <c r="BG149">
        <v>0</v>
      </c>
      <c r="BH149">
        <v>0</v>
      </c>
      <c r="BI149">
        <v>0</v>
      </c>
      <c r="BJ149">
        <v>7.6686459999999999</v>
      </c>
      <c r="BK149">
        <v>0</v>
      </c>
      <c r="BL149">
        <v>0</v>
      </c>
      <c r="BM149">
        <v>3.0617899999999998</v>
      </c>
      <c r="BN149">
        <v>0.52207599999999998</v>
      </c>
      <c r="BO149"/>
    </row>
    <row r="150">
      <c r="A150" t="s">
        <v>588</v>
      </c>
      <c r="B150">
        <v>2007</v>
      </c>
      <c r="C150" t="s">
        <v>593</v>
      </c>
      <c r="D150">
        <v>163</v>
      </c>
      <c r="E150" t="s">
        <v>62</v>
      </c>
      <c r="F150" t="s">
        <v>325</v>
      </c>
      <c r="G150" t="s">
        <v>197</v>
      </c>
      <c r="H150">
        <v>0</v>
      </c>
      <c r="I150">
        <v>0.1170879618496752</v>
      </c>
      <c r="J150">
        <v>0.12588335210476251</v>
      </c>
      <c r="K150">
        <v>0</v>
      </c>
      <c r="L150">
        <v>0</v>
      </c>
      <c r="M150">
        <v>0</v>
      </c>
      <c r="N150">
        <v>0</v>
      </c>
      <c r="O150">
        <v>0</v>
      </c>
      <c r="P150">
        <v>0</v>
      </c>
      <c r="Q150">
        <v>0</v>
      </c>
      <c r="R150">
        <v>0</v>
      </c>
      <c r="S150">
        <v>0</v>
      </c>
      <c r="T150">
        <v>0</v>
      </c>
      <c r="U150">
        <v>0.3790227538125826</v>
      </c>
      <c r="V150">
        <v>0</v>
      </c>
      <c r="W150" t="s">
        <v>158</v>
      </c>
      <c r="X150" t="s">
        <v>159</v>
      </c>
      <c r="Y150" t="s">
        <v>160</v>
      </c>
      <c r="Z150" t="s">
        <v>161</v>
      </c>
      <c r="AA150" t="s">
        <v>162</v>
      </c>
      <c r="AB150" t="s">
        <v>164</v>
      </c>
      <c r="AC150" t="s">
        <v>309</v>
      </c>
      <c r="AD150" t="s">
        <v>165</v>
      </c>
      <c r="AE150" t="s">
        <v>166</v>
      </c>
      <c r="AF150" t="s">
        <v>197</v>
      </c>
      <c r="AG150">
        <v>0.033067825015654202</v>
      </c>
      <c r="AH150">
        <v>0</v>
      </c>
      <c r="AI150">
        <v>0</v>
      </c>
      <c r="AJ150">
        <v>0</v>
      </c>
      <c r="AK150">
        <v>0</v>
      </c>
      <c r="AL150">
        <v>0.1511168702253205</v>
      </c>
      <c r="AM150">
        <v>0</v>
      </c>
      <c r="AN150">
        <v>0.2247584374741069</v>
      </c>
      <c r="AO150">
        <v>0</v>
      </c>
      <c r="AP150"/>
      <c r="AQ150">
        <v>0</v>
      </c>
      <c r="AR150">
        <v>8.3501519999999996</v>
      </c>
      <c r="AS150">
        <v>8.9643650000000008</v>
      </c>
      <c r="AT150">
        <v>0</v>
      </c>
      <c r="AU150">
        <v>0</v>
      </c>
      <c r="AV150">
        <v>0</v>
      </c>
      <c r="AW150">
        <v>0</v>
      </c>
      <c r="AX150">
        <v>0</v>
      </c>
      <c r="AY150">
        <v>0</v>
      </c>
      <c r="AZ150">
        <v>0</v>
      </c>
      <c r="BA150">
        <v>0</v>
      </c>
      <c r="BB150">
        <v>0</v>
      </c>
      <c r="BC150">
        <v>0</v>
      </c>
      <c r="BD150">
        <v>17.314516999999999</v>
      </c>
      <c r="BE150">
        <v>0</v>
      </c>
      <c r="BF150">
        <v>1.1651199999999999</v>
      </c>
      <c r="BG150">
        <v>0</v>
      </c>
      <c r="BH150">
        <v>0</v>
      </c>
      <c r="BI150">
        <v>0</v>
      </c>
      <c r="BJ150">
        <v>0</v>
      </c>
      <c r="BK150">
        <v>7.799245</v>
      </c>
      <c r="BL150">
        <v>0</v>
      </c>
      <c r="BM150">
        <v>8.3501519999999996</v>
      </c>
      <c r="BN150">
        <v>0</v>
      </c>
      <c r="BO150"/>
    </row>
    <row r="151">
      <c r="A151" t="s">
        <v>588</v>
      </c>
      <c r="B151">
        <v>2007</v>
      </c>
      <c r="C151" t="s">
        <v>593</v>
      </c>
      <c r="D151">
        <v>164</v>
      </c>
      <c r="E151" t="s">
        <v>62</v>
      </c>
      <c r="F151" t="s">
        <v>191</v>
      </c>
      <c r="G151" t="s">
        <v>197</v>
      </c>
      <c r="H151">
        <v>0.9604868995606447</v>
      </c>
      <c r="I151">
        <v>0.58813317597225889</v>
      </c>
      <c r="J151">
        <v>0.64213721591438833</v>
      </c>
      <c r="K151">
        <v>0.42210567923411468</v>
      </c>
      <c r="L151">
        <v>0.075661825866858101</v>
      </c>
      <c r="M151">
        <v>0.94939786313789376</v>
      </c>
      <c r="N151">
        <v>0.64805038195313824</v>
      </c>
      <c r="O151">
        <v>0</v>
      </c>
      <c r="P151">
        <v>0</v>
      </c>
      <c r="Q151">
        <v>0</v>
      </c>
      <c r="R151">
        <v>1.1794463494433709</v>
      </c>
      <c r="S151">
        <v>0.61275547917520123</v>
      </c>
      <c r="T151">
        <v>0.62260347370685409</v>
      </c>
      <c r="U151">
        <v>0.70865463031477127</v>
      </c>
      <c r="V151">
        <v>0.17461827064875521</v>
      </c>
      <c r="W151" t="s">
        <v>158</v>
      </c>
      <c r="X151" t="s">
        <v>159</v>
      </c>
      <c r="Y151" t="s">
        <v>160</v>
      </c>
      <c r="Z151" t="s">
        <v>161</v>
      </c>
      <c r="AA151" t="s">
        <v>162</v>
      </c>
      <c r="AB151" t="s">
        <v>164</v>
      </c>
      <c r="AC151" t="s">
        <v>309</v>
      </c>
      <c r="AD151" t="s">
        <v>165</v>
      </c>
      <c r="AE151" t="s">
        <v>166</v>
      </c>
      <c r="AF151" t="s">
        <v>197</v>
      </c>
      <c r="AG151">
        <v>0.27671717472215479</v>
      </c>
      <c r="AH151">
        <v>0.1318443047650471</v>
      </c>
      <c r="AI151">
        <v>2.8541316621408721</v>
      </c>
      <c r="AJ151">
        <v>0</v>
      </c>
      <c r="AK151">
        <v>0.0307786755058886</v>
      </c>
      <c r="AL151">
        <v>0.45798149293885532</v>
      </c>
      <c r="AM151">
        <v>0</v>
      </c>
      <c r="AN151">
        <v>0</v>
      </c>
      <c r="AO151">
        <v>0</v>
      </c>
      <c r="AP151"/>
      <c r="AQ151">
        <v>68.498169999999988</v>
      </c>
      <c r="AR151">
        <v>41.942838000000002</v>
      </c>
      <c r="AS151">
        <v>45.727670000000003</v>
      </c>
      <c r="AT151">
        <v>30.091743000000001</v>
      </c>
      <c r="AU151">
        <v>5.3954599999999999</v>
      </c>
      <c r="AV151">
        <v>24.327757999999999</v>
      </c>
      <c r="AW151">
        <v>16.534355999999999</v>
      </c>
      <c r="AX151">
        <v>0</v>
      </c>
      <c r="AY151">
        <v>0</v>
      </c>
      <c r="AZ151">
        <v>0</v>
      </c>
      <c r="BA151">
        <v>53.954599999999999</v>
      </c>
      <c r="BB151">
        <v>28.032219999999999</v>
      </c>
      <c r="BC151">
        <v>28.454187999999998</v>
      </c>
      <c r="BD151">
        <v>32.37276</v>
      </c>
      <c r="BE151">
        <v>7.9799989999999994</v>
      </c>
      <c r="BF151">
        <v>9.7499220000000015</v>
      </c>
      <c r="BG151">
        <v>7.7375340000000001</v>
      </c>
      <c r="BH151">
        <v>149.01754</v>
      </c>
      <c r="BI151">
        <v>0</v>
      </c>
      <c r="BJ151">
        <v>1.5141469999999999</v>
      </c>
      <c r="BK151">
        <v>23.636738000000001</v>
      </c>
      <c r="BL151">
        <v>0</v>
      </c>
      <c r="BM151">
        <v>0</v>
      </c>
      <c r="BN151">
        <v>0</v>
      </c>
      <c r="BO151"/>
    </row>
    <row r="152">
      <c r="A152" t="s">
        <v>588</v>
      </c>
      <c r="B152">
        <v>2014</v>
      </c>
      <c r="C152" t="s">
        <v>594</v>
      </c>
      <c r="D152">
        <v>16</v>
      </c>
      <c r="E152" t="s">
        <v>13</v>
      </c>
      <c r="F152" t="s">
        <v>14</v>
      </c>
      <c r="G152" t="s">
        <v>600</v>
      </c>
      <c r="H152">
        <v>37.5</v>
      </c>
      <c r="I152">
        <v>45.700000000000003</v>
      </c>
      <c r="J152">
        <v>60</v>
      </c>
      <c r="K152">
        <v>80</v>
      </c>
      <c r="L152">
        <v>94.900000000000006</v>
      </c>
      <c r="M152">
        <v>74.200000000000003</v>
      </c>
      <c r="N152">
        <v>85.599999999999994</v>
      </c>
      <c r="O152">
        <v>93</v>
      </c>
      <c r="P152">
        <v>94.700000000000003</v>
      </c>
      <c r="Q152">
        <v>98.799999999999997</v>
      </c>
      <c r="R152">
        <v>34.200000000000003</v>
      </c>
      <c r="S152">
        <v>41.799999999999997</v>
      </c>
      <c r="T152">
        <v>44.899999999999999</v>
      </c>
      <c r="U152">
        <v>50.899999999999999</v>
      </c>
      <c r="V152">
        <v>63.399999999999999</v>
      </c>
      <c r="W152" t="s">
        <v>158</v>
      </c>
      <c r="X152" t="s">
        <v>159</v>
      </c>
      <c r="Y152" t="s">
        <v>160</v>
      </c>
      <c r="Z152" t="s">
        <v>161</v>
      </c>
      <c r="AA152" t="s">
        <v>162</v>
      </c>
      <c r="AB152" t="s">
        <v>384</v>
      </c>
      <c r="AC152" t="s">
        <v>385</v>
      </c>
      <c r="AD152" t="s">
        <v>164</v>
      </c>
      <c r="AE152" t="s">
        <v>165</v>
      </c>
      <c r="AF152" t="s">
        <v>166</v>
      </c>
      <c r="AG152">
        <v>53.200000000000003</v>
      </c>
      <c r="AH152">
        <v>76.200000000000003</v>
      </c>
      <c r="AI152">
        <v>72.900000000000006</v>
      </c>
      <c r="AJ152">
        <v>43.399999999999999</v>
      </c>
      <c r="AK152">
        <v>96.700000000000003</v>
      </c>
      <c r="AL152">
        <v>35.799999999999997</v>
      </c>
      <c r="AM152">
        <v>49.899999999999999</v>
      </c>
      <c r="AN152">
        <v>30.899999999999999</v>
      </c>
      <c r="AO152">
        <v>65</v>
      </c>
      <c r="AP152">
        <v>44.299999999999997</v>
      </c>
      <c r="AQ152"/>
      <c r="AR152"/>
      <c r="AS152"/>
      <c r="AT152"/>
      <c r="AU152"/>
      <c r="AV152"/>
      <c r="AW152"/>
      <c r="AX152"/>
      <c r="AY152"/>
      <c r="AZ152"/>
      <c r="BA152"/>
      <c r="BB152"/>
      <c r="BC152"/>
      <c r="BD152"/>
      <c r="BE152"/>
      <c r="BF152"/>
      <c r="BG152"/>
      <c r="BH152"/>
      <c r="BI152"/>
      <c r="BJ152"/>
      <c r="BK152"/>
      <c r="BL152"/>
      <c r="BM152"/>
      <c r="BN152"/>
      <c r="BO152"/>
    </row>
    <row r="153">
      <c r="A153" t="s">
        <v>588</v>
      </c>
      <c r="B153">
        <v>2014</v>
      </c>
      <c r="C153" t="s">
        <v>594</v>
      </c>
      <c r="D153">
        <v>17</v>
      </c>
      <c r="E153" t="s">
        <v>13</v>
      </c>
      <c r="F153" t="s">
        <v>51</v>
      </c>
      <c r="G153" t="s">
        <v>197</v>
      </c>
      <c r="H153">
        <v>62.5</v>
      </c>
      <c r="I153">
        <v>54.299999999999997</v>
      </c>
      <c r="J153">
        <v>40</v>
      </c>
      <c r="K153">
        <v>20</v>
      </c>
      <c r="L153">
        <v>5.0999999999999996</v>
      </c>
      <c r="M153">
        <v>25.800000000000001</v>
      </c>
      <c r="N153">
        <v>14.4</v>
      </c>
      <c r="O153">
        <v>7</v>
      </c>
      <c r="P153">
        <v>5.2999999999999998</v>
      </c>
      <c r="Q153">
        <v>1.2</v>
      </c>
      <c r="R153">
        <v>65.799999999999997</v>
      </c>
      <c r="S153">
        <v>58.200000000000003</v>
      </c>
      <c r="T153">
        <v>55.100000000000001</v>
      </c>
      <c r="U153">
        <v>49.100000000000001</v>
      </c>
      <c r="V153">
        <v>36.600000000000001</v>
      </c>
      <c r="W153" t="s">
        <v>158</v>
      </c>
      <c r="X153" t="s">
        <v>159</v>
      </c>
      <c r="Y153" t="s">
        <v>160</v>
      </c>
      <c r="Z153" t="s">
        <v>161</v>
      </c>
      <c r="AA153" t="s">
        <v>162</v>
      </c>
      <c r="AB153" t="s">
        <v>384</v>
      </c>
      <c r="AC153" t="s">
        <v>385</v>
      </c>
      <c r="AD153" t="s">
        <v>164</v>
      </c>
      <c r="AE153" t="s">
        <v>165</v>
      </c>
      <c r="AF153" t="s">
        <v>166</v>
      </c>
      <c r="AG153">
        <v>46.799999999999997</v>
      </c>
      <c r="AH153">
        <v>23.800000000000001</v>
      </c>
      <c r="AI153">
        <v>27.100000000000001</v>
      </c>
      <c r="AJ153">
        <v>56.600000000000001</v>
      </c>
      <c r="AK153">
        <v>3.2999999999999998</v>
      </c>
      <c r="AL153">
        <v>64.200000000000003</v>
      </c>
      <c r="AM153">
        <v>50.100000000000001</v>
      </c>
      <c r="AN153">
        <v>69.099999999999994</v>
      </c>
      <c r="AO153">
        <v>35</v>
      </c>
      <c r="AP153">
        <v>55.700000000000003</v>
      </c>
      <c r="AQ153"/>
      <c r="AR153"/>
      <c r="AS153"/>
      <c r="AT153"/>
      <c r="AU153"/>
      <c r="AV153"/>
      <c r="AW153"/>
      <c r="AX153"/>
      <c r="AY153"/>
      <c r="AZ153"/>
      <c r="BA153"/>
      <c r="BB153"/>
      <c r="BC153"/>
      <c r="BD153"/>
      <c r="BE153"/>
      <c r="BF153"/>
      <c r="BG153"/>
      <c r="BH153"/>
      <c r="BI153"/>
      <c r="BJ153"/>
      <c r="BK153"/>
      <c r="BL153"/>
      <c r="BM153"/>
      <c r="BN153"/>
      <c r="BO153"/>
    </row>
    <row r="154">
      <c r="A154" t="s">
        <v>588</v>
      </c>
      <c r="B154">
        <v>2014</v>
      </c>
      <c r="C154" t="s">
        <v>594</v>
      </c>
      <c r="D154">
        <v>18</v>
      </c>
      <c r="E154" t="s">
        <v>60</v>
      </c>
      <c r="F154" t="s">
        <v>15</v>
      </c>
      <c r="G154" t="s">
        <v>601</v>
      </c>
      <c r="H154">
        <v>30.300000000000001</v>
      </c>
      <c r="I154">
        <v>36.5</v>
      </c>
      <c r="J154">
        <v>50.700000000000003</v>
      </c>
      <c r="K154">
        <v>72.799999999999997</v>
      </c>
      <c r="L154">
        <v>91.5</v>
      </c>
      <c r="M154">
        <v>65.099999999999994</v>
      </c>
      <c r="N154">
        <v>77.700000000000003</v>
      </c>
      <c r="O154">
        <v>85.700000000000003</v>
      </c>
      <c r="P154">
        <v>90.799999999999997</v>
      </c>
      <c r="Q154">
        <v>96.900000000000006</v>
      </c>
      <c r="R154">
        <v>27.600000000000001</v>
      </c>
      <c r="S154">
        <v>33.5</v>
      </c>
      <c r="T154">
        <v>36.100000000000001</v>
      </c>
      <c r="U154">
        <v>40.600000000000001</v>
      </c>
      <c r="V154">
        <v>57.100000000000001</v>
      </c>
      <c r="W154" t="s">
        <v>158</v>
      </c>
      <c r="X154" t="s">
        <v>159</v>
      </c>
      <c r="Y154" t="s">
        <v>160</v>
      </c>
      <c r="Z154" t="s">
        <v>161</v>
      </c>
      <c r="AA154" t="s">
        <v>162</v>
      </c>
      <c r="AB154" t="s">
        <v>384</v>
      </c>
      <c r="AC154" t="s">
        <v>385</v>
      </c>
      <c r="AD154" t="s">
        <v>164</v>
      </c>
      <c r="AE154" t="s">
        <v>165</v>
      </c>
      <c r="AF154" t="s">
        <v>166</v>
      </c>
      <c r="AG154">
        <v>46.299999999999997</v>
      </c>
      <c r="AH154">
        <v>73.900000000000006</v>
      </c>
      <c r="AI154">
        <v>61.5</v>
      </c>
      <c r="AJ154">
        <v>37.700000000000003</v>
      </c>
      <c r="AK154">
        <v>89.099999999999994</v>
      </c>
      <c r="AL154">
        <v>29</v>
      </c>
      <c r="AM154">
        <v>43.700000000000003</v>
      </c>
      <c r="AN154">
        <v>25.800000000000001</v>
      </c>
      <c r="AO154">
        <v>51.200000000000003</v>
      </c>
      <c r="AP154">
        <v>40.600000000000001</v>
      </c>
      <c r="AQ154"/>
      <c r="AR154"/>
      <c r="AS154"/>
      <c r="AT154"/>
      <c r="AU154"/>
      <c r="AV154"/>
      <c r="AW154"/>
      <c r="AX154"/>
      <c r="AY154"/>
      <c r="AZ154"/>
      <c r="BA154"/>
      <c r="BB154"/>
      <c r="BC154"/>
      <c r="BD154"/>
      <c r="BE154"/>
      <c r="BF154"/>
      <c r="BG154"/>
      <c r="BH154"/>
      <c r="BI154"/>
      <c r="BJ154"/>
      <c r="BK154"/>
      <c r="BL154"/>
      <c r="BM154"/>
      <c r="BN154"/>
      <c r="BO154"/>
    </row>
    <row r="155">
      <c r="A155" t="s">
        <v>588</v>
      </c>
      <c r="B155">
        <v>2014</v>
      </c>
      <c r="C155" t="s">
        <v>594</v>
      </c>
      <c r="D155">
        <v>19</v>
      </c>
      <c r="E155" t="s">
        <v>60</v>
      </c>
      <c r="F155" t="s">
        <v>16</v>
      </c>
      <c r="G155" t="s">
        <v>602</v>
      </c>
      <c r="H155">
        <v>7.2000000000000002</v>
      </c>
      <c r="I155">
        <v>9.0999999999999996</v>
      </c>
      <c r="J155">
        <v>9.3000000000000007</v>
      </c>
      <c r="K155">
        <v>7.2000000000000002</v>
      </c>
      <c r="L155">
        <v>3.3999999999999999</v>
      </c>
      <c r="M155">
        <v>9.0999999999999996</v>
      </c>
      <c r="N155">
        <v>7.9000000000000004</v>
      </c>
      <c r="O155">
        <v>7.2999999999999998</v>
      </c>
      <c r="P155">
        <v>3.8999999999999999</v>
      </c>
      <c r="Q155">
        <v>1.8999999999999999</v>
      </c>
      <c r="R155">
        <v>6.5999999999999996</v>
      </c>
      <c r="S155">
        <v>8.1999999999999993</v>
      </c>
      <c r="T155">
        <v>8.8000000000000007</v>
      </c>
      <c r="U155">
        <v>10.300000000000001</v>
      </c>
      <c r="V155">
        <v>6.2999999999999998</v>
      </c>
      <c r="W155" t="s">
        <v>158</v>
      </c>
      <c r="X155" t="s">
        <v>159</v>
      </c>
      <c r="Y155" t="s">
        <v>160</v>
      </c>
      <c r="Z155" t="s">
        <v>161</v>
      </c>
      <c r="AA155" t="s">
        <v>162</v>
      </c>
      <c r="AB155" t="s">
        <v>384</v>
      </c>
      <c r="AC155" t="s">
        <v>385</v>
      </c>
      <c r="AD155" t="s">
        <v>164</v>
      </c>
      <c r="AE155" t="s">
        <v>165</v>
      </c>
      <c r="AF155" t="s">
        <v>166</v>
      </c>
      <c r="AG155">
        <v>6.7999999999999998</v>
      </c>
      <c r="AH155">
        <v>2.2999999999999998</v>
      </c>
      <c r="AI155">
        <v>11.4</v>
      </c>
      <c r="AJ155">
        <v>5.7000000000000002</v>
      </c>
      <c r="AK155">
        <v>7.5999999999999996</v>
      </c>
      <c r="AL155">
        <v>6.7000000000000002</v>
      </c>
      <c r="AM155">
        <v>6.2000000000000002</v>
      </c>
      <c r="AN155">
        <v>5.0999999999999996</v>
      </c>
      <c r="AO155">
        <v>13.800000000000001</v>
      </c>
      <c r="AP155">
        <v>3.6000000000000001</v>
      </c>
      <c r="AQ155"/>
      <c r="AR155"/>
      <c r="AS155"/>
      <c r="AT155"/>
      <c r="AU155"/>
      <c r="AV155"/>
      <c r="AW155"/>
      <c r="AX155"/>
      <c r="AY155"/>
      <c r="AZ155"/>
      <c r="BA155"/>
      <c r="BB155"/>
      <c r="BC155"/>
      <c r="BD155"/>
      <c r="BE155"/>
      <c r="BF155"/>
      <c r="BG155"/>
      <c r="BH155"/>
      <c r="BI155"/>
      <c r="BJ155"/>
      <c r="BK155"/>
      <c r="BL155"/>
      <c r="BM155"/>
      <c r="BN155"/>
      <c r="BO155"/>
    </row>
    <row r="156">
      <c r="A156" t="s">
        <v>588</v>
      </c>
      <c r="B156">
        <v>2014</v>
      </c>
      <c r="C156" t="s">
        <v>594</v>
      </c>
      <c r="D156">
        <v>20</v>
      </c>
      <c r="E156" t="s">
        <v>60</v>
      </c>
      <c r="F156" t="s">
        <v>22</v>
      </c>
      <c r="G156" t="s">
        <v>603</v>
      </c>
      <c r="H156">
        <v>41.700000000000003</v>
      </c>
      <c r="I156">
        <v>37.200000000000003</v>
      </c>
      <c r="J156">
        <v>29.199999999999999</v>
      </c>
      <c r="K156">
        <v>16.199999999999999</v>
      </c>
      <c r="L156">
        <v>4.4000000000000004</v>
      </c>
      <c r="M156">
        <v>22.699999999999999</v>
      </c>
      <c r="N156">
        <v>13.6</v>
      </c>
      <c r="O156">
        <v>6.9000000000000004</v>
      </c>
      <c r="P156">
        <v>4.9000000000000004</v>
      </c>
      <c r="Q156">
        <v>1.2</v>
      </c>
      <c r="R156">
        <v>43.299999999999997</v>
      </c>
      <c r="S156">
        <v>39.899999999999999</v>
      </c>
      <c r="T156">
        <v>36.899999999999999</v>
      </c>
      <c r="U156">
        <v>33.700000000000003</v>
      </c>
      <c r="V156">
        <v>26.300000000000001</v>
      </c>
      <c r="W156" t="s">
        <v>158</v>
      </c>
      <c r="X156" t="s">
        <v>159</v>
      </c>
      <c r="Y156" t="s">
        <v>160</v>
      </c>
      <c r="Z156" t="s">
        <v>161</v>
      </c>
      <c r="AA156" t="s">
        <v>162</v>
      </c>
      <c r="AB156" t="s">
        <v>384</v>
      </c>
      <c r="AC156" t="s">
        <v>385</v>
      </c>
      <c r="AD156" t="s">
        <v>164</v>
      </c>
      <c r="AE156" t="s">
        <v>165</v>
      </c>
      <c r="AF156" t="s">
        <v>166</v>
      </c>
      <c r="AG156">
        <v>36.5</v>
      </c>
      <c r="AH156">
        <v>21.100000000000001</v>
      </c>
      <c r="AI156">
        <v>23.800000000000001</v>
      </c>
      <c r="AJ156">
        <v>36.899999999999999</v>
      </c>
      <c r="AK156">
        <v>2.3999999999999999</v>
      </c>
      <c r="AL156">
        <v>31.699999999999999</v>
      </c>
      <c r="AM156">
        <v>35.100000000000001</v>
      </c>
      <c r="AN156">
        <v>44.899999999999999</v>
      </c>
      <c r="AO156">
        <v>19.600000000000001</v>
      </c>
      <c r="AP156">
        <v>46.899999999999999</v>
      </c>
      <c r="AQ156"/>
      <c r="AR156"/>
      <c r="AS156"/>
      <c r="AT156"/>
      <c r="AU156"/>
      <c r="AV156"/>
      <c r="AW156"/>
      <c r="AX156"/>
      <c r="AY156"/>
      <c r="AZ156"/>
      <c r="BA156"/>
      <c r="BB156"/>
      <c r="BC156"/>
      <c r="BD156"/>
      <c r="BE156"/>
      <c r="BF156"/>
      <c r="BG156"/>
      <c r="BH156"/>
      <c r="BI156"/>
      <c r="BJ156"/>
      <c r="BK156"/>
      <c r="BL156"/>
      <c r="BM156"/>
      <c r="BN156"/>
      <c r="BO156"/>
    </row>
    <row r="157">
      <c r="A157" t="s">
        <v>588</v>
      </c>
      <c r="B157">
        <v>2014</v>
      </c>
      <c r="C157" t="s">
        <v>594</v>
      </c>
      <c r="D157">
        <v>21</v>
      </c>
      <c r="E157" t="s">
        <v>60</v>
      </c>
      <c r="F157" t="s">
        <v>17</v>
      </c>
      <c r="G157" t="s">
        <v>604</v>
      </c>
      <c r="H157">
        <v>20.800000000000001</v>
      </c>
      <c r="I157">
        <v>17.199999999999999</v>
      </c>
      <c r="J157">
        <v>10.800000000000001</v>
      </c>
      <c r="K157">
        <v>3.7999999999999998</v>
      </c>
      <c r="L157">
        <v>0.69999999999999996</v>
      </c>
      <c r="M157">
        <v>3.1000000000000001</v>
      </c>
      <c r="N157">
        <v>0.80000000000000004</v>
      </c>
      <c r="O157">
        <v>0.10000000000000001</v>
      </c>
      <c r="P157">
        <v>0.40000000000000002</v>
      </c>
      <c r="Q157">
        <v>0</v>
      </c>
      <c r="R157">
        <v>22.5</v>
      </c>
      <c r="S157">
        <v>18.399999999999999</v>
      </c>
      <c r="T157">
        <v>18.199999999999999</v>
      </c>
      <c r="U157">
        <v>15.4</v>
      </c>
      <c r="V157">
        <v>10.300000000000001</v>
      </c>
      <c r="W157" t="s">
        <v>158</v>
      </c>
      <c r="X157" t="s">
        <v>159</v>
      </c>
      <c r="Y157" t="s">
        <v>160</v>
      </c>
      <c r="Z157" t="s">
        <v>161</v>
      </c>
      <c r="AA157" t="s">
        <v>162</v>
      </c>
      <c r="AB157" t="s">
        <v>384</v>
      </c>
      <c r="AC157" t="s">
        <v>385</v>
      </c>
      <c r="AD157" t="s">
        <v>164</v>
      </c>
      <c r="AE157" t="s">
        <v>165</v>
      </c>
      <c r="AF157" t="s">
        <v>166</v>
      </c>
      <c r="AG157">
        <v>10.4</v>
      </c>
      <c r="AH157">
        <v>2.6000000000000001</v>
      </c>
      <c r="AI157">
        <v>3.3999999999999999</v>
      </c>
      <c r="AJ157">
        <v>19.699999999999999</v>
      </c>
      <c r="AK157">
        <v>0.90000000000000002</v>
      </c>
      <c r="AL157">
        <v>32.600000000000001</v>
      </c>
      <c r="AM157">
        <v>15</v>
      </c>
      <c r="AN157">
        <v>24.199999999999999</v>
      </c>
      <c r="AO157">
        <v>15.4</v>
      </c>
      <c r="AP157">
        <v>8.9000000000000004</v>
      </c>
      <c r="AQ157"/>
      <c r="AR157"/>
      <c r="AS157"/>
      <c r="AT157"/>
      <c r="AU157"/>
      <c r="AV157"/>
      <c r="AW157"/>
      <c r="AX157"/>
      <c r="AY157"/>
      <c r="AZ157"/>
      <c r="BA157"/>
      <c r="BB157"/>
      <c r="BC157"/>
      <c r="BD157"/>
      <c r="BE157"/>
      <c r="BF157"/>
      <c r="BG157"/>
      <c r="BH157"/>
      <c r="BI157"/>
      <c r="BJ157"/>
      <c r="BK157"/>
      <c r="BL157"/>
      <c r="BM157"/>
      <c r="BN157"/>
      <c r="BO157"/>
    </row>
    <row r="158">
      <c r="A158" t="s">
        <v>588</v>
      </c>
      <c r="B158">
        <v>2014</v>
      </c>
      <c r="C158" t="s">
        <v>594</v>
      </c>
      <c r="D158">
        <v>22</v>
      </c>
      <c r="E158" t="s">
        <v>54</v>
      </c>
      <c r="F158" t="s">
        <v>49</v>
      </c>
      <c r="G158" t="s">
        <v>197</v>
      </c>
      <c r="H158">
        <v>19.300000000000001</v>
      </c>
      <c r="I158">
        <v>19.800000000000001</v>
      </c>
      <c r="J158">
        <v>15.6</v>
      </c>
      <c r="K158">
        <v>9</v>
      </c>
      <c r="L158">
        <v>3.6000000000000001</v>
      </c>
      <c r="M158">
        <v>12.300000000000001</v>
      </c>
      <c r="N158">
        <v>9.1999999999999993</v>
      </c>
      <c r="O158">
        <v>7.7999999999999998</v>
      </c>
      <c r="P158">
        <v>4.2000000000000002</v>
      </c>
      <c r="Q158">
        <v>1.8999999999999999</v>
      </c>
      <c r="R158">
        <v>19.199999999999999</v>
      </c>
      <c r="S158">
        <v>19.600000000000001</v>
      </c>
      <c r="T158">
        <v>19.699999999999999</v>
      </c>
      <c r="U158">
        <v>20.300000000000001</v>
      </c>
      <c r="V158">
        <v>10</v>
      </c>
      <c r="W158" t="s">
        <v>158</v>
      </c>
      <c r="X158" t="s">
        <v>159</v>
      </c>
      <c r="Y158" t="s">
        <v>160</v>
      </c>
      <c r="Z158" t="s">
        <v>161</v>
      </c>
      <c r="AA158" t="s">
        <v>162</v>
      </c>
      <c r="AB158" t="s">
        <v>384</v>
      </c>
      <c r="AC158" t="s">
        <v>385</v>
      </c>
      <c r="AD158" t="s">
        <v>164</v>
      </c>
      <c r="AE158" t="s">
        <v>165</v>
      </c>
      <c r="AF158" t="s">
        <v>166</v>
      </c>
      <c r="AG158">
        <v>12.699999999999999</v>
      </c>
      <c r="AH158">
        <v>3</v>
      </c>
      <c r="AI158">
        <v>15.6</v>
      </c>
      <c r="AJ158">
        <v>13.199999999999999</v>
      </c>
      <c r="AK158">
        <v>7.9000000000000004</v>
      </c>
      <c r="AL158">
        <v>18.899999999999999</v>
      </c>
      <c r="AM158">
        <v>12.4</v>
      </c>
      <c r="AN158">
        <v>16.5</v>
      </c>
      <c r="AO158">
        <v>21.300000000000001</v>
      </c>
      <c r="AP158">
        <v>8.0999999999999996</v>
      </c>
      <c r="AQ158"/>
      <c r="AR158"/>
      <c r="AS158"/>
      <c r="AT158"/>
      <c r="AU158"/>
      <c r="AV158"/>
      <c r="AW158"/>
      <c r="AX158"/>
      <c r="AY158"/>
      <c r="AZ158"/>
      <c r="BA158"/>
      <c r="BB158"/>
      <c r="BC158"/>
      <c r="BD158"/>
      <c r="BE158"/>
      <c r="BF158"/>
      <c r="BG158"/>
      <c r="BH158"/>
      <c r="BI158"/>
      <c r="BJ158"/>
      <c r="BK158"/>
      <c r="BL158"/>
      <c r="BM158"/>
      <c r="BN158"/>
      <c r="BO158"/>
    </row>
    <row r="159">
      <c r="A159" t="s">
        <v>588</v>
      </c>
      <c r="B159">
        <v>2014</v>
      </c>
      <c r="C159" t="s">
        <v>594</v>
      </c>
      <c r="D159">
        <v>23</v>
      </c>
      <c r="E159" t="s">
        <v>54</v>
      </c>
      <c r="F159" t="s">
        <v>48</v>
      </c>
      <c r="G159" t="s">
        <v>197</v>
      </c>
      <c r="H159">
        <v>80.700000000000003</v>
      </c>
      <c r="I159">
        <v>80.200000000000003</v>
      </c>
      <c r="J159">
        <v>84.400000000000006</v>
      </c>
      <c r="K159">
        <v>91</v>
      </c>
      <c r="L159">
        <v>96.400000000000006</v>
      </c>
      <c r="M159">
        <v>87.700000000000003</v>
      </c>
      <c r="N159">
        <v>90.799999999999997</v>
      </c>
      <c r="O159">
        <v>92.200000000000003</v>
      </c>
      <c r="P159">
        <v>95.799999999999997</v>
      </c>
      <c r="Q159">
        <v>98.099999999999994</v>
      </c>
      <c r="R159">
        <v>80.799999999999997</v>
      </c>
      <c r="S159">
        <v>80.400000000000006</v>
      </c>
      <c r="T159">
        <v>80.299999999999997</v>
      </c>
      <c r="U159">
        <v>79.700000000000003</v>
      </c>
      <c r="V159">
        <v>90</v>
      </c>
      <c r="W159" t="s">
        <v>158</v>
      </c>
      <c r="X159" t="s">
        <v>159</v>
      </c>
      <c r="Y159" t="s">
        <v>160</v>
      </c>
      <c r="Z159" t="s">
        <v>161</v>
      </c>
      <c r="AA159" t="s">
        <v>162</v>
      </c>
      <c r="AB159" t="s">
        <v>384</v>
      </c>
      <c r="AC159" t="s">
        <v>385</v>
      </c>
      <c r="AD159" t="s">
        <v>164</v>
      </c>
      <c r="AE159" t="s">
        <v>165</v>
      </c>
      <c r="AF159" t="s">
        <v>166</v>
      </c>
      <c r="AG159">
        <v>87.299999999999997</v>
      </c>
      <c r="AH159">
        <v>97</v>
      </c>
      <c r="AI159">
        <v>84.400000000000006</v>
      </c>
      <c r="AJ159">
        <v>86.799999999999997</v>
      </c>
      <c r="AK159">
        <v>92.099999999999994</v>
      </c>
      <c r="AL159">
        <v>81.099999999999994</v>
      </c>
      <c r="AM159">
        <v>87.599999999999994</v>
      </c>
      <c r="AN159">
        <v>83.5</v>
      </c>
      <c r="AO159">
        <v>78.700000000000003</v>
      </c>
      <c r="AP159">
        <v>91.900000000000006</v>
      </c>
      <c r="AQ159"/>
      <c r="AR159"/>
      <c r="AS159"/>
      <c r="AT159"/>
      <c r="AU159"/>
      <c r="AV159"/>
      <c r="AW159"/>
      <c r="AX159"/>
      <c r="AY159"/>
      <c r="AZ159"/>
      <c r="BA159"/>
      <c r="BB159"/>
      <c r="BC159"/>
      <c r="BD159"/>
      <c r="BE159"/>
      <c r="BF159"/>
      <c r="BG159"/>
      <c r="BH159"/>
      <c r="BI159"/>
      <c r="BJ159"/>
      <c r="BK159"/>
      <c r="BL159"/>
      <c r="BM159"/>
      <c r="BN159"/>
      <c r="BO159"/>
    </row>
    <row r="160">
      <c r="A160" t="s">
        <v>588</v>
      </c>
      <c r="B160">
        <v>2014</v>
      </c>
      <c r="C160" t="s">
        <v>594</v>
      </c>
      <c r="D160">
        <v>25</v>
      </c>
      <c r="E160" t="s">
        <v>54</v>
      </c>
      <c r="F160" t="s">
        <v>58</v>
      </c>
      <c r="G160" t="s">
        <v>197</v>
      </c>
      <c r="H160">
        <v>7.1701470335505153</v>
      </c>
      <c r="I160">
        <v>13.583186489468829</v>
      </c>
      <c r="J160">
        <v>17.131364228455919</v>
      </c>
      <c r="K160">
        <v>8.6377040996966699</v>
      </c>
      <c r="L160">
        <v>60.901531808706501</v>
      </c>
      <c r="M160">
        <v>19.431035283662581</v>
      </c>
      <c r="N160">
        <v>17.539747041309301</v>
      </c>
      <c r="O160">
        <v>12.32445591460433</v>
      </c>
      <c r="P160">
        <v>65.57449671140273</v>
      </c>
      <c r="Q160">
        <v>90.258218435951903</v>
      </c>
      <c r="R160">
        <v>6.8963499277671554</v>
      </c>
      <c r="S160">
        <v>11.05015974944078</v>
      </c>
      <c r="T160">
        <v>12.249497192479151</v>
      </c>
      <c r="U160">
        <v>9.8278043401104611</v>
      </c>
      <c r="V160">
        <v>16.30958434465164</v>
      </c>
      <c r="W160" t="s">
        <v>158</v>
      </c>
      <c r="X160" t="s">
        <v>159</v>
      </c>
      <c r="Y160" t="s">
        <v>160</v>
      </c>
      <c r="Z160" t="s">
        <v>161</v>
      </c>
      <c r="AA160" t="s">
        <v>162</v>
      </c>
      <c r="AB160" t="s">
        <v>384</v>
      </c>
      <c r="AC160" t="s">
        <v>385</v>
      </c>
      <c r="AD160" t="s">
        <v>164</v>
      </c>
      <c r="AE160" t="s">
        <v>165</v>
      </c>
      <c r="AF160" t="s">
        <v>166</v>
      </c>
      <c r="AG160">
        <v>2.4743414323697901</v>
      </c>
      <c r="AH160">
        <v>9.5047413073095299</v>
      </c>
      <c r="AI160">
        <v>12.677937047038929</v>
      </c>
      <c r="AJ160">
        <v>20.575312271376259</v>
      </c>
      <c r="AK160">
        <v>54.968133742262459</v>
      </c>
      <c r="AL160">
        <v>10.793263242954261</v>
      </c>
      <c r="AM160">
        <v>15.96506205540922</v>
      </c>
      <c r="AN160">
        <v>13.07447103767144</v>
      </c>
      <c r="AO160">
        <v>15.727327432946501</v>
      </c>
      <c r="AP160">
        <v>0.79971134037528435</v>
      </c>
      <c r="AQ160"/>
      <c r="AR160"/>
      <c r="AS160"/>
      <c r="AT160"/>
      <c r="AU160"/>
      <c r="AV160"/>
      <c r="AW160"/>
      <c r="AX160"/>
      <c r="AY160"/>
      <c r="AZ160"/>
      <c r="BA160"/>
      <c r="BB160"/>
      <c r="BC160"/>
      <c r="BD160"/>
      <c r="BE160"/>
      <c r="BF160"/>
      <c r="BG160"/>
      <c r="BH160"/>
      <c r="BI160"/>
      <c r="BJ160"/>
      <c r="BK160"/>
      <c r="BL160"/>
      <c r="BM160"/>
      <c r="BN160"/>
      <c r="BO160"/>
    </row>
    <row r="161">
      <c r="A161" t="s">
        <v>588</v>
      </c>
      <c r="B161">
        <v>2014</v>
      </c>
      <c r="C161" t="s">
        <v>594</v>
      </c>
      <c r="D161">
        <v>29</v>
      </c>
      <c r="E161" t="s">
        <v>57</v>
      </c>
      <c r="F161" t="s">
        <v>49</v>
      </c>
      <c r="G161" t="s">
        <v>605</v>
      </c>
      <c r="H161">
        <v>1.7</v>
      </c>
      <c r="I161">
        <v>3.3999999999999999</v>
      </c>
      <c r="J161">
        <v>15.699999999999999</v>
      </c>
      <c r="K161">
        <v>51.899999999999999</v>
      </c>
      <c r="L161">
        <v>82.400000000000006</v>
      </c>
      <c r="M161">
        <v>44.799999999999997</v>
      </c>
      <c r="N161">
        <v>68.099999999999994</v>
      </c>
      <c r="O161">
        <v>79.299999999999997</v>
      </c>
      <c r="P161">
        <v>83.5</v>
      </c>
      <c r="Q161">
        <v>91</v>
      </c>
      <c r="R161">
        <v>1.1000000000000001</v>
      </c>
      <c r="S161">
        <v>1.5</v>
      </c>
      <c r="T161">
        <v>1.8</v>
      </c>
      <c r="U161">
        <v>1.5</v>
      </c>
      <c r="V161">
        <v>12.300000000000001</v>
      </c>
      <c r="W161" t="s">
        <v>158</v>
      </c>
      <c r="X161" t="s">
        <v>159</v>
      </c>
      <c r="Y161" t="s">
        <v>160</v>
      </c>
      <c r="Z161" t="s">
        <v>161</v>
      </c>
      <c r="AA161" t="s">
        <v>162</v>
      </c>
      <c r="AB161" t="s">
        <v>384</v>
      </c>
      <c r="AC161" t="s">
        <v>385</v>
      </c>
      <c r="AD161" t="s">
        <v>164</v>
      </c>
      <c r="AE161" t="s">
        <v>165</v>
      </c>
      <c r="AF161" t="s">
        <v>166</v>
      </c>
      <c r="AG161">
        <v>19.800000000000001</v>
      </c>
      <c r="AH161">
        <v>56.299999999999997</v>
      </c>
      <c r="AI161">
        <v>8.5</v>
      </c>
      <c r="AJ161">
        <v>3.5</v>
      </c>
      <c r="AK161">
        <v>81.5</v>
      </c>
      <c r="AL161">
        <v>7</v>
      </c>
      <c r="AM161">
        <v>14.800000000000001</v>
      </c>
      <c r="AN161">
        <v>9.4000000000000004</v>
      </c>
      <c r="AO161">
        <v>21</v>
      </c>
      <c r="AP161">
        <v>15.1</v>
      </c>
      <c r="AQ161"/>
      <c r="AR161"/>
      <c r="AS161"/>
      <c r="AT161"/>
      <c r="AU161"/>
      <c r="AV161"/>
      <c r="AW161"/>
      <c r="AX161"/>
      <c r="AY161"/>
      <c r="AZ161"/>
      <c r="BA161"/>
      <c r="BB161"/>
      <c r="BC161"/>
      <c r="BD161"/>
      <c r="BE161"/>
      <c r="BF161"/>
      <c r="BG161"/>
      <c r="BH161"/>
      <c r="BI161"/>
      <c r="BJ161"/>
      <c r="BK161"/>
      <c r="BL161"/>
      <c r="BM161"/>
      <c r="BN161"/>
      <c r="BO161"/>
    </row>
    <row r="162">
      <c r="A162" t="s">
        <v>588</v>
      </c>
      <c r="B162">
        <v>2014</v>
      </c>
      <c r="C162" t="s">
        <v>594</v>
      </c>
      <c r="D162">
        <v>30</v>
      </c>
      <c r="E162" t="s">
        <v>57</v>
      </c>
      <c r="F162" t="s">
        <v>48</v>
      </c>
      <c r="G162" t="s">
        <v>197</v>
      </c>
      <c r="H162">
        <v>98.299999999999997</v>
      </c>
      <c r="I162">
        <v>96.599999999999994</v>
      </c>
      <c r="J162">
        <v>84.299999999999997</v>
      </c>
      <c r="K162">
        <v>48.100000000000001</v>
      </c>
      <c r="L162">
        <v>17.600000000000001</v>
      </c>
      <c r="M162">
        <v>55.200000000000003</v>
      </c>
      <c r="N162">
        <v>31.899999999999999</v>
      </c>
      <c r="O162">
        <v>20.699999999999999</v>
      </c>
      <c r="P162">
        <v>16.5</v>
      </c>
      <c r="Q162">
        <v>9</v>
      </c>
      <c r="R162">
        <v>98.900000000000006</v>
      </c>
      <c r="S162">
        <v>98.5</v>
      </c>
      <c r="T162">
        <v>98.200000000000003</v>
      </c>
      <c r="U162">
        <v>98.5</v>
      </c>
      <c r="V162">
        <v>87.700000000000003</v>
      </c>
      <c r="W162" t="s">
        <v>158</v>
      </c>
      <c r="X162" t="s">
        <v>159</v>
      </c>
      <c r="Y162" t="s">
        <v>160</v>
      </c>
      <c r="Z162" t="s">
        <v>161</v>
      </c>
      <c r="AA162" t="s">
        <v>162</v>
      </c>
      <c r="AB162" t="s">
        <v>384</v>
      </c>
      <c r="AC162" t="s">
        <v>385</v>
      </c>
      <c r="AD162" t="s">
        <v>164</v>
      </c>
      <c r="AE162" t="s">
        <v>165</v>
      </c>
      <c r="AF162" t="s">
        <v>166</v>
      </c>
      <c r="AG162">
        <v>80.200000000000003</v>
      </c>
      <c r="AH162">
        <v>43.700000000000003</v>
      </c>
      <c r="AI162">
        <v>91.5</v>
      </c>
      <c r="AJ162">
        <v>96.5</v>
      </c>
      <c r="AK162">
        <v>18.5</v>
      </c>
      <c r="AL162">
        <v>93</v>
      </c>
      <c r="AM162">
        <v>85.200000000000003</v>
      </c>
      <c r="AN162">
        <v>90.599999999999994</v>
      </c>
      <c r="AO162">
        <v>79</v>
      </c>
      <c r="AP162">
        <v>84.900000000000006</v>
      </c>
      <c r="AQ162"/>
      <c r="AR162"/>
      <c r="AS162"/>
      <c r="AT162"/>
      <c r="AU162"/>
      <c r="AV162"/>
      <c r="AW162"/>
      <c r="AX162"/>
      <c r="AY162"/>
      <c r="AZ162"/>
      <c r="BA162"/>
      <c r="BB162"/>
      <c r="BC162"/>
      <c r="BD162"/>
      <c r="BE162"/>
      <c r="BF162"/>
      <c r="BG162"/>
      <c r="BH162"/>
      <c r="BI162"/>
      <c r="BJ162"/>
      <c r="BK162"/>
      <c r="BL162"/>
      <c r="BM162"/>
      <c r="BN162"/>
      <c r="BO162"/>
    </row>
    <row r="163">
      <c r="A163" t="s">
        <v>588</v>
      </c>
      <c r="B163">
        <v>2014</v>
      </c>
      <c r="C163" t="s">
        <v>594</v>
      </c>
      <c r="D163">
        <v>31</v>
      </c>
      <c r="E163" t="s">
        <v>104</v>
      </c>
      <c r="F163" t="s">
        <v>49</v>
      </c>
      <c r="G163" t="s">
        <v>606</v>
      </c>
      <c r="H163">
        <v>0.10000000000000001</v>
      </c>
      <c r="I163">
        <v>0.40000000000000002</v>
      </c>
      <c r="J163">
        <v>3.3999999999999999</v>
      </c>
      <c r="K163">
        <v>19.899999999999999</v>
      </c>
      <c r="L163">
        <v>62.799999999999997</v>
      </c>
      <c r="M163">
        <v>9</v>
      </c>
      <c r="N163">
        <v>21.899999999999999</v>
      </c>
      <c r="O163">
        <v>38.200000000000003</v>
      </c>
      <c r="P163">
        <v>55.600000000000001</v>
      </c>
      <c r="Q163">
        <v>82.700000000000003</v>
      </c>
      <c r="R163">
        <v>0.10000000000000001</v>
      </c>
      <c r="S163">
        <v>0</v>
      </c>
      <c r="T163">
        <v>0.10000000000000001</v>
      </c>
      <c r="U163">
        <v>0.20000000000000001</v>
      </c>
      <c r="V163">
        <v>7.7999999999999998</v>
      </c>
      <c r="W163" t="s">
        <v>158</v>
      </c>
      <c r="X163" t="s">
        <v>159</v>
      </c>
      <c r="Y163" t="s">
        <v>160</v>
      </c>
      <c r="Z163" t="s">
        <v>161</v>
      </c>
      <c r="AA163" t="s">
        <v>162</v>
      </c>
      <c r="AB163" t="s">
        <v>384</v>
      </c>
      <c r="AC163" t="s">
        <v>385</v>
      </c>
      <c r="AD163" t="s">
        <v>164</v>
      </c>
      <c r="AE163" t="s">
        <v>165</v>
      </c>
      <c r="AF163" t="s">
        <v>166</v>
      </c>
      <c r="AG163">
        <v>10.199999999999999</v>
      </c>
      <c r="AH163">
        <v>47.600000000000001</v>
      </c>
      <c r="AI163">
        <v>3.7999999999999998</v>
      </c>
      <c r="AJ163">
        <v>2</v>
      </c>
      <c r="AK163">
        <v>32.399999999999999</v>
      </c>
      <c r="AL163">
        <v>3.2999999999999998</v>
      </c>
      <c r="AM163">
        <v>7.2999999999999998</v>
      </c>
      <c r="AN163">
        <v>3.7000000000000002</v>
      </c>
      <c r="AO163">
        <v>12.6</v>
      </c>
      <c r="AP163">
        <v>7.0999999999999996</v>
      </c>
      <c r="AQ163"/>
      <c r="AR163"/>
      <c r="AS163"/>
      <c r="AT163"/>
      <c r="AU163"/>
      <c r="AV163"/>
      <c r="AW163"/>
      <c r="AX163"/>
      <c r="AY163"/>
      <c r="AZ163"/>
      <c r="BA163"/>
      <c r="BB163"/>
      <c r="BC163"/>
      <c r="BD163"/>
      <c r="BE163"/>
      <c r="BF163"/>
      <c r="BG163"/>
      <c r="BH163"/>
      <c r="BI163"/>
      <c r="BJ163"/>
      <c r="BK163"/>
      <c r="BL163"/>
      <c r="BM163"/>
      <c r="BN163"/>
      <c r="BO163"/>
    </row>
    <row r="164">
      <c r="A164" t="s">
        <v>588</v>
      </c>
      <c r="B164">
        <v>2014</v>
      </c>
      <c r="C164" t="s">
        <v>594</v>
      </c>
      <c r="D164">
        <v>32</v>
      </c>
      <c r="E164" t="s">
        <v>104</v>
      </c>
      <c r="F164" t="s">
        <v>48</v>
      </c>
      <c r="G164" t="s">
        <v>197</v>
      </c>
      <c r="H164">
        <v>99.900000000000006</v>
      </c>
      <c r="I164">
        <v>99.599999999999994</v>
      </c>
      <c r="J164">
        <v>96.599999999999994</v>
      </c>
      <c r="K164">
        <v>80.099999999999994</v>
      </c>
      <c r="L164">
        <v>37.200000000000003</v>
      </c>
      <c r="M164">
        <v>91</v>
      </c>
      <c r="N164">
        <v>78.099999999999994</v>
      </c>
      <c r="O164">
        <v>61.799999999999997</v>
      </c>
      <c r="P164">
        <v>44.399999999999999</v>
      </c>
      <c r="Q164">
        <v>17.300000000000001</v>
      </c>
      <c r="R164">
        <v>99.900000000000006</v>
      </c>
      <c r="S164">
        <v>100</v>
      </c>
      <c r="T164">
        <v>99.900000000000006</v>
      </c>
      <c r="U164">
        <v>99.799999999999997</v>
      </c>
      <c r="V164">
        <v>92.200000000000003</v>
      </c>
      <c r="W164" t="s">
        <v>158</v>
      </c>
      <c r="X164" t="s">
        <v>159</v>
      </c>
      <c r="Y164" t="s">
        <v>160</v>
      </c>
      <c r="Z164" t="s">
        <v>161</v>
      </c>
      <c r="AA164" t="s">
        <v>162</v>
      </c>
      <c r="AB164" t="s">
        <v>384</v>
      </c>
      <c r="AC164" t="s">
        <v>385</v>
      </c>
      <c r="AD164" t="s">
        <v>164</v>
      </c>
      <c r="AE164" t="s">
        <v>165</v>
      </c>
      <c r="AF164" t="s">
        <v>166</v>
      </c>
      <c r="AG164">
        <v>89.799999999999997</v>
      </c>
      <c r="AH164">
        <v>52.399999999999999</v>
      </c>
      <c r="AI164">
        <v>96.200000000000003</v>
      </c>
      <c r="AJ164">
        <v>98</v>
      </c>
      <c r="AK164">
        <v>67.599999999999994</v>
      </c>
      <c r="AL164">
        <v>96.700000000000003</v>
      </c>
      <c r="AM164">
        <v>92.700000000000003</v>
      </c>
      <c r="AN164">
        <v>96.299999999999997</v>
      </c>
      <c r="AO164">
        <v>87.400000000000006</v>
      </c>
      <c r="AP164">
        <v>92.900000000000006</v>
      </c>
      <c r="AQ164"/>
      <c r="AR164"/>
      <c r="AS164"/>
      <c r="AT164"/>
      <c r="AU164"/>
      <c r="AV164"/>
      <c r="AW164"/>
      <c r="AX164"/>
      <c r="AY164"/>
      <c r="AZ164"/>
      <c r="BA164"/>
      <c r="BB164"/>
      <c r="BC164"/>
      <c r="BD164"/>
      <c r="BE164"/>
      <c r="BF164"/>
      <c r="BG164"/>
      <c r="BH164"/>
      <c r="BI164"/>
      <c r="BJ164"/>
      <c r="BK164"/>
      <c r="BL164"/>
      <c r="BM164"/>
      <c r="BN164"/>
      <c r="BO164"/>
    </row>
    <row r="165">
      <c r="A165" t="s">
        <v>588</v>
      </c>
      <c r="B165">
        <v>2014</v>
      </c>
      <c r="C165" t="s">
        <v>594</v>
      </c>
      <c r="D165">
        <v>35</v>
      </c>
      <c r="E165" t="s">
        <v>55</v>
      </c>
      <c r="F165" t="s">
        <v>49</v>
      </c>
      <c r="G165" t="s">
        <v>197</v>
      </c>
      <c r="H165">
        <v>4.5999999999999996</v>
      </c>
      <c r="I165">
        <v>7.9000000000000004</v>
      </c>
      <c r="J165">
        <v>14.199999999999999</v>
      </c>
      <c r="K165">
        <v>29</v>
      </c>
      <c r="L165">
        <v>68.200000000000003</v>
      </c>
      <c r="M165">
        <v>18.699999999999999</v>
      </c>
      <c r="N165">
        <v>29.899999999999999</v>
      </c>
      <c r="O165">
        <v>43.700000000000003</v>
      </c>
      <c r="P165">
        <v>60.200000000000003</v>
      </c>
      <c r="Q165">
        <v>86.5</v>
      </c>
      <c r="R165">
        <v>4</v>
      </c>
      <c r="S165">
        <v>5.5999999999999996</v>
      </c>
      <c r="T165">
        <v>7.7000000000000002</v>
      </c>
      <c r="U165">
        <v>10.4</v>
      </c>
      <c r="V165">
        <v>21.699999999999999</v>
      </c>
      <c r="W165" t="s">
        <v>158</v>
      </c>
      <c r="X165" t="s">
        <v>159</v>
      </c>
      <c r="Y165" t="s">
        <v>160</v>
      </c>
      <c r="Z165" t="s">
        <v>161</v>
      </c>
      <c r="AA165" t="s">
        <v>162</v>
      </c>
      <c r="AB165" t="s">
        <v>384</v>
      </c>
      <c r="AC165" t="s">
        <v>385</v>
      </c>
      <c r="AD165" t="s">
        <v>164</v>
      </c>
      <c r="AE165" t="s">
        <v>165</v>
      </c>
      <c r="AF165" t="s">
        <v>166</v>
      </c>
      <c r="AG165">
        <v>25.5</v>
      </c>
      <c r="AH165">
        <v>59.600000000000001</v>
      </c>
      <c r="AI165">
        <v>8.5999999999999996</v>
      </c>
      <c r="AJ165">
        <v>12.699999999999999</v>
      </c>
      <c r="AK165">
        <v>36.5</v>
      </c>
      <c r="AL165">
        <v>12.800000000000001</v>
      </c>
      <c r="AM165">
        <v>10.5</v>
      </c>
      <c r="AN165">
        <v>13.5</v>
      </c>
      <c r="AO165">
        <v>15.699999999999999</v>
      </c>
      <c r="AP165">
        <v>8.8000000000000007</v>
      </c>
      <c r="AQ165"/>
      <c r="AR165"/>
      <c r="AS165"/>
      <c r="AT165"/>
      <c r="AU165"/>
      <c r="AV165"/>
      <c r="AW165"/>
      <c r="AX165"/>
      <c r="AY165"/>
      <c r="AZ165"/>
      <c r="BA165"/>
      <c r="BB165"/>
      <c r="BC165"/>
      <c r="BD165"/>
      <c r="BE165"/>
      <c r="BF165"/>
      <c r="BG165"/>
      <c r="BH165"/>
      <c r="BI165"/>
      <c r="BJ165"/>
      <c r="BK165"/>
      <c r="BL165"/>
      <c r="BM165"/>
      <c r="BN165"/>
      <c r="BO165"/>
    </row>
    <row r="166">
      <c r="A166" t="s">
        <v>588</v>
      </c>
      <c r="B166">
        <v>2014</v>
      </c>
      <c r="C166" t="s">
        <v>594</v>
      </c>
      <c r="D166">
        <v>36</v>
      </c>
      <c r="E166" t="s">
        <v>55</v>
      </c>
      <c r="F166" t="s">
        <v>48</v>
      </c>
      <c r="G166" t="s">
        <v>197</v>
      </c>
      <c r="H166">
        <v>95.400000000000006</v>
      </c>
      <c r="I166">
        <v>92.099999999999994</v>
      </c>
      <c r="J166">
        <v>85.799999999999997</v>
      </c>
      <c r="K166">
        <v>71</v>
      </c>
      <c r="L166">
        <v>31.800000000000001</v>
      </c>
      <c r="M166">
        <v>81.299999999999997</v>
      </c>
      <c r="N166">
        <v>70.099999999999994</v>
      </c>
      <c r="O166">
        <v>56.299999999999997</v>
      </c>
      <c r="P166">
        <v>39.799999999999997</v>
      </c>
      <c r="Q166">
        <v>13.5</v>
      </c>
      <c r="R166">
        <v>96</v>
      </c>
      <c r="S166">
        <v>94.400000000000006</v>
      </c>
      <c r="T166">
        <v>92.299999999999997</v>
      </c>
      <c r="U166">
        <v>89.599999999999994</v>
      </c>
      <c r="V166">
        <v>78.299999999999997</v>
      </c>
      <c r="W166" t="s">
        <v>158</v>
      </c>
      <c r="X166" t="s">
        <v>159</v>
      </c>
      <c r="Y166" t="s">
        <v>160</v>
      </c>
      <c r="Z166" t="s">
        <v>161</v>
      </c>
      <c r="AA166" t="s">
        <v>162</v>
      </c>
      <c r="AB166" t="s">
        <v>384</v>
      </c>
      <c r="AC166" t="s">
        <v>385</v>
      </c>
      <c r="AD166" t="s">
        <v>164</v>
      </c>
      <c r="AE166" t="s">
        <v>165</v>
      </c>
      <c r="AF166" t="s">
        <v>166</v>
      </c>
      <c r="AG166">
        <v>74.5</v>
      </c>
      <c r="AH166">
        <v>40.399999999999999</v>
      </c>
      <c r="AI166">
        <v>91.400000000000006</v>
      </c>
      <c r="AJ166">
        <v>87.299999999999997</v>
      </c>
      <c r="AK166">
        <v>63.5</v>
      </c>
      <c r="AL166">
        <v>87.200000000000003</v>
      </c>
      <c r="AM166">
        <v>89.5</v>
      </c>
      <c r="AN166">
        <v>86.5</v>
      </c>
      <c r="AO166">
        <v>84.299999999999997</v>
      </c>
      <c r="AP166">
        <v>91.200000000000003</v>
      </c>
      <c r="AQ166"/>
      <c r="AR166"/>
      <c r="AS166"/>
      <c r="AT166"/>
      <c r="AU166"/>
      <c r="AV166"/>
      <c r="AW166"/>
      <c r="AX166"/>
      <c r="AY166"/>
      <c r="AZ166"/>
      <c r="BA166"/>
      <c r="BB166"/>
      <c r="BC166"/>
      <c r="BD166"/>
      <c r="BE166"/>
      <c r="BF166"/>
      <c r="BG166"/>
      <c r="BH166"/>
      <c r="BI166"/>
      <c r="BJ166"/>
      <c r="BK166"/>
      <c r="BL166"/>
      <c r="BM166"/>
      <c r="BN166"/>
      <c r="BO166"/>
    </row>
    <row r="167">
      <c r="A167" t="s">
        <v>588</v>
      </c>
      <c r="B167">
        <v>2014</v>
      </c>
      <c r="C167" t="s">
        <v>594</v>
      </c>
      <c r="D167">
        <v>37</v>
      </c>
      <c r="E167" t="s">
        <v>167</v>
      </c>
      <c r="F167" t="s">
        <v>49</v>
      </c>
      <c r="G167" t="s">
        <v>617</v>
      </c>
      <c r="H167">
        <v>3.2999999999999998</v>
      </c>
      <c r="I167">
        <v>6.9000000000000004</v>
      </c>
      <c r="J167">
        <v>14.1</v>
      </c>
      <c r="K167">
        <v>30.600000000000001</v>
      </c>
      <c r="L167">
        <v>70.700000000000003</v>
      </c>
      <c r="M167">
        <v>19.5</v>
      </c>
      <c r="N167">
        <v>30.800000000000001</v>
      </c>
      <c r="O167">
        <v>45.200000000000003</v>
      </c>
      <c r="P167">
        <v>62.700000000000003</v>
      </c>
      <c r="Q167">
        <v>86.900000000000006</v>
      </c>
      <c r="R167">
        <v>2.8999999999999999</v>
      </c>
      <c r="S167">
        <v>4.2999999999999998</v>
      </c>
      <c r="T167">
        <v>5.5999999999999996</v>
      </c>
      <c r="U167">
        <v>8.9000000000000004</v>
      </c>
      <c r="V167">
        <v>22.899999999999999</v>
      </c>
      <c r="W167" t="s">
        <v>158</v>
      </c>
      <c r="X167" t="s">
        <v>159</v>
      </c>
      <c r="Y167" t="s">
        <v>160</v>
      </c>
      <c r="Z167" t="s">
        <v>161</v>
      </c>
      <c r="AA167" t="s">
        <v>162</v>
      </c>
      <c r="AB167" t="s">
        <v>384</v>
      </c>
      <c r="AC167" t="s">
        <v>385</v>
      </c>
      <c r="AD167" t="s">
        <v>164</v>
      </c>
      <c r="AE167" t="s">
        <v>165</v>
      </c>
      <c r="AF167" t="s">
        <v>166</v>
      </c>
      <c r="AG167">
        <v>26.300000000000001</v>
      </c>
      <c r="AH167">
        <v>71.700000000000003</v>
      </c>
      <c r="AI167">
        <v>10.6</v>
      </c>
      <c r="AJ167">
        <v>13.6</v>
      </c>
      <c r="AK167">
        <v>37.5</v>
      </c>
      <c r="AL167">
        <v>18.600000000000001</v>
      </c>
      <c r="AM167">
        <v>17</v>
      </c>
      <c r="AN167">
        <v>18.600000000000001</v>
      </c>
      <c r="AO167">
        <v>21.600000000000001</v>
      </c>
      <c r="AP167">
        <v>18.899999999999999</v>
      </c>
      <c r="AQ167"/>
      <c r="AR167"/>
      <c r="AS167"/>
      <c r="AT167"/>
      <c r="AU167"/>
      <c r="AV167"/>
      <c r="AW167"/>
      <c r="AX167"/>
      <c r="AY167"/>
      <c r="AZ167"/>
      <c r="BA167"/>
      <c r="BB167"/>
      <c r="BC167"/>
      <c r="BD167"/>
      <c r="BE167"/>
      <c r="BF167"/>
      <c r="BG167"/>
      <c r="BH167"/>
      <c r="BI167"/>
      <c r="BJ167"/>
      <c r="BK167"/>
      <c r="BL167"/>
      <c r="BM167"/>
      <c r="BN167"/>
      <c r="BO167"/>
    </row>
    <row r="168">
      <c r="A168" t="s">
        <v>588</v>
      </c>
      <c r="B168">
        <v>2014</v>
      </c>
      <c r="C168" t="s">
        <v>594</v>
      </c>
      <c r="D168">
        <v>38</v>
      </c>
      <c r="E168" t="s">
        <v>167</v>
      </c>
      <c r="F168" t="s">
        <v>48</v>
      </c>
      <c r="G168" t="s">
        <v>197</v>
      </c>
      <c r="H168">
        <v>96.700000000000003</v>
      </c>
      <c r="I168">
        <v>93.099999999999994</v>
      </c>
      <c r="J168">
        <v>85.900000000000006</v>
      </c>
      <c r="K168">
        <v>69.400000000000006</v>
      </c>
      <c r="L168">
        <v>29.300000000000001</v>
      </c>
      <c r="M168">
        <v>80.5</v>
      </c>
      <c r="N168">
        <v>69.200000000000003</v>
      </c>
      <c r="O168">
        <v>54.799999999999997</v>
      </c>
      <c r="P168">
        <v>37.299999999999997</v>
      </c>
      <c r="Q168">
        <v>13.1</v>
      </c>
      <c r="R168">
        <v>97.099999999999994</v>
      </c>
      <c r="S168">
        <v>95.700000000000003</v>
      </c>
      <c r="T168">
        <v>94.400000000000006</v>
      </c>
      <c r="U168">
        <v>91.099999999999994</v>
      </c>
      <c r="V168">
        <v>77.099999999999994</v>
      </c>
      <c r="W168" t="s">
        <v>158</v>
      </c>
      <c r="X168" t="s">
        <v>159</v>
      </c>
      <c r="Y168" t="s">
        <v>160</v>
      </c>
      <c r="Z168" t="s">
        <v>161</v>
      </c>
      <c r="AA168" t="s">
        <v>162</v>
      </c>
      <c r="AB168" t="s">
        <v>384</v>
      </c>
      <c r="AC168" t="s">
        <v>385</v>
      </c>
      <c r="AD168" t="s">
        <v>164</v>
      </c>
      <c r="AE168" t="s">
        <v>165</v>
      </c>
      <c r="AF168" t="s">
        <v>166</v>
      </c>
      <c r="AG168">
        <v>73.700000000000003</v>
      </c>
      <c r="AH168">
        <v>28.300000000000001</v>
      </c>
      <c r="AI168">
        <v>89.400000000000006</v>
      </c>
      <c r="AJ168">
        <v>86.400000000000006</v>
      </c>
      <c r="AK168">
        <v>62.5</v>
      </c>
      <c r="AL168">
        <v>81.400000000000006</v>
      </c>
      <c r="AM168">
        <v>83</v>
      </c>
      <c r="AN168">
        <v>81.400000000000006</v>
      </c>
      <c r="AO168">
        <v>78.400000000000006</v>
      </c>
      <c r="AP168">
        <v>81.099999999999994</v>
      </c>
      <c r="AQ168"/>
      <c r="AR168"/>
      <c r="AS168"/>
      <c r="AT168"/>
      <c r="AU168"/>
      <c r="AV168"/>
      <c r="AW168"/>
      <c r="AX168"/>
      <c r="AY168"/>
      <c r="AZ168"/>
      <c r="BA168"/>
      <c r="BB168"/>
      <c r="BC168"/>
      <c r="BD168"/>
      <c r="BE168"/>
      <c r="BF168"/>
      <c r="BG168"/>
      <c r="BH168"/>
      <c r="BI168"/>
      <c r="BJ168"/>
      <c r="BK168"/>
      <c r="BL168"/>
      <c r="BM168"/>
      <c r="BN168"/>
      <c r="BO168"/>
    </row>
    <row r="169">
      <c r="A169" t="s">
        <v>588</v>
      </c>
      <c r="B169">
        <v>2014</v>
      </c>
      <c r="C169" t="s">
        <v>594</v>
      </c>
      <c r="D169">
        <v>41</v>
      </c>
      <c r="E169" t="s">
        <v>56</v>
      </c>
      <c r="F169" t="s">
        <v>49</v>
      </c>
      <c r="G169" t="s">
        <v>197</v>
      </c>
      <c r="H169">
        <v>19.100000000000001</v>
      </c>
      <c r="I169">
        <v>20.5</v>
      </c>
      <c r="J169">
        <v>15.5</v>
      </c>
      <c r="K169">
        <v>9.9000000000000004</v>
      </c>
      <c r="L169">
        <v>3.7999999999999998</v>
      </c>
      <c r="M169">
        <v>12.4</v>
      </c>
      <c r="N169">
        <v>9.1999999999999993</v>
      </c>
      <c r="O169">
        <v>7.5</v>
      </c>
      <c r="P169">
        <v>4.4000000000000004</v>
      </c>
      <c r="Q169">
        <v>1.8999999999999999</v>
      </c>
      <c r="R169">
        <v>19.300000000000001</v>
      </c>
      <c r="S169">
        <v>19.699999999999999</v>
      </c>
      <c r="T169">
        <v>20.600000000000001</v>
      </c>
      <c r="U169">
        <v>18.300000000000001</v>
      </c>
      <c r="V169">
        <v>12.6</v>
      </c>
      <c r="W169" t="s">
        <v>158</v>
      </c>
      <c r="X169" t="s">
        <v>159</v>
      </c>
      <c r="Y169" t="s">
        <v>160</v>
      </c>
      <c r="Z169" t="s">
        <v>161</v>
      </c>
      <c r="AA169" t="s">
        <v>162</v>
      </c>
      <c r="AB169" t="s">
        <v>384</v>
      </c>
      <c r="AC169" t="s">
        <v>385</v>
      </c>
      <c r="AD169" t="s">
        <v>164</v>
      </c>
      <c r="AE169" t="s">
        <v>165</v>
      </c>
      <c r="AF169" t="s">
        <v>166</v>
      </c>
      <c r="AG169">
        <v>11</v>
      </c>
      <c r="AH169">
        <v>4.7999999999999998</v>
      </c>
      <c r="AI169">
        <v>20.399999999999999</v>
      </c>
      <c r="AJ169">
        <v>18.100000000000001</v>
      </c>
      <c r="AK169">
        <v>7.7999999999999998</v>
      </c>
      <c r="AL169">
        <v>18.300000000000001</v>
      </c>
      <c r="AM169">
        <v>18.5</v>
      </c>
      <c r="AN169">
        <v>14.5</v>
      </c>
      <c r="AO169">
        <v>22.899999999999999</v>
      </c>
      <c r="AP169">
        <v>10.1</v>
      </c>
      <c r="AQ169"/>
      <c r="AR169"/>
      <c r="AS169"/>
      <c r="AT169"/>
      <c r="AU169"/>
      <c r="AV169"/>
      <c r="AW169"/>
      <c r="AX169"/>
      <c r="AY169"/>
      <c r="AZ169"/>
      <c r="BA169"/>
      <c r="BB169"/>
      <c r="BC169"/>
      <c r="BD169"/>
      <c r="BE169"/>
      <c r="BF169"/>
      <c r="BG169"/>
      <c r="BH169"/>
      <c r="BI169"/>
      <c r="BJ169"/>
      <c r="BK169"/>
      <c r="BL169"/>
      <c r="BM169"/>
      <c r="BN169"/>
      <c r="BO169"/>
    </row>
    <row r="170">
      <c r="A170" t="s">
        <v>588</v>
      </c>
      <c r="B170">
        <v>2014</v>
      </c>
      <c r="C170" t="s">
        <v>594</v>
      </c>
      <c r="D170">
        <v>42</v>
      </c>
      <c r="E170" t="s">
        <v>56</v>
      </c>
      <c r="F170" t="s">
        <v>48</v>
      </c>
      <c r="G170" t="s">
        <v>607</v>
      </c>
      <c r="H170">
        <v>80.900000000000006</v>
      </c>
      <c r="I170">
        <v>79.5</v>
      </c>
      <c r="J170">
        <v>84.5</v>
      </c>
      <c r="K170">
        <v>90.099999999999994</v>
      </c>
      <c r="L170">
        <v>96.200000000000003</v>
      </c>
      <c r="M170">
        <v>87.599999999999994</v>
      </c>
      <c r="N170">
        <v>90.799999999999997</v>
      </c>
      <c r="O170">
        <v>92.5</v>
      </c>
      <c r="P170">
        <v>95.599999999999994</v>
      </c>
      <c r="Q170">
        <v>98.099999999999994</v>
      </c>
      <c r="R170">
        <v>80.700000000000003</v>
      </c>
      <c r="S170">
        <v>80.299999999999997</v>
      </c>
      <c r="T170">
        <v>79.400000000000006</v>
      </c>
      <c r="U170">
        <v>81.700000000000003</v>
      </c>
      <c r="V170">
        <v>87.400000000000006</v>
      </c>
      <c r="W170" t="s">
        <v>158</v>
      </c>
      <c r="X170" t="s">
        <v>159</v>
      </c>
      <c r="Y170" t="s">
        <v>160</v>
      </c>
      <c r="Z170" t="s">
        <v>161</v>
      </c>
      <c r="AA170" t="s">
        <v>162</v>
      </c>
      <c r="AB170" t="s">
        <v>384</v>
      </c>
      <c r="AC170" t="s">
        <v>385</v>
      </c>
      <c r="AD170" t="s">
        <v>164</v>
      </c>
      <c r="AE170" t="s">
        <v>165</v>
      </c>
      <c r="AF170" t="s">
        <v>166</v>
      </c>
      <c r="AG170">
        <v>89</v>
      </c>
      <c r="AH170">
        <v>95.200000000000003</v>
      </c>
      <c r="AI170">
        <v>79.599999999999994</v>
      </c>
      <c r="AJ170">
        <v>81.900000000000006</v>
      </c>
      <c r="AK170">
        <v>92.200000000000003</v>
      </c>
      <c r="AL170">
        <v>81.700000000000003</v>
      </c>
      <c r="AM170">
        <v>81.5</v>
      </c>
      <c r="AN170">
        <v>85.5</v>
      </c>
      <c r="AO170">
        <v>77.099999999999994</v>
      </c>
      <c r="AP170">
        <v>89.900000000000006</v>
      </c>
      <c r="AQ170"/>
      <c r="AR170"/>
      <c r="AS170"/>
      <c r="AT170"/>
      <c r="AU170"/>
      <c r="AV170"/>
      <c r="AW170"/>
      <c r="AX170"/>
      <c r="AY170"/>
      <c r="AZ170"/>
      <c r="BA170"/>
      <c r="BB170"/>
      <c r="BC170"/>
      <c r="BD170"/>
      <c r="BE170"/>
      <c r="BF170"/>
      <c r="BG170"/>
      <c r="BH170"/>
      <c r="BI170"/>
      <c r="BJ170"/>
      <c r="BK170"/>
      <c r="BL170"/>
      <c r="BM170"/>
      <c r="BN170"/>
      <c r="BO170"/>
    </row>
    <row r="171">
      <c r="A171" t="s">
        <v>588</v>
      </c>
      <c r="B171">
        <v>2014</v>
      </c>
      <c r="C171" t="s">
        <v>594</v>
      </c>
      <c r="D171">
        <v>58</v>
      </c>
      <c r="E171" t="s">
        <v>168</v>
      </c>
      <c r="F171" t="s">
        <v>169</v>
      </c>
      <c r="G171" t="s">
        <v>197</v>
      </c>
      <c r="H171">
        <v>0</v>
      </c>
      <c r="I171">
        <v>0.018174864611886801</v>
      </c>
      <c r="J171">
        <v>0.56878432154249403</v>
      </c>
      <c r="K171">
        <v>4.8821877851122624</v>
      </c>
      <c r="L171">
        <v>33.080600660321288</v>
      </c>
      <c r="M171">
        <v>1.5576767518071459</v>
      </c>
      <c r="N171">
        <v>5.3507735545393471</v>
      </c>
      <c r="O171">
        <v>9.2423366526131989</v>
      </c>
      <c r="P171">
        <v>20.535400052957261</v>
      </c>
      <c r="Q171">
        <v>55.956099476287612</v>
      </c>
      <c r="R171">
        <v>0</v>
      </c>
      <c r="S171">
        <v>0</v>
      </c>
      <c r="T171">
        <v>0</v>
      </c>
      <c r="U171">
        <v>0</v>
      </c>
      <c r="V171">
        <v>3.54392827016569</v>
      </c>
      <c r="W171" t="s">
        <v>158</v>
      </c>
      <c r="X171" t="s">
        <v>159</v>
      </c>
      <c r="Y171" t="s">
        <v>160</v>
      </c>
      <c r="Z171" t="s">
        <v>161</v>
      </c>
      <c r="AA171" t="s">
        <v>162</v>
      </c>
      <c r="AB171" t="s">
        <v>384</v>
      </c>
      <c r="AC171" t="s">
        <v>385</v>
      </c>
      <c r="AD171" t="s">
        <v>164</v>
      </c>
      <c r="AE171" t="s">
        <v>165</v>
      </c>
      <c r="AF171" t="s">
        <v>166</v>
      </c>
      <c r="AG171">
        <v>5.8369381945202168</v>
      </c>
      <c r="AH171">
        <v>20.77604493820369</v>
      </c>
      <c r="AI171">
        <v>1.9039527601819191</v>
      </c>
      <c r="AJ171">
        <v>0.78586544120986346</v>
      </c>
      <c r="AK171">
        <v>15.890331698602971</v>
      </c>
      <c r="AL171">
        <v>1.75787640858842</v>
      </c>
      <c r="AM171">
        <v>3.5257196331481451</v>
      </c>
      <c r="AN171">
        <v>1.2790794626481481</v>
      </c>
      <c r="AO171">
        <v>3.812396956269668</v>
      </c>
      <c r="AP171">
        <v>1.915522946703093</v>
      </c>
      <c r="AQ171"/>
      <c r="AR171"/>
      <c r="AS171"/>
      <c r="AT171"/>
      <c r="AU171"/>
      <c r="AV171"/>
      <c r="AW171"/>
      <c r="AX171"/>
      <c r="AY171"/>
      <c r="AZ171"/>
      <c r="BA171"/>
      <c r="BB171"/>
      <c r="BC171"/>
      <c r="BD171"/>
      <c r="BE171"/>
      <c r="BF171"/>
      <c r="BG171"/>
      <c r="BH171"/>
      <c r="BI171"/>
      <c r="BJ171"/>
      <c r="BK171"/>
      <c r="BL171"/>
      <c r="BM171"/>
      <c r="BN171"/>
      <c r="BO171"/>
    </row>
    <row r="172">
      <c r="A172" t="s">
        <v>588</v>
      </c>
      <c r="B172">
        <v>2014</v>
      </c>
      <c r="C172" t="s">
        <v>594</v>
      </c>
      <c r="D172">
        <v>59</v>
      </c>
      <c r="E172" t="s">
        <v>168</v>
      </c>
      <c r="F172" t="s">
        <v>310</v>
      </c>
      <c r="G172" t="s">
        <v>197</v>
      </c>
      <c r="H172">
        <v>0.13396870197383781</v>
      </c>
      <c r="I172">
        <v>0.4280651673776244</v>
      </c>
      <c r="J172">
        <v>2.7983876467605211</v>
      </c>
      <c r="K172">
        <v>15.02575879600754</v>
      </c>
      <c r="L172">
        <v>29.690253133953451</v>
      </c>
      <c r="M172">
        <v>7.4153734216510374</v>
      </c>
      <c r="N172">
        <v>16.603187888442221</v>
      </c>
      <c r="O172">
        <v>29.17711169320955</v>
      </c>
      <c r="P172">
        <v>35.104193053908531</v>
      </c>
      <c r="Q172">
        <v>26.773843040502971</v>
      </c>
      <c r="R172">
        <v>0.124252651369749</v>
      </c>
      <c r="S172">
        <v>0.037516419811879101</v>
      </c>
      <c r="T172">
        <v>0.1094635281535688</v>
      </c>
      <c r="U172">
        <v>0.23099450378783459</v>
      </c>
      <c r="V172">
        <v>4.2504164749298923</v>
      </c>
      <c r="W172" t="s">
        <v>158</v>
      </c>
      <c r="X172" t="s">
        <v>159</v>
      </c>
      <c r="Y172" t="s">
        <v>160</v>
      </c>
      <c r="Z172" t="s">
        <v>161</v>
      </c>
      <c r="AA172" t="s">
        <v>162</v>
      </c>
      <c r="AB172" t="s">
        <v>384</v>
      </c>
      <c r="AC172" t="s">
        <v>385</v>
      </c>
      <c r="AD172" t="s">
        <v>164</v>
      </c>
      <c r="AE172" t="s">
        <v>165</v>
      </c>
      <c r="AF172" t="s">
        <v>166</v>
      </c>
      <c r="AG172">
        <v>4.4156511248752341</v>
      </c>
      <c r="AH172">
        <v>26.851287710928979</v>
      </c>
      <c r="AI172">
        <v>1.920702092056322</v>
      </c>
      <c r="AJ172">
        <v>1.2335481946172739</v>
      </c>
      <c r="AK172">
        <v>16.580877748212949</v>
      </c>
      <c r="AL172">
        <v>1.5851638730801381</v>
      </c>
      <c r="AM172">
        <v>3.8175622164555452</v>
      </c>
      <c r="AN172">
        <v>2.375083965900854</v>
      </c>
      <c r="AO172">
        <v>8.7613524713301807</v>
      </c>
      <c r="AP172">
        <v>5.1665520963584957</v>
      </c>
      <c r="AQ172"/>
      <c r="AR172"/>
      <c r="AS172"/>
      <c r="AT172"/>
      <c r="AU172"/>
      <c r="AV172"/>
      <c r="AW172"/>
      <c r="AX172"/>
      <c r="AY172"/>
      <c r="AZ172"/>
      <c r="BA172"/>
      <c r="BB172"/>
      <c r="BC172"/>
      <c r="BD172"/>
      <c r="BE172"/>
      <c r="BF172"/>
      <c r="BG172"/>
      <c r="BH172"/>
      <c r="BI172"/>
      <c r="BJ172"/>
      <c r="BK172"/>
      <c r="BL172"/>
      <c r="BM172"/>
      <c r="BN172"/>
      <c r="BO172"/>
    </row>
    <row r="173">
      <c r="A173" t="s">
        <v>588</v>
      </c>
      <c r="B173">
        <v>2014</v>
      </c>
      <c r="C173" t="s">
        <v>594</v>
      </c>
      <c r="D173">
        <v>60</v>
      </c>
      <c r="E173" t="s">
        <v>168</v>
      </c>
      <c r="F173" t="s">
        <v>311</v>
      </c>
      <c r="G173" t="s">
        <v>197</v>
      </c>
      <c r="H173">
        <v>1.570554886028078</v>
      </c>
      <c r="I173">
        <v>2.9379680727226232</v>
      </c>
      <c r="J173">
        <v>12.372045470958531</v>
      </c>
      <c r="K173">
        <v>32.164313270326907</v>
      </c>
      <c r="L173">
        <v>19.640849170772711</v>
      </c>
      <c r="M173">
        <v>35.923691484234432</v>
      </c>
      <c r="N173">
        <v>46.24497675595299</v>
      </c>
      <c r="O173">
        <v>41.29292237175607</v>
      </c>
      <c r="P173">
        <v>27.858482586097971</v>
      </c>
      <c r="Q173">
        <v>8.2215673335185002</v>
      </c>
      <c r="R173">
        <v>1.0130969394955101</v>
      </c>
      <c r="S173">
        <v>1.415022325695797</v>
      </c>
      <c r="T173">
        <v>1.7256492300309729</v>
      </c>
      <c r="U173">
        <v>1.250934861508018</v>
      </c>
      <c r="V173">
        <v>4.5065503946281238</v>
      </c>
      <c r="W173" t="s">
        <v>158</v>
      </c>
      <c r="X173" t="s">
        <v>159</v>
      </c>
      <c r="Y173" t="s">
        <v>160</v>
      </c>
      <c r="Z173" t="s">
        <v>161</v>
      </c>
      <c r="AA173" t="s">
        <v>162</v>
      </c>
      <c r="AB173" t="s">
        <v>384</v>
      </c>
      <c r="AC173" t="s">
        <v>385</v>
      </c>
      <c r="AD173" t="s">
        <v>164</v>
      </c>
      <c r="AE173" t="s">
        <v>165</v>
      </c>
      <c r="AF173" t="s">
        <v>166</v>
      </c>
      <c r="AG173">
        <v>9.5651493153099292</v>
      </c>
      <c r="AH173">
        <v>8.7211755744458888</v>
      </c>
      <c r="AI173">
        <v>4.7038471346981634</v>
      </c>
      <c r="AJ173">
        <v>1.5210913339737619</v>
      </c>
      <c r="AK173">
        <v>49.156173898062193</v>
      </c>
      <c r="AL173">
        <v>3.7049486344567262</v>
      </c>
      <c r="AM173">
        <v>7.4952733077861344</v>
      </c>
      <c r="AN173">
        <v>5.7696933855490524</v>
      </c>
      <c r="AO173">
        <v>8.4445169171610619</v>
      </c>
      <c r="AP173">
        <v>7.9942736127538812</v>
      </c>
      <c r="AQ173"/>
      <c r="AR173"/>
      <c r="AS173"/>
      <c r="AT173"/>
      <c r="AU173"/>
      <c r="AV173"/>
      <c r="AW173"/>
      <c r="AX173"/>
      <c r="AY173"/>
      <c r="AZ173"/>
      <c r="BA173"/>
      <c r="BB173"/>
      <c r="BC173"/>
      <c r="BD173"/>
      <c r="BE173"/>
      <c r="BF173"/>
      <c r="BG173"/>
      <c r="BH173"/>
      <c r="BI173"/>
      <c r="BJ173"/>
      <c r="BK173"/>
      <c r="BL173"/>
      <c r="BM173"/>
      <c r="BN173"/>
      <c r="BO173"/>
    </row>
    <row r="174">
      <c r="A174" t="s">
        <v>588</v>
      </c>
      <c r="B174">
        <v>2014</v>
      </c>
      <c r="C174" t="s">
        <v>594</v>
      </c>
      <c r="D174">
        <v>61</v>
      </c>
      <c r="E174" t="s">
        <v>168</v>
      </c>
      <c r="F174" t="s">
        <v>386</v>
      </c>
      <c r="G174" t="s">
        <v>197</v>
      </c>
      <c r="H174">
        <v>27.112013989322051</v>
      </c>
      <c r="I174">
        <v>31.714463746801268</v>
      </c>
      <c r="J174">
        <v>30.165805962892211</v>
      </c>
      <c r="K174">
        <v>18.79214256099203</v>
      </c>
      <c r="L174">
        <v>7.7992046494645582</v>
      </c>
      <c r="M174">
        <v>12.629754826630171</v>
      </c>
      <c r="N174">
        <v>7.7342086650857471</v>
      </c>
      <c r="O174">
        <v>8.1668692283881903</v>
      </c>
      <c r="P174">
        <v>6.883491742103609</v>
      </c>
      <c r="Q174">
        <v>4.3919947445484224</v>
      </c>
      <c r="R174">
        <v>26.07042517341895</v>
      </c>
      <c r="S174">
        <v>29.561941959858832</v>
      </c>
      <c r="T174">
        <v>33.14974852654094</v>
      </c>
      <c r="U174">
        <v>37.253023706758512</v>
      </c>
      <c r="V174">
        <v>38.570333930194487</v>
      </c>
      <c r="W174" t="s">
        <v>158</v>
      </c>
      <c r="X174" t="s">
        <v>159</v>
      </c>
      <c r="Y174" t="s">
        <v>160</v>
      </c>
      <c r="Z174" t="s">
        <v>161</v>
      </c>
      <c r="AA174" t="s">
        <v>162</v>
      </c>
      <c r="AB174" t="s">
        <v>384</v>
      </c>
      <c r="AC174" t="s">
        <v>385</v>
      </c>
      <c r="AD174" t="s">
        <v>164</v>
      </c>
      <c r="AE174" t="s">
        <v>165</v>
      </c>
      <c r="AF174" t="s">
        <v>166</v>
      </c>
      <c r="AG174">
        <v>24.96744170914311</v>
      </c>
      <c r="AH174">
        <v>4.5251765139367164</v>
      </c>
      <c r="AI174">
        <v>53.745973754503041</v>
      </c>
      <c r="AJ174">
        <v>23.96804614366642</v>
      </c>
      <c r="AK174">
        <v>13.02617110188255</v>
      </c>
      <c r="AL174">
        <v>16.313144045158541</v>
      </c>
      <c r="AM174">
        <v>22.757091146294851</v>
      </c>
      <c r="AN174">
        <v>9.9365255143289239</v>
      </c>
      <c r="AO174">
        <v>37.411467832705142</v>
      </c>
      <c r="AP174">
        <v>25.330387716472771</v>
      </c>
      <c r="AQ174"/>
      <c r="AR174"/>
      <c r="AS174"/>
      <c r="AT174"/>
      <c r="AU174"/>
      <c r="AV174"/>
      <c r="AW174"/>
      <c r="AX174"/>
      <c r="AY174"/>
      <c r="AZ174"/>
      <c r="BA174"/>
      <c r="BB174"/>
      <c r="BC174"/>
      <c r="BD174"/>
      <c r="BE174"/>
      <c r="BF174"/>
      <c r="BG174"/>
      <c r="BH174"/>
      <c r="BI174"/>
      <c r="BJ174"/>
      <c r="BK174"/>
      <c r="BL174"/>
      <c r="BM174"/>
      <c r="BN174"/>
      <c r="BO174"/>
    </row>
    <row r="175">
      <c r="A175" t="s">
        <v>588</v>
      </c>
      <c r="B175">
        <v>2014</v>
      </c>
      <c r="C175" t="s">
        <v>594</v>
      </c>
      <c r="D175">
        <v>62</v>
      </c>
      <c r="E175" t="s">
        <v>168</v>
      </c>
      <c r="F175" t="s">
        <v>312</v>
      </c>
      <c r="G175" t="s">
        <v>197</v>
      </c>
      <c r="H175">
        <v>7.9061804171383896</v>
      </c>
      <c r="I175">
        <v>9.5605606077680481</v>
      </c>
      <c r="J175">
        <v>12.95085274469916</v>
      </c>
      <c r="K175">
        <v>8.7531819312135504</v>
      </c>
      <c r="L175">
        <v>3.6300001224663641</v>
      </c>
      <c r="M175">
        <v>15.4440171314331</v>
      </c>
      <c r="N175">
        <v>8.9277616543952849</v>
      </c>
      <c r="O175">
        <v>5.1102933681834148</v>
      </c>
      <c r="P175">
        <v>3.9211460678503549</v>
      </c>
      <c r="Q175">
        <v>1.38876423392208</v>
      </c>
      <c r="R175">
        <v>6.2754571910270771</v>
      </c>
      <c r="S175">
        <v>9.6482723874558278</v>
      </c>
      <c r="T175">
        <v>8.9848486110037893</v>
      </c>
      <c r="U175">
        <v>11.475807873791959</v>
      </c>
      <c r="V175">
        <v>11.590203258534499</v>
      </c>
      <c r="W175" t="s">
        <v>158</v>
      </c>
      <c r="X175" t="s">
        <v>159</v>
      </c>
      <c r="Y175" t="s">
        <v>160</v>
      </c>
      <c r="Z175" t="s">
        <v>161</v>
      </c>
      <c r="AA175" t="s">
        <v>162</v>
      </c>
      <c r="AB175" t="s">
        <v>384</v>
      </c>
      <c r="AC175" t="s">
        <v>385</v>
      </c>
      <c r="AD175" t="s">
        <v>164</v>
      </c>
      <c r="AE175" t="s">
        <v>165</v>
      </c>
      <c r="AF175" t="s">
        <v>166</v>
      </c>
      <c r="AG175">
        <v>8.3438026060298434</v>
      </c>
      <c r="AH175">
        <v>14.094206710895159</v>
      </c>
      <c r="AI175">
        <v>10.14703500401882</v>
      </c>
      <c r="AJ175">
        <v>13.891095064107621</v>
      </c>
      <c r="AK175">
        <v>1.487206046111619</v>
      </c>
      <c r="AL175">
        <v>11.04381049597591</v>
      </c>
      <c r="AM175">
        <v>11.40592130577612</v>
      </c>
      <c r="AN175">
        <v>9.5810163821545533</v>
      </c>
      <c r="AO175">
        <v>5.8374086061062433</v>
      </c>
      <c r="AP175">
        <v>3.8231186635027199</v>
      </c>
      <c r="AQ175"/>
      <c r="AR175"/>
      <c r="AS175"/>
      <c r="AT175"/>
      <c r="AU175"/>
      <c r="AV175"/>
      <c r="AW175"/>
      <c r="AX175"/>
      <c r="AY175"/>
      <c r="AZ175"/>
      <c r="BA175"/>
      <c r="BB175"/>
      <c r="BC175"/>
      <c r="BD175"/>
      <c r="BE175"/>
      <c r="BF175"/>
      <c r="BG175"/>
      <c r="BH175"/>
      <c r="BI175"/>
      <c r="BJ175"/>
      <c r="BK175"/>
      <c r="BL175"/>
      <c r="BM175"/>
      <c r="BN175"/>
      <c r="BO175"/>
    </row>
    <row r="176">
      <c r="A176" t="s">
        <v>588</v>
      </c>
      <c r="B176">
        <v>2014</v>
      </c>
      <c r="C176" t="s">
        <v>594</v>
      </c>
      <c r="D176">
        <v>63</v>
      </c>
      <c r="E176" t="s">
        <v>168</v>
      </c>
      <c r="F176" t="s">
        <v>313</v>
      </c>
      <c r="G176" t="s">
        <v>197</v>
      </c>
      <c r="H176">
        <v>35.208027204775448</v>
      </c>
      <c r="I176">
        <v>31.182475027767602</v>
      </c>
      <c r="J176">
        <v>25.270193256519931</v>
      </c>
      <c r="K176">
        <v>11.618869227682371</v>
      </c>
      <c r="L176">
        <v>2.9809733608118898</v>
      </c>
      <c r="M176">
        <v>18.101628393559299</v>
      </c>
      <c r="N176">
        <v>9.0283170869666538</v>
      </c>
      <c r="O176">
        <v>3.785985088890143</v>
      </c>
      <c r="P176">
        <v>2.825225411073355</v>
      </c>
      <c r="Q176">
        <v>0.72647790225251552</v>
      </c>
      <c r="R176">
        <v>36.901360338854552</v>
      </c>
      <c r="S176">
        <v>32.72500610244461</v>
      </c>
      <c r="T176">
        <v>31.706059544563718</v>
      </c>
      <c r="U176">
        <v>29.332961215722008</v>
      </c>
      <c r="V176">
        <v>22.036495590754349</v>
      </c>
      <c r="W176" t="s">
        <v>158</v>
      </c>
      <c r="X176" t="s">
        <v>159</v>
      </c>
      <c r="Y176" t="s">
        <v>160</v>
      </c>
      <c r="Z176" t="s">
        <v>161</v>
      </c>
      <c r="AA176" t="s">
        <v>162</v>
      </c>
      <c r="AB176" t="s">
        <v>384</v>
      </c>
      <c r="AC176" t="s">
        <v>385</v>
      </c>
      <c r="AD176" t="s">
        <v>164</v>
      </c>
      <c r="AE176" t="s">
        <v>165</v>
      </c>
      <c r="AF176" t="s">
        <v>166</v>
      </c>
      <c r="AG176">
        <v>32.690330398554842</v>
      </c>
      <c r="AH176">
        <v>14.61724416176186</v>
      </c>
      <c r="AI176">
        <v>20.84283536240595</v>
      </c>
      <c r="AJ176">
        <v>31.596609771093672</v>
      </c>
      <c r="AK176">
        <v>1.406946519908485</v>
      </c>
      <c r="AL176">
        <v>24.970722497985779</v>
      </c>
      <c r="AM176">
        <v>31.833959053089419</v>
      </c>
      <c r="AN176">
        <v>33.296490928198821</v>
      </c>
      <c r="AO176">
        <v>16.269607343308309</v>
      </c>
      <c r="AP176">
        <v>43.171924307573747</v>
      </c>
      <c r="AQ176"/>
      <c r="AR176"/>
      <c r="AS176"/>
      <c r="AT176"/>
      <c r="AU176"/>
      <c r="AV176"/>
      <c r="AW176"/>
      <c r="AX176"/>
      <c r="AY176"/>
      <c r="AZ176"/>
      <c r="BA176"/>
      <c r="BB176"/>
      <c r="BC176"/>
      <c r="BD176"/>
      <c r="BE176"/>
      <c r="BF176"/>
      <c r="BG176"/>
      <c r="BH176"/>
      <c r="BI176"/>
      <c r="BJ176"/>
      <c r="BK176"/>
      <c r="BL176"/>
      <c r="BM176"/>
      <c r="BN176"/>
      <c r="BO176"/>
    </row>
    <row r="177">
      <c r="A177" t="s">
        <v>588</v>
      </c>
      <c r="B177">
        <v>2014</v>
      </c>
      <c r="C177" t="s">
        <v>594</v>
      </c>
      <c r="D177">
        <v>64</v>
      </c>
      <c r="E177" t="s">
        <v>168</v>
      </c>
      <c r="F177" t="s">
        <v>387</v>
      </c>
      <c r="G177" t="s">
        <v>197</v>
      </c>
      <c r="H177">
        <v>0.49714343047128728</v>
      </c>
      <c r="I177">
        <v>0.88018457347445944</v>
      </c>
      <c r="J177">
        <v>0.7194360798729903</v>
      </c>
      <c r="K177">
        <v>0.22628392589122301</v>
      </c>
      <c r="L177">
        <v>0.19818692267185031</v>
      </c>
      <c r="M177">
        <v>0.59626709165220926</v>
      </c>
      <c r="N177">
        <v>0.2864123585948477</v>
      </c>
      <c r="O177">
        <v>0.050804051833127598</v>
      </c>
      <c r="P177">
        <v>0.15878873967010601</v>
      </c>
      <c r="Q177">
        <v>0.1713329408473018</v>
      </c>
      <c r="R177">
        <v>0.46867659356825608</v>
      </c>
      <c r="S177">
        <v>0.87344549427080775</v>
      </c>
      <c r="T177">
        <v>0.71346999494735286</v>
      </c>
      <c r="U177">
        <v>0.47009080694801619</v>
      </c>
      <c r="V177">
        <v>0.8093126235944178</v>
      </c>
      <c r="W177" t="s">
        <v>158</v>
      </c>
      <c r="X177" t="s">
        <v>159</v>
      </c>
      <c r="Y177" t="s">
        <v>160</v>
      </c>
      <c r="Z177" t="s">
        <v>161</v>
      </c>
      <c r="AA177" t="s">
        <v>162</v>
      </c>
      <c r="AB177" t="s">
        <v>384</v>
      </c>
      <c r="AC177" t="s">
        <v>385</v>
      </c>
      <c r="AD177" t="s">
        <v>164</v>
      </c>
      <c r="AE177" t="s">
        <v>165</v>
      </c>
      <c r="AF177" t="s">
        <v>166</v>
      </c>
      <c r="AG177">
        <v>0.0889791389659816</v>
      </c>
      <c r="AH177">
        <v>0.36574834715059018</v>
      </c>
      <c r="AI177">
        <v>0.41282423087370151</v>
      </c>
      <c r="AJ177">
        <v>1.3331747370714151</v>
      </c>
      <c r="AK177">
        <v>0.038317948826138301</v>
      </c>
      <c r="AL177">
        <v>0.70717863500888134</v>
      </c>
      <c r="AM177">
        <v>0.58638267122077981</v>
      </c>
      <c r="AN177">
        <v>1.735446257502721</v>
      </c>
      <c r="AO177">
        <v>0.49821546373658221</v>
      </c>
      <c r="AP177">
        <v>0.0233852567257401</v>
      </c>
      <c r="AQ177"/>
      <c r="AR177"/>
      <c r="AS177"/>
      <c r="AT177"/>
      <c r="AU177"/>
      <c r="AV177"/>
      <c r="AW177"/>
      <c r="AX177"/>
      <c r="AY177"/>
      <c r="AZ177"/>
      <c r="BA177"/>
      <c r="BB177"/>
      <c r="BC177"/>
      <c r="BD177"/>
      <c r="BE177"/>
      <c r="BF177"/>
      <c r="BG177"/>
      <c r="BH177"/>
      <c r="BI177"/>
      <c r="BJ177"/>
      <c r="BK177"/>
      <c r="BL177"/>
      <c r="BM177"/>
      <c r="BN177"/>
      <c r="BO177"/>
    </row>
    <row r="178">
      <c r="A178" t="s">
        <v>588</v>
      </c>
      <c r="B178">
        <v>2014</v>
      </c>
      <c r="C178" t="s">
        <v>594</v>
      </c>
      <c r="D178">
        <v>65</v>
      </c>
      <c r="E178" t="s">
        <v>168</v>
      </c>
      <c r="F178" t="s">
        <v>388</v>
      </c>
      <c r="G178" t="s">
        <v>197</v>
      </c>
      <c r="H178">
        <v>6.4363745036109057</v>
      </c>
      <c r="I178">
        <v>5.5997719091732234</v>
      </c>
      <c r="J178">
        <v>3.480089832243086</v>
      </c>
      <c r="K178">
        <v>2.3934391310628751</v>
      </c>
      <c r="L178">
        <v>0.12723497852820689</v>
      </c>
      <c r="M178">
        <v>2.47236555168175</v>
      </c>
      <c r="N178">
        <v>1.346520875392474</v>
      </c>
      <c r="O178">
        <v>0.36141740593463839</v>
      </c>
      <c r="P178">
        <v>0.083361406550527206</v>
      </c>
      <c r="Q178">
        <v>0.018492366826903299</v>
      </c>
      <c r="R178">
        <v>6.3273328676279856</v>
      </c>
      <c r="S178">
        <v>7.0309243435952036</v>
      </c>
      <c r="T178">
        <v>5.1110139306900484</v>
      </c>
      <c r="U178">
        <v>4.3131831643237053</v>
      </c>
      <c r="V178">
        <v>4.1528777455293273</v>
      </c>
      <c r="W178" t="s">
        <v>158</v>
      </c>
      <c r="X178" t="s">
        <v>159</v>
      </c>
      <c r="Y178" t="s">
        <v>160</v>
      </c>
      <c r="Z178" t="s">
        <v>161</v>
      </c>
      <c r="AA178" t="s">
        <v>162</v>
      </c>
      <c r="AB178" t="s">
        <v>384</v>
      </c>
      <c r="AC178" t="s">
        <v>385</v>
      </c>
      <c r="AD178" t="s">
        <v>164</v>
      </c>
      <c r="AE178" t="s">
        <v>165</v>
      </c>
      <c r="AF178" t="s">
        <v>166</v>
      </c>
      <c r="AG178">
        <v>3.5070944587170292</v>
      </c>
      <c r="AH178">
        <v>3.4823137444427381</v>
      </c>
      <c r="AI178">
        <v>2.8434171382228679</v>
      </c>
      <c r="AJ178">
        <v>5.14631252167647</v>
      </c>
      <c r="AK178">
        <v>0.031391437717355399</v>
      </c>
      <c r="AL178">
        <v>5.8448586783636136</v>
      </c>
      <c r="AM178">
        <v>3.0865292735348868</v>
      </c>
      <c r="AN178">
        <v>11.538102266964421</v>
      </c>
      <c r="AO178">
        <v>2.669617506364188</v>
      </c>
      <c r="AP178">
        <v>2.9008269614936451</v>
      </c>
      <c r="AQ178"/>
      <c r="AR178"/>
      <c r="AS178"/>
      <c r="AT178"/>
      <c r="AU178"/>
      <c r="AV178"/>
      <c r="AW178"/>
      <c r="AX178"/>
      <c r="AY178"/>
      <c r="AZ178"/>
      <c r="BA178"/>
      <c r="BB178"/>
      <c r="BC178"/>
      <c r="BD178"/>
      <c r="BE178"/>
      <c r="BF178"/>
      <c r="BG178"/>
      <c r="BH178"/>
      <c r="BI178"/>
      <c r="BJ178"/>
      <c r="BK178"/>
      <c r="BL178"/>
      <c r="BM178"/>
      <c r="BN178"/>
      <c r="BO178"/>
    </row>
    <row r="179">
      <c r="A179" t="s">
        <v>588</v>
      </c>
      <c r="B179">
        <v>2014</v>
      </c>
      <c r="C179" t="s">
        <v>594</v>
      </c>
      <c r="D179">
        <v>66</v>
      </c>
      <c r="E179" t="s">
        <v>168</v>
      </c>
      <c r="F179" t="s">
        <v>314</v>
      </c>
      <c r="G179" t="s">
        <v>197</v>
      </c>
      <c r="H179">
        <v>20.7921436857571</v>
      </c>
      <c r="I179">
        <v>17.226810229872619</v>
      </c>
      <c r="J179">
        <v>10.80726973554369</v>
      </c>
      <c r="K179">
        <v>3.762936380320812</v>
      </c>
      <c r="L179">
        <v>0.69617382143458151</v>
      </c>
      <c r="M179">
        <v>3.1369050979178881</v>
      </c>
      <c r="N179">
        <v>0.80569593922211713</v>
      </c>
      <c r="O179">
        <v>0.1141693826424944</v>
      </c>
      <c r="P179">
        <v>0.40491151602530862</v>
      </c>
      <c r="Q179">
        <v>0.0064120727587767996</v>
      </c>
      <c r="R179">
        <v>22.569173025370279</v>
      </c>
      <c r="S179">
        <v>18.389205272507319</v>
      </c>
      <c r="T179">
        <v>18.213754774966421</v>
      </c>
      <c r="U179">
        <v>15.395113631455761</v>
      </c>
      <c r="V179">
        <v>10.302258398393461</v>
      </c>
      <c r="W179" t="s">
        <v>158</v>
      </c>
      <c r="X179" t="s">
        <v>159</v>
      </c>
      <c r="Y179" t="s">
        <v>160</v>
      </c>
      <c r="Z179" t="s">
        <v>161</v>
      </c>
      <c r="AA179" t="s">
        <v>162</v>
      </c>
      <c r="AB179" t="s">
        <v>384</v>
      </c>
      <c r="AC179" t="s">
        <v>385</v>
      </c>
      <c r="AD179" t="s">
        <v>164</v>
      </c>
      <c r="AE179" t="s">
        <v>165</v>
      </c>
      <c r="AF179" t="s">
        <v>166</v>
      </c>
      <c r="AG179">
        <v>10.443187622099691</v>
      </c>
      <c r="AH179">
        <v>2.627615968885062</v>
      </c>
      <c r="AI179">
        <v>3.3731970532673681</v>
      </c>
      <c r="AJ179">
        <v>19.773827903894961</v>
      </c>
      <c r="AK179">
        <v>0.89151211057224755</v>
      </c>
      <c r="AL179">
        <v>32.560719886755422</v>
      </c>
      <c r="AM179">
        <v>15.028569285317269</v>
      </c>
      <c r="AN179">
        <v>24.15261401570541</v>
      </c>
      <c r="AO179">
        <v>15.447924641518091</v>
      </c>
      <c r="AP179">
        <v>8.9250970215636194</v>
      </c>
      <c r="AQ179"/>
      <c r="AR179"/>
      <c r="AS179"/>
      <c r="AT179"/>
      <c r="AU179"/>
      <c r="AV179"/>
      <c r="AW179"/>
      <c r="AX179"/>
      <c r="AY179"/>
      <c r="AZ179"/>
      <c r="BA179"/>
      <c r="BB179"/>
      <c r="BC179"/>
      <c r="BD179"/>
      <c r="BE179"/>
      <c r="BF179"/>
      <c r="BG179"/>
      <c r="BH179"/>
      <c r="BI179"/>
      <c r="BJ179"/>
      <c r="BK179"/>
      <c r="BL179"/>
      <c r="BM179"/>
      <c r="BN179"/>
      <c r="BO179"/>
    </row>
    <row r="180">
      <c r="A180" t="s">
        <v>588</v>
      </c>
      <c r="B180">
        <v>2014</v>
      </c>
      <c r="C180" t="s">
        <v>594</v>
      </c>
      <c r="D180">
        <v>67</v>
      </c>
      <c r="E180" t="s">
        <v>168</v>
      </c>
      <c r="F180" t="s">
        <v>181</v>
      </c>
      <c r="G180" t="s">
        <v>197</v>
      </c>
      <c r="H180">
        <v>0.043381772905938899</v>
      </c>
      <c r="I180">
        <v>0.014930837344383</v>
      </c>
      <c r="J180">
        <v>0.1152973409536167</v>
      </c>
      <c r="K180">
        <v>0.0084979488813380008</v>
      </c>
      <c r="L180">
        <v>0.0033949860856700002</v>
      </c>
      <c r="M180">
        <v>0</v>
      </c>
      <c r="N180">
        <v>0</v>
      </c>
      <c r="O180">
        <v>0</v>
      </c>
      <c r="P180">
        <v>0</v>
      </c>
      <c r="Q180">
        <v>0.0086380326256121007</v>
      </c>
      <c r="R180">
        <v>0.0119776209211503</v>
      </c>
      <c r="S180">
        <v>0.065430032056626994</v>
      </c>
      <c r="T180">
        <v>0.018671870085328699</v>
      </c>
      <c r="U180">
        <v>0.072301118994523503</v>
      </c>
      <c r="V180">
        <v>0.1315583015220198</v>
      </c>
      <c r="W180" t="s">
        <v>158</v>
      </c>
      <c r="X180" t="s">
        <v>159</v>
      </c>
      <c r="Y180" t="s">
        <v>160</v>
      </c>
      <c r="Z180" t="s">
        <v>161</v>
      </c>
      <c r="AA180" t="s">
        <v>162</v>
      </c>
      <c r="AB180" t="s">
        <v>384</v>
      </c>
      <c r="AC180" t="s">
        <v>385</v>
      </c>
      <c r="AD180" t="s">
        <v>164</v>
      </c>
      <c r="AE180" t="s">
        <v>165</v>
      </c>
      <c r="AF180" t="s">
        <v>166</v>
      </c>
      <c r="AG180">
        <v>0</v>
      </c>
      <c r="AH180">
        <v>0</v>
      </c>
      <c r="AI180">
        <v>0</v>
      </c>
      <c r="AJ180">
        <v>0.18550507260515331</v>
      </c>
      <c r="AK180">
        <v>0.0338611847922487</v>
      </c>
      <c r="AL180">
        <v>0.092128606031207899</v>
      </c>
      <c r="AM180">
        <v>0.25335136806133812</v>
      </c>
      <c r="AN180">
        <v>0</v>
      </c>
      <c r="AO180">
        <v>0</v>
      </c>
      <c r="AP180">
        <v>0</v>
      </c>
      <c r="AQ180"/>
      <c r="AR180"/>
      <c r="AS180"/>
      <c r="AT180"/>
      <c r="AU180"/>
      <c r="AV180"/>
      <c r="AW180"/>
      <c r="AX180"/>
      <c r="AY180"/>
      <c r="AZ180"/>
      <c r="BA180"/>
      <c r="BB180"/>
      <c r="BC180"/>
      <c r="BD180"/>
      <c r="BE180"/>
      <c r="BF180"/>
      <c r="BG180"/>
      <c r="BH180"/>
      <c r="BI180"/>
      <c r="BJ180"/>
      <c r="BK180"/>
      <c r="BL180"/>
      <c r="BM180"/>
      <c r="BN180"/>
      <c r="BO180"/>
    </row>
    <row r="181">
      <c r="A181" t="s">
        <v>588</v>
      </c>
      <c r="B181">
        <v>2014</v>
      </c>
      <c r="C181" t="s">
        <v>594</v>
      </c>
      <c r="D181">
        <v>68</v>
      </c>
      <c r="E181" t="s">
        <v>168</v>
      </c>
      <c r="F181" t="s">
        <v>182</v>
      </c>
      <c r="G181" t="s">
        <v>197</v>
      </c>
      <c r="H181">
        <v>0</v>
      </c>
      <c r="I181">
        <v>0</v>
      </c>
      <c r="J181">
        <v>0</v>
      </c>
      <c r="K181">
        <v>0.091052073127629293</v>
      </c>
      <c r="L181">
        <v>0</v>
      </c>
      <c r="M181">
        <v>0</v>
      </c>
      <c r="N181">
        <v>0</v>
      </c>
      <c r="O181">
        <v>0.23236972156701349</v>
      </c>
      <c r="P181">
        <v>0</v>
      </c>
      <c r="Q181">
        <v>0</v>
      </c>
      <c r="R181">
        <v>0</v>
      </c>
      <c r="S181">
        <v>0</v>
      </c>
      <c r="T181">
        <v>0</v>
      </c>
      <c r="U181">
        <v>0</v>
      </c>
      <c r="V181">
        <v>0</v>
      </c>
      <c r="W181" t="s">
        <v>158</v>
      </c>
      <c r="X181" t="s">
        <v>159</v>
      </c>
      <c r="Y181" t="s">
        <v>160</v>
      </c>
      <c r="Z181" t="s">
        <v>161</v>
      </c>
      <c r="AA181" t="s">
        <v>162</v>
      </c>
      <c r="AB181" t="s">
        <v>384</v>
      </c>
      <c r="AC181" t="s">
        <v>385</v>
      </c>
      <c r="AD181" t="s">
        <v>164</v>
      </c>
      <c r="AE181" t="s">
        <v>165</v>
      </c>
      <c r="AF181" t="s">
        <v>166</v>
      </c>
      <c r="AG181">
        <v>0</v>
      </c>
      <c r="AH181">
        <v>0</v>
      </c>
      <c r="AI181">
        <v>0</v>
      </c>
      <c r="AJ181">
        <v>0</v>
      </c>
      <c r="AK181">
        <v>0.1104200852444322</v>
      </c>
      <c r="AL181">
        <v>0</v>
      </c>
      <c r="AM181">
        <v>0</v>
      </c>
      <c r="AN181">
        <v>0</v>
      </c>
      <c r="AO181">
        <v>0</v>
      </c>
      <c r="AP181">
        <v>0</v>
      </c>
      <c r="AQ181"/>
      <c r="AR181"/>
      <c r="AS181"/>
      <c r="AT181"/>
      <c r="AU181"/>
      <c r="AV181"/>
      <c r="AW181"/>
      <c r="AX181"/>
      <c r="AY181"/>
      <c r="AZ181"/>
      <c r="BA181"/>
      <c r="BB181"/>
      <c r="BC181"/>
      <c r="BD181"/>
      <c r="BE181"/>
      <c r="BF181"/>
      <c r="BG181"/>
      <c r="BH181"/>
      <c r="BI181"/>
      <c r="BJ181"/>
      <c r="BK181"/>
      <c r="BL181"/>
      <c r="BM181"/>
      <c r="BN181"/>
      <c r="BO181"/>
    </row>
    <row r="182">
      <c r="A182" t="s">
        <v>588</v>
      </c>
      <c r="B182">
        <v>2014</v>
      </c>
      <c r="C182" t="s">
        <v>594</v>
      </c>
      <c r="D182">
        <v>69</v>
      </c>
      <c r="E182" t="s">
        <v>168</v>
      </c>
      <c r="F182" t="s">
        <v>389</v>
      </c>
      <c r="G182" t="s">
        <v>197</v>
      </c>
      <c r="H182">
        <v>0.25403910354148868</v>
      </c>
      <c r="I182">
        <v>0.16231030429702059</v>
      </c>
      <c r="J182">
        <v>0.14651434326134979</v>
      </c>
      <c r="K182">
        <v>0.030721292568161401</v>
      </c>
      <c r="L182">
        <v>0</v>
      </c>
      <c r="M182">
        <v>0</v>
      </c>
      <c r="N182">
        <v>0.039622052978073502</v>
      </c>
      <c r="O182">
        <v>0</v>
      </c>
      <c r="P182">
        <v>0</v>
      </c>
      <c r="Q182">
        <v>0</v>
      </c>
      <c r="R182">
        <v>0.16528416404614149</v>
      </c>
      <c r="S182">
        <v>0.25323566230294081</v>
      </c>
      <c r="T182">
        <v>0.26731998901783088</v>
      </c>
      <c r="U182">
        <v>0.205589116709575</v>
      </c>
      <c r="V182">
        <v>0.060526321730901098</v>
      </c>
      <c r="W182" t="s">
        <v>158</v>
      </c>
      <c r="X182" t="s">
        <v>159</v>
      </c>
      <c r="Y182" t="s">
        <v>160</v>
      </c>
      <c r="Z182" t="s">
        <v>161</v>
      </c>
      <c r="AA182" t="s">
        <v>162</v>
      </c>
      <c r="AB182" t="s">
        <v>384</v>
      </c>
      <c r="AC182" t="s">
        <v>385</v>
      </c>
      <c r="AD182" t="s">
        <v>164</v>
      </c>
      <c r="AE182" t="s">
        <v>165</v>
      </c>
      <c r="AF182" t="s">
        <v>166</v>
      </c>
      <c r="AG182">
        <v>0.067306338678958605</v>
      </c>
      <c r="AH182">
        <v>0.1127650828726272</v>
      </c>
      <c r="AI182">
        <v>0.072841047054222202</v>
      </c>
      <c r="AJ182">
        <v>0.55353414075907581</v>
      </c>
      <c r="AK182">
        <v>0.018354934409965499</v>
      </c>
      <c r="AL182">
        <v>0.39882724740319442</v>
      </c>
      <c r="AM182">
        <v>0</v>
      </c>
      <c r="AN182">
        <v>0.14224566697748389</v>
      </c>
      <c r="AO182">
        <v>0.039215088695288502</v>
      </c>
      <c r="AP182">
        <v>0</v>
      </c>
      <c r="AQ182"/>
      <c r="AR182"/>
      <c r="AS182"/>
      <c r="AT182"/>
      <c r="AU182"/>
      <c r="AV182"/>
      <c r="AW182"/>
      <c r="AX182"/>
      <c r="AY182"/>
      <c r="AZ182"/>
      <c r="BA182"/>
      <c r="BB182"/>
      <c r="BC182"/>
      <c r="BD182"/>
      <c r="BE182"/>
      <c r="BF182"/>
      <c r="BG182"/>
      <c r="BH182"/>
      <c r="BI182"/>
      <c r="BJ182"/>
      <c r="BK182"/>
      <c r="BL182"/>
      <c r="BM182"/>
      <c r="BN182"/>
      <c r="BO182"/>
    </row>
    <row r="183">
      <c r="A183" t="s">
        <v>588</v>
      </c>
      <c r="B183">
        <v>2014</v>
      </c>
      <c r="C183" t="s">
        <v>594</v>
      </c>
      <c r="D183">
        <v>70</v>
      </c>
      <c r="E183" t="s">
        <v>168</v>
      </c>
      <c r="F183" t="s">
        <v>183</v>
      </c>
      <c r="G183" t="s">
        <v>197</v>
      </c>
      <c r="H183">
        <v>0.044309286697732701</v>
      </c>
      <c r="I183">
        <v>0.0138250574531014</v>
      </c>
      <c r="J183">
        <v>0.2672541561333644</v>
      </c>
      <c r="K183">
        <v>0.24509913694033081</v>
      </c>
      <c r="L183">
        <v>0.89960973464166871</v>
      </c>
      <c r="M183">
        <v>0.71481387060447521</v>
      </c>
      <c r="N183">
        <v>0.54699956411759487</v>
      </c>
      <c r="O183">
        <v>0.16448008891114069</v>
      </c>
      <c r="P183">
        <v>0.26371358902733838</v>
      </c>
      <c r="Q183">
        <v>1.9167316029751309</v>
      </c>
      <c r="R183">
        <v>0.072963434300343494</v>
      </c>
      <c r="S183">
        <v>0</v>
      </c>
      <c r="T183">
        <v>0</v>
      </c>
      <c r="U183">
        <v>0</v>
      </c>
      <c r="V183">
        <v>0.01349172574752</v>
      </c>
      <c r="W183" t="s">
        <v>158</v>
      </c>
      <c r="X183" t="s">
        <v>159</v>
      </c>
      <c r="Y183" t="s">
        <v>160</v>
      </c>
      <c r="Z183" t="s">
        <v>161</v>
      </c>
      <c r="AA183" t="s">
        <v>162</v>
      </c>
      <c r="AB183" t="s">
        <v>384</v>
      </c>
      <c r="AC183" t="s">
        <v>385</v>
      </c>
      <c r="AD183" t="s">
        <v>164</v>
      </c>
      <c r="AE183" t="s">
        <v>165</v>
      </c>
      <c r="AF183" t="s">
        <v>166</v>
      </c>
      <c r="AG183">
        <v>0</v>
      </c>
      <c r="AH183">
        <v>0.87070192194173024</v>
      </c>
      <c r="AI183">
        <v>0.033374422717713098</v>
      </c>
      <c r="AJ183">
        <v>0.011389675324140701</v>
      </c>
      <c r="AK183">
        <v>0.5266907350340162</v>
      </c>
      <c r="AL183">
        <v>0.25926763671563741</v>
      </c>
      <c r="AM183">
        <v>0.047362999065920099</v>
      </c>
      <c r="AN183">
        <v>0.1011182113337756</v>
      </c>
      <c r="AO183">
        <v>0.31063530402991307</v>
      </c>
      <c r="AP183">
        <v>0.0085244434697135003</v>
      </c>
      <c r="AQ183"/>
      <c r="AR183"/>
      <c r="AS183"/>
      <c r="AT183"/>
      <c r="AU183"/>
      <c r="AV183"/>
      <c r="AW183"/>
      <c r="AX183"/>
      <c r="AY183"/>
      <c r="AZ183"/>
      <c r="BA183"/>
      <c r="BB183"/>
      <c r="BC183"/>
      <c r="BD183"/>
      <c r="BE183"/>
      <c r="BF183"/>
      <c r="BG183"/>
      <c r="BH183"/>
      <c r="BI183"/>
      <c r="BJ183"/>
      <c r="BK183"/>
      <c r="BL183"/>
      <c r="BM183"/>
      <c r="BN183"/>
      <c r="BO183"/>
    </row>
    <row r="184">
      <c r="A184" t="s">
        <v>588</v>
      </c>
      <c r="B184">
        <v>2014</v>
      </c>
      <c r="C184" t="s">
        <v>594</v>
      </c>
      <c r="D184">
        <v>71</v>
      </c>
      <c r="E184" t="s">
        <v>168</v>
      </c>
      <c r="F184" t="s">
        <v>46</v>
      </c>
      <c r="G184" t="s">
        <v>197</v>
      </c>
      <c r="H184">
        <v>0.0018630177776876001</v>
      </c>
      <c r="I184">
        <v>0.26045960133648599</v>
      </c>
      <c r="J184">
        <v>0.33806910861893541</v>
      </c>
      <c r="K184">
        <v>2.0055165398731019</v>
      </c>
      <c r="L184">
        <v>1.25351845884769</v>
      </c>
      <c r="M184">
        <v>2.0075063788287402</v>
      </c>
      <c r="N184">
        <v>3.0855236043126562</v>
      </c>
      <c r="O184">
        <v>2.3012409460709411</v>
      </c>
      <c r="P184">
        <v>1.9612858347355591</v>
      </c>
      <c r="Q184">
        <v>0.41964625293424862</v>
      </c>
      <c r="R184">
        <v>0</v>
      </c>
      <c r="S184">
        <v>0</v>
      </c>
      <c r="T184">
        <v>0</v>
      </c>
      <c r="U184">
        <v>0</v>
      </c>
      <c r="V184">
        <v>0.032046964275026402</v>
      </c>
      <c r="W184" t="s">
        <v>158</v>
      </c>
      <c r="X184" t="s">
        <v>159</v>
      </c>
      <c r="Y184" t="s">
        <v>160</v>
      </c>
      <c r="Z184" t="s">
        <v>161</v>
      </c>
      <c r="AA184" t="s">
        <v>162</v>
      </c>
      <c r="AB184" t="s">
        <v>384</v>
      </c>
      <c r="AC184" t="s">
        <v>385</v>
      </c>
      <c r="AD184" t="s">
        <v>164</v>
      </c>
      <c r="AE184" t="s">
        <v>165</v>
      </c>
      <c r="AF184" t="s">
        <v>166</v>
      </c>
      <c r="AG184">
        <v>0.074119093105356401</v>
      </c>
      <c r="AH184">
        <v>2.9557193245350142</v>
      </c>
      <c r="AI184">
        <v>0</v>
      </c>
      <c r="AJ184">
        <v>0</v>
      </c>
      <c r="AK184">
        <v>0.80174455062285188</v>
      </c>
      <c r="AL184">
        <v>0.76135335447657715</v>
      </c>
      <c r="AM184">
        <v>0.16227774024938749</v>
      </c>
      <c r="AN184">
        <v>0.0925839427355587</v>
      </c>
      <c r="AO184">
        <v>0.49764186877558181</v>
      </c>
      <c r="AP184">
        <v>0.74038697338255488</v>
      </c>
      <c r="AQ184"/>
      <c r="AR184"/>
      <c r="AS184"/>
      <c r="AT184"/>
      <c r="AU184"/>
      <c r="AV184"/>
      <c r="AW184"/>
      <c r="AX184"/>
      <c r="AY184"/>
      <c r="AZ184"/>
      <c r="BA184"/>
      <c r="BB184"/>
      <c r="BC184"/>
      <c r="BD184"/>
      <c r="BE184"/>
      <c r="BF184"/>
      <c r="BG184"/>
      <c r="BH184"/>
      <c r="BI184"/>
      <c r="BJ184"/>
      <c r="BK184"/>
      <c r="BL184"/>
      <c r="BM184"/>
      <c r="BN184"/>
      <c r="BO184"/>
    </row>
    <row r="185">
      <c r="A185" t="s">
        <v>588</v>
      </c>
      <c r="B185">
        <v>2014</v>
      </c>
      <c r="C185" t="s">
        <v>594</v>
      </c>
      <c r="D185">
        <v>122</v>
      </c>
      <c r="E185" t="s">
        <v>18</v>
      </c>
      <c r="F185" t="s">
        <v>14</v>
      </c>
      <c r="G185" t="s">
        <v>608</v>
      </c>
      <c r="H185">
        <v>18.20381282479968</v>
      </c>
      <c r="I185">
        <v>22.778430495151941</v>
      </c>
      <c r="J185">
        <v>32.821790237890873</v>
      </c>
      <c r="K185">
        <v>59.087011589353722</v>
      </c>
      <c r="L185">
        <v>90.763619915608786</v>
      </c>
      <c r="M185">
        <v>39.130005673743192</v>
      </c>
      <c r="N185">
        <v>59.980801872989289</v>
      </c>
      <c r="O185">
        <v>81.147048386944121</v>
      </c>
      <c r="P185">
        <v>88.807797322455968</v>
      </c>
      <c r="Q185">
        <v>97.379316022901236</v>
      </c>
      <c r="R185">
        <v>16.012451224067821</v>
      </c>
      <c r="S185">
        <v>20.947835035063111</v>
      </c>
      <c r="T185">
        <v>23.129168179690751</v>
      </c>
      <c r="U185">
        <v>28.633773738797021</v>
      </c>
      <c r="V185">
        <v>42.507736637252989</v>
      </c>
      <c r="W185" t="s">
        <v>158</v>
      </c>
      <c r="X185" t="s">
        <v>159</v>
      </c>
      <c r="Y185" t="s">
        <v>160</v>
      </c>
      <c r="Z185" t="s">
        <v>161</v>
      </c>
      <c r="AA185" t="s">
        <v>162</v>
      </c>
      <c r="AB185" t="s">
        <v>384</v>
      </c>
      <c r="AC185" t="s">
        <v>385</v>
      </c>
      <c r="AD185" t="s">
        <v>164</v>
      </c>
      <c r="AE185" t="s">
        <v>165</v>
      </c>
      <c r="AF185" t="s">
        <v>166</v>
      </c>
      <c r="AG185">
        <v>46.09547353437042</v>
      </c>
      <c r="AH185">
        <v>61.163061167146338</v>
      </c>
      <c r="AI185">
        <v>36.580743123092461</v>
      </c>
      <c r="AJ185">
        <v>42.880673614331627</v>
      </c>
      <c r="AK185">
        <v>83.484061428821562</v>
      </c>
      <c r="AL185">
        <v>29.504637360307932</v>
      </c>
      <c r="AM185">
        <v>11.15390301737502</v>
      </c>
      <c r="AN185">
        <v>21.246523925137978</v>
      </c>
      <c r="AO185">
        <v>33.112949646887479</v>
      </c>
      <c r="AP185">
        <v>12.73367887415149</v>
      </c>
      <c r="AQ185">
        <v>3021.8658779999978</v>
      </c>
      <c r="AR185">
        <v>3782.5606760000019</v>
      </c>
      <c r="AS185">
        <v>5449.7748000000011</v>
      </c>
      <c r="AT185">
        <v>9809.0974119999955</v>
      </c>
      <c r="AU185">
        <v>15068.85872099999</v>
      </c>
      <c r="AV185">
        <v>2553.6050400000008</v>
      </c>
      <c r="AW185">
        <v>3913.2818400000019</v>
      </c>
      <c r="AX185">
        <v>5290.7458420000085</v>
      </c>
      <c r="AY185">
        <v>5795.1756290000021</v>
      </c>
      <c r="AZ185">
        <v>6353.3056090000009</v>
      </c>
      <c r="BA185">
        <v>1614.6318530000001</v>
      </c>
      <c r="BB185">
        <v>2110.707104000001</v>
      </c>
      <c r="BC185">
        <v>2331.2023530000001</v>
      </c>
      <c r="BD185">
        <v>2885.1313360000031</v>
      </c>
      <c r="BE185">
        <v>4284.370880999998</v>
      </c>
      <c r="BF185">
        <v>3708.8581699999991</v>
      </c>
      <c r="BG185">
        <v>7936.5230110000093</v>
      </c>
      <c r="BH185">
        <v>3802.3944390000051</v>
      </c>
      <c r="BI185">
        <v>2739.769754999998</v>
      </c>
      <c r="BJ185">
        <v>11418.150463</v>
      </c>
      <c r="BK185">
        <v>1412.1982000000021</v>
      </c>
      <c r="BL185">
        <v>435.68484000000012</v>
      </c>
      <c r="BM185">
        <v>1458.438089</v>
      </c>
      <c r="BN185">
        <v>3552.014833000002</v>
      </c>
      <c r="BO185">
        <v>668.12568700000043</v>
      </c>
    </row>
    <row r="186">
      <c r="A186" t="s">
        <v>588</v>
      </c>
      <c r="B186">
        <v>2014</v>
      </c>
      <c r="C186" t="s">
        <v>594</v>
      </c>
      <c r="D186">
        <v>123</v>
      </c>
      <c r="E186" t="s">
        <v>18</v>
      </c>
      <c r="F186" t="s">
        <v>51</v>
      </c>
      <c r="G186" t="s">
        <v>197</v>
      </c>
      <c r="H186">
        <v>81.796187175200316</v>
      </c>
      <c r="I186">
        <v>77.221569504848318</v>
      </c>
      <c r="J186">
        <v>67.178209762108892</v>
      </c>
      <c r="K186">
        <v>40.91298841064642</v>
      </c>
      <c r="L186">
        <v>9.2363800843911221</v>
      </c>
      <c r="M186">
        <v>60.869994326257192</v>
      </c>
      <c r="N186">
        <v>40.019198127010696</v>
      </c>
      <c r="O186">
        <v>18.852951613055929</v>
      </c>
      <c r="P186">
        <v>11.192202677543969</v>
      </c>
      <c r="Q186">
        <v>2.6206839770987931</v>
      </c>
      <c r="R186">
        <v>83.987548775932126</v>
      </c>
      <c r="S186">
        <v>79.05216496493685</v>
      </c>
      <c r="T186">
        <v>76.870831820309121</v>
      </c>
      <c r="U186">
        <v>71.36622626120274</v>
      </c>
      <c r="V186">
        <v>57.492263362746662</v>
      </c>
      <c r="W186" t="s">
        <v>158</v>
      </c>
      <c r="X186" t="s">
        <v>159</v>
      </c>
      <c r="Y186" t="s">
        <v>160</v>
      </c>
      <c r="Z186" t="s">
        <v>161</v>
      </c>
      <c r="AA186" t="s">
        <v>162</v>
      </c>
      <c r="AB186" t="s">
        <v>384</v>
      </c>
      <c r="AC186" t="s">
        <v>385</v>
      </c>
      <c r="AD186" t="s">
        <v>164</v>
      </c>
      <c r="AE186" t="s">
        <v>165</v>
      </c>
      <c r="AF186" t="s">
        <v>166</v>
      </c>
      <c r="AG186">
        <v>53.904526465629672</v>
      </c>
      <c r="AH186">
        <v>38.836938832853697</v>
      </c>
      <c r="AI186">
        <v>63.419256876907554</v>
      </c>
      <c r="AJ186">
        <v>57.119326385668259</v>
      </c>
      <c r="AK186">
        <v>16.515938571178431</v>
      </c>
      <c r="AL186">
        <v>70.495362639692189</v>
      </c>
      <c r="AM186">
        <v>88.846096982624928</v>
      </c>
      <c r="AN186">
        <v>78.753476074861879</v>
      </c>
      <c r="AO186">
        <v>66.887050353112684</v>
      </c>
      <c r="AP186">
        <v>87.266321125848648</v>
      </c>
      <c r="AQ186">
        <v>13578.315123000009</v>
      </c>
      <c r="AR186">
        <v>12823.327411</v>
      </c>
      <c r="AS186">
        <v>11154.36153899998</v>
      </c>
      <c r="AT186">
        <v>6792.0085639999979</v>
      </c>
      <c r="AU186">
        <v>1533.452573999999</v>
      </c>
      <c r="AV186">
        <v>3972.3460710000099</v>
      </c>
      <c r="AW186">
        <v>2610.942108000002</v>
      </c>
      <c r="AX186">
        <v>1229.2027539999999</v>
      </c>
      <c r="AY186">
        <v>730.35006100000021</v>
      </c>
      <c r="AZ186">
        <v>170.980932</v>
      </c>
      <c r="BA186">
        <v>8468.9701539999987</v>
      </c>
      <c r="BB186">
        <v>7965.3083910000114</v>
      </c>
      <c r="BC186">
        <v>7747.8559809999988</v>
      </c>
      <c r="BD186">
        <v>7190.8417519999857</v>
      </c>
      <c r="BE186">
        <v>5794.6670069999946</v>
      </c>
      <c r="BF186">
        <v>4337.1773419999936</v>
      </c>
      <c r="BG186">
        <v>5039.4838459999892</v>
      </c>
      <c r="BH186">
        <v>6592.1304239999854</v>
      </c>
      <c r="BI186">
        <v>3649.5182950000039</v>
      </c>
      <c r="BJ186">
        <v>2258.8919179999989</v>
      </c>
      <c r="BK186">
        <v>3374.1619330000021</v>
      </c>
      <c r="BL186">
        <v>3470.4351910000059</v>
      </c>
      <c r="BM186">
        <v>5405.9228490000114</v>
      </c>
      <c r="BN186">
        <v>7174.9511150000026</v>
      </c>
      <c r="BO186">
        <v>4578.7922980000094</v>
      </c>
    </row>
    <row r="187">
      <c r="A187" t="s">
        <v>588</v>
      </c>
      <c r="B187">
        <v>2014</v>
      </c>
      <c r="C187" t="s">
        <v>594</v>
      </c>
      <c r="D187">
        <v>124</v>
      </c>
      <c r="E187" t="s">
        <v>50</v>
      </c>
      <c r="F187" t="s">
        <v>15</v>
      </c>
      <c r="G187" t="s">
        <v>609</v>
      </c>
      <c r="H187">
        <v>13.47705036387995</v>
      </c>
      <c r="I187">
        <v>16.788948111725439</v>
      </c>
      <c r="J187">
        <v>19.196571751301111</v>
      </c>
      <c r="K187">
        <v>25.34031320682816</v>
      </c>
      <c r="L187">
        <v>62.587333445668783</v>
      </c>
      <c r="M187">
        <v>13.7205328352942</v>
      </c>
      <c r="N187">
        <v>20.439437971910628</v>
      </c>
      <c r="O187">
        <v>28.939382117595919</v>
      </c>
      <c r="P187">
        <v>51.305313702626698</v>
      </c>
      <c r="Q187">
        <v>82.52077170874702</v>
      </c>
      <c r="R187">
        <v>11.67676267054795</v>
      </c>
      <c r="S187">
        <v>15.9994755446731</v>
      </c>
      <c r="T187">
        <v>17.22826017321713</v>
      </c>
      <c r="U187">
        <v>21.171434018026179</v>
      </c>
      <c r="V187">
        <v>32.775643932572812</v>
      </c>
      <c r="W187" t="s">
        <v>158</v>
      </c>
      <c r="X187" t="s">
        <v>159</v>
      </c>
      <c r="Y187" t="s">
        <v>160</v>
      </c>
      <c r="Z187" t="s">
        <v>161</v>
      </c>
      <c r="AA187" t="s">
        <v>162</v>
      </c>
      <c r="AB187" t="s">
        <v>384</v>
      </c>
      <c r="AC187" t="s">
        <v>385</v>
      </c>
      <c r="AD187" t="s">
        <v>164</v>
      </c>
      <c r="AE187" t="s">
        <v>165</v>
      </c>
      <c r="AF187" t="s">
        <v>166</v>
      </c>
      <c r="AG187">
        <v>36.428353723129938</v>
      </c>
      <c r="AH187">
        <v>41.286066495945143</v>
      </c>
      <c r="AI187">
        <v>24.56402881387314</v>
      </c>
      <c r="AJ187">
        <v>35.543881716210862</v>
      </c>
      <c r="AK187">
        <v>32.962992060876381</v>
      </c>
      <c r="AL187">
        <v>22.177013711976791</v>
      </c>
      <c r="AM187">
        <v>7.9525896678723784</v>
      </c>
      <c r="AN187">
        <v>17.087453742514668</v>
      </c>
      <c r="AO187">
        <v>19.396150785655561</v>
      </c>
      <c r="AP187">
        <v>10.71529823045252</v>
      </c>
      <c r="AQ187">
        <v>2237.214754000001</v>
      </c>
      <c r="AR187">
        <v>2780.1806760000022</v>
      </c>
      <c r="AS187">
        <v>3187.424946000001</v>
      </c>
      <c r="AT187">
        <v>4199.0125590000034</v>
      </c>
      <c r="AU187">
        <v>10385.778488000011</v>
      </c>
      <c r="AV187">
        <v>895.39526500000011</v>
      </c>
      <c r="AW187">
        <v>1333.514707</v>
      </c>
      <c r="AX187">
        <v>1880.3801450000001</v>
      </c>
      <c r="AY187">
        <v>3347.941425999999</v>
      </c>
      <c r="AZ187">
        <v>5377.5437119999997</v>
      </c>
      <c r="BA187">
        <v>1177.438275</v>
      </c>
      <c r="BB187">
        <v>1612.109635</v>
      </c>
      <c r="BC187">
        <v>1728.590694</v>
      </c>
      <c r="BD187">
        <v>2133.227993999998</v>
      </c>
      <c r="BE187">
        <v>3303.4695699999961</v>
      </c>
      <c r="BF187">
        <v>2931.0382770000042</v>
      </c>
      <c r="BG187">
        <v>5352.2263530000046</v>
      </c>
      <c r="BH187">
        <v>2546.232171000001</v>
      </c>
      <c r="BI187">
        <v>2271.000986999999</v>
      </c>
      <c r="BJ187">
        <v>4501.2182939999948</v>
      </c>
      <c r="BK187">
        <v>1061.4717430000001</v>
      </c>
      <c r="BL187">
        <v>310.637698</v>
      </c>
      <c r="BM187">
        <v>1172.9444999999989</v>
      </c>
      <c r="BN187">
        <v>2080.6184900000039</v>
      </c>
      <c r="BO187">
        <v>562.22291000000018</v>
      </c>
    </row>
    <row r="188">
      <c r="A188" t="s">
        <v>588</v>
      </c>
      <c r="B188">
        <v>2014</v>
      </c>
      <c r="C188" t="s">
        <v>594</v>
      </c>
      <c r="D188">
        <v>125</v>
      </c>
      <c r="E188" t="s">
        <v>50</v>
      </c>
      <c r="F188" t="s">
        <v>16</v>
      </c>
      <c r="G188" t="s">
        <v>610</v>
      </c>
      <c r="H188">
        <v>4.7267624609197476</v>
      </c>
      <c r="I188">
        <v>5.9894823834265036</v>
      </c>
      <c r="J188">
        <v>13.62521848658977</v>
      </c>
      <c r="K188">
        <v>33.746698382525651</v>
      </c>
      <c r="L188">
        <v>28.176286469940131</v>
      </c>
      <c r="M188">
        <v>25.409472838449009</v>
      </c>
      <c r="N188">
        <v>39.541363901078633</v>
      </c>
      <c r="O188">
        <v>52.207666269348138</v>
      </c>
      <c r="P188">
        <v>37.502483619829242</v>
      </c>
      <c r="Q188">
        <v>14.85854431415421</v>
      </c>
      <c r="R188">
        <v>4.3356885535198799</v>
      </c>
      <c r="S188">
        <v>4.948359490389997</v>
      </c>
      <c r="T188">
        <v>5.9009080064736237</v>
      </c>
      <c r="U188">
        <v>7.4623397207707836</v>
      </c>
      <c r="V188">
        <v>9.7320927046801611</v>
      </c>
      <c r="W188" t="s">
        <v>158</v>
      </c>
      <c r="X188" t="s">
        <v>159</v>
      </c>
      <c r="Y188" t="s">
        <v>160</v>
      </c>
      <c r="Z188" t="s">
        <v>161</v>
      </c>
      <c r="AA188" t="s">
        <v>162</v>
      </c>
      <c r="AB188" t="s">
        <v>384</v>
      </c>
      <c r="AC188" t="s">
        <v>385</v>
      </c>
      <c r="AD188" t="s">
        <v>164</v>
      </c>
      <c r="AE188" t="s">
        <v>165</v>
      </c>
      <c r="AF188" t="s">
        <v>166</v>
      </c>
      <c r="AG188">
        <v>9.6671198112405481</v>
      </c>
      <c r="AH188">
        <v>19.876994671201182</v>
      </c>
      <c r="AI188">
        <v>12.016714309219269</v>
      </c>
      <c r="AJ188">
        <v>7.3367918981207847</v>
      </c>
      <c r="AK188">
        <v>50.521069367945202</v>
      </c>
      <c r="AL188">
        <v>7.3276236483311017</v>
      </c>
      <c r="AM188">
        <v>3.2013133495026418</v>
      </c>
      <c r="AN188">
        <v>4.1590701826233021</v>
      </c>
      <c r="AO188">
        <v>13.71679886123195</v>
      </c>
      <c r="AP188">
        <v>2.018380643698968</v>
      </c>
      <c r="AQ188">
        <v>784.65112400000032</v>
      </c>
      <c r="AR188">
        <v>991.83361999999966</v>
      </c>
      <c r="AS188">
        <v>2262.349854000001</v>
      </c>
      <c r="AT188">
        <v>5591.9912740000082</v>
      </c>
      <c r="AU188">
        <v>4675.5893530000021</v>
      </c>
      <c r="AV188">
        <v>1658.209775000003</v>
      </c>
      <c r="AW188">
        <v>2579.7671330000012</v>
      </c>
      <c r="AX188">
        <v>3392.272118000003</v>
      </c>
      <c r="AY188">
        <v>2447.2342030000018</v>
      </c>
      <c r="AZ188">
        <v>968.27101700000003</v>
      </c>
      <c r="BA188">
        <v>437.193578</v>
      </c>
      <c r="BB188">
        <v>498.59746899999988</v>
      </c>
      <c r="BC188">
        <v>592.06527900000037</v>
      </c>
      <c r="BD188">
        <v>751.90334199999961</v>
      </c>
      <c r="BE188">
        <v>980.90131100000008</v>
      </c>
      <c r="BF188">
        <v>777.81989300000043</v>
      </c>
      <c r="BG188">
        <v>2576.805777999999</v>
      </c>
      <c r="BH188">
        <v>1245.6158879999989</v>
      </c>
      <c r="BI188">
        <v>468.76876800000008</v>
      </c>
      <c r="BJ188">
        <v>6898.838590000003</v>
      </c>
      <c r="BK188">
        <v>350.72645699999993</v>
      </c>
      <c r="BL188">
        <v>125.04714199999999</v>
      </c>
      <c r="BM188">
        <v>285.49358899999999</v>
      </c>
      <c r="BN188">
        <v>1471.396343000001</v>
      </c>
      <c r="BO188">
        <v>105.902777</v>
      </c>
    </row>
    <row r="189">
      <c r="A189" t="s">
        <v>588</v>
      </c>
      <c r="B189">
        <v>2014</v>
      </c>
      <c r="C189" t="s">
        <v>594</v>
      </c>
      <c r="D189">
        <v>126</v>
      </c>
      <c r="E189" t="s">
        <v>50</v>
      </c>
      <c r="F189" t="s">
        <v>22</v>
      </c>
      <c r="G189" t="s">
        <v>611</v>
      </c>
      <c r="H189">
        <v>47.51135552392401</v>
      </c>
      <c r="I189">
        <v>51.315176832098373</v>
      </c>
      <c r="J189">
        <v>51.467883697916513</v>
      </c>
      <c r="K189">
        <v>36.571331208904887</v>
      </c>
      <c r="L189">
        <v>8.9221945090360784</v>
      </c>
      <c r="M189">
        <v>55.939214696945513</v>
      </c>
      <c r="N189">
        <v>38.631443020478017</v>
      </c>
      <c r="O189">
        <v>18.258098315052919</v>
      </c>
      <c r="P189">
        <v>11.16983194345536</v>
      </c>
      <c r="Q189">
        <v>2.6206839770987749</v>
      </c>
      <c r="R189">
        <v>45.862670559484677</v>
      </c>
      <c r="S189">
        <v>49.575076214191633</v>
      </c>
      <c r="T189">
        <v>50.390523486953313</v>
      </c>
      <c r="U189">
        <v>48.664200749401687</v>
      </c>
      <c r="V189">
        <v>46.075283668980468</v>
      </c>
      <c r="W189" t="s">
        <v>158</v>
      </c>
      <c r="X189" t="s">
        <v>159</v>
      </c>
      <c r="Y189" t="s">
        <v>160</v>
      </c>
      <c r="Z189" t="s">
        <v>161</v>
      </c>
      <c r="AA189" t="s">
        <v>162</v>
      </c>
      <c r="AB189" t="s">
        <v>384</v>
      </c>
      <c r="AC189" t="s">
        <v>385</v>
      </c>
      <c r="AD189" t="s">
        <v>164</v>
      </c>
      <c r="AE189" t="s">
        <v>165</v>
      </c>
      <c r="AF189" t="s">
        <v>166</v>
      </c>
      <c r="AG189">
        <v>37.128094930038728</v>
      </c>
      <c r="AH189">
        <v>36.753501078840877</v>
      </c>
      <c r="AI189">
        <v>32.419205420040527</v>
      </c>
      <c r="AJ189">
        <v>52.656472218371903</v>
      </c>
      <c r="AK189">
        <v>14.8631929955676</v>
      </c>
      <c r="AL189">
        <v>60.217517213721933</v>
      </c>
      <c r="AM189">
        <v>82.724779841769319</v>
      </c>
      <c r="AN189">
        <v>69.718529156981901</v>
      </c>
      <c r="AO189">
        <v>31.8810380733762</v>
      </c>
      <c r="AP189">
        <v>31.709822542613988</v>
      </c>
      <c r="AQ189">
        <v>7886.9710129999976</v>
      </c>
      <c r="AR189">
        <v>8524.0730230000063</v>
      </c>
      <c r="AS189">
        <v>8545.7975799999786</v>
      </c>
      <c r="AT189">
        <v>6072.0310119999958</v>
      </c>
      <c r="AU189">
        <v>1481.3140419999991</v>
      </c>
      <c r="AV189">
        <v>3650.5658030000081</v>
      </c>
      <c r="AW189">
        <v>2520.4018570000012</v>
      </c>
      <c r="AX189">
        <v>1190.526255</v>
      </c>
      <c r="AY189">
        <v>728.89025300000026</v>
      </c>
      <c r="AZ189">
        <v>170.980932</v>
      </c>
      <c r="BA189">
        <v>4624.609169000003</v>
      </c>
      <c r="BB189">
        <v>4995.1923610000094</v>
      </c>
      <c r="BC189">
        <v>5081.6829710000038</v>
      </c>
      <c r="BD189">
        <v>4903.3917709999896</v>
      </c>
      <c r="BE189">
        <v>4643.9452979999951</v>
      </c>
      <c r="BF189">
        <v>2987.339703000001</v>
      </c>
      <c r="BG189">
        <v>4769.2928879999899</v>
      </c>
      <c r="BH189">
        <v>3373.0917510000022</v>
      </c>
      <c r="BI189">
        <v>3364.373687000003</v>
      </c>
      <c r="BJ189">
        <v>2033.1442459999989</v>
      </c>
      <c r="BK189">
        <v>2882.2272370000028</v>
      </c>
      <c r="BL189">
        <v>3231.3291960000051</v>
      </c>
      <c r="BM189">
        <v>4785.731482000012</v>
      </c>
      <c r="BN189">
        <v>3419.868098000004</v>
      </c>
      <c r="BO189">
        <v>1663.7883820000011</v>
      </c>
    </row>
    <row r="190">
      <c r="A190" t="s">
        <v>588</v>
      </c>
      <c r="B190">
        <v>2014</v>
      </c>
      <c r="C190" t="s">
        <v>594</v>
      </c>
      <c r="D190">
        <v>127</v>
      </c>
      <c r="E190" t="s">
        <v>50</v>
      </c>
      <c r="F190" t="s">
        <v>19</v>
      </c>
      <c r="G190" t="s">
        <v>612</v>
      </c>
      <c r="H190">
        <v>34.284831651276292</v>
      </c>
      <c r="I190">
        <v>25.906392672749689</v>
      </c>
      <c r="J190">
        <v>15.710326064192619</v>
      </c>
      <c r="K190">
        <v>4.3416572017412909</v>
      </c>
      <c r="L190">
        <v>0.31418557535501951</v>
      </c>
      <c r="M190">
        <v>4.9307796293112718</v>
      </c>
      <c r="N190">
        <v>1.3877551065327089</v>
      </c>
      <c r="O190">
        <v>0.59485329800303011</v>
      </c>
      <c r="P190">
        <v>0.022370734088704498</v>
      </c>
      <c r="Q190">
        <v>0</v>
      </c>
      <c r="R190">
        <v>38.124878216447478</v>
      </c>
      <c r="S190">
        <v>29.477088750745281</v>
      </c>
      <c r="T190">
        <v>26.480308333355929</v>
      </c>
      <c r="U190">
        <v>22.702025511801342</v>
      </c>
      <c r="V190">
        <v>11.41697969376655</v>
      </c>
      <c r="W190" t="s">
        <v>158</v>
      </c>
      <c r="X190" t="s">
        <v>159</v>
      </c>
      <c r="Y190" t="s">
        <v>160</v>
      </c>
      <c r="Z190" t="s">
        <v>161</v>
      </c>
      <c r="AA190" t="s">
        <v>162</v>
      </c>
      <c r="AB190" t="s">
        <v>384</v>
      </c>
      <c r="AC190" t="s">
        <v>385</v>
      </c>
      <c r="AD190" t="s">
        <v>164</v>
      </c>
      <c r="AE190" t="s">
        <v>165</v>
      </c>
      <c r="AF190" t="s">
        <v>166</v>
      </c>
      <c r="AG190">
        <v>16.776431535590788</v>
      </c>
      <c r="AH190">
        <v>2.083437754012802</v>
      </c>
      <c r="AI190">
        <v>31.000051456867059</v>
      </c>
      <c r="AJ190">
        <v>4.4628541672964586</v>
      </c>
      <c r="AK190">
        <v>1.6527455756108049</v>
      </c>
      <c r="AL190">
        <v>10.27784542597017</v>
      </c>
      <c r="AM190">
        <v>6.1213171408556599</v>
      </c>
      <c r="AN190">
        <v>9.0349469178801289</v>
      </c>
      <c r="AO190">
        <v>35.006012279736282</v>
      </c>
      <c r="AP190">
        <v>55.556498583234529</v>
      </c>
      <c r="AQ190">
        <v>5691.3441100000036</v>
      </c>
      <c r="AR190">
        <v>4299.2543880000103</v>
      </c>
      <c r="AS190">
        <v>2608.563959000001</v>
      </c>
      <c r="AT190">
        <v>719.97755200000017</v>
      </c>
      <c r="AU190">
        <v>52.138531999999998</v>
      </c>
      <c r="AV190">
        <v>321.78026799999992</v>
      </c>
      <c r="AW190">
        <v>90.540250999999998</v>
      </c>
      <c r="AX190">
        <v>38.676499</v>
      </c>
      <c r="AY190">
        <v>1.459808</v>
      </c>
      <c r="AZ190">
        <v>0</v>
      </c>
      <c r="BA190">
        <v>3844.3609850000062</v>
      </c>
      <c r="BB190">
        <v>2970.116030000002</v>
      </c>
      <c r="BC190">
        <v>2666.1730100000032</v>
      </c>
      <c r="BD190">
        <v>2287.4499810000002</v>
      </c>
      <c r="BE190">
        <v>1150.7217089999999</v>
      </c>
      <c r="BF190">
        <v>1349.8376390000001</v>
      </c>
      <c r="BG190">
        <v>270.19095800000002</v>
      </c>
      <c r="BH190">
        <v>3219.038673</v>
      </c>
      <c r="BI190">
        <v>285.14460800000012</v>
      </c>
      <c r="BJ190">
        <v>225.74767199999999</v>
      </c>
      <c r="BK190">
        <v>491.93469599999992</v>
      </c>
      <c r="BL190">
        <v>239.10599499999989</v>
      </c>
      <c r="BM190">
        <v>620.19136700000024</v>
      </c>
      <c r="BN190">
        <v>3755.083017000004</v>
      </c>
      <c r="BO190">
        <v>2915.0039160000042</v>
      </c>
    </row>
    <row r="191">
      <c r="A191" t="s">
        <v>588</v>
      </c>
      <c r="B191">
        <v>2014</v>
      </c>
      <c r="C191" t="s">
        <v>594</v>
      </c>
      <c r="D191">
        <v>128</v>
      </c>
      <c r="E191" t="s">
        <v>186</v>
      </c>
      <c r="F191" t="s">
        <v>49</v>
      </c>
      <c r="G191" t="s">
        <v>613</v>
      </c>
      <c r="H191">
        <v>25.965782588581209</v>
      </c>
      <c r="I191">
        <v>26.294535019439891</v>
      </c>
      <c r="J191">
        <v>41.512721846781638</v>
      </c>
      <c r="K191">
        <v>57.113564343142578</v>
      </c>
      <c r="L191">
        <v>31.043590478363679</v>
      </c>
      <c r="M191">
        <v>64.936031572055555</v>
      </c>
      <c r="N191">
        <v>65.923366587876515</v>
      </c>
      <c r="O191">
        <v>64.337110600005403</v>
      </c>
      <c r="P191">
        <v>42.228818584093347</v>
      </c>
      <c r="Q191">
        <v>15.258419262936529</v>
      </c>
      <c r="R191">
        <v>27.07698211128999</v>
      </c>
      <c r="S191">
        <v>23.622295488327481</v>
      </c>
      <c r="T191">
        <v>25.512841450368668</v>
      </c>
      <c r="U191">
        <v>26.061321112766109</v>
      </c>
      <c r="V191">
        <v>22.894873909026561</v>
      </c>
      <c r="W191" t="s">
        <v>158</v>
      </c>
      <c r="X191" t="s">
        <v>159</v>
      </c>
      <c r="Y191" t="s">
        <v>160</v>
      </c>
      <c r="Z191" t="s">
        <v>161</v>
      </c>
      <c r="AA191" t="s">
        <v>162</v>
      </c>
      <c r="AB191" t="s">
        <v>384</v>
      </c>
      <c r="AC191" t="s">
        <v>385</v>
      </c>
      <c r="AD191" t="s">
        <v>164</v>
      </c>
      <c r="AE191" t="s">
        <v>165</v>
      </c>
      <c r="AF191" t="s">
        <v>166</v>
      </c>
      <c r="AG191">
        <v>20.9719503239996</v>
      </c>
      <c r="AH191">
        <v>32.498364685968468</v>
      </c>
      <c r="AI191">
        <v>32.84983650764994</v>
      </c>
      <c r="AJ191">
        <v>17.109786949962171</v>
      </c>
      <c r="AK191">
        <v>60.515826019101169</v>
      </c>
      <c r="AL191">
        <v>24.835498090848681</v>
      </c>
      <c r="AM191">
        <v>28.701283707736991</v>
      </c>
      <c r="AN191">
        <v>19.57529710402401</v>
      </c>
      <c r="AO191">
        <v>41.424273607474547</v>
      </c>
      <c r="AP191">
        <v>15.850726751058129</v>
      </c>
      <c r="AQ191"/>
      <c r="AR191"/>
      <c r="AS191"/>
      <c r="AT191"/>
      <c r="AU191"/>
      <c r="AV191"/>
      <c r="AW191"/>
      <c r="AX191"/>
      <c r="AY191"/>
      <c r="AZ191"/>
      <c r="BA191"/>
      <c r="BB191"/>
      <c r="BC191"/>
      <c r="BD191"/>
      <c r="BE191"/>
      <c r="BF191"/>
      <c r="BG191"/>
      <c r="BH191"/>
      <c r="BI191"/>
      <c r="BJ191"/>
      <c r="BK191"/>
      <c r="BL191"/>
      <c r="BM191"/>
      <c r="BN191"/>
      <c r="BO191"/>
    </row>
    <row r="192">
      <c r="A192" t="s">
        <v>588</v>
      </c>
      <c r="B192">
        <v>2014</v>
      </c>
      <c r="C192" t="s">
        <v>594</v>
      </c>
      <c r="D192">
        <v>129</v>
      </c>
      <c r="E192" t="s">
        <v>186</v>
      </c>
      <c r="F192" t="s">
        <v>48</v>
      </c>
      <c r="G192" t="s">
        <v>197</v>
      </c>
      <c r="H192">
        <v>74.034217411418894</v>
      </c>
      <c r="I192">
        <v>73.705464980560095</v>
      </c>
      <c r="J192">
        <v>58.487278153218377</v>
      </c>
      <c r="K192">
        <v>42.886435656857579</v>
      </c>
      <c r="L192">
        <v>68.956409521636445</v>
      </c>
      <c r="M192">
        <v>35.063968427944502</v>
      </c>
      <c r="N192">
        <v>34.076633412123442</v>
      </c>
      <c r="O192">
        <v>35.662889399994512</v>
      </c>
      <c r="P192">
        <v>57.771181415906632</v>
      </c>
      <c r="Q192">
        <v>84.741580737063444</v>
      </c>
      <c r="R192">
        <v>72.923017888710035</v>
      </c>
      <c r="S192">
        <v>76.377704511672462</v>
      </c>
      <c r="T192">
        <v>74.487158549631332</v>
      </c>
      <c r="U192">
        <v>73.938678887233721</v>
      </c>
      <c r="V192">
        <v>77.1051260909734</v>
      </c>
      <c r="W192" t="s">
        <v>158</v>
      </c>
      <c r="X192" t="s">
        <v>159</v>
      </c>
      <c r="Y192" t="s">
        <v>160</v>
      </c>
      <c r="Z192" t="s">
        <v>161</v>
      </c>
      <c r="AA192" t="s">
        <v>162</v>
      </c>
      <c r="AB192" t="s">
        <v>384</v>
      </c>
      <c r="AC192" t="s">
        <v>385</v>
      </c>
      <c r="AD192" t="s">
        <v>164</v>
      </c>
      <c r="AE192" t="s">
        <v>165</v>
      </c>
      <c r="AF192" t="s">
        <v>166</v>
      </c>
      <c r="AG192">
        <v>79.028049676000549</v>
      </c>
      <c r="AH192">
        <v>67.501635314031489</v>
      </c>
      <c r="AI192">
        <v>67.150163492349932</v>
      </c>
      <c r="AJ192">
        <v>82.890213050037872</v>
      </c>
      <c r="AK192">
        <v>39.484173980898859</v>
      </c>
      <c r="AL192">
        <v>75.164501909151198</v>
      </c>
      <c r="AM192">
        <v>71.298716292262981</v>
      </c>
      <c r="AN192">
        <v>80.424702895975955</v>
      </c>
      <c r="AO192">
        <v>58.575726392525539</v>
      </c>
      <c r="AP192">
        <v>84.149273248941839</v>
      </c>
      <c r="AQ192"/>
      <c r="AR192"/>
      <c r="AS192"/>
      <c r="AT192"/>
      <c r="AU192"/>
      <c r="AV192"/>
      <c r="AW192"/>
      <c r="AX192"/>
      <c r="AY192"/>
      <c r="AZ192"/>
      <c r="BA192"/>
      <c r="BB192"/>
      <c r="BC192"/>
      <c r="BD192"/>
      <c r="BE192"/>
      <c r="BF192"/>
      <c r="BG192"/>
      <c r="BH192"/>
      <c r="BI192"/>
      <c r="BJ192"/>
      <c r="BK192"/>
      <c r="BL192"/>
      <c r="BM192"/>
      <c r="BN192"/>
      <c r="BO192"/>
    </row>
    <row r="193">
      <c r="A193" t="s">
        <v>588</v>
      </c>
      <c r="B193">
        <v>2014</v>
      </c>
      <c r="C193" t="s">
        <v>594</v>
      </c>
      <c r="D193">
        <v>135</v>
      </c>
      <c r="E193" t="s">
        <v>45</v>
      </c>
      <c r="F193" t="s">
        <v>44</v>
      </c>
      <c r="G193" t="s">
        <v>614</v>
      </c>
      <c r="H193">
        <v>0</v>
      </c>
      <c r="I193">
        <v>0</v>
      </c>
      <c r="J193">
        <v>1.2650782474401829</v>
      </c>
      <c r="K193">
        <v>7.8391113452404291</v>
      </c>
      <c r="L193">
        <v>41.31290783028291</v>
      </c>
      <c r="M193">
        <v>3.1232739953635318</v>
      </c>
      <c r="N193">
        <v>8.1705401017604622</v>
      </c>
      <c r="O193">
        <v>19.063750544943701</v>
      </c>
      <c r="P193">
        <v>35.35958938198582</v>
      </c>
      <c r="Q193">
        <v>58.861817838113893</v>
      </c>
      <c r="R193">
        <v>0</v>
      </c>
      <c r="S193">
        <v>0</v>
      </c>
      <c r="T193">
        <v>0</v>
      </c>
      <c r="U193">
        <v>0.061849936929883102</v>
      </c>
      <c r="V193">
        <v>2.346979241755176</v>
      </c>
      <c r="W193" t="s">
        <v>158</v>
      </c>
      <c r="X193" t="s">
        <v>159</v>
      </c>
      <c r="Y193" t="s">
        <v>160</v>
      </c>
      <c r="Z193" t="s">
        <v>161</v>
      </c>
      <c r="AA193" t="s">
        <v>162</v>
      </c>
      <c r="AB193" t="s">
        <v>384</v>
      </c>
      <c r="AC193" t="s">
        <v>385</v>
      </c>
      <c r="AD193" t="s">
        <v>164</v>
      </c>
      <c r="AE193" t="s">
        <v>165</v>
      </c>
      <c r="AF193" t="s">
        <v>166</v>
      </c>
      <c r="AG193">
        <v>5.1383486113552364</v>
      </c>
      <c r="AH193">
        <v>37.916204686234991</v>
      </c>
      <c r="AI193">
        <v>0.91604710417248125</v>
      </c>
      <c r="AJ193">
        <v>0.45077818959813459</v>
      </c>
      <c r="AK193">
        <v>14.628921204335059</v>
      </c>
      <c r="AL193">
        <v>1.161198623914746</v>
      </c>
      <c r="AM193">
        <v>1.2776820887202249</v>
      </c>
      <c r="AN193">
        <v>1.055716921859795</v>
      </c>
      <c r="AO193">
        <v>6.5357236463560806</v>
      </c>
      <c r="AP193">
        <v>0.62942397983756526</v>
      </c>
      <c r="AQ193"/>
      <c r="AR193"/>
      <c r="AS193"/>
      <c r="AT193"/>
      <c r="AU193"/>
      <c r="AV193"/>
      <c r="AW193"/>
      <c r="AX193"/>
      <c r="AY193"/>
      <c r="AZ193"/>
      <c r="BA193"/>
      <c r="BB193"/>
      <c r="BC193"/>
      <c r="BD193"/>
      <c r="BE193"/>
      <c r="BF193"/>
      <c r="BG193"/>
      <c r="BH193"/>
      <c r="BI193"/>
      <c r="BJ193"/>
      <c r="BK193"/>
      <c r="BL193"/>
      <c r="BM193"/>
      <c r="BN193"/>
      <c r="BO193"/>
    </row>
    <row r="194">
      <c r="A194" t="s">
        <v>588</v>
      </c>
      <c r="B194">
        <v>2014</v>
      </c>
      <c r="C194" t="s">
        <v>594</v>
      </c>
      <c r="D194">
        <v>136</v>
      </c>
      <c r="E194" t="s">
        <v>45</v>
      </c>
      <c r="F194" t="s">
        <v>43</v>
      </c>
      <c r="G194" t="s">
        <v>615</v>
      </c>
      <c r="H194">
        <v>0</v>
      </c>
      <c r="I194">
        <v>0</v>
      </c>
      <c r="J194">
        <v>0.28758125099131621</v>
      </c>
      <c r="K194">
        <v>4.1407609649247714</v>
      </c>
      <c r="L194">
        <v>17.617354999727429</v>
      </c>
      <c r="M194">
        <v>0.79298318543594282</v>
      </c>
      <c r="N194">
        <v>3.53980948294695</v>
      </c>
      <c r="O194">
        <v>9.3032479024777821</v>
      </c>
      <c r="P194">
        <v>13.518660839108581</v>
      </c>
      <c r="Q194">
        <v>23.7937519335572</v>
      </c>
      <c r="R194">
        <v>0</v>
      </c>
      <c r="S194">
        <v>0</v>
      </c>
      <c r="T194">
        <v>0</v>
      </c>
      <c r="U194">
        <v>0</v>
      </c>
      <c r="V194">
        <v>3.3361577437895931</v>
      </c>
      <c r="W194" t="s">
        <v>158</v>
      </c>
      <c r="X194" t="s">
        <v>159</v>
      </c>
      <c r="Y194" t="s">
        <v>160</v>
      </c>
      <c r="Z194" t="s">
        <v>161</v>
      </c>
      <c r="AA194" t="s">
        <v>162</v>
      </c>
      <c r="AB194" t="s">
        <v>384</v>
      </c>
      <c r="AC194" t="s">
        <v>385</v>
      </c>
      <c r="AD194" t="s">
        <v>164</v>
      </c>
      <c r="AE194" t="s">
        <v>165</v>
      </c>
      <c r="AF194" t="s">
        <v>166</v>
      </c>
      <c r="AG194">
        <v>2.3041327461643002</v>
      </c>
      <c r="AH194">
        <v>10.001407068461139</v>
      </c>
      <c r="AI194">
        <v>1.2281469396875899</v>
      </c>
      <c r="AJ194">
        <v>0.80125511010573258</v>
      </c>
      <c r="AK194">
        <v>10.491606043375331</v>
      </c>
      <c r="AL194">
        <v>1.2085469624648491</v>
      </c>
      <c r="AM194">
        <v>1.903843492002508</v>
      </c>
      <c r="AN194">
        <v>2.09930940842959</v>
      </c>
      <c r="AO194">
        <v>1.8490352627341089</v>
      </c>
      <c r="AP194">
        <v>1.6851548137930339</v>
      </c>
      <c r="AQ194"/>
      <c r="AR194"/>
      <c r="AS194"/>
      <c r="AT194"/>
      <c r="AU194"/>
      <c r="AV194"/>
      <c r="AW194"/>
      <c r="AX194"/>
      <c r="AY194"/>
      <c r="AZ194"/>
      <c r="BA194"/>
      <c r="BB194"/>
      <c r="BC194"/>
      <c r="BD194"/>
      <c r="BE194"/>
      <c r="BF194"/>
      <c r="BG194"/>
      <c r="BH194"/>
      <c r="BI194"/>
      <c r="BJ194"/>
      <c r="BK194"/>
      <c r="BL194"/>
      <c r="BM194"/>
      <c r="BN194"/>
      <c r="BO194"/>
    </row>
    <row r="195">
      <c r="A195" t="s">
        <v>588</v>
      </c>
      <c r="B195">
        <v>2014</v>
      </c>
      <c r="C195" t="s">
        <v>594</v>
      </c>
      <c r="D195">
        <v>137</v>
      </c>
      <c r="E195" t="s">
        <v>45</v>
      </c>
      <c r="F195" t="s">
        <v>42</v>
      </c>
      <c r="G195" t="s">
        <v>616</v>
      </c>
      <c r="H195">
        <v>18.20381282479968</v>
      </c>
      <c r="I195">
        <v>22.778430495151941</v>
      </c>
      <c r="J195">
        <v>31.269130739459399</v>
      </c>
      <c r="K195">
        <v>47.10713927918858</v>
      </c>
      <c r="L195">
        <v>31.833357085598479</v>
      </c>
      <c r="M195">
        <v>35.213748492943722</v>
      </c>
      <c r="N195">
        <v>48.270452288281867</v>
      </c>
      <c r="O195">
        <v>52.780049939522591</v>
      </c>
      <c r="P195">
        <v>39.929547101361592</v>
      </c>
      <c r="Q195">
        <v>14.72374625123015</v>
      </c>
      <c r="R195">
        <v>16.012451224067821</v>
      </c>
      <c r="S195">
        <v>20.947835035063111</v>
      </c>
      <c r="T195">
        <v>23.129168179690751</v>
      </c>
      <c r="U195">
        <v>28.571923801867129</v>
      </c>
      <c r="V195">
        <v>36.824599651708247</v>
      </c>
      <c r="W195" t="s">
        <v>158</v>
      </c>
      <c r="X195" t="s">
        <v>159</v>
      </c>
      <c r="Y195" t="s">
        <v>160</v>
      </c>
      <c r="Z195" t="s">
        <v>161</v>
      </c>
      <c r="AA195" t="s">
        <v>162</v>
      </c>
      <c r="AB195" t="s">
        <v>384</v>
      </c>
      <c r="AC195" t="s">
        <v>385</v>
      </c>
      <c r="AD195" t="s">
        <v>164</v>
      </c>
      <c r="AE195" t="s">
        <v>165</v>
      </c>
      <c r="AF195" t="s">
        <v>166</v>
      </c>
      <c r="AG195">
        <v>38.652992176850873</v>
      </c>
      <c r="AH195">
        <v>13.245449412450171</v>
      </c>
      <c r="AI195">
        <v>34.436549079232357</v>
      </c>
      <c r="AJ195">
        <v>41.628640314627759</v>
      </c>
      <c r="AK195">
        <v>58.363534181111262</v>
      </c>
      <c r="AL195">
        <v>27.134891773928331</v>
      </c>
      <c r="AM195">
        <v>7.9723774366522866</v>
      </c>
      <c r="AN195">
        <v>18.09149759484859</v>
      </c>
      <c r="AO195">
        <v>24.728190737797298</v>
      </c>
      <c r="AP195">
        <v>10.41910008052089</v>
      </c>
      <c r="AQ195"/>
      <c r="AR195"/>
      <c r="AS195"/>
      <c r="AT195"/>
      <c r="AU195"/>
      <c r="AV195"/>
      <c r="AW195"/>
      <c r="AX195"/>
      <c r="AY195"/>
      <c r="AZ195"/>
      <c r="BA195"/>
      <c r="BB195"/>
      <c r="BC195"/>
      <c r="BD195"/>
      <c r="BE195"/>
      <c r="BF195"/>
      <c r="BG195"/>
      <c r="BH195"/>
      <c r="BI195"/>
      <c r="BJ195"/>
      <c r="BK195"/>
      <c r="BL195"/>
      <c r="BM195"/>
      <c r="BN195"/>
      <c r="BO195"/>
    </row>
    <row r="196">
      <c r="A196" t="s">
        <v>588</v>
      </c>
      <c r="B196">
        <v>2014</v>
      </c>
      <c r="C196" t="s">
        <v>594</v>
      </c>
      <c r="D196">
        <v>138</v>
      </c>
      <c r="E196" t="s">
        <v>45</v>
      </c>
      <c r="F196" t="s">
        <v>41</v>
      </c>
      <c r="G196" t="s">
        <v>197</v>
      </c>
      <c r="H196">
        <v>47.511355523924003</v>
      </c>
      <c r="I196">
        <v>51.331629951626248</v>
      </c>
      <c r="J196">
        <v>51.467883697916228</v>
      </c>
      <c r="K196">
        <v>36.576063189875804</v>
      </c>
      <c r="L196">
        <v>8.9223362679997162</v>
      </c>
      <c r="M196">
        <v>55.939214696945903</v>
      </c>
      <c r="N196">
        <v>38.631443020477988</v>
      </c>
      <c r="O196">
        <v>18.259749098794881</v>
      </c>
      <c r="P196">
        <v>11.169831943455261</v>
      </c>
      <c r="Q196">
        <v>2.6206839770987931</v>
      </c>
      <c r="R196">
        <v>45.862670559484727</v>
      </c>
      <c r="S196">
        <v>49.575076214191547</v>
      </c>
      <c r="T196">
        <v>50.418231570877992</v>
      </c>
      <c r="U196">
        <v>48.664200749401438</v>
      </c>
      <c r="V196">
        <v>46.075283668980113</v>
      </c>
      <c r="W196" t="s">
        <v>158</v>
      </c>
      <c r="X196" t="s">
        <v>159</v>
      </c>
      <c r="Y196" t="s">
        <v>160</v>
      </c>
      <c r="Z196" t="s">
        <v>161</v>
      </c>
      <c r="AA196" t="s">
        <v>162</v>
      </c>
      <c r="AB196" t="s">
        <v>384</v>
      </c>
      <c r="AC196" t="s">
        <v>385</v>
      </c>
      <c r="AD196" t="s">
        <v>164</v>
      </c>
      <c r="AE196" t="s">
        <v>165</v>
      </c>
      <c r="AF196" t="s">
        <v>166</v>
      </c>
      <c r="AG196">
        <v>37.128094930038962</v>
      </c>
      <c r="AH196">
        <v>36.754703820360277</v>
      </c>
      <c r="AI196">
        <v>32.450658355792179</v>
      </c>
      <c r="AJ196">
        <v>52.656472218371768</v>
      </c>
      <c r="AK196">
        <v>14.865379439230381</v>
      </c>
      <c r="AL196">
        <v>60.21751721372204</v>
      </c>
      <c r="AM196">
        <v>82.724779841769234</v>
      </c>
      <c r="AN196">
        <v>69.718529156981774</v>
      </c>
      <c r="AO196">
        <v>31.881038073376459</v>
      </c>
      <c r="AP196">
        <v>31.709822542614031</v>
      </c>
      <c r="AQ196"/>
      <c r="AR196"/>
      <c r="AS196"/>
      <c r="AT196"/>
      <c r="AU196"/>
      <c r="AV196"/>
      <c r="AW196"/>
      <c r="AX196"/>
      <c r="AY196"/>
      <c r="AZ196"/>
      <c r="BA196"/>
      <c r="BB196"/>
      <c r="BC196"/>
      <c r="BD196"/>
      <c r="BE196"/>
      <c r="BF196"/>
      <c r="BG196"/>
      <c r="BH196"/>
      <c r="BI196"/>
      <c r="BJ196"/>
      <c r="BK196"/>
      <c r="BL196"/>
      <c r="BM196"/>
      <c r="BN196"/>
      <c r="BO196"/>
    </row>
    <row r="197">
      <c r="A197" t="s">
        <v>588</v>
      </c>
      <c r="B197">
        <v>2014</v>
      </c>
      <c r="C197" t="s">
        <v>594</v>
      </c>
      <c r="D197">
        <v>139</v>
      </c>
      <c r="E197" t="s">
        <v>45</v>
      </c>
      <c r="F197" t="s">
        <v>19</v>
      </c>
      <c r="G197" t="s">
        <v>197</v>
      </c>
      <c r="H197">
        <v>34.284831651276292</v>
      </c>
      <c r="I197">
        <v>25.88993955322217</v>
      </c>
      <c r="J197">
        <v>15.710326064192619</v>
      </c>
      <c r="K197">
        <v>4.3369252207706133</v>
      </c>
      <c r="L197">
        <v>0.3140438163914091</v>
      </c>
      <c r="M197">
        <v>4.9307796293112718</v>
      </c>
      <c r="N197">
        <v>1.3877551065327089</v>
      </c>
      <c r="O197">
        <v>0.59320251426104909</v>
      </c>
      <c r="P197">
        <v>0.022370734088704498</v>
      </c>
      <c r="Q197">
        <v>0</v>
      </c>
      <c r="R197">
        <v>38.124878216447478</v>
      </c>
      <c r="S197">
        <v>29.477088750745281</v>
      </c>
      <c r="T197">
        <v>26.4526002494312</v>
      </c>
      <c r="U197">
        <v>22.702025511801342</v>
      </c>
      <c r="V197">
        <v>11.41697969376655</v>
      </c>
      <c r="W197" t="s">
        <v>158</v>
      </c>
      <c r="X197" t="s">
        <v>159</v>
      </c>
      <c r="Y197" t="s">
        <v>160</v>
      </c>
      <c r="Z197" t="s">
        <v>161</v>
      </c>
      <c r="AA197" t="s">
        <v>162</v>
      </c>
      <c r="AB197" t="s">
        <v>384</v>
      </c>
      <c r="AC197" t="s">
        <v>385</v>
      </c>
      <c r="AD197" t="s">
        <v>164</v>
      </c>
      <c r="AE197" t="s">
        <v>165</v>
      </c>
      <c r="AF197" t="s">
        <v>166</v>
      </c>
      <c r="AG197">
        <v>16.776431535590788</v>
      </c>
      <c r="AH197">
        <v>2.0822350124934128</v>
      </c>
      <c r="AI197">
        <v>30.968598521115521</v>
      </c>
      <c r="AJ197">
        <v>4.4628541672964586</v>
      </c>
      <c r="AK197">
        <v>1.650559131948047</v>
      </c>
      <c r="AL197">
        <v>10.27784542597017</v>
      </c>
      <c r="AM197">
        <v>6.1213171408556599</v>
      </c>
      <c r="AN197">
        <v>9.0349469178801289</v>
      </c>
      <c r="AO197">
        <v>35.006012279736282</v>
      </c>
      <c r="AP197">
        <v>55.556498583234529</v>
      </c>
      <c r="AQ197"/>
      <c r="AR197"/>
      <c r="AS197"/>
      <c r="AT197"/>
      <c r="AU197"/>
      <c r="AV197"/>
      <c r="AW197"/>
      <c r="AX197"/>
      <c r="AY197"/>
      <c r="AZ197"/>
      <c r="BA197"/>
      <c r="BB197"/>
      <c r="BC197"/>
      <c r="BD197"/>
      <c r="BE197"/>
      <c r="BF197"/>
      <c r="BG197"/>
      <c r="BH197"/>
      <c r="BI197"/>
      <c r="BJ197"/>
      <c r="BK197"/>
      <c r="BL197"/>
      <c r="BM197"/>
      <c r="BN197"/>
      <c r="BO197"/>
    </row>
    <row r="198">
      <c r="A198" t="s">
        <v>588</v>
      </c>
      <c r="B198">
        <v>2014</v>
      </c>
      <c r="C198" t="s">
        <v>594</v>
      </c>
      <c r="D198">
        <v>148</v>
      </c>
      <c r="E198" t="s">
        <v>109</v>
      </c>
      <c r="F198" t="s">
        <v>49</v>
      </c>
      <c r="G198" t="s">
        <v>197</v>
      </c>
      <c r="H198">
        <v>4.7267624609197476</v>
      </c>
      <c r="I198">
        <v>5.9727827551509511</v>
      </c>
      <c r="J198">
        <v>13.62521848658977</v>
      </c>
      <c r="K198">
        <v>33.684450193163563</v>
      </c>
      <c r="L198">
        <v>28.16227975684394</v>
      </c>
      <c r="M198">
        <v>25.409472838449009</v>
      </c>
      <c r="N198">
        <v>39.541363901078633</v>
      </c>
      <c r="O198">
        <v>52.029123666422237</v>
      </c>
      <c r="P198">
        <v>37.502483619829249</v>
      </c>
      <c r="Q198">
        <v>14.841025312349171</v>
      </c>
      <c r="R198">
        <v>4.335688553519879</v>
      </c>
      <c r="S198">
        <v>4.9483594903899961</v>
      </c>
      <c r="T198">
        <v>5.8742122466219637</v>
      </c>
      <c r="U198">
        <v>7.4623397207707836</v>
      </c>
      <c r="V198">
        <v>9.7320927046801611</v>
      </c>
      <c r="W198" t="s">
        <v>158</v>
      </c>
      <c r="X198" t="s">
        <v>159</v>
      </c>
      <c r="Y198" t="s">
        <v>160</v>
      </c>
      <c r="Z198" t="s">
        <v>161</v>
      </c>
      <c r="AA198" t="s">
        <v>162</v>
      </c>
      <c r="AB198" t="s">
        <v>384</v>
      </c>
      <c r="AC198" t="s">
        <v>385</v>
      </c>
      <c r="AD198" t="s">
        <v>164</v>
      </c>
      <c r="AE198" t="s">
        <v>165</v>
      </c>
      <c r="AF198" t="s">
        <v>166</v>
      </c>
      <c r="AG198">
        <v>9.6671198112405481</v>
      </c>
      <c r="AH198">
        <v>19.858233787923162</v>
      </c>
      <c r="AI198">
        <v>11.98338456463607</v>
      </c>
      <c r="AJ198">
        <v>7.3367918981207838</v>
      </c>
      <c r="AK198">
        <v>50.441012009904981</v>
      </c>
      <c r="AL198">
        <v>7.3276236483311026</v>
      </c>
      <c r="AM198">
        <v>3.2013133495026418</v>
      </c>
      <c r="AN198">
        <v>4.1590701826233021</v>
      </c>
      <c r="AO198">
        <v>13.71679886123195</v>
      </c>
      <c r="AP198">
        <v>2.018380643698968</v>
      </c>
      <c r="AQ198"/>
      <c r="AR198"/>
      <c r="AS198"/>
      <c r="AT198"/>
      <c r="AU198"/>
      <c r="AV198"/>
      <c r="AW198"/>
      <c r="AX198"/>
      <c r="AY198"/>
      <c r="AZ198"/>
      <c r="BA198"/>
      <c r="BB198"/>
      <c r="BC198"/>
      <c r="BD198"/>
      <c r="BE198"/>
      <c r="BF198"/>
      <c r="BG198"/>
      <c r="BH198"/>
      <c r="BI198"/>
      <c r="BJ198"/>
      <c r="BK198"/>
      <c r="BL198"/>
      <c r="BM198"/>
      <c r="BN198"/>
      <c r="BO198"/>
    </row>
    <row r="199">
      <c r="A199" t="s">
        <v>588</v>
      </c>
      <c r="B199">
        <v>2014</v>
      </c>
      <c r="C199" t="s">
        <v>594</v>
      </c>
      <c r="D199">
        <v>149</v>
      </c>
      <c r="E199" t="s">
        <v>109</v>
      </c>
      <c r="F199" t="s">
        <v>48</v>
      </c>
      <c r="G199" t="s">
        <v>197</v>
      </c>
      <c r="H199">
        <v>13.47705036387995</v>
      </c>
      <c r="I199">
        <v>16.742137857574061</v>
      </c>
      <c r="J199">
        <v>19.196571751301111</v>
      </c>
      <c r="K199">
        <v>25.29357119381363</v>
      </c>
      <c r="L199">
        <v>62.556220657829819</v>
      </c>
      <c r="M199">
        <v>13.720532835294209</v>
      </c>
      <c r="N199">
        <v>20.439437971910628</v>
      </c>
      <c r="O199">
        <v>28.840413652242841</v>
      </c>
      <c r="P199">
        <v>51.305313702626712</v>
      </c>
      <c r="Q199">
        <v>82.423475397752313</v>
      </c>
      <c r="R199">
        <v>11.67676267054795</v>
      </c>
      <c r="S199">
        <v>15.9994755446731</v>
      </c>
      <c r="T199">
        <v>17.150319372285889</v>
      </c>
      <c r="U199">
        <v>21.17143401802619</v>
      </c>
      <c r="V199">
        <v>32.775643932572812</v>
      </c>
      <c r="W199" t="s">
        <v>158</v>
      </c>
      <c r="X199" t="s">
        <v>159</v>
      </c>
      <c r="Y199" t="s">
        <v>160</v>
      </c>
      <c r="Z199" t="s">
        <v>161</v>
      </c>
      <c r="AA199" t="s">
        <v>162</v>
      </c>
      <c r="AB199" t="s">
        <v>384</v>
      </c>
      <c r="AC199" t="s">
        <v>385</v>
      </c>
      <c r="AD199" t="s">
        <v>164</v>
      </c>
      <c r="AE199" t="s">
        <v>165</v>
      </c>
      <c r="AF199" t="s">
        <v>166</v>
      </c>
      <c r="AG199">
        <v>36.428353723129938</v>
      </c>
      <c r="AH199">
        <v>41.247098679766111</v>
      </c>
      <c r="AI199">
        <v>24.49589764380174</v>
      </c>
      <c r="AJ199">
        <v>35.543881716210848</v>
      </c>
      <c r="AK199">
        <v>32.910757813056428</v>
      </c>
      <c r="AL199">
        <v>22.177013711976791</v>
      </c>
      <c r="AM199">
        <v>7.9525896678723784</v>
      </c>
      <c r="AN199">
        <v>17.087453742514668</v>
      </c>
      <c r="AO199">
        <v>19.396150785655561</v>
      </c>
      <c r="AP199">
        <v>10.71529823045252</v>
      </c>
      <c r="AQ199"/>
      <c r="AR199"/>
      <c r="AS199"/>
      <c r="AT199"/>
      <c r="AU199"/>
      <c r="AV199"/>
      <c r="AW199"/>
      <c r="AX199"/>
      <c r="AY199"/>
      <c r="AZ199"/>
      <c r="BA199"/>
      <c r="BB199"/>
      <c r="BC199"/>
      <c r="BD199"/>
      <c r="BE199"/>
      <c r="BF199"/>
      <c r="BG199"/>
      <c r="BH199"/>
      <c r="BI199"/>
      <c r="BJ199"/>
      <c r="BK199"/>
      <c r="BL199"/>
      <c r="BM199"/>
      <c r="BN199"/>
      <c r="BO199"/>
    </row>
    <row r="200">
      <c r="A200" t="s">
        <v>588</v>
      </c>
      <c r="B200">
        <v>2014</v>
      </c>
      <c r="C200" t="s">
        <v>594</v>
      </c>
      <c r="D200">
        <v>150</v>
      </c>
      <c r="E200" t="s">
        <v>109</v>
      </c>
      <c r="F200" t="s">
        <v>111</v>
      </c>
      <c r="G200" t="s">
        <v>197</v>
      </c>
      <c r="H200">
        <v>81.796187175200316</v>
      </c>
      <c r="I200">
        <v>77.285079387275232</v>
      </c>
      <c r="J200">
        <v>67.178209762108892</v>
      </c>
      <c r="K200">
        <v>41.021978613023037</v>
      </c>
      <c r="L200">
        <v>9.2814995853262481</v>
      </c>
      <c r="M200">
        <v>60.869994326257192</v>
      </c>
      <c r="N200">
        <v>40.019198127010696</v>
      </c>
      <c r="O200">
        <v>19.130462681334912</v>
      </c>
      <c r="P200">
        <v>11.192202677543969</v>
      </c>
      <c r="Q200">
        <v>2.7354992898985251</v>
      </c>
      <c r="R200">
        <v>83.987548775932126</v>
      </c>
      <c r="S200">
        <v>79.05216496493685</v>
      </c>
      <c r="T200">
        <v>76.975468381092014</v>
      </c>
      <c r="U200">
        <v>71.36622626120274</v>
      </c>
      <c r="V200">
        <v>57.492263362746662</v>
      </c>
      <c r="W200" t="s">
        <v>158</v>
      </c>
      <c r="X200" t="s">
        <v>159</v>
      </c>
      <c r="Y200" t="s">
        <v>160</v>
      </c>
      <c r="Z200" t="s">
        <v>161</v>
      </c>
      <c r="AA200" t="s">
        <v>162</v>
      </c>
      <c r="AB200" t="s">
        <v>384</v>
      </c>
      <c r="AC200" t="s">
        <v>385</v>
      </c>
      <c r="AD200" t="s">
        <v>164</v>
      </c>
      <c r="AE200" t="s">
        <v>165</v>
      </c>
      <c r="AF200" t="s">
        <v>166</v>
      </c>
      <c r="AG200">
        <v>53.904526465629672</v>
      </c>
      <c r="AH200">
        <v>38.89466753231072</v>
      </c>
      <c r="AI200">
        <v>63.520717791562141</v>
      </c>
      <c r="AJ200">
        <v>57.119326385668259</v>
      </c>
      <c r="AK200">
        <v>16.648230177038599</v>
      </c>
      <c r="AL200">
        <v>70.495362639692189</v>
      </c>
      <c r="AM200">
        <v>88.846096982624928</v>
      </c>
      <c r="AN200">
        <v>78.753476074861879</v>
      </c>
      <c r="AO200">
        <v>66.887050353112684</v>
      </c>
      <c r="AP200">
        <v>87.266321125848648</v>
      </c>
      <c r="AQ200"/>
      <c r="AR200"/>
      <c r="AS200"/>
      <c r="AT200"/>
      <c r="AU200"/>
      <c r="AV200"/>
      <c r="AW200"/>
      <c r="AX200"/>
      <c r="AY200"/>
      <c r="AZ200"/>
      <c r="BA200"/>
      <c r="BB200"/>
      <c r="BC200"/>
      <c r="BD200"/>
      <c r="BE200"/>
      <c r="BF200"/>
      <c r="BG200"/>
      <c r="BH200"/>
      <c r="BI200"/>
      <c r="BJ200"/>
      <c r="BK200"/>
      <c r="BL200"/>
      <c r="BM200"/>
      <c r="BN200"/>
      <c r="BO200"/>
    </row>
    <row r="201">
      <c r="A201" t="s">
        <v>588</v>
      </c>
      <c r="B201">
        <v>2014</v>
      </c>
      <c r="C201" t="s">
        <v>594</v>
      </c>
      <c r="D201">
        <v>151</v>
      </c>
      <c r="E201" t="s">
        <v>110</v>
      </c>
      <c r="F201" t="s">
        <v>49</v>
      </c>
      <c r="G201" t="s">
        <v>197</v>
      </c>
      <c r="H201">
        <v>26.601538037424849</v>
      </c>
      <c r="I201">
        <v>24.66884903908932</v>
      </c>
      <c r="J201">
        <v>34.790289027107292</v>
      </c>
      <c r="K201">
        <v>52.501343169038933</v>
      </c>
      <c r="L201">
        <v>31.62886398807078</v>
      </c>
      <c r="M201">
        <v>54.440782539231073</v>
      </c>
      <c r="N201">
        <v>64.760516326639021</v>
      </c>
      <c r="O201">
        <v>60.918024284577378</v>
      </c>
      <c r="P201">
        <v>42.600621732961223</v>
      </c>
      <c r="Q201">
        <v>15.76884061628464</v>
      </c>
      <c r="R201">
        <v>28.25558775151929</v>
      </c>
      <c r="S201">
        <v>22.74022828438649</v>
      </c>
      <c r="T201">
        <v>23.08335092490902</v>
      </c>
      <c r="U201">
        <v>24.377363178053461</v>
      </c>
      <c r="V201">
        <v>23.412074450460601</v>
      </c>
      <c r="W201" t="s">
        <v>158</v>
      </c>
      <c r="X201" t="s">
        <v>159</v>
      </c>
      <c r="Y201" t="s">
        <v>160</v>
      </c>
      <c r="Z201" t="s">
        <v>161</v>
      </c>
      <c r="AA201" t="s">
        <v>162</v>
      </c>
      <c r="AB201" t="s">
        <v>384</v>
      </c>
      <c r="AC201" t="s">
        <v>385</v>
      </c>
      <c r="AD201" t="s">
        <v>164</v>
      </c>
      <c r="AE201" t="s">
        <v>165</v>
      </c>
      <c r="AF201" t="s">
        <v>166</v>
      </c>
      <c r="AG201">
        <v>22.881502339977281</v>
      </c>
      <c r="AH201">
        <v>34.20226122859237</v>
      </c>
      <c r="AI201">
        <v>37.532548801407543</v>
      </c>
      <c r="AJ201">
        <v>17.935760609211449</v>
      </c>
      <c r="AK201">
        <v>60.854117786320927</v>
      </c>
      <c r="AL201">
        <v>21.664545272671841</v>
      </c>
      <c r="AM201">
        <v>32.814635482349622</v>
      </c>
      <c r="AN201">
        <v>16.596328498395209</v>
      </c>
      <c r="AO201">
        <v>39.416410633932358</v>
      </c>
      <c r="AP201">
        <v>26.15043384774059</v>
      </c>
      <c r="AQ201"/>
      <c r="AR201"/>
      <c r="AS201"/>
      <c r="AT201"/>
      <c r="AU201"/>
      <c r="AV201"/>
      <c r="AW201"/>
      <c r="AX201"/>
      <c r="AY201"/>
      <c r="AZ201"/>
      <c r="BA201"/>
      <c r="BB201"/>
      <c r="BC201"/>
      <c r="BD201"/>
      <c r="BE201"/>
      <c r="BF201"/>
      <c r="BG201"/>
      <c r="BH201"/>
      <c r="BI201"/>
      <c r="BJ201"/>
      <c r="BK201"/>
      <c r="BL201"/>
      <c r="BM201"/>
      <c r="BN201"/>
      <c r="BO201"/>
    </row>
    <row r="202">
      <c r="A202" t="s">
        <v>588</v>
      </c>
      <c r="B202">
        <v>2014</v>
      </c>
      <c r="C202" t="s">
        <v>594</v>
      </c>
      <c r="D202">
        <v>152</v>
      </c>
      <c r="E202" t="s">
        <v>110</v>
      </c>
      <c r="F202" t="s">
        <v>48</v>
      </c>
      <c r="G202" t="s">
        <v>197</v>
      </c>
      <c r="H202">
        <v>73.398461962575183</v>
      </c>
      <c r="I202">
        <v>75.245454252469543</v>
      </c>
      <c r="J202">
        <v>65.20971097289268</v>
      </c>
      <c r="K202">
        <v>47.371625599543783</v>
      </c>
      <c r="L202">
        <v>68.325874369605287</v>
      </c>
      <c r="M202">
        <v>45.559217460769183</v>
      </c>
      <c r="N202">
        <v>35.239483673360951</v>
      </c>
      <c r="O202">
        <v>38.802808620919983</v>
      </c>
      <c r="P202">
        <v>57.399378267038692</v>
      </c>
      <c r="Q202">
        <v>84.116344070915531</v>
      </c>
      <c r="R202">
        <v>71.744412248480685</v>
      </c>
      <c r="S202">
        <v>77.259771715613411</v>
      </c>
      <c r="T202">
        <v>76.774378157100955</v>
      </c>
      <c r="U202">
        <v>75.622636821946585</v>
      </c>
      <c r="V202">
        <v>76.564624246602776</v>
      </c>
      <c r="W202" t="s">
        <v>158</v>
      </c>
      <c r="X202" t="s">
        <v>159</v>
      </c>
      <c r="Y202" t="s">
        <v>160</v>
      </c>
      <c r="Z202" t="s">
        <v>161</v>
      </c>
      <c r="AA202" t="s">
        <v>162</v>
      </c>
      <c r="AB202" t="s">
        <v>384</v>
      </c>
      <c r="AC202" t="s">
        <v>385</v>
      </c>
      <c r="AD202" t="s">
        <v>164</v>
      </c>
      <c r="AE202" t="s">
        <v>165</v>
      </c>
      <c r="AF202" t="s">
        <v>166</v>
      </c>
      <c r="AG202">
        <v>77.11849766002284</v>
      </c>
      <c r="AH202">
        <v>65.738782463056182</v>
      </c>
      <c r="AI202">
        <v>62.320473283497712</v>
      </c>
      <c r="AJ202">
        <v>82.064239390788657</v>
      </c>
      <c r="AK202">
        <v>39.011370410975928</v>
      </c>
      <c r="AL202">
        <v>78.335454727328298</v>
      </c>
      <c r="AM202">
        <v>67.185364517650143</v>
      </c>
      <c r="AN202">
        <v>83.403671501604549</v>
      </c>
      <c r="AO202">
        <v>60.553749306781043</v>
      </c>
      <c r="AP202">
        <v>73.849566152259499</v>
      </c>
      <c r="AQ202"/>
      <c r="AR202"/>
      <c r="AS202"/>
      <c r="AT202"/>
      <c r="AU202"/>
      <c r="AV202"/>
      <c r="AW202"/>
      <c r="AX202"/>
      <c r="AY202"/>
      <c r="AZ202"/>
      <c r="BA202"/>
      <c r="BB202"/>
      <c r="BC202"/>
      <c r="BD202"/>
      <c r="BE202"/>
      <c r="BF202"/>
      <c r="BG202"/>
      <c r="BH202"/>
      <c r="BI202"/>
      <c r="BJ202"/>
      <c r="BK202"/>
      <c r="BL202"/>
      <c r="BM202"/>
      <c r="BN202"/>
      <c r="BO202"/>
    </row>
    <row r="203">
      <c r="A203" t="s">
        <v>588</v>
      </c>
      <c r="B203">
        <v>2014</v>
      </c>
      <c r="C203" t="s">
        <v>594</v>
      </c>
      <c r="D203">
        <v>153</v>
      </c>
      <c r="E203" t="s">
        <v>62</v>
      </c>
      <c r="F203" t="s">
        <v>390</v>
      </c>
      <c r="G203" t="s">
        <v>197</v>
      </c>
      <c r="H203">
        <v>0</v>
      </c>
      <c r="I203">
        <v>0</v>
      </c>
      <c r="J203">
        <v>1.266046632564604</v>
      </c>
      <c r="K203">
        <v>7.8414455805131622</v>
      </c>
      <c r="L203">
        <v>41.32354537224478</v>
      </c>
      <c r="M203">
        <v>3.1253000670047348</v>
      </c>
      <c r="N203">
        <v>8.1705401017604622</v>
      </c>
      <c r="O203">
        <v>19.075642517125679</v>
      </c>
      <c r="P203">
        <v>35.360722844347237</v>
      </c>
      <c r="Q203">
        <v>58.861817838113893</v>
      </c>
      <c r="R203">
        <v>0</v>
      </c>
      <c r="S203">
        <v>0</v>
      </c>
      <c r="T203">
        <v>0</v>
      </c>
      <c r="U203">
        <v>0.061927994443678698</v>
      </c>
      <c r="V203">
        <v>2.3481305422101371</v>
      </c>
      <c r="W203" t="s">
        <v>158</v>
      </c>
      <c r="X203" t="s">
        <v>159</v>
      </c>
      <c r="Y203" t="s">
        <v>160</v>
      </c>
      <c r="Z203" t="s">
        <v>161</v>
      </c>
      <c r="AA203" t="s">
        <v>162</v>
      </c>
      <c r="AB203" t="s">
        <v>384</v>
      </c>
      <c r="AC203" t="s">
        <v>385</v>
      </c>
      <c r="AD203" t="s">
        <v>164</v>
      </c>
      <c r="AE203" t="s">
        <v>165</v>
      </c>
      <c r="AF203" t="s">
        <v>166</v>
      </c>
      <c r="AG203">
        <v>5.1464635789236084</v>
      </c>
      <c r="AH203">
        <v>37.916204686234991</v>
      </c>
      <c r="AI203">
        <v>0.91990814051756231</v>
      </c>
      <c r="AJ203">
        <v>0.45132132711365958</v>
      </c>
      <c r="AK203">
        <v>14.628921204335059</v>
      </c>
      <c r="AL203">
        <v>1.161760324807247</v>
      </c>
      <c r="AM203">
        <v>1.281743187228781</v>
      </c>
      <c r="AN203">
        <v>1.056122072002474</v>
      </c>
      <c r="AO203">
        <v>6.5400164982799316</v>
      </c>
      <c r="AP203">
        <v>0.62990656567966397</v>
      </c>
      <c r="AQ203">
        <v>0</v>
      </c>
      <c r="AR203">
        <v>0</v>
      </c>
      <c r="AS203">
        <v>210.05531700000009</v>
      </c>
      <c r="AT203">
        <v>1301.379182000001</v>
      </c>
      <c r="AU203">
        <v>6858.8975630000023</v>
      </c>
      <c r="AV203">
        <v>203.8233340000001</v>
      </c>
      <c r="AW203">
        <v>533.06433400000003</v>
      </c>
      <c r="AX203">
        <v>1242.9467360000001</v>
      </c>
      <c r="AY203">
        <v>2307.3990889999991</v>
      </c>
      <c r="AZ203">
        <v>3840.3136590000008</v>
      </c>
      <c r="BA203">
        <v>0</v>
      </c>
      <c r="BB203">
        <v>0</v>
      </c>
      <c r="BC203">
        <v>0</v>
      </c>
      <c r="BD203">
        <v>6.2319829999999996</v>
      </c>
      <c r="BE203">
        <v>236.55292700000001</v>
      </c>
      <c r="BF203">
        <v>413.43335400000041</v>
      </c>
      <c r="BG203">
        <v>4920.0093200000056</v>
      </c>
      <c r="BH203">
        <v>95.218743999999987</v>
      </c>
      <c r="BI203">
        <v>28.801517</v>
      </c>
      <c r="BJ203">
        <v>2000.8037530000011</v>
      </c>
      <c r="BK203">
        <v>55.579148000000011</v>
      </c>
      <c r="BL203">
        <v>49.907796000000019</v>
      </c>
      <c r="BM203">
        <v>72.468220000000002</v>
      </c>
      <c r="BN203">
        <v>701.08484999999996</v>
      </c>
      <c r="BO203">
        <v>33.025360000000013</v>
      </c>
    </row>
    <row r="204">
      <c r="A204" t="s">
        <v>588</v>
      </c>
      <c r="B204">
        <v>2014</v>
      </c>
      <c r="C204" t="s">
        <v>594</v>
      </c>
      <c r="D204">
        <v>154</v>
      </c>
      <c r="E204" t="s">
        <v>62</v>
      </c>
      <c r="F204" t="s">
        <v>253</v>
      </c>
      <c r="G204" t="s">
        <v>197</v>
      </c>
      <c r="H204">
        <v>0</v>
      </c>
      <c r="I204">
        <v>0</v>
      </c>
      <c r="J204">
        <v>0.287801387102332</v>
      </c>
      <c r="K204">
        <v>4.141993950383787</v>
      </c>
      <c r="L204">
        <v>17.621891241858741</v>
      </c>
      <c r="M204">
        <v>0.79349759459323987</v>
      </c>
      <c r="N204">
        <v>3.53980948294695</v>
      </c>
      <c r="O204">
        <v>9.3090512707602979</v>
      </c>
      <c r="P204">
        <v>13.51909418388168</v>
      </c>
      <c r="Q204">
        <v>23.7937519335572</v>
      </c>
      <c r="R204">
        <v>0</v>
      </c>
      <c r="S204">
        <v>0</v>
      </c>
      <c r="T204">
        <v>0</v>
      </c>
      <c r="U204">
        <v>0</v>
      </c>
      <c r="V204">
        <v>3.3377942814546522</v>
      </c>
      <c r="W204" t="s">
        <v>158</v>
      </c>
      <c r="X204" t="s">
        <v>159</v>
      </c>
      <c r="Y204" t="s">
        <v>160</v>
      </c>
      <c r="Z204" t="s">
        <v>161</v>
      </c>
      <c r="AA204" t="s">
        <v>162</v>
      </c>
      <c r="AB204" t="s">
        <v>384</v>
      </c>
      <c r="AC204" t="s">
        <v>385</v>
      </c>
      <c r="AD204" t="s">
        <v>164</v>
      </c>
      <c r="AE204" t="s">
        <v>165</v>
      </c>
      <c r="AF204" t="s">
        <v>166</v>
      </c>
      <c r="AG204">
        <v>2.3077716511749542</v>
      </c>
      <c r="AH204">
        <v>10.001407068461139</v>
      </c>
      <c r="AI204">
        <v>1.2333234420198771</v>
      </c>
      <c r="AJ204">
        <v>0.80222053327803045</v>
      </c>
      <c r="AK204">
        <v>10.491606043375331</v>
      </c>
      <c r="AL204">
        <v>1.2091315669360101</v>
      </c>
      <c r="AM204">
        <v>1.909894837665213</v>
      </c>
      <c r="AN204">
        <v>2.1001150557472932</v>
      </c>
      <c r="AO204">
        <v>1.8502497624612091</v>
      </c>
      <c r="AP204">
        <v>1.68644683932897</v>
      </c>
      <c r="AQ204">
        <v>0</v>
      </c>
      <c r="AR204">
        <v>0</v>
      </c>
      <c r="AS204">
        <v>47.750382999999992</v>
      </c>
      <c r="AT204">
        <v>687.41211600000031</v>
      </c>
      <c r="AU204">
        <v>2924.8881189999952</v>
      </c>
      <c r="AV204">
        <v>51.749695000000003</v>
      </c>
      <c r="AW204">
        <v>230.945098</v>
      </c>
      <c r="AX204">
        <v>606.56698100000006</v>
      </c>
      <c r="AY204">
        <v>882.16368600000044</v>
      </c>
      <c r="AZ204">
        <v>1552.3725549999999</v>
      </c>
      <c r="BA204">
        <v>0</v>
      </c>
      <c r="BB204">
        <v>0</v>
      </c>
      <c r="BC204">
        <v>0</v>
      </c>
      <c r="BD204">
        <v>0</v>
      </c>
      <c r="BE204">
        <v>336.25260300000002</v>
      </c>
      <c r="BF204">
        <v>185.3913390000001</v>
      </c>
      <c r="BG204">
        <v>1297.783267</v>
      </c>
      <c r="BH204">
        <v>127.660039</v>
      </c>
      <c r="BI204">
        <v>51.194496999999977</v>
      </c>
      <c r="BJ204">
        <v>1434.9414050000009</v>
      </c>
      <c r="BK204">
        <v>57.845410000000001</v>
      </c>
      <c r="BL204">
        <v>74.366411999999997</v>
      </c>
      <c r="BM204">
        <v>144.104175</v>
      </c>
      <c r="BN204">
        <v>198.345383</v>
      </c>
      <c r="BO204">
        <v>88.418690999999995</v>
      </c>
    </row>
    <row r="205">
      <c r="A205" t="s">
        <v>588</v>
      </c>
      <c r="B205">
        <v>2014</v>
      </c>
      <c r="C205" t="s">
        <v>594</v>
      </c>
      <c r="D205">
        <v>155</v>
      </c>
      <c r="E205" t="s">
        <v>62</v>
      </c>
      <c r="F205" t="s">
        <v>391</v>
      </c>
      <c r="G205" t="s">
        <v>197</v>
      </c>
      <c r="H205">
        <v>0.096929583496001601</v>
      </c>
      <c r="I205">
        <v>0.1239581719761723</v>
      </c>
      <c r="J205">
        <v>0.37442022458215352</v>
      </c>
      <c r="K205">
        <v>1.0299336053109289</v>
      </c>
      <c r="L205">
        <v>2.1409816413552649</v>
      </c>
      <c r="M205">
        <v>0.86190471239766986</v>
      </c>
      <c r="N205">
        <v>1.304847514103143</v>
      </c>
      <c r="O205">
        <v>1.528036736288201</v>
      </c>
      <c r="P205">
        <v>2.4007342255944271</v>
      </c>
      <c r="Q205">
        <v>2.2142762598200849</v>
      </c>
      <c r="R205">
        <v>0.0784341581592847</v>
      </c>
      <c r="S205">
        <v>0.11507578561377869</v>
      </c>
      <c r="T205">
        <v>0.087657485233952295</v>
      </c>
      <c r="U205">
        <v>0.1309003770939918</v>
      </c>
      <c r="V205">
        <v>0.41225707650298288</v>
      </c>
      <c r="W205" t="s">
        <v>158</v>
      </c>
      <c r="X205" t="s">
        <v>159</v>
      </c>
      <c r="Y205" t="s">
        <v>160</v>
      </c>
      <c r="Z205" t="s">
        <v>161</v>
      </c>
      <c r="AA205" t="s">
        <v>162</v>
      </c>
      <c r="AB205" t="s">
        <v>384</v>
      </c>
      <c r="AC205" t="s">
        <v>385</v>
      </c>
      <c r="AD205" t="s">
        <v>164</v>
      </c>
      <c r="AE205" t="s">
        <v>165</v>
      </c>
      <c r="AF205" t="s">
        <v>166</v>
      </c>
      <c r="AG205">
        <v>0.1918996795279824</v>
      </c>
      <c r="AH205">
        <v>1.741229420498603</v>
      </c>
      <c r="AI205">
        <v>0.20932555919754919</v>
      </c>
      <c r="AJ205">
        <v>0.0266765119150623</v>
      </c>
      <c r="AK205">
        <v>2.2298371132026991</v>
      </c>
      <c r="AL205">
        <v>0.3220260026054893</v>
      </c>
      <c r="AM205">
        <v>0.1108140445713641</v>
      </c>
      <c r="AN205">
        <v>0.20567911996987179</v>
      </c>
      <c r="AO205">
        <v>0.18023668425751421</v>
      </c>
      <c r="AP205">
        <v>0.041105833403153602</v>
      </c>
      <c r="AQ205">
        <v>16.040766999999999</v>
      </c>
      <c r="AR205">
        <v>20.560582</v>
      </c>
      <c r="AS205">
        <v>62.12169200000001</v>
      </c>
      <c r="AT205">
        <v>170.929472</v>
      </c>
      <c r="AU205">
        <v>355.36093599999998</v>
      </c>
      <c r="AV205">
        <v>56.211016000000008</v>
      </c>
      <c r="AW205">
        <v>85.131173999999973</v>
      </c>
      <c r="AX205">
        <v>99.565100999999984</v>
      </c>
      <c r="AY205">
        <v>156.655507</v>
      </c>
      <c r="AZ205">
        <v>144.46572800000001</v>
      </c>
      <c r="BA205">
        <v>7.8794939999999993</v>
      </c>
      <c r="BB205">
        <v>11.579917</v>
      </c>
      <c r="BC205">
        <v>8.8214760000000005</v>
      </c>
      <c r="BD205">
        <v>13.172862</v>
      </c>
      <c r="BE205">
        <v>41.531174</v>
      </c>
      <c r="BF205">
        <v>15.41597</v>
      </c>
      <c r="BG205">
        <v>225.942049</v>
      </c>
      <c r="BH205">
        <v>21.667072999999998</v>
      </c>
      <c r="BI205">
        <v>1.702388</v>
      </c>
      <c r="BJ205">
        <v>304.97576699999991</v>
      </c>
      <c r="BK205">
        <v>15.405872</v>
      </c>
      <c r="BL205">
        <v>4.3148149999999994</v>
      </c>
      <c r="BM205">
        <v>14.113141000000001</v>
      </c>
      <c r="BN205">
        <v>19.321237</v>
      </c>
      <c r="BO205">
        <v>2.1551369999999999</v>
      </c>
    </row>
    <row r="206">
      <c r="A206" t="s">
        <v>588</v>
      </c>
      <c r="B206">
        <v>2014</v>
      </c>
      <c r="C206" t="s">
        <v>594</v>
      </c>
      <c r="D206">
        <v>156</v>
      </c>
      <c r="E206" t="s">
        <v>62</v>
      </c>
      <c r="F206" t="s">
        <v>392</v>
      </c>
      <c r="G206" t="s">
        <v>197</v>
      </c>
      <c r="H206">
        <v>0</v>
      </c>
      <c r="I206">
        <v>0</v>
      </c>
      <c r="J206">
        <v>0</v>
      </c>
      <c r="K206">
        <v>0.18661431448269269</v>
      </c>
      <c r="L206">
        <v>0.29827222018411442</v>
      </c>
      <c r="M206">
        <v>0</v>
      </c>
      <c r="N206">
        <v>0.19853337505329899</v>
      </c>
      <c r="O206">
        <v>0.31145585224666078</v>
      </c>
      <c r="P206">
        <v>0.44743588935474871</v>
      </c>
      <c r="Q206">
        <v>0.22985763892738881</v>
      </c>
      <c r="R206">
        <v>0</v>
      </c>
      <c r="S206">
        <v>0</v>
      </c>
      <c r="T206">
        <v>0</v>
      </c>
      <c r="U206">
        <v>0</v>
      </c>
      <c r="V206">
        <v>0.030157643670137499</v>
      </c>
      <c r="W206" t="s">
        <v>158</v>
      </c>
      <c r="X206" t="s">
        <v>159</v>
      </c>
      <c r="Y206" t="s">
        <v>160</v>
      </c>
      <c r="Z206" t="s">
        <v>161</v>
      </c>
      <c r="AA206" t="s">
        <v>162</v>
      </c>
      <c r="AB206" t="s">
        <v>384</v>
      </c>
      <c r="AC206" t="s">
        <v>385</v>
      </c>
      <c r="AD206" t="s">
        <v>164</v>
      </c>
      <c r="AE206" t="s">
        <v>165</v>
      </c>
      <c r="AF206" t="s">
        <v>166</v>
      </c>
      <c r="AG206">
        <v>0</v>
      </c>
      <c r="AH206">
        <v>0.5082465177985227</v>
      </c>
      <c r="AI206">
        <v>0.081685790232664507</v>
      </c>
      <c r="AJ206">
        <v>0</v>
      </c>
      <c r="AK206">
        <v>0.0222132089333913</v>
      </c>
      <c r="AL206">
        <v>0.063434340284986901</v>
      </c>
      <c r="AM206">
        <v>0</v>
      </c>
      <c r="AN206">
        <v>0</v>
      </c>
      <c r="AO206">
        <v>0</v>
      </c>
      <c r="AP206">
        <v>0</v>
      </c>
      <c r="AQ206">
        <v>0</v>
      </c>
      <c r="AR206">
        <v>0</v>
      </c>
      <c r="AS206">
        <v>0</v>
      </c>
      <c r="AT206">
        <v>30.970818000000001</v>
      </c>
      <c r="AU206">
        <v>49.507334999999998</v>
      </c>
      <c r="AV206">
        <v>0</v>
      </c>
      <c r="AW206">
        <v>12.952762</v>
      </c>
      <c r="AX206">
        <v>20.294101999999999</v>
      </c>
      <c r="AY206">
        <v>29.196608000000001</v>
      </c>
      <c r="AZ206">
        <v>14.996570999999999</v>
      </c>
      <c r="BA206">
        <v>0</v>
      </c>
      <c r="BB206">
        <v>0</v>
      </c>
      <c r="BC206">
        <v>0</v>
      </c>
      <c r="BD206">
        <v>0</v>
      </c>
      <c r="BE206">
        <v>3.0381100000000001</v>
      </c>
      <c r="BF206">
        <v>0</v>
      </c>
      <c r="BG206">
        <v>65.950102999999999</v>
      </c>
      <c r="BH206">
        <v>8.4552119999999995</v>
      </c>
      <c r="BI206">
        <v>0</v>
      </c>
      <c r="BJ206">
        <v>3.0381100000000001</v>
      </c>
      <c r="BK206">
        <v>3.0347279999999999</v>
      </c>
      <c r="BL206">
        <v>0</v>
      </c>
      <c r="BM206">
        <v>0</v>
      </c>
      <c r="BN206">
        <v>0</v>
      </c>
      <c r="BO206">
        <v>0</v>
      </c>
    </row>
    <row r="207">
      <c r="A207" t="s">
        <v>588</v>
      </c>
      <c r="B207">
        <v>2014</v>
      </c>
      <c r="C207" t="s">
        <v>594</v>
      </c>
      <c r="D207">
        <v>157</v>
      </c>
      <c r="E207" t="s">
        <v>62</v>
      </c>
      <c r="F207" t="s">
        <v>393</v>
      </c>
      <c r="G207" t="s">
        <v>197</v>
      </c>
      <c r="H207">
        <v>0</v>
      </c>
      <c r="I207">
        <v>0</v>
      </c>
      <c r="J207">
        <v>0</v>
      </c>
      <c r="K207">
        <v>0</v>
      </c>
      <c r="L207">
        <v>0.091120953228615506</v>
      </c>
      <c r="M207">
        <v>0</v>
      </c>
      <c r="N207">
        <v>0</v>
      </c>
      <c r="O207">
        <v>0</v>
      </c>
      <c r="P207">
        <v>0.15638257501053479</v>
      </c>
      <c r="Q207">
        <v>0.075407969424438004</v>
      </c>
      <c r="R207">
        <v>0</v>
      </c>
      <c r="S207">
        <v>0</v>
      </c>
      <c r="T207">
        <v>0</v>
      </c>
      <c r="U207">
        <v>0</v>
      </c>
      <c r="V207">
        <v>0</v>
      </c>
      <c r="W207" t="s">
        <v>158</v>
      </c>
      <c r="X207" t="s">
        <v>159</v>
      </c>
      <c r="Y207" t="s">
        <v>160</v>
      </c>
      <c r="Z207" t="s">
        <v>161</v>
      </c>
      <c r="AA207" t="s">
        <v>162</v>
      </c>
      <c r="AB207" t="s">
        <v>384</v>
      </c>
      <c r="AC207" t="s">
        <v>385</v>
      </c>
      <c r="AD207" t="s">
        <v>164</v>
      </c>
      <c r="AE207" t="s">
        <v>165</v>
      </c>
      <c r="AF207" t="s">
        <v>166</v>
      </c>
      <c r="AG207">
        <v>0</v>
      </c>
      <c r="AH207">
        <v>0.1165558107873618</v>
      </c>
      <c r="AI207">
        <v>0</v>
      </c>
      <c r="AJ207">
        <v>0</v>
      </c>
      <c r="AK207">
        <v>0</v>
      </c>
      <c r="AL207">
        <v>0</v>
      </c>
      <c r="AM207">
        <v>0</v>
      </c>
      <c r="AN207">
        <v>0</v>
      </c>
      <c r="AO207">
        <v>0</v>
      </c>
      <c r="AP207">
        <v>0</v>
      </c>
      <c r="AQ207">
        <v>0</v>
      </c>
      <c r="AR207">
        <v>0</v>
      </c>
      <c r="AS207">
        <v>0</v>
      </c>
      <c r="AT207">
        <v>0</v>
      </c>
      <c r="AU207">
        <v>15.12429</v>
      </c>
      <c r="AV207">
        <v>0</v>
      </c>
      <c r="AW207">
        <v>0</v>
      </c>
      <c r="AX207">
        <v>0</v>
      </c>
      <c r="AY207">
        <v>10.204458000000001</v>
      </c>
      <c r="AZ207">
        <v>4.9198320000000004</v>
      </c>
      <c r="BA207">
        <v>0</v>
      </c>
      <c r="BB207">
        <v>0</v>
      </c>
      <c r="BC207">
        <v>0</v>
      </c>
      <c r="BD207">
        <v>0</v>
      </c>
      <c r="BE207">
        <v>0</v>
      </c>
      <c r="BF207">
        <v>0</v>
      </c>
      <c r="BG207">
        <v>15.12429</v>
      </c>
      <c r="BH207">
        <v>0</v>
      </c>
      <c r="BI207">
        <v>0</v>
      </c>
      <c r="BJ207">
        <v>0</v>
      </c>
      <c r="BK207">
        <v>0</v>
      </c>
      <c r="BL207">
        <v>0</v>
      </c>
      <c r="BM207">
        <v>0</v>
      </c>
      <c r="BN207">
        <v>0</v>
      </c>
      <c r="BO207">
        <v>0</v>
      </c>
    </row>
    <row r="208">
      <c r="A208" t="s">
        <v>588</v>
      </c>
      <c r="B208">
        <v>2014</v>
      </c>
      <c r="C208" t="s">
        <v>594</v>
      </c>
      <c r="D208">
        <v>158</v>
      </c>
      <c r="E208" t="s">
        <v>62</v>
      </c>
      <c r="F208" t="s">
        <v>394</v>
      </c>
      <c r="G208" t="s">
        <v>197</v>
      </c>
      <c r="H208">
        <v>11.68797951922657</v>
      </c>
      <c r="I208">
        <v>12.59320797497651</v>
      </c>
      <c r="J208">
        <v>14.876988967815301</v>
      </c>
      <c r="K208">
        <v>14.153100129985891</v>
      </c>
      <c r="L208">
        <v>7.7012501202134587</v>
      </c>
      <c r="M208">
        <v>13.34112703750827</v>
      </c>
      <c r="N208">
        <v>11.53943032919322</v>
      </c>
      <c r="O208">
        <v>13.72172883865094</v>
      </c>
      <c r="P208">
        <v>10.06037026845409</v>
      </c>
      <c r="Q208">
        <v>2.928903379689864</v>
      </c>
      <c r="R208">
        <v>11.2104129354066</v>
      </c>
      <c r="S208">
        <v>12.37769077988677</v>
      </c>
      <c r="T208">
        <v>12.003139116939661</v>
      </c>
      <c r="U208">
        <v>16.424146659523771</v>
      </c>
      <c r="V208">
        <v>15.10192113827763</v>
      </c>
      <c r="W208" t="s">
        <v>158</v>
      </c>
      <c r="X208" t="s">
        <v>159</v>
      </c>
      <c r="Y208" t="s">
        <v>160</v>
      </c>
      <c r="Z208" t="s">
        <v>161</v>
      </c>
      <c r="AA208" t="s">
        <v>162</v>
      </c>
      <c r="AB208" t="s">
        <v>384</v>
      </c>
      <c r="AC208" t="s">
        <v>385</v>
      </c>
      <c r="AD208" t="s">
        <v>164</v>
      </c>
      <c r="AE208" t="s">
        <v>165</v>
      </c>
      <c r="AF208" t="s">
        <v>166</v>
      </c>
      <c r="AG208">
        <v>31.345725240083979</v>
      </c>
      <c r="AH208">
        <v>3.437706506446248</v>
      </c>
      <c r="AI208">
        <v>22.3488361144484</v>
      </c>
      <c r="AJ208">
        <v>3.4201244744033859</v>
      </c>
      <c r="AK208">
        <v>15.786952799089971</v>
      </c>
      <c r="AL208">
        <v>16.3951422272809</v>
      </c>
      <c r="AM208">
        <v>4.0365509830592874</v>
      </c>
      <c r="AN208">
        <v>10.31057267725169</v>
      </c>
      <c r="AO208">
        <v>3.8867201224297578</v>
      </c>
      <c r="AP208">
        <v>7.5885955009409454</v>
      </c>
      <c r="AQ208">
        <v>1934.2304939999999</v>
      </c>
      <c r="AR208">
        <v>2088.798835000001</v>
      </c>
      <c r="AS208">
        <v>2468.3061059999991</v>
      </c>
      <c r="AT208">
        <v>2348.8717329999999</v>
      </c>
      <c r="AU208">
        <v>1278.256384</v>
      </c>
      <c r="AV208">
        <v>870.07101200000045</v>
      </c>
      <c r="AW208">
        <v>752.85827699999982</v>
      </c>
      <c r="AX208">
        <v>894.09193200000061</v>
      </c>
      <c r="AY208">
        <v>656.47100300000022</v>
      </c>
      <c r="AZ208">
        <v>191.09004899999991</v>
      </c>
      <c r="BA208">
        <v>1126.1978650000001</v>
      </c>
      <c r="BB208">
        <v>1245.549888</v>
      </c>
      <c r="BC208">
        <v>1207.944802</v>
      </c>
      <c r="BD208">
        <v>1652.806677999999</v>
      </c>
      <c r="BE208">
        <v>1521.382045999999</v>
      </c>
      <c r="BF208">
        <v>2518.1113440000022</v>
      </c>
      <c r="BG208">
        <v>446.07703199999997</v>
      </c>
      <c r="BH208">
        <v>2313.3050040000039</v>
      </c>
      <c r="BI208">
        <v>218.2586269999999</v>
      </c>
      <c r="BJ208">
        <v>2159.188224999999</v>
      </c>
      <c r="BK208">
        <v>784.3511410000001</v>
      </c>
      <c r="BL208">
        <v>157.17295399999989</v>
      </c>
      <c r="BM208">
        <v>707.48341400000027</v>
      </c>
      <c r="BN208">
        <v>416.65347400000002</v>
      </c>
      <c r="BO208">
        <v>397.86233700000003</v>
      </c>
    </row>
    <row r="209">
      <c r="A209" t="s">
        <v>588</v>
      </c>
      <c r="B209">
        <v>2014</v>
      </c>
      <c r="C209" t="s">
        <v>594</v>
      </c>
      <c r="D209">
        <v>159</v>
      </c>
      <c r="E209" t="s">
        <v>62</v>
      </c>
      <c r="F209" t="s">
        <v>395</v>
      </c>
      <c r="G209" t="s">
        <v>197</v>
      </c>
      <c r="H209">
        <v>6.4753275141000044</v>
      </c>
      <c r="I209">
        <v>10.079282330397451</v>
      </c>
      <c r="J209">
        <v>15.968634747020349</v>
      </c>
      <c r="K209">
        <v>31.938132535123341</v>
      </c>
      <c r="L209">
        <v>21.908201050472691</v>
      </c>
      <c r="M209">
        <v>21.0124003439674</v>
      </c>
      <c r="N209">
        <v>35.426174444985477</v>
      </c>
      <c r="O209">
        <v>37.563208572449312</v>
      </c>
      <c r="P209">
        <v>27.313339986044578</v>
      </c>
      <c r="Q209">
        <v>9.5051586422957559</v>
      </c>
      <c r="R209">
        <v>4.7835415810394686</v>
      </c>
      <c r="S209">
        <v>8.4824509765063354</v>
      </c>
      <c r="T209">
        <v>11.07395902777451</v>
      </c>
      <c r="U209">
        <v>11.93254278009573</v>
      </c>
      <c r="V209">
        <v>21.32848558405702</v>
      </c>
      <c r="W209" t="s">
        <v>158</v>
      </c>
      <c r="X209" t="s">
        <v>159</v>
      </c>
      <c r="Y209" t="s">
        <v>160</v>
      </c>
      <c r="Z209" t="s">
        <v>161</v>
      </c>
      <c r="AA209" t="s">
        <v>162</v>
      </c>
      <c r="AB209" t="s">
        <v>384</v>
      </c>
      <c r="AC209" t="s">
        <v>385</v>
      </c>
      <c r="AD209" t="s">
        <v>164</v>
      </c>
      <c r="AE209" t="s">
        <v>165</v>
      </c>
      <c r="AF209" t="s">
        <v>166</v>
      </c>
      <c r="AG209">
        <v>7.1592337118487244</v>
      </c>
      <c r="AH209">
        <v>7.9499576747179637</v>
      </c>
      <c r="AI209">
        <v>12.023533618033889</v>
      </c>
      <c r="AJ209">
        <v>38.231997203727673</v>
      </c>
      <c r="AK209">
        <v>40.346744268818568</v>
      </c>
      <c r="AL209">
        <v>10.430849371625079</v>
      </c>
      <c r="AM209">
        <v>3.8503525232828109</v>
      </c>
      <c r="AN209">
        <v>7.4056226295900212</v>
      </c>
      <c r="AO209">
        <v>20.67747612048738</v>
      </c>
      <c r="AP209">
        <v>2.797387177420803</v>
      </c>
      <c r="AQ209">
        <v>1071.594617</v>
      </c>
      <c r="AR209">
        <v>1671.8212889999991</v>
      </c>
      <c r="AS209">
        <v>2649.4258170000021</v>
      </c>
      <c r="AT209">
        <v>5300.5049090000066</v>
      </c>
      <c r="AU209">
        <v>3636.3314289999998</v>
      </c>
      <c r="AV209">
        <v>1370.370013000002</v>
      </c>
      <c r="AW209">
        <v>2311.2829569999999</v>
      </c>
      <c r="AX209">
        <v>2447.575092000005</v>
      </c>
      <c r="AY209">
        <v>1782.2818860000009</v>
      </c>
      <c r="AZ209">
        <v>620.1437860000002</v>
      </c>
      <c r="BA209">
        <v>480.55449399999998</v>
      </c>
      <c r="BB209">
        <v>853.57729900000027</v>
      </c>
      <c r="BC209">
        <v>1114.4360749999989</v>
      </c>
      <c r="BD209">
        <v>1200.8043279999999</v>
      </c>
      <c r="BE209">
        <v>2148.652130999998</v>
      </c>
      <c r="BF209">
        <v>575.12619300000006</v>
      </c>
      <c r="BG209">
        <v>1031.587053</v>
      </c>
      <c r="BH209">
        <v>1244.5435789999999</v>
      </c>
      <c r="BI209">
        <v>2439.8127259999978</v>
      </c>
      <c r="BJ209">
        <v>5518.2413130000023</v>
      </c>
      <c r="BK209">
        <v>499.0166289999998</v>
      </c>
      <c r="BL209">
        <v>149.92286300000009</v>
      </c>
      <c r="BM209">
        <v>508.15365400000007</v>
      </c>
      <c r="BN209">
        <v>2216.6098890000039</v>
      </c>
      <c r="BO209">
        <v>146.664162</v>
      </c>
    </row>
    <row r="210">
      <c r="A210" t="s">
        <v>588</v>
      </c>
      <c r="B210">
        <v>2014</v>
      </c>
      <c r="C210" t="s">
        <v>594</v>
      </c>
      <c r="D210">
        <v>160</v>
      </c>
      <c r="E210" t="s">
        <v>62</v>
      </c>
      <c r="F210" t="s">
        <v>396</v>
      </c>
      <c r="G210" t="s">
        <v>197</v>
      </c>
      <c r="H210">
        <v>47.244606366044508</v>
      </c>
      <c r="I210">
        <v>51.013332852895843</v>
      </c>
      <c r="J210">
        <v>51.317810253209927</v>
      </c>
      <c r="K210">
        <v>36.183906267518744</v>
      </c>
      <c r="L210">
        <v>8.5321562130793911</v>
      </c>
      <c r="M210">
        <v>55.799482109756532</v>
      </c>
      <c r="N210">
        <v>38.304971931046268</v>
      </c>
      <c r="O210">
        <v>17.897303658346619</v>
      </c>
      <c r="P210">
        <v>10.689965459436429</v>
      </c>
      <c r="Q210">
        <v>2.3908263381714039</v>
      </c>
      <c r="R210">
        <v>45.506700337702483</v>
      </c>
      <c r="S210">
        <v>49.387374519584533</v>
      </c>
      <c r="T210">
        <v>50.207691757884582</v>
      </c>
      <c r="U210">
        <v>48.291367296891082</v>
      </c>
      <c r="V210">
        <v>45.700401719535392</v>
      </c>
      <c r="W210" t="s">
        <v>158</v>
      </c>
      <c r="X210" t="s">
        <v>159</v>
      </c>
      <c r="Y210" t="s">
        <v>160</v>
      </c>
      <c r="Z210" t="s">
        <v>161</v>
      </c>
      <c r="AA210" t="s">
        <v>162</v>
      </c>
      <c r="AB210" t="s">
        <v>384</v>
      </c>
      <c r="AC210" t="s">
        <v>385</v>
      </c>
      <c r="AD210" t="s">
        <v>164</v>
      </c>
      <c r="AE210" t="s">
        <v>165</v>
      </c>
      <c r="AF210" t="s">
        <v>166</v>
      </c>
      <c r="AG210">
        <v>36.049580906977312</v>
      </c>
      <c r="AH210">
        <v>36.196293457306943</v>
      </c>
      <c r="AI210">
        <v>32.084259626687043</v>
      </c>
      <c r="AJ210">
        <v>52.599428540019836</v>
      </c>
      <c r="AK210">
        <v>14.84316623029699</v>
      </c>
      <c r="AL210">
        <v>59.552380367281557</v>
      </c>
      <c r="AM210">
        <v>82.614964666259027</v>
      </c>
      <c r="AN210">
        <v>69.625362532679034</v>
      </c>
      <c r="AO210">
        <v>31.83629557314536</v>
      </c>
      <c r="AP210">
        <v>31.63866598980719</v>
      </c>
      <c r="AQ210">
        <v>7818.4564030000001</v>
      </c>
      <c r="AR210">
        <v>8461.4333730000071</v>
      </c>
      <c r="AS210">
        <v>8514.3616539999821</v>
      </c>
      <c r="AT210">
        <v>6005.1404879999964</v>
      </c>
      <c r="AU210">
        <v>1416.1704890000001</v>
      </c>
      <c r="AV210">
        <v>3639.086243000007</v>
      </c>
      <c r="AW210">
        <v>2499.1021520000008</v>
      </c>
      <c r="AX210">
        <v>1166.167543</v>
      </c>
      <c r="AY210">
        <v>697.55408200000034</v>
      </c>
      <c r="AZ210">
        <v>155.98436100000001</v>
      </c>
      <c r="BA210">
        <v>4571.6022290000037</v>
      </c>
      <c r="BB210">
        <v>4969.78312800001</v>
      </c>
      <c r="BC210">
        <v>5052.688275000005</v>
      </c>
      <c r="BD210">
        <v>4859.6920139999902</v>
      </c>
      <c r="BE210">
        <v>4603.9023799999959</v>
      </c>
      <c r="BF210">
        <v>2895.9884620000021</v>
      </c>
      <c r="BG210">
        <v>4696.8335209999896</v>
      </c>
      <c r="BH210">
        <v>3321.0086630000019</v>
      </c>
      <c r="BI210">
        <v>3356.684571000003</v>
      </c>
      <c r="BJ210">
        <v>2030.106135999999</v>
      </c>
      <c r="BK210">
        <v>2849.0132530000042</v>
      </c>
      <c r="BL210">
        <v>3216.8150720000049</v>
      </c>
      <c r="BM210">
        <v>4777.5027370000116</v>
      </c>
      <c r="BN210">
        <v>3412.8269420000029</v>
      </c>
      <c r="BO210">
        <v>1658.7830500000009</v>
      </c>
    </row>
    <row r="211">
      <c r="A211" t="s">
        <v>588</v>
      </c>
      <c r="B211">
        <v>2014</v>
      </c>
      <c r="C211" t="s">
        <v>594</v>
      </c>
      <c r="D211">
        <v>161</v>
      </c>
      <c r="E211" t="s">
        <v>62</v>
      </c>
      <c r="F211" t="s">
        <v>323</v>
      </c>
      <c r="G211" t="s">
        <v>197</v>
      </c>
      <c r="H211">
        <v>34.391099510062233</v>
      </c>
      <c r="I211">
        <v>25.919874972265809</v>
      </c>
      <c r="J211">
        <v>15.72235191800139</v>
      </c>
      <c r="K211">
        <v>4.3382166176368759</v>
      </c>
      <c r="L211">
        <v>0.31412467863157018</v>
      </c>
      <c r="M211">
        <v>4.933978232056595</v>
      </c>
      <c r="N211">
        <v>1.3877551065327089</v>
      </c>
      <c r="O211">
        <v>0.59357255413233478</v>
      </c>
      <c r="P211">
        <v>0.022371451189370201</v>
      </c>
      <c r="Q211">
        <v>0</v>
      </c>
      <c r="R211">
        <v>38.267586410862663</v>
      </c>
      <c r="S211">
        <v>29.51562049333581</v>
      </c>
      <c r="T211">
        <v>26.493301263330231</v>
      </c>
      <c r="U211">
        <v>22.73067653001636</v>
      </c>
      <c r="V211">
        <v>11.422580243478221</v>
      </c>
      <c r="W211" t="s">
        <v>158</v>
      </c>
      <c r="X211" t="s">
        <v>159</v>
      </c>
      <c r="Y211" t="s">
        <v>160</v>
      </c>
      <c r="Z211" t="s">
        <v>161</v>
      </c>
      <c r="AA211" t="s">
        <v>162</v>
      </c>
      <c r="AB211" t="s">
        <v>384</v>
      </c>
      <c r="AC211" t="s">
        <v>385</v>
      </c>
      <c r="AD211" t="s">
        <v>164</v>
      </c>
      <c r="AE211" t="s">
        <v>165</v>
      </c>
      <c r="AF211" t="s">
        <v>166</v>
      </c>
      <c r="AG211">
        <v>16.802926467741461</v>
      </c>
      <c r="AH211">
        <v>2.0822350124934128</v>
      </c>
      <c r="AI211">
        <v>31.099127708863211</v>
      </c>
      <c r="AJ211">
        <v>4.4682314095422218</v>
      </c>
      <c r="AK211">
        <v>1.650559131948047</v>
      </c>
      <c r="AL211">
        <v>10.282817077529049</v>
      </c>
      <c r="AM211">
        <v>6.1407736802644743</v>
      </c>
      <c r="AN211">
        <v>9.0384142394291853</v>
      </c>
      <c r="AO211">
        <v>35.029005238939078</v>
      </c>
      <c r="AP211">
        <v>55.599094322373297</v>
      </c>
      <c r="AQ211">
        <v>5691.3441100000036</v>
      </c>
      <c r="AR211">
        <v>4299.2543880000103</v>
      </c>
      <c r="AS211">
        <v>2608.563959000001</v>
      </c>
      <c r="AT211">
        <v>719.97755200000017</v>
      </c>
      <c r="AU211">
        <v>52.138531999999998</v>
      </c>
      <c r="AV211">
        <v>321.78026799999992</v>
      </c>
      <c r="AW211">
        <v>90.540250999999998</v>
      </c>
      <c r="AX211">
        <v>38.676499</v>
      </c>
      <c r="AY211">
        <v>1.459808</v>
      </c>
      <c r="AZ211">
        <v>0</v>
      </c>
      <c r="BA211">
        <v>3844.3609850000062</v>
      </c>
      <c r="BB211">
        <v>2970.116030000002</v>
      </c>
      <c r="BC211">
        <v>2666.1730100000032</v>
      </c>
      <c r="BD211">
        <v>2287.4499810000002</v>
      </c>
      <c r="BE211">
        <v>1150.7217089999999</v>
      </c>
      <c r="BF211">
        <v>1349.8376390000001</v>
      </c>
      <c r="BG211">
        <v>270.19095800000002</v>
      </c>
      <c r="BH211">
        <v>3219.038673</v>
      </c>
      <c r="BI211">
        <v>285.14460800000012</v>
      </c>
      <c r="BJ211">
        <v>225.74767199999999</v>
      </c>
      <c r="BK211">
        <v>491.93469599999992</v>
      </c>
      <c r="BL211">
        <v>239.10599499999989</v>
      </c>
      <c r="BM211">
        <v>620.19136700000024</v>
      </c>
      <c r="BN211">
        <v>3755.083017000004</v>
      </c>
      <c r="BO211">
        <v>2915.0039160000042</v>
      </c>
    </row>
    <row r="212">
      <c r="A212" t="s">
        <v>588</v>
      </c>
      <c r="B212">
        <v>2014</v>
      </c>
      <c r="C212" t="s">
        <v>594</v>
      </c>
      <c r="D212">
        <v>162</v>
      </c>
      <c r="E212" t="s">
        <v>62</v>
      </c>
      <c r="F212" t="s">
        <v>324</v>
      </c>
      <c r="G212" t="s">
        <v>197</v>
      </c>
      <c r="H212">
        <v>0</v>
      </c>
      <c r="I212">
        <v>0.0083197332926644996</v>
      </c>
      <c r="J212">
        <v>0.073022521901394993</v>
      </c>
      <c r="K212">
        <v>0</v>
      </c>
      <c r="L212">
        <v>0</v>
      </c>
      <c r="M212">
        <v>0.0211596005659711</v>
      </c>
      <c r="N212">
        <v>0</v>
      </c>
      <c r="O212">
        <v>0</v>
      </c>
      <c r="P212">
        <v>0</v>
      </c>
      <c r="Q212">
        <v>0</v>
      </c>
      <c r="R212">
        <v>0</v>
      </c>
      <c r="S212">
        <v>0</v>
      </c>
      <c r="T212">
        <v>0</v>
      </c>
      <c r="U212">
        <v>0.1203930896092741</v>
      </c>
      <c r="V212">
        <v>0</v>
      </c>
      <c r="W212" t="s">
        <v>158</v>
      </c>
      <c r="X212" t="s">
        <v>159</v>
      </c>
      <c r="Y212" t="s">
        <v>160</v>
      </c>
      <c r="Z212" t="s">
        <v>161</v>
      </c>
      <c r="AA212" t="s">
        <v>162</v>
      </c>
      <c r="AB212" t="s">
        <v>384</v>
      </c>
      <c r="AC212" t="s">
        <v>385</v>
      </c>
      <c r="AD212" t="s">
        <v>164</v>
      </c>
      <c r="AE212" t="s">
        <v>165</v>
      </c>
      <c r="AF212" t="s">
        <v>166</v>
      </c>
      <c r="AG212">
        <v>0.0171780173909413</v>
      </c>
      <c r="AH212">
        <v>0</v>
      </c>
      <c r="AI212">
        <v>0</v>
      </c>
      <c r="AJ212">
        <v>0</v>
      </c>
      <c r="AK212">
        <v>0</v>
      </c>
      <c r="AL212">
        <v>0</v>
      </c>
      <c r="AM212">
        <v>0</v>
      </c>
      <c r="AN212">
        <v>0.17656610196186531</v>
      </c>
      <c r="AO212">
        <v>0</v>
      </c>
      <c r="AP212">
        <v>0</v>
      </c>
      <c r="AQ212">
        <v>0</v>
      </c>
      <c r="AR212">
        <v>1.3799699999999999</v>
      </c>
      <c r="AS212">
        <v>12.115485</v>
      </c>
      <c r="AT212">
        <v>0</v>
      </c>
      <c r="AU212">
        <v>0</v>
      </c>
      <c r="AV212">
        <v>1.3799699999999999</v>
      </c>
      <c r="AW212">
        <v>0</v>
      </c>
      <c r="AX212">
        <v>0</v>
      </c>
      <c r="AY212">
        <v>0</v>
      </c>
      <c r="AZ212">
        <v>0</v>
      </c>
      <c r="BA212">
        <v>0</v>
      </c>
      <c r="BB212">
        <v>0</v>
      </c>
      <c r="BC212">
        <v>0</v>
      </c>
      <c r="BD212">
        <v>12.115485</v>
      </c>
      <c r="BE212">
        <v>0</v>
      </c>
      <c r="BF212">
        <v>1.3799699999999999</v>
      </c>
      <c r="BG212">
        <v>0</v>
      </c>
      <c r="BH212">
        <v>0</v>
      </c>
      <c r="BI212">
        <v>0</v>
      </c>
      <c r="BJ212">
        <v>0</v>
      </c>
      <c r="BK212">
        <v>0</v>
      </c>
      <c r="BL212">
        <v>0</v>
      </c>
      <c r="BM212">
        <v>12.115485</v>
      </c>
      <c r="BN212">
        <v>0</v>
      </c>
      <c r="BO212">
        <v>0</v>
      </c>
    </row>
    <row r="213">
      <c r="A213" t="s">
        <v>588</v>
      </c>
      <c r="B213">
        <v>2014</v>
      </c>
      <c r="C213" t="s">
        <v>594</v>
      </c>
      <c r="D213">
        <v>163</v>
      </c>
      <c r="E213" t="s">
        <v>62</v>
      </c>
      <c r="F213" t="s">
        <v>325</v>
      </c>
      <c r="G213" t="s">
        <v>197</v>
      </c>
      <c r="H213">
        <v>0.1040575070706795</v>
      </c>
      <c r="I213">
        <v>0.26202396419590213</v>
      </c>
      <c r="J213">
        <v>0.093950523529662405</v>
      </c>
      <c r="K213">
        <v>0.18665699904477931</v>
      </c>
      <c r="L213">
        <v>0.068456508731324903</v>
      </c>
      <c r="M213">
        <v>0.062882915992285904</v>
      </c>
      <c r="N213">
        <v>0.1279377143784089</v>
      </c>
      <c r="O213">
        <v>0</v>
      </c>
      <c r="P213">
        <v>0.0295831166868183</v>
      </c>
      <c r="Q213">
        <v>0</v>
      </c>
      <c r="R213">
        <v>0.15332457682954401</v>
      </c>
      <c r="S213">
        <v>0.1217874450727163</v>
      </c>
      <c r="T213">
        <v>0.13425134883703679</v>
      </c>
      <c r="U213">
        <v>0.30804527232586698</v>
      </c>
      <c r="V213">
        <v>0.31827177081349661</v>
      </c>
      <c r="W213" t="s">
        <v>158</v>
      </c>
      <c r="X213" t="s">
        <v>159</v>
      </c>
      <c r="Y213" t="s">
        <v>160</v>
      </c>
      <c r="Z213" t="s">
        <v>161</v>
      </c>
      <c r="AA213" t="s">
        <v>162</v>
      </c>
      <c r="AB213" t="s">
        <v>384</v>
      </c>
      <c r="AC213" t="s">
        <v>385</v>
      </c>
      <c r="AD213" t="s">
        <v>164</v>
      </c>
      <c r="AE213" t="s">
        <v>165</v>
      </c>
      <c r="AF213" t="s">
        <v>166</v>
      </c>
      <c r="AG213">
        <v>0.97922074633125977</v>
      </c>
      <c r="AH213">
        <v>0.050163845254817603</v>
      </c>
      <c r="AI213">
        <v>0</v>
      </c>
      <c r="AJ213">
        <v>0</v>
      </c>
      <c r="AK213">
        <v>0</v>
      </c>
      <c r="AL213">
        <v>0.58245872164978396</v>
      </c>
      <c r="AM213">
        <v>0.054906077668963403</v>
      </c>
      <c r="AN213">
        <v>0.035669894415692398</v>
      </c>
      <c r="AO213">
        <v>0</v>
      </c>
      <c r="AP213">
        <v>0.018797771046022298</v>
      </c>
      <c r="AQ213">
        <v>17.220358999999998</v>
      </c>
      <c r="AR213">
        <v>43.461154000000001</v>
      </c>
      <c r="AS213">
        <v>15.587740999999999</v>
      </c>
      <c r="AT213">
        <v>30.977902</v>
      </c>
      <c r="AU213">
        <v>11.362437</v>
      </c>
      <c r="AV213">
        <v>4.1010479999999996</v>
      </c>
      <c r="AW213">
        <v>8.3469429999999996</v>
      </c>
      <c r="AX213">
        <v>0</v>
      </c>
      <c r="AY213">
        <v>1.9303920000000001</v>
      </c>
      <c r="AZ213">
        <v>0</v>
      </c>
      <c r="BA213">
        <v>15.402984</v>
      </c>
      <c r="BB213">
        <v>12.255302</v>
      </c>
      <c r="BC213">
        <v>13.510484</v>
      </c>
      <c r="BD213">
        <v>30.999435999999999</v>
      </c>
      <c r="BE213">
        <v>32.063003999999999</v>
      </c>
      <c r="BF213">
        <v>78.664215000000013</v>
      </c>
      <c r="BG213">
        <v>6.5092639999999999</v>
      </c>
      <c r="BH213">
        <v>0</v>
      </c>
      <c r="BI213">
        <v>0</v>
      </c>
      <c r="BJ213">
        <v>0</v>
      </c>
      <c r="BK213">
        <v>27.865093000000002</v>
      </c>
      <c r="BL213">
        <v>2.137902</v>
      </c>
      <c r="BM213">
        <v>2.4475709999999999</v>
      </c>
      <c r="BN213">
        <v>0</v>
      </c>
      <c r="BO213">
        <v>0.98554800000000009</v>
      </c>
    </row>
    <row r="214">
      <c r="A214" t="s">
        <v>588</v>
      </c>
      <c r="B214">
        <v>2014</v>
      </c>
      <c r="C214" t="s">
        <v>594</v>
      </c>
      <c r="D214">
        <v>164</v>
      </c>
      <c r="E214" t="s">
        <v>62</v>
      </c>
      <c r="F214" t="s">
        <v>46</v>
      </c>
      <c r="G214" t="s">
        <v>197</v>
      </c>
      <c r="H214">
        <v>0</v>
      </c>
      <c r="I214">
        <v>0</v>
      </c>
      <c r="J214">
        <v>0.0189728242726241</v>
      </c>
      <c r="K214">
        <v>0</v>
      </c>
      <c r="L214">
        <v>0</v>
      </c>
      <c r="M214">
        <v>0.048267386157670199</v>
      </c>
      <c r="N214">
        <v>0</v>
      </c>
      <c r="O214">
        <v>0</v>
      </c>
      <c r="P214">
        <v>0</v>
      </c>
      <c r="Q214">
        <v>0</v>
      </c>
      <c r="R214">
        <v>0</v>
      </c>
      <c r="S214">
        <v>0</v>
      </c>
      <c r="T214">
        <v>0</v>
      </c>
      <c r="U214">
        <v>0</v>
      </c>
      <c r="V214">
        <v>0</v>
      </c>
      <c r="W214" t="s">
        <v>158</v>
      </c>
      <c r="X214" t="s">
        <v>159</v>
      </c>
      <c r="Y214" t="s">
        <v>160</v>
      </c>
      <c r="Z214" t="s">
        <v>161</v>
      </c>
      <c r="AA214" t="s">
        <v>162</v>
      </c>
      <c r="AB214" t="s">
        <v>384</v>
      </c>
      <c r="AC214" t="s">
        <v>385</v>
      </c>
      <c r="AD214" t="s">
        <v>164</v>
      </c>
      <c r="AE214" t="s">
        <v>165</v>
      </c>
      <c r="AF214" t="s">
        <v>166</v>
      </c>
      <c r="AG214">
        <v>0</v>
      </c>
      <c r="AH214">
        <v>0</v>
      </c>
      <c r="AI214">
        <v>0</v>
      </c>
      <c r="AJ214">
        <v>0</v>
      </c>
      <c r="AK214">
        <v>0</v>
      </c>
      <c r="AL214">
        <v>0</v>
      </c>
      <c r="AM214">
        <v>0</v>
      </c>
      <c r="AN214">
        <v>0.045875676952766301</v>
      </c>
      <c r="AO214">
        <v>0</v>
      </c>
      <c r="AP214">
        <v>0</v>
      </c>
      <c r="AQ214">
        <v>0</v>
      </c>
      <c r="AR214">
        <v>0</v>
      </c>
      <c r="AS214">
        <v>3.1478640000000002</v>
      </c>
      <c r="AT214">
        <v>0</v>
      </c>
      <c r="AU214">
        <v>0</v>
      </c>
      <c r="AV214">
        <v>3.1478640000000002</v>
      </c>
      <c r="AW214">
        <v>0</v>
      </c>
      <c r="AX214">
        <v>0</v>
      </c>
      <c r="AY214">
        <v>0</v>
      </c>
      <c r="AZ214">
        <v>0</v>
      </c>
      <c r="BA214">
        <v>0</v>
      </c>
      <c r="BB214">
        <v>0</v>
      </c>
      <c r="BC214">
        <v>0</v>
      </c>
      <c r="BD214">
        <v>0</v>
      </c>
      <c r="BE214">
        <v>0</v>
      </c>
      <c r="BF214">
        <v>0</v>
      </c>
      <c r="BG214">
        <v>0</v>
      </c>
      <c r="BH214">
        <v>0</v>
      </c>
      <c r="BI214">
        <v>0</v>
      </c>
      <c r="BJ214">
        <v>0</v>
      </c>
      <c r="BK214">
        <v>0</v>
      </c>
      <c r="BL214">
        <v>0</v>
      </c>
      <c r="BM214">
        <v>3.1478640000000002</v>
      </c>
      <c r="BN214">
        <v>0</v>
      </c>
      <c r="BO214">
        <v>0</v>
      </c>
    </row>
    <row r="215">
      <c r="A215" t="s">
        <v>588</v>
      </c>
      <c r="B215">
        <v>2014</v>
      </c>
      <c r="C215" t="s">
        <v>594</v>
      </c>
      <c r="D215">
        <v>222</v>
      </c>
      <c r="E215" t="s">
        <v>36</v>
      </c>
      <c r="F215" t="s">
        <v>15</v>
      </c>
      <c r="G215" t="s">
        <v>618</v>
      </c>
      <c r="H215">
        <v>2.2067486064235631</v>
      </c>
      <c r="I215">
        <v>3.8219717374693469</v>
      </c>
      <c r="J215">
        <v>5.9771636189097377</v>
      </c>
      <c r="K215">
        <v>12.634949467487569</v>
      </c>
      <c r="L215">
        <v>41.196175049677073</v>
      </c>
      <c r="M215">
        <v>8.239002169027442</v>
      </c>
      <c r="N215">
        <v>13.84852716563049</v>
      </c>
      <c r="O215">
        <v>16.257368870418109</v>
      </c>
      <c r="P215">
        <v>28.81775818162685</v>
      </c>
      <c r="Q215">
        <v>60.732046648634288</v>
      </c>
      <c r="R215">
        <v>1.9155916173480929</v>
      </c>
      <c r="S215">
        <v>3.2304288520946272</v>
      </c>
      <c r="T215">
        <v>3.1038199226682979</v>
      </c>
      <c r="U215">
        <v>4.7026735104995963</v>
      </c>
      <c r="V215">
        <v>12.65943656558647</v>
      </c>
      <c r="W215" t="s">
        <v>158</v>
      </c>
      <c r="X215" t="s">
        <v>159</v>
      </c>
      <c r="Y215" t="s">
        <v>160</v>
      </c>
      <c r="Z215" t="s">
        <v>161</v>
      </c>
      <c r="AA215" t="s">
        <v>162</v>
      </c>
      <c r="AB215" t="s">
        <v>384</v>
      </c>
      <c r="AC215" t="s">
        <v>385</v>
      </c>
      <c r="AD215" t="s">
        <v>164</v>
      </c>
      <c r="AE215" t="s">
        <v>165</v>
      </c>
      <c r="AF215" t="s">
        <v>166</v>
      </c>
      <c r="AG215">
        <v>5.5264429816764062</v>
      </c>
      <c r="AH215">
        <v>29.014463565598081</v>
      </c>
      <c r="AI215">
        <v>6.2899784346281029</v>
      </c>
      <c r="AJ215">
        <v>6.8186104025810632</v>
      </c>
      <c r="AK215">
        <v>25.06205368579942</v>
      </c>
      <c r="AL215">
        <v>2.0914088946074312</v>
      </c>
      <c r="AM215">
        <v>4.629318107168098</v>
      </c>
      <c r="AN215">
        <v>6.317142997715985</v>
      </c>
      <c r="AO215">
        <v>7.5162237697459888</v>
      </c>
      <c r="AP215">
        <v>13.043342643882299</v>
      </c>
      <c r="AQ215">
        <v>361.89936000000012</v>
      </c>
      <c r="AR215">
        <v>623.26497300000017</v>
      </c>
      <c r="AS215">
        <v>967.65725299999997</v>
      </c>
      <c r="AT215">
        <v>2059.9169669999992</v>
      </c>
      <c r="AU215">
        <v>6677.7236929999963</v>
      </c>
      <c r="AV215">
        <v>527.19185200000015</v>
      </c>
      <c r="AW215">
        <v>889.60336899999982</v>
      </c>
      <c r="AX215">
        <v>1046.5922060000009</v>
      </c>
      <c r="AY215">
        <v>1830.580412</v>
      </c>
      <c r="AZ215">
        <v>3880.5156170000009</v>
      </c>
      <c r="BA215">
        <v>191.3089579999999</v>
      </c>
      <c r="BB215">
        <v>320.67785100000009</v>
      </c>
      <c r="BC215">
        <v>306.38914299999988</v>
      </c>
      <c r="BD215">
        <v>464.81163100000009</v>
      </c>
      <c r="BE215">
        <v>1232.7912070000009</v>
      </c>
      <c r="BF215">
        <v>418.25421200000028</v>
      </c>
      <c r="BG215">
        <v>3633.2405280000021</v>
      </c>
      <c r="BH215">
        <v>647.1558680000004</v>
      </c>
      <c r="BI215">
        <v>429.56704799999989</v>
      </c>
      <c r="BJ215">
        <v>3374.1409519999929</v>
      </c>
      <c r="BK215">
        <v>99.438556000000048</v>
      </c>
      <c r="BL215">
        <v>177.265525</v>
      </c>
      <c r="BM215">
        <v>432.290167</v>
      </c>
      <c r="BN215">
        <v>798.2124259999996</v>
      </c>
      <c r="BO215">
        <v>680.89696400000048</v>
      </c>
    </row>
    <row r="216">
      <c r="A216" t="s">
        <v>588</v>
      </c>
      <c r="B216">
        <v>2014</v>
      </c>
      <c r="C216" t="s">
        <v>594</v>
      </c>
      <c r="D216">
        <v>223</v>
      </c>
      <c r="E216" t="s">
        <v>36</v>
      </c>
      <c r="F216" t="s">
        <v>16</v>
      </c>
      <c r="G216" t="s">
        <v>619</v>
      </c>
      <c r="H216">
        <v>21.744597659152578</v>
      </c>
      <c r="I216">
        <v>22.90407219527189</v>
      </c>
      <c r="J216">
        <v>28.64600772104319</v>
      </c>
      <c r="K216">
        <v>33.963553897285387</v>
      </c>
      <c r="L216">
        <v>31.933868360370759</v>
      </c>
      <c r="M216">
        <v>29.629362165273179</v>
      </c>
      <c r="N216">
        <v>36.507354381165719</v>
      </c>
      <c r="O216">
        <v>39.347709781047158</v>
      </c>
      <c r="P216">
        <v>39.426785848826263</v>
      </c>
      <c r="Q216">
        <v>22.5835345856221</v>
      </c>
      <c r="R216">
        <v>20.32094184407141</v>
      </c>
      <c r="S216">
        <v>23.11516044479427</v>
      </c>
      <c r="T216">
        <v>23.348578798006059</v>
      </c>
      <c r="U216">
        <v>26.927992606083212</v>
      </c>
      <c r="V216">
        <v>27.111734415042481</v>
      </c>
      <c r="W216" t="s">
        <v>158</v>
      </c>
      <c r="X216" t="s">
        <v>159</v>
      </c>
      <c r="Y216" t="s">
        <v>160</v>
      </c>
      <c r="Z216" t="s">
        <v>161</v>
      </c>
      <c r="AA216" t="s">
        <v>162</v>
      </c>
      <c r="AB216" t="s">
        <v>384</v>
      </c>
      <c r="AC216" t="s">
        <v>385</v>
      </c>
      <c r="AD216" t="s">
        <v>164</v>
      </c>
      <c r="AE216" t="s">
        <v>165</v>
      </c>
      <c r="AF216" t="s">
        <v>166</v>
      </c>
      <c r="AG216">
        <v>16.932776977767581</v>
      </c>
      <c r="AH216">
        <v>40.277514279679053</v>
      </c>
      <c r="AI216">
        <v>24.20368689941489</v>
      </c>
      <c r="AJ216">
        <v>28.052287719138508</v>
      </c>
      <c r="AK216">
        <v>37.290675309956647</v>
      </c>
      <c r="AL216">
        <v>15.516121492984</v>
      </c>
      <c r="AM216">
        <v>22.91486943963654</v>
      </c>
      <c r="AN216">
        <v>23.032655534922011</v>
      </c>
      <c r="AO216">
        <v>29.779724920496481</v>
      </c>
      <c r="AP216">
        <v>13.316543100554799</v>
      </c>
      <c r="AQ216">
        <v>3566.040986000005</v>
      </c>
      <c r="AR216">
        <v>3735.0631870000002</v>
      </c>
      <c r="AS216">
        <v>4637.5704109999942</v>
      </c>
      <c r="AT216">
        <v>5537.1888199999976</v>
      </c>
      <c r="AU216">
        <v>5176.3434129999978</v>
      </c>
      <c r="AV216">
        <v>1895.904139</v>
      </c>
      <c r="AW216">
        <v>2345.1638619999999</v>
      </c>
      <c r="AX216">
        <v>2533.06711</v>
      </c>
      <c r="AY216">
        <v>2504.4939799999988</v>
      </c>
      <c r="AZ216">
        <v>1442.9903730000001</v>
      </c>
      <c r="BA216">
        <v>2029.4399780000001</v>
      </c>
      <c r="BB216">
        <v>2294.593168999997</v>
      </c>
      <c r="BC216">
        <v>2304.8215509999991</v>
      </c>
      <c r="BD216">
        <v>2661.5592459999998</v>
      </c>
      <c r="BE216">
        <v>2640.173409</v>
      </c>
      <c r="BF216">
        <v>1281.512414999999</v>
      </c>
      <c r="BG216">
        <v>5043.6189149999982</v>
      </c>
      <c r="BH216">
        <v>2490.2403350000031</v>
      </c>
      <c r="BI216">
        <v>1767.271879999998</v>
      </c>
      <c r="BJ216">
        <v>5020.4981709999993</v>
      </c>
      <c r="BK216">
        <v>737.73269300000027</v>
      </c>
      <c r="BL216">
        <v>877.45457700000077</v>
      </c>
      <c r="BM216">
        <v>1576.154048000001</v>
      </c>
      <c r="BN216">
        <v>3162.565033000004</v>
      </c>
      <c r="BO216">
        <v>695.15874999999994</v>
      </c>
    </row>
    <row r="217">
      <c r="A217" t="s">
        <v>588</v>
      </c>
      <c r="B217">
        <v>2014</v>
      </c>
      <c r="C217" t="s">
        <v>594</v>
      </c>
      <c r="D217">
        <v>224</v>
      </c>
      <c r="E217" t="s">
        <v>36</v>
      </c>
      <c r="F217" t="s">
        <v>20</v>
      </c>
      <c r="G217" t="s">
        <v>620</v>
      </c>
      <c r="H217">
        <v>76.048653734423738</v>
      </c>
      <c r="I217">
        <v>73.273956067259022</v>
      </c>
      <c r="J217">
        <v>65.376828660046755</v>
      </c>
      <c r="K217">
        <v>53.401496635227119</v>
      </c>
      <c r="L217">
        <v>26.86995658995215</v>
      </c>
      <c r="M217">
        <v>62.131635665699612</v>
      </c>
      <c r="N217">
        <v>49.644118453203731</v>
      </c>
      <c r="O217">
        <v>44.394921348534673</v>
      </c>
      <c r="P217">
        <v>31.75545596954683</v>
      </c>
      <c r="Q217">
        <v>16.684418765743651</v>
      </c>
      <c r="R217">
        <v>77.763466538580417</v>
      </c>
      <c r="S217">
        <v>73.654410703111012</v>
      </c>
      <c r="T217">
        <v>73.547601279325548</v>
      </c>
      <c r="U217">
        <v>68.369333883417056</v>
      </c>
      <c r="V217">
        <v>60.228829019370863</v>
      </c>
      <c r="W217" t="s">
        <v>158</v>
      </c>
      <c r="X217" t="s">
        <v>159</v>
      </c>
      <c r="Y217" t="s">
        <v>160</v>
      </c>
      <c r="Z217" t="s">
        <v>161</v>
      </c>
      <c r="AA217" t="s">
        <v>162</v>
      </c>
      <c r="AB217" t="s">
        <v>384</v>
      </c>
      <c r="AC217" t="s">
        <v>385</v>
      </c>
      <c r="AD217" t="s">
        <v>164</v>
      </c>
      <c r="AE217" t="s">
        <v>165</v>
      </c>
      <c r="AF217" t="s">
        <v>166</v>
      </c>
      <c r="AG217">
        <v>77.540780040556072</v>
      </c>
      <c r="AH217">
        <v>30.708022154722869</v>
      </c>
      <c r="AI217">
        <v>69.50633466595707</v>
      </c>
      <c r="AJ217">
        <v>65.129101878280366</v>
      </c>
      <c r="AK217">
        <v>37.647271004243947</v>
      </c>
      <c r="AL217">
        <v>82.392469612408632</v>
      </c>
      <c r="AM217">
        <v>72.455812453195264</v>
      </c>
      <c r="AN217">
        <v>70.650201467361853</v>
      </c>
      <c r="AO217">
        <v>62.704051309757773</v>
      </c>
      <c r="AP217">
        <v>73.640114255562978</v>
      </c>
      <c r="AQ217">
        <v>12471.723799999991</v>
      </c>
      <c r="AR217">
        <v>11949.09156500001</v>
      </c>
      <c r="AS217">
        <v>10584.010487999971</v>
      </c>
      <c r="AT217">
        <v>8706.2199389999987</v>
      </c>
      <c r="AU217">
        <v>4355.5049839999983</v>
      </c>
      <c r="AV217">
        <v>3975.6382389999999</v>
      </c>
      <c r="AW217">
        <v>3189.0449070000018</v>
      </c>
      <c r="AX217">
        <v>2857.9888320000009</v>
      </c>
      <c r="AY217">
        <v>2017.190765000001</v>
      </c>
      <c r="AZ217">
        <v>1066.0623370000001</v>
      </c>
      <c r="BA217">
        <v>7766.1896299999962</v>
      </c>
      <c r="BB217">
        <v>7311.5178270000106</v>
      </c>
      <c r="BC217">
        <v>7260.1462350000056</v>
      </c>
      <c r="BD217">
        <v>6757.6159649999972</v>
      </c>
      <c r="BE217">
        <v>5865.1560390000004</v>
      </c>
      <c r="BF217">
        <v>5868.4687349999931</v>
      </c>
      <c r="BG217">
        <v>3845.3108179999972</v>
      </c>
      <c r="BH217">
        <v>7151.2856219999921</v>
      </c>
      <c r="BI217">
        <v>4103.0817690000049</v>
      </c>
      <c r="BJ217">
        <v>5068.5071710000038</v>
      </c>
      <c r="BK217">
        <v>3917.4492489999989</v>
      </c>
      <c r="BL217">
        <v>2774.4729000000029</v>
      </c>
      <c r="BM217">
        <v>4834.6835590000082</v>
      </c>
      <c r="BN217">
        <v>6659.0823330000039</v>
      </c>
      <c r="BO217">
        <v>3844.208620000004</v>
      </c>
    </row>
    <row r="218">
      <c r="A218" t="s">
        <v>588</v>
      </c>
      <c r="B218">
        <v>2014</v>
      </c>
      <c r="C218" t="s">
        <v>594</v>
      </c>
      <c r="D218">
        <v>225</v>
      </c>
      <c r="E218" t="s">
        <v>397</v>
      </c>
      <c r="F218" t="s">
        <v>398</v>
      </c>
      <c r="G218" t="s">
        <v>197</v>
      </c>
      <c r="H218">
        <v>23.66203323785075</v>
      </c>
      <c r="I218">
        <v>26.245679467224392</v>
      </c>
      <c r="J218">
        <v>33.758019987070043</v>
      </c>
      <c r="K218">
        <v>45.762648572830322</v>
      </c>
      <c r="L218">
        <v>71.40010143991222</v>
      </c>
      <c r="M218">
        <v>37.130158497750443</v>
      </c>
      <c r="N218">
        <v>49.580873630060132</v>
      </c>
      <c r="O218">
        <v>54.903183104788972</v>
      </c>
      <c r="P218">
        <v>66.432569542148087</v>
      </c>
      <c r="Q218">
        <v>81.595220512556523</v>
      </c>
      <c r="R218">
        <v>22.02336957030202</v>
      </c>
      <c r="S218">
        <v>25.955408874646569</v>
      </c>
      <c r="T218">
        <v>25.907288235365382</v>
      </c>
      <c r="U218">
        <v>31.027979627331021</v>
      </c>
      <c r="V218">
        <v>38.425935679943237</v>
      </c>
      <c r="W218" t="s">
        <v>158</v>
      </c>
      <c r="X218" t="s">
        <v>159</v>
      </c>
      <c r="Y218" t="s">
        <v>160</v>
      </c>
      <c r="Z218" t="s">
        <v>161</v>
      </c>
      <c r="AA218" t="s">
        <v>162</v>
      </c>
      <c r="AB218" t="s">
        <v>384</v>
      </c>
      <c r="AC218" t="s">
        <v>385</v>
      </c>
      <c r="AD218" t="s">
        <v>164</v>
      </c>
      <c r="AE218" t="s">
        <v>165</v>
      </c>
      <c r="AF218" t="s">
        <v>166</v>
      </c>
      <c r="AG218">
        <v>21.125517336642851</v>
      </c>
      <c r="AH218">
        <v>66.868486882150734</v>
      </c>
      <c r="AI218">
        <v>30.183161273371681</v>
      </c>
      <c r="AJ218">
        <v>34.383156790058869</v>
      </c>
      <c r="AK218">
        <v>61.377590923179078</v>
      </c>
      <c r="AL218">
        <v>17.490770141344921</v>
      </c>
      <c r="AM218">
        <v>27.001733014588961</v>
      </c>
      <c r="AN218">
        <v>29.259012355856299</v>
      </c>
      <c r="AO218">
        <v>36.923557678846556</v>
      </c>
      <c r="AP218">
        <v>26.225981003207892</v>
      </c>
      <c r="AQ218"/>
      <c r="AR218"/>
      <c r="AS218"/>
      <c r="AT218"/>
      <c r="AU218"/>
      <c r="AV218"/>
      <c r="AW218"/>
      <c r="AX218"/>
      <c r="AY218"/>
      <c r="AZ218"/>
      <c r="BA218"/>
      <c r="BB218"/>
      <c r="BC218"/>
      <c r="BD218"/>
      <c r="BE218"/>
      <c r="BF218"/>
      <c r="BG218"/>
      <c r="BH218"/>
      <c r="BI218"/>
      <c r="BJ218"/>
      <c r="BK218"/>
      <c r="BL218"/>
      <c r="BM218"/>
      <c r="BN218"/>
      <c r="BO218"/>
    </row>
    <row r="219">
      <c r="A219" t="s">
        <v>588</v>
      </c>
      <c r="B219">
        <v>2014</v>
      </c>
      <c r="C219" t="s">
        <v>594</v>
      </c>
      <c r="D219">
        <v>226</v>
      </c>
      <c r="E219" t="s">
        <v>397</v>
      </c>
      <c r="F219" t="s">
        <v>399</v>
      </c>
      <c r="G219" t="s">
        <v>197</v>
      </c>
      <c r="H219">
        <v>52.19652667328161</v>
      </c>
      <c r="I219">
        <v>51.415155716266668</v>
      </c>
      <c r="J219">
        <v>46.179403152635011</v>
      </c>
      <c r="K219">
        <v>40.742720049966927</v>
      </c>
      <c r="L219">
        <v>20.463626037557681</v>
      </c>
      <c r="M219">
        <v>38.575460881965697</v>
      </c>
      <c r="N219">
        <v>35.642689299665328</v>
      </c>
      <c r="O219">
        <v>35.127563634552317</v>
      </c>
      <c r="P219">
        <v>24.33719052602488</v>
      </c>
      <c r="Q219">
        <v>12.64658994994929</v>
      </c>
      <c r="R219">
        <v>52.897510723818499</v>
      </c>
      <c r="S219">
        <v>51.090896580642763</v>
      </c>
      <c r="T219">
        <v>52.297660985042548</v>
      </c>
      <c r="U219">
        <v>51.577595886885611</v>
      </c>
      <c r="V219">
        <v>44.996542798986503</v>
      </c>
      <c r="W219" t="s">
        <v>158</v>
      </c>
      <c r="X219" t="s">
        <v>159</v>
      </c>
      <c r="Y219" t="s">
        <v>160</v>
      </c>
      <c r="Z219" t="s">
        <v>161</v>
      </c>
      <c r="AA219" t="s">
        <v>162</v>
      </c>
      <c r="AB219" t="s">
        <v>384</v>
      </c>
      <c r="AC219" t="s">
        <v>385</v>
      </c>
      <c r="AD219" t="s">
        <v>164</v>
      </c>
      <c r="AE219" t="s">
        <v>165</v>
      </c>
      <c r="AF219" t="s">
        <v>166</v>
      </c>
      <c r="AG219">
        <v>63.177282780056451</v>
      </c>
      <c r="AH219">
        <v>18.392634523867521</v>
      </c>
      <c r="AI219">
        <v>66.274247248390097</v>
      </c>
      <c r="AJ219">
        <v>29.56126676742954</v>
      </c>
      <c r="AK219">
        <v>34.167197174820267</v>
      </c>
      <c r="AL219">
        <v>62.201522833050113</v>
      </c>
      <c r="AM219">
        <v>46.002001800747983</v>
      </c>
      <c r="AN219">
        <v>21.06248575881629</v>
      </c>
      <c r="AO219">
        <v>47.239772714527923</v>
      </c>
      <c r="AP219">
        <v>53.815245217712302</v>
      </c>
      <c r="AQ219"/>
      <c r="AR219"/>
      <c r="AS219"/>
      <c r="AT219"/>
      <c r="AU219"/>
      <c r="AV219"/>
      <c r="AW219"/>
      <c r="AX219"/>
      <c r="AY219"/>
      <c r="AZ219"/>
      <c r="BA219"/>
      <c r="BB219"/>
      <c r="BC219"/>
      <c r="BD219"/>
      <c r="BE219"/>
      <c r="BF219"/>
      <c r="BG219"/>
      <c r="BH219"/>
      <c r="BI219"/>
      <c r="BJ219"/>
      <c r="BK219"/>
      <c r="BL219"/>
      <c r="BM219"/>
      <c r="BN219"/>
      <c r="BO219"/>
    </row>
    <row r="220">
      <c r="A220" t="s">
        <v>588</v>
      </c>
      <c r="B220">
        <v>2014</v>
      </c>
      <c r="C220" t="s">
        <v>594</v>
      </c>
      <c r="D220">
        <v>227</v>
      </c>
      <c r="E220" t="s">
        <v>397</v>
      </c>
      <c r="F220" t="s">
        <v>400</v>
      </c>
      <c r="G220" t="s">
        <v>197</v>
      </c>
      <c r="H220">
        <v>0.97121844027054749</v>
      </c>
      <c r="I220">
        <v>1.43341619402063</v>
      </c>
      <c r="J220">
        <v>1.9778735749635401</v>
      </c>
      <c r="K220">
        <v>1.6399694056142591</v>
      </c>
      <c r="L220">
        <v>2.006746272131021</v>
      </c>
      <c r="M220">
        <v>1.7078402382165849</v>
      </c>
      <c r="N220">
        <v>1.5390613627047729</v>
      </c>
      <c r="O220">
        <v>1.2362640105698151</v>
      </c>
      <c r="P220">
        <v>2.17527907701793</v>
      </c>
      <c r="Q220">
        <v>1.7027812819357291</v>
      </c>
      <c r="R220">
        <v>0.65341766716160288</v>
      </c>
      <c r="S220">
        <v>1.190093713725475</v>
      </c>
      <c r="T220">
        <v>1.696824180718149</v>
      </c>
      <c r="U220">
        <v>1.5933281440697691</v>
      </c>
      <c r="V220">
        <v>2.6808436281572119</v>
      </c>
      <c r="W220" t="s">
        <v>158</v>
      </c>
      <c r="X220" t="s">
        <v>159</v>
      </c>
      <c r="Y220" t="s">
        <v>160</v>
      </c>
      <c r="Z220" t="s">
        <v>161</v>
      </c>
      <c r="AA220" t="s">
        <v>162</v>
      </c>
      <c r="AB220" t="s">
        <v>384</v>
      </c>
      <c r="AC220" t="s">
        <v>385</v>
      </c>
      <c r="AD220" t="s">
        <v>164</v>
      </c>
      <c r="AE220" t="s">
        <v>165</v>
      </c>
      <c r="AF220" t="s">
        <v>166</v>
      </c>
      <c r="AG220">
        <v>5.7070089774667281</v>
      </c>
      <c r="AH220">
        <v>2.923698139041452</v>
      </c>
      <c r="AI220">
        <v>0.34562697644682172</v>
      </c>
      <c r="AJ220">
        <v>1.290873542632029</v>
      </c>
      <c r="AK220">
        <v>1.302475857261878</v>
      </c>
      <c r="AL220">
        <v>0.26485932206806639</v>
      </c>
      <c r="AM220">
        <v>1.5078954699945799</v>
      </c>
      <c r="AN220">
        <v>0.2686341841076415</v>
      </c>
      <c r="AO220">
        <v>0.84143942879606959</v>
      </c>
      <c r="AP220">
        <v>0.33722768395816638</v>
      </c>
      <c r="AQ220"/>
      <c r="AR220"/>
      <c r="AS220"/>
      <c r="AT220"/>
      <c r="AU220"/>
      <c r="AV220"/>
      <c r="AW220"/>
      <c r="AX220"/>
      <c r="AY220"/>
      <c r="AZ220"/>
      <c r="BA220"/>
      <c r="BB220"/>
      <c r="BC220"/>
      <c r="BD220"/>
      <c r="BE220"/>
      <c r="BF220"/>
      <c r="BG220"/>
      <c r="BH220"/>
      <c r="BI220"/>
      <c r="BJ220"/>
      <c r="BK220"/>
      <c r="BL220"/>
      <c r="BM220"/>
      <c r="BN220"/>
      <c r="BO220"/>
    </row>
    <row r="221">
      <c r="A221" t="s">
        <v>588</v>
      </c>
      <c r="B221">
        <v>2014</v>
      </c>
      <c r="C221" t="s">
        <v>594</v>
      </c>
      <c r="D221">
        <v>228</v>
      </c>
      <c r="E221" t="s">
        <v>397</v>
      </c>
      <c r="F221" t="s">
        <v>401</v>
      </c>
      <c r="G221" t="s">
        <v>197</v>
      </c>
      <c r="H221">
        <v>22.93352039818522</v>
      </c>
      <c r="I221">
        <v>20.54180016828154</v>
      </c>
      <c r="J221">
        <v>17.56381282626614</v>
      </c>
      <c r="K221">
        <v>11.70089395735573</v>
      </c>
      <c r="L221">
        <v>5.7707030664371102</v>
      </c>
      <c r="M221">
        <v>22.344980772872411</v>
      </c>
      <c r="N221">
        <v>13.23737570756974</v>
      </c>
      <c r="O221">
        <v>8.7069664989119406</v>
      </c>
      <c r="P221">
        <v>6.5751200038567266</v>
      </c>
      <c r="Q221">
        <v>3.6933168015497202</v>
      </c>
      <c r="R221">
        <v>24.12049955275473</v>
      </c>
      <c r="S221">
        <v>21.472686024288379</v>
      </c>
      <c r="T221">
        <v>19.734328456958369</v>
      </c>
      <c r="U221">
        <v>15.4890378365409</v>
      </c>
      <c r="V221">
        <v>13.195083268646171</v>
      </c>
      <c r="W221" t="s">
        <v>158</v>
      </c>
      <c r="X221" t="s">
        <v>159</v>
      </c>
      <c r="Y221" t="s">
        <v>160</v>
      </c>
      <c r="Z221" t="s">
        <v>161</v>
      </c>
      <c r="AA221" t="s">
        <v>162</v>
      </c>
      <c r="AB221" t="s">
        <v>384</v>
      </c>
      <c r="AC221" t="s">
        <v>385</v>
      </c>
      <c r="AD221" t="s">
        <v>164</v>
      </c>
      <c r="AE221" t="s">
        <v>165</v>
      </c>
      <c r="AF221" t="s">
        <v>166</v>
      </c>
      <c r="AG221">
        <v>9.7588697667184938</v>
      </c>
      <c r="AH221">
        <v>11.241372766484821</v>
      </c>
      <c r="AI221">
        <v>2.524333891720282</v>
      </c>
      <c r="AJ221">
        <v>34.656870478706878</v>
      </c>
      <c r="AK221">
        <v>2.8913058977527779</v>
      </c>
      <c r="AL221">
        <v>19.644580262928599</v>
      </c>
      <c r="AM221">
        <v>25.026867716344331</v>
      </c>
      <c r="AN221">
        <v>49.369177183555458</v>
      </c>
      <c r="AO221">
        <v>14.83819383519873</v>
      </c>
      <c r="AP221">
        <v>19.450786974708151</v>
      </c>
      <c r="AQ221"/>
      <c r="AR221"/>
      <c r="AS221"/>
      <c r="AT221"/>
      <c r="AU221"/>
      <c r="AV221"/>
      <c r="AW221"/>
      <c r="AX221"/>
      <c r="AY221"/>
      <c r="AZ221"/>
      <c r="BA221"/>
      <c r="BB221"/>
      <c r="BC221"/>
      <c r="BD221"/>
      <c r="BE221"/>
      <c r="BF221"/>
      <c r="BG221"/>
      <c r="BH221"/>
      <c r="BI221"/>
      <c r="BJ221"/>
      <c r="BK221"/>
      <c r="BL221"/>
      <c r="BM221"/>
      <c r="BN221"/>
      <c r="BO221"/>
    </row>
    <row r="222">
      <c r="A222" t="s">
        <v>588</v>
      </c>
      <c r="B222">
        <v>2014</v>
      </c>
      <c r="C222" t="s">
        <v>594</v>
      </c>
      <c r="D222">
        <v>229</v>
      </c>
      <c r="E222" t="s">
        <v>397</v>
      </c>
      <c r="F222" t="s">
        <v>184</v>
      </c>
      <c r="G222" t="s">
        <v>197</v>
      </c>
      <c r="H222">
        <v>0.2367012504118659</v>
      </c>
      <c r="I222">
        <v>0.36394845420711608</v>
      </c>
      <c r="J222">
        <v>0.52089045906502573</v>
      </c>
      <c r="K222">
        <v>0.15376801423293349</v>
      </c>
      <c r="L222">
        <v>0.35882318396198931</v>
      </c>
      <c r="M222">
        <v>0.24155960919517891</v>
      </c>
      <c r="N222">
        <v>0</v>
      </c>
      <c r="O222">
        <v>0.026022751176917401</v>
      </c>
      <c r="P222">
        <v>0.47984085095219309</v>
      </c>
      <c r="Q222">
        <v>0.36209145400868747</v>
      </c>
      <c r="R222">
        <v>0.30520248596320848</v>
      </c>
      <c r="S222">
        <v>0.29091480669661218</v>
      </c>
      <c r="T222">
        <v>0.3638981419154465</v>
      </c>
      <c r="U222">
        <v>0.31205850517253741</v>
      </c>
      <c r="V222">
        <v>0.7015946242665797</v>
      </c>
      <c r="W222" t="s">
        <v>158</v>
      </c>
      <c r="X222" t="s">
        <v>159</v>
      </c>
      <c r="Y222" t="s">
        <v>160</v>
      </c>
      <c r="Z222" t="s">
        <v>161</v>
      </c>
      <c r="AA222" t="s">
        <v>162</v>
      </c>
      <c r="AB222" t="s">
        <v>384</v>
      </c>
      <c r="AC222" t="s">
        <v>385</v>
      </c>
      <c r="AD222" t="s">
        <v>164</v>
      </c>
      <c r="AE222" t="s">
        <v>165</v>
      </c>
      <c r="AF222" t="s">
        <v>166</v>
      </c>
      <c r="AG222">
        <v>0.2313211391155495</v>
      </c>
      <c r="AH222">
        <v>0.57380768845566299</v>
      </c>
      <c r="AI222">
        <v>0.67263061007120595</v>
      </c>
      <c r="AJ222">
        <v>0.1078324211724965</v>
      </c>
      <c r="AK222">
        <v>0.26143014698610378</v>
      </c>
      <c r="AL222">
        <v>0.39826744060840202</v>
      </c>
      <c r="AM222">
        <v>0.46150199832402339</v>
      </c>
      <c r="AN222">
        <v>0.040690517664034802</v>
      </c>
      <c r="AO222">
        <v>0.1570363426308885</v>
      </c>
      <c r="AP222">
        <v>0.17075912041342869</v>
      </c>
      <c r="AQ222"/>
      <c r="AR222"/>
      <c r="AS222"/>
      <c r="AT222"/>
      <c r="AU222"/>
      <c r="AV222"/>
      <c r="AW222"/>
      <c r="AX222"/>
      <c r="AY222"/>
      <c r="AZ222"/>
      <c r="BA222"/>
      <c r="BB222"/>
      <c r="BC222"/>
      <c r="BD222"/>
      <c r="BE222"/>
      <c r="BF222"/>
      <c r="BG222"/>
      <c r="BH222"/>
      <c r="BI222"/>
      <c r="BJ222"/>
      <c r="BK222"/>
      <c r="BL222"/>
      <c r="BM222"/>
      <c r="BN222"/>
      <c r="BO222"/>
    </row>
    <row r="223">
      <c r="A223" t="s">
        <v>588</v>
      </c>
      <c r="B223">
        <v>2018</v>
      </c>
      <c r="C223" t="s">
        <v>595</v>
      </c>
      <c r="D223">
        <v>16</v>
      </c>
      <c r="E223" t="s">
        <v>13</v>
      </c>
      <c r="F223" t="s">
        <v>14</v>
      </c>
      <c r="G223" t="s">
        <v>600</v>
      </c>
      <c r="H223">
        <v>48.38852618873058</v>
      </c>
      <c r="I223">
        <v>55.067228989675307</v>
      </c>
      <c r="J223">
        <v>67.564562768058067</v>
      </c>
      <c r="K223">
        <v>86.536223215230549</v>
      </c>
      <c r="L223">
        <v>96.49341910543302</v>
      </c>
      <c r="M223">
        <v>77.280027672852384</v>
      </c>
      <c r="N223">
        <v>91.025670248393354</v>
      </c>
      <c r="O223">
        <v>92.778517867637362</v>
      </c>
      <c r="P223">
        <v>95.676924551922468</v>
      </c>
      <c r="Q223">
        <v>98.802192249376688</v>
      </c>
      <c r="R223">
        <v>46.914991533926887</v>
      </c>
      <c r="S223">
        <v>50.069146661234662</v>
      </c>
      <c r="T223">
        <v>55.23104979983556</v>
      </c>
      <c r="U223">
        <v>62.315848076369271</v>
      </c>
      <c r="V223">
        <v>72.304022525088001</v>
      </c>
      <c r="W223" t="s">
        <v>478</v>
      </c>
      <c r="X223" t="s">
        <v>479</v>
      </c>
      <c r="Y223" t="s">
        <v>480</v>
      </c>
      <c r="Z223" t="s">
        <v>481</v>
      </c>
      <c r="AA223" t="s">
        <v>482</v>
      </c>
      <c r="AB223" t="s">
        <v>483</v>
      </c>
      <c r="AC223" t="s">
        <v>484</v>
      </c>
      <c r="AD223" t="s">
        <v>485</v>
      </c>
      <c r="AE223" t="s">
        <v>486</v>
      </c>
      <c r="AF223" t="s">
        <v>487</v>
      </c>
      <c r="AG223">
        <v>73.700268826785177</v>
      </c>
      <c r="AH223">
        <v>80.765951050310235</v>
      </c>
      <c r="AI223">
        <v>79.292898792349845</v>
      </c>
      <c r="AJ223">
        <v>58.286542098268313</v>
      </c>
      <c r="AK223">
        <v>98.026938935891906</v>
      </c>
      <c r="AL223">
        <v>52.28525587734125</v>
      </c>
      <c r="AM223">
        <v>65.448531023816543</v>
      </c>
      <c r="AN223">
        <v>39.810516321018163</v>
      </c>
      <c r="AO223">
        <v>66.257061422664535</v>
      </c>
      <c r="AP223">
        <v>44.661611055647917</v>
      </c>
      <c r="AQ223">
        <v>6311.8836600000004</v>
      </c>
      <c r="AR223">
        <v>7187.9724389999938</v>
      </c>
      <c r="AS223">
        <v>8816.0186919999869</v>
      </c>
      <c r="AT223">
        <v>11291.906924000001</v>
      </c>
      <c r="AU223">
        <v>12589.837822999991</v>
      </c>
      <c r="AV223">
        <v>4016.2437699999982</v>
      </c>
      <c r="AW223">
        <v>4735.5119430000013</v>
      </c>
      <c r="AX223">
        <v>4812.7581200000004</v>
      </c>
      <c r="AY223">
        <v>4975.840914999997</v>
      </c>
      <c r="AZ223">
        <v>5138.7738550000058</v>
      </c>
      <c r="BA223">
        <v>3684.520377000003</v>
      </c>
      <c r="BB223">
        <v>3926.910037000001</v>
      </c>
      <c r="BC223">
        <v>4338.3507759999957</v>
      </c>
      <c r="BD223">
        <v>4892.7799400000031</v>
      </c>
      <c r="BE223">
        <v>5675.9298049999916</v>
      </c>
      <c r="BF223">
        <v>4281.7994070000004</v>
      </c>
      <c r="BG223">
        <v>7499.9033190000091</v>
      </c>
      <c r="BH223">
        <v>6753.7254040000007</v>
      </c>
      <c r="BI223">
        <v>3271.1573849999959</v>
      </c>
      <c r="BJ223">
        <v>10745.52450800001</v>
      </c>
      <c r="BK223">
        <v>1971.622280000001</v>
      </c>
      <c r="BL223">
        <v>2304.401657999997</v>
      </c>
      <c r="BM223">
        <v>2220.179764999998</v>
      </c>
      <c r="BN223">
        <v>5237.043895999991</v>
      </c>
      <c r="BO223">
        <v>1912.261915999999</v>
      </c>
    </row>
    <row r="224">
      <c r="A224" t="s">
        <v>588</v>
      </c>
      <c r="B224">
        <v>2018</v>
      </c>
      <c r="C224" t="s">
        <v>595</v>
      </c>
      <c r="D224">
        <v>17</v>
      </c>
      <c r="E224" t="s">
        <v>13</v>
      </c>
      <c r="F224" t="s">
        <v>51</v>
      </c>
      <c r="G224" t="s">
        <v>197</v>
      </c>
      <c r="H224">
        <v>51.611473811269313</v>
      </c>
      <c r="I224">
        <v>44.932771010324629</v>
      </c>
      <c r="J224">
        <v>32.435437231942217</v>
      </c>
      <c r="K224">
        <v>13.46377678476957</v>
      </c>
      <c r="L224">
        <v>3.5065808945670538</v>
      </c>
      <c r="M224">
        <v>22.719972327147641</v>
      </c>
      <c r="N224">
        <v>8.9743297516066391</v>
      </c>
      <c r="O224">
        <v>7.2214821323627376</v>
      </c>
      <c r="P224">
        <v>4.323075448077569</v>
      </c>
      <c r="Q224">
        <v>1.197807750623316</v>
      </c>
      <c r="R224">
        <v>53.085008466073127</v>
      </c>
      <c r="S224">
        <v>49.93085333876553</v>
      </c>
      <c r="T224">
        <v>44.768950200164412</v>
      </c>
      <c r="U224">
        <v>37.684151923630758</v>
      </c>
      <c r="V224">
        <v>27.695977474912009</v>
      </c>
      <c r="W224" t="s">
        <v>478</v>
      </c>
      <c r="X224" t="s">
        <v>479</v>
      </c>
      <c r="Y224" t="s">
        <v>480</v>
      </c>
      <c r="Z224" t="s">
        <v>481</v>
      </c>
      <c r="AA224" t="s">
        <v>482</v>
      </c>
      <c r="AB224" t="s">
        <v>483</v>
      </c>
      <c r="AC224" t="s">
        <v>484</v>
      </c>
      <c r="AD224" t="s">
        <v>485</v>
      </c>
      <c r="AE224" t="s">
        <v>486</v>
      </c>
      <c r="AF224" t="s">
        <v>487</v>
      </c>
      <c r="AG224">
        <v>26.299731173214809</v>
      </c>
      <c r="AH224">
        <v>19.234048949689829</v>
      </c>
      <c r="AI224">
        <v>20.707101207650261</v>
      </c>
      <c r="AJ224">
        <v>41.713457901731744</v>
      </c>
      <c r="AK224">
        <v>1.9730610641081581</v>
      </c>
      <c r="AL224">
        <v>47.714744122658743</v>
      </c>
      <c r="AM224">
        <v>34.551468976183273</v>
      </c>
      <c r="AN224">
        <v>60.18948367898188</v>
      </c>
      <c r="AO224">
        <v>33.74293857733548</v>
      </c>
      <c r="AP224">
        <v>55.338388944351969</v>
      </c>
      <c r="AQ224">
        <v>6732.2905629999887</v>
      </c>
      <c r="AR224">
        <v>5865.1129819999996</v>
      </c>
      <c r="AS224">
        <v>4232.269242999997</v>
      </c>
      <c r="AT224">
        <v>1756.856362</v>
      </c>
      <c r="AU224">
        <v>457.51601700000009</v>
      </c>
      <c r="AV224">
        <v>1180.757177</v>
      </c>
      <c r="AW224">
        <v>466.87978900000007</v>
      </c>
      <c r="AX224">
        <v>374.60446200000001</v>
      </c>
      <c r="AY224">
        <v>224.828879</v>
      </c>
      <c r="AZ224">
        <v>62.298851999999997</v>
      </c>
      <c r="BA224">
        <v>4169.0894320000007</v>
      </c>
      <c r="BB224">
        <v>3916.0637280000001</v>
      </c>
      <c r="BC224">
        <v>3516.5619800000022</v>
      </c>
      <c r="BD224">
        <v>2958.8021069999968</v>
      </c>
      <c r="BE224">
        <v>2174.158761000001</v>
      </c>
      <c r="BF224">
        <v>1527.9479320000021</v>
      </c>
      <c r="BG224">
        <v>1786.068333000002</v>
      </c>
      <c r="BH224">
        <v>1763.7150059999999</v>
      </c>
      <c r="BI224">
        <v>2341.042734000001</v>
      </c>
      <c r="BJ224">
        <v>216.28315900000001</v>
      </c>
      <c r="BK224">
        <v>1799.2730650000001</v>
      </c>
      <c r="BL224">
        <v>1216.535515</v>
      </c>
      <c r="BM224">
        <v>3356.6877819999991</v>
      </c>
      <c r="BN224">
        <v>2667.085540999999</v>
      </c>
      <c r="BO224">
        <v>2369.4061000000011</v>
      </c>
    </row>
    <row r="225">
      <c r="A225" t="s">
        <v>588</v>
      </c>
      <c r="B225">
        <v>2018</v>
      </c>
      <c r="C225" t="s">
        <v>595</v>
      </c>
      <c r="D225">
        <v>18</v>
      </c>
      <c r="E225" t="s">
        <v>60</v>
      </c>
      <c r="F225" t="s">
        <v>15</v>
      </c>
      <c r="G225" t="s">
        <v>601</v>
      </c>
      <c r="H225">
        <v>41.280310706439167</v>
      </c>
      <c r="I225">
        <v>47.110193867884732</v>
      </c>
      <c r="J225">
        <v>57.177384384586759</v>
      </c>
      <c r="K225">
        <v>81.610905155653555</v>
      </c>
      <c r="L225">
        <v>93.903141608410039</v>
      </c>
      <c r="M225">
        <v>72.645706073439015</v>
      </c>
      <c r="N225">
        <v>86.95783030304284</v>
      </c>
      <c r="O225">
        <v>88.243770807571664</v>
      </c>
      <c r="P225">
        <v>92.851586108602717</v>
      </c>
      <c r="Q225">
        <v>97.202578305903771</v>
      </c>
      <c r="R225">
        <v>40.185083139460851</v>
      </c>
      <c r="S225">
        <v>42.181164275120743</v>
      </c>
      <c r="T225">
        <v>47.232230987589027</v>
      </c>
      <c r="U225">
        <v>50.121092966400369</v>
      </c>
      <c r="V225">
        <v>64.073858804727621</v>
      </c>
      <c r="W225" t="s">
        <v>478</v>
      </c>
      <c r="X225" t="s">
        <v>479</v>
      </c>
      <c r="Y225" t="s">
        <v>480</v>
      </c>
      <c r="Z225" t="s">
        <v>481</v>
      </c>
      <c r="AA225" t="s">
        <v>482</v>
      </c>
      <c r="AB225" t="s">
        <v>483</v>
      </c>
      <c r="AC225" t="s">
        <v>484</v>
      </c>
      <c r="AD225" t="s">
        <v>485</v>
      </c>
      <c r="AE225" t="s">
        <v>486</v>
      </c>
      <c r="AF225" t="s">
        <v>487</v>
      </c>
      <c r="AG225">
        <v>66.008907108335052</v>
      </c>
      <c r="AH225">
        <v>78.041397661765373</v>
      </c>
      <c r="AI225">
        <v>70.303322410060815</v>
      </c>
      <c r="AJ225">
        <v>50.25842369563459</v>
      </c>
      <c r="AK225">
        <v>91.626658817645463</v>
      </c>
      <c r="AL225">
        <v>46.19454216118001</v>
      </c>
      <c r="AM225">
        <v>60.910734098559402</v>
      </c>
      <c r="AN225">
        <v>36.207977119229497</v>
      </c>
      <c r="AO225">
        <v>56.453901983336209</v>
      </c>
      <c r="AP225">
        <v>38.563243713250927</v>
      </c>
      <c r="AQ225">
        <v>5323.4878239999998</v>
      </c>
      <c r="AR225">
        <v>6108.0282749999933</v>
      </c>
      <c r="AS225">
        <v>7418.2185969999928</v>
      </c>
      <c r="AT225">
        <v>10604.136670999989</v>
      </c>
      <c r="AU225">
        <v>12250.782950999979</v>
      </c>
      <c r="AV225">
        <v>3747.7467659999988</v>
      </c>
      <c r="AW225">
        <v>4483.6128410000056</v>
      </c>
      <c r="AX225">
        <v>4574.6683469999971</v>
      </c>
      <c r="AY225">
        <v>4828.9043919999967</v>
      </c>
      <c r="AZ225">
        <v>5054.446193000007</v>
      </c>
      <c r="BA225">
        <v>3112.3884149999981</v>
      </c>
      <c r="BB225">
        <v>3288.2118860000041</v>
      </c>
      <c r="BC225">
        <v>3675.5884429999992</v>
      </c>
      <c r="BD225">
        <v>3916.598837000005</v>
      </c>
      <c r="BE225">
        <v>5022.4881979999909</v>
      </c>
      <c r="BF225">
        <v>3833.4797560000029</v>
      </c>
      <c r="BG225">
        <v>7238.8468390000116</v>
      </c>
      <c r="BH225">
        <v>5838.487204</v>
      </c>
      <c r="BI225">
        <v>2800.514632999998</v>
      </c>
      <c r="BJ225">
        <v>10003.51376900001</v>
      </c>
      <c r="BK225">
        <v>1741.94784</v>
      </c>
      <c r="BL225">
        <v>2124.2592909999989</v>
      </c>
      <c r="BM225">
        <v>2017.0047970000001</v>
      </c>
      <c r="BN225">
        <v>4462.1894849999981</v>
      </c>
      <c r="BO225">
        <v>1644.410703999999</v>
      </c>
    </row>
    <row r="226">
      <c r="A226" t="s">
        <v>588</v>
      </c>
      <c r="B226">
        <v>2018</v>
      </c>
      <c r="C226" t="s">
        <v>595</v>
      </c>
      <c r="D226">
        <v>19</v>
      </c>
      <c r="E226" t="s">
        <v>60</v>
      </c>
      <c r="F226" t="s">
        <v>16</v>
      </c>
      <c r="G226" t="s">
        <v>602</v>
      </c>
      <c r="H226">
        <v>6.5149965442403666</v>
      </c>
      <c r="I226">
        <v>7.6531770271086748</v>
      </c>
      <c r="J226">
        <v>10.201564865582821</v>
      </c>
      <c r="K226">
        <v>4.8680848479931589</v>
      </c>
      <c r="L226">
        <v>2.5899648726774269</v>
      </c>
      <c r="M226">
        <v>4.4666912735151634</v>
      </c>
      <c r="N226">
        <v>3.9872278668933538</v>
      </c>
      <c r="O226">
        <v>4.5302386329379472</v>
      </c>
      <c r="P226">
        <v>2.8253384433197528</v>
      </c>
      <c r="Q226">
        <v>1.5993460180143819</v>
      </c>
      <c r="R226">
        <v>5.9864150471599551</v>
      </c>
      <c r="S226">
        <v>7.5835914190295224</v>
      </c>
      <c r="T226">
        <v>7.5790678568574039</v>
      </c>
      <c r="U226">
        <v>12.01483117442381</v>
      </c>
      <c r="V226">
        <v>8.1895421273344642</v>
      </c>
      <c r="W226" t="s">
        <v>478</v>
      </c>
      <c r="X226" t="s">
        <v>479</v>
      </c>
      <c r="Y226" t="s">
        <v>480</v>
      </c>
      <c r="Z226" t="s">
        <v>481</v>
      </c>
      <c r="AA226" t="s">
        <v>482</v>
      </c>
      <c r="AB226" t="s">
        <v>483</v>
      </c>
      <c r="AC226" t="s">
        <v>484</v>
      </c>
      <c r="AD226" t="s">
        <v>485</v>
      </c>
      <c r="AE226" t="s">
        <v>486</v>
      </c>
      <c r="AF226" t="s">
        <v>487</v>
      </c>
      <c r="AG226">
        <v>7.6812700859225744</v>
      </c>
      <c r="AH226">
        <v>2.7031501748077109</v>
      </c>
      <c r="AI226">
        <v>8.4591514339633935</v>
      </c>
      <c r="AJ226">
        <v>7.7288989812261457</v>
      </c>
      <c r="AK226">
        <v>6.3923069502522329</v>
      </c>
      <c r="AL226">
        <v>6.0907137161612193</v>
      </c>
      <c r="AM226">
        <v>4.2064850706991326</v>
      </c>
      <c r="AN226">
        <v>3.5349156156691022</v>
      </c>
      <c r="AO226">
        <v>9.8031594393284163</v>
      </c>
      <c r="AP226">
        <v>5.871571343776524</v>
      </c>
      <c r="AQ226">
        <v>840.17063299999995</v>
      </c>
      <c r="AR226">
        <v>992.26553400000012</v>
      </c>
      <c r="AS226">
        <v>1323.555441</v>
      </c>
      <c r="AT226">
        <v>632.53601900000012</v>
      </c>
      <c r="AU226">
        <v>337.89175699999998</v>
      </c>
      <c r="AV226">
        <v>230.4338229999999</v>
      </c>
      <c r="AW226">
        <v>205.58454599999999</v>
      </c>
      <c r="AX226">
        <v>234.853283</v>
      </c>
      <c r="AY226">
        <v>146.93652300000011</v>
      </c>
      <c r="AZ226">
        <v>83.164546999999999</v>
      </c>
      <c r="BA226">
        <v>463.65584899999999</v>
      </c>
      <c r="BB226">
        <v>591.17513399999996</v>
      </c>
      <c r="BC226">
        <v>589.79924599999993</v>
      </c>
      <c r="BD226">
        <v>938.87166099999979</v>
      </c>
      <c r="BE226">
        <v>641.94477200000028</v>
      </c>
      <c r="BF226">
        <v>446.09121199999993</v>
      </c>
      <c r="BG226">
        <v>250.734747</v>
      </c>
      <c r="BH226">
        <v>702.50801400000012</v>
      </c>
      <c r="BI226">
        <v>430.67197700000003</v>
      </c>
      <c r="BJ226">
        <v>697.892201</v>
      </c>
      <c r="BK226">
        <v>229.67444</v>
      </c>
      <c r="BL226">
        <v>146.70098999999999</v>
      </c>
      <c r="BM226">
        <v>196.916324</v>
      </c>
      <c r="BN226">
        <v>774.85441100000048</v>
      </c>
      <c r="BO226">
        <v>250.37506799999991</v>
      </c>
    </row>
    <row r="227">
      <c r="A227" t="s">
        <v>588</v>
      </c>
      <c r="B227">
        <v>2018</v>
      </c>
      <c r="C227" t="s">
        <v>595</v>
      </c>
      <c r="D227">
        <v>20</v>
      </c>
      <c r="E227" t="s">
        <v>60</v>
      </c>
      <c r="F227" t="s">
        <v>22</v>
      </c>
      <c r="G227" t="s">
        <v>603</v>
      </c>
      <c r="H227">
        <v>36.856872856961708</v>
      </c>
      <c r="I227">
        <v>30.95825416589506</v>
      </c>
      <c r="J227">
        <v>24.04137556383731</v>
      </c>
      <c r="K227">
        <v>12.115909601615771</v>
      </c>
      <c r="L227">
        <v>3.3188039415237118</v>
      </c>
      <c r="M227">
        <v>19.998840900923572</v>
      </c>
      <c r="N227">
        <v>8.9113649838044982</v>
      </c>
      <c r="O227">
        <v>7.1553898461773828</v>
      </c>
      <c r="P227">
        <v>4.323075448077569</v>
      </c>
      <c r="Q227">
        <v>1.198075676081868</v>
      </c>
      <c r="R227">
        <v>37.950829841943658</v>
      </c>
      <c r="S227">
        <v>34.463455749358388</v>
      </c>
      <c r="T227">
        <v>31.128097765136062</v>
      </c>
      <c r="U227">
        <v>26.1411560391807</v>
      </c>
      <c r="V227">
        <v>21.087872359300999</v>
      </c>
      <c r="W227" t="s">
        <v>478</v>
      </c>
      <c r="X227" t="s">
        <v>479</v>
      </c>
      <c r="Y227" t="s">
        <v>480</v>
      </c>
      <c r="Z227" t="s">
        <v>481</v>
      </c>
      <c r="AA227" t="s">
        <v>482</v>
      </c>
      <c r="AB227" t="s">
        <v>483</v>
      </c>
      <c r="AC227" t="s">
        <v>484</v>
      </c>
      <c r="AD227" t="s">
        <v>485</v>
      </c>
      <c r="AE227" t="s">
        <v>486</v>
      </c>
      <c r="AF227" t="s">
        <v>487</v>
      </c>
      <c r="AG227">
        <v>21.114070726485298</v>
      </c>
      <c r="AH227">
        <v>17.322606372936789</v>
      </c>
      <c r="AI227">
        <v>13.181601879815339</v>
      </c>
      <c r="AJ227">
        <v>28.76874502170531</v>
      </c>
      <c r="AK227">
        <v>0.99223735645898836</v>
      </c>
      <c r="AL227">
        <v>22.561780085678841</v>
      </c>
      <c r="AM227">
        <v>27.257655481342951</v>
      </c>
      <c r="AN227">
        <v>37.783590064391227</v>
      </c>
      <c r="AO227">
        <v>28.642582703697219</v>
      </c>
      <c r="AP227">
        <v>48.87496110775372</v>
      </c>
      <c r="AQ227">
        <v>4753.0435340000022</v>
      </c>
      <c r="AR227">
        <v>4013.8635879999988</v>
      </c>
      <c r="AS227">
        <v>3119.138470999997</v>
      </c>
      <c r="AT227">
        <v>1574.284234</v>
      </c>
      <c r="AU227">
        <v>432.9774920000001</v>
      </c>
      <c r="AV227">
        <v>1031.727756</v>
      </c>
      <c r="AW227">
        <v>459.47685600000011</v>
      </c>
      <c r="AX227">
        <v>370.94443200000001</v>
      </c>
      <c r="AY227">
        <v>224.828879</v>
      </c>
      <c r="AZ227">
        <v>62.298851999999997</v>
      </c>
      <c r="BA227">
        <v>2939.3425100000031</v>
      </c>
      <c r="BB227">
        <v>2686.5817190000039</v>
      </c>
      <c r="BC227">
        <v>2422.3729010000011</v>
      </c>
      <c r="BD227">
        <v>2042.7411950000001</v>
      </c>
      <c r="BE227">
        <v>1652.9922190000009</v>
      </c>
      <c r="BF227">
        <v>1226.203648000002</v>
      </c>
      <c r="BG227">
        <v>1606.7843240000011</v>
      </c>
      <c r="BH227">
        <v>1094.693839</v>
      </c>
      <c r="BI227">
        <v>1603.0604520000011</v>
      </c>
      <c r="BJ227">
        <v>108.32939</v>
      </c>
      <c r="BK227">
        <v>850.78111500000045</v>
      </c>
      <c r="BL227">
        <v>950.60958899999957</v>
      </c>
      <c r="BM227">
        <v>2104.7760319999988</v>
      </c>
      <c r="BN227">
        <v>2263.9468109999989</v>
      </c>
      <c r="BO227">
        <v>2084.1221189999969</v>
      </c>
    </row>
    <row r="228">
      <c r="A228" t="s">
        <v>588</v>
      </c>
      <c r="B228">
        <v>2018</v>
      </c>
      <c r="C228" t="s">
        <v>595</v>
      </c>
      <c r="D228">
        <v>21</v>
      </c>
      <c r="E228" t="s">
        <v>60</v>
      </c>
      <c r="F228" t="s">
        <v>17</v>
      </c>
      <c r="G228" t="s">
        <v>604</v>
      </c>
      <c r="H228">
        <v>15.347819892358711</v>
      </c>
      <c r="I228">
        <v>14.27837493911146</v>
      </c>
      <c r="J228">
        <v>8.5796751859934233</v>
      </c>
      <c r="K228">
        <v>1.405100394737627</v>
      </c>
      <c r="L228">
        <v>0.18808957738888221</v>
      </c>
      <c r="M228">
        <v>2.888761752122289</v>
      </c>
      <c r="N228">
        <v>0.1435768462593702</v>
      </c>
      <c r="O228">
        <v>0.070600713313051205</v>
      </c>
      <c r="P228">
        <v>0</v>
      </c>
      <c r="Q228">
        <v>0</v>
      </c>
      <c r="R228">
        <v>15.877671971435509</v>
      </c>
      <c r="S228">
        <v>15.771788556491581</v>
      </c>
      <c r="T228">
        <v>14.06060339041753</v>
      </c>
      <c r="U228">
        <v>11.7229198199952</v>
      </c>
      <c r="V228">
        <v>6.6487267086369011</v>
      </c>
      <c r="W228" t="s">
        <v>478</v>
      </c>
      <c r="X228" t="s">
        <v>479</v>
      </c>
      <c r="Y228" t="s">
        <v>480</v>
      </c>
      <c r="Z228" t="s">
        <v>481</v>
      </c>
      <c r="AA228" t="s">
        <v>482</v>
      </c>
      <c r="AB228" t="s">
        <v>483</v>
      </c>
      <c r="AC228" t="s">
        <v>484</v>
      </c>
      <c r="AD228" t="s">
        <v>485</v>
      </c>
      <c r="AE228" t="s">
        <v>486</v>
      </c>
      <c r="AF228" t="s">
        <v>487</v>
      </c>
      <c r="AG228">
        <v>5.1957520792571126</v>
      </c>
      <c r="AH228">
        <v>1.932845790490209</v>
      </c>
      <c r="AI228">
        <v>8.0559242761605176</v>
      </c>
      <c r="AJ228">
        <v>13.243932301434009</v>
      </c>
      <c r="AK228">
        <v>0.98879687564329721</v>
      </c>
      <c r="AL228">
        <v>25.15296403697992</v>
      </c>
      <c r="AM228">
        <v>7.6251253493984077</v>
      </c>
      <c r="AN228">
        <v>22.473517200710241</v>
      </c>
      <c r="AO228">
        <v>5.1003558736382644</v>
      </c>
      <c r="AP228">
        <v>6.6902238352186307</v>
      </c>
      <c r="AQ228">
        <v>1979.247028999999</v>
      </c>
      <c r="AR228">
        <v>1851.2493939999999</v>
      </c>
      <c r="AS228">
        <v>1113.130772</v>
      </c>
      <c r="AT228">
        <v>182.57212799999999</v>
      </c>
      <c r="AU228">
        <v>24.538525</v>
      </c>
      <c r="AV228">
        <v>149.02942100000001</v>
      </c>
      <c r="AW228">
        <v>7.402933</v>
      </c>
      <c r="AX228">
        <v>3.6600299999999999</v>
      </c>
      <c r="AY228">
        <v>0</v>
      </c>
      <c r="AZ228">
        <v>0</v>
      </c>
      <c r="BA228">
        <v>1229.746922</v>
      </c>
      <c r="BB228">
        <v>1229.4820090000001</v>
      </c>
      <c r="BC228">
        <v>1094.189079</v>
      </c>
      <c r="BD228">
        <v>916.06091199999992</v>
      </c>
      <c r="BE228">
        <v>521.16654200000016</v>
      </c>
      <c r="BF228">
        <v>301.74428399999988</v>
      </c>
      <c r="BG228">
        <v>179.28400900000011</v>
      </c>
      <c r="BH228">
        <v>669.0211670000001</v>
      </c>
      <c r="BI228">
        <v>737.98228199999971</v>
      </c>
      <c r="BJ228">
        <v>107.95376899999999</v>
      </c>
      <c r="BK228">
        <v>948.49194999999986</v>
      </c>
      <c r="BL228">
        <v>265.925926</v>
      </c>
      <c r="BM228">
        <v>1251.91175</v>
      </c>
      <c r="BN228">
        <v>403.13873000000012</v>
      </c>
      <c r="BO228">
        <v>285.28398099999981</v>
      </c>
    </row>
    <row r="229">
      <c r="A229" t="s">
        <v>588</v>
      </c>
      <c r="B229">
        <v>2018</v>
      </c>
      <c r="C229" t="s">
        <v>595</v>
      </c>
      <c r="D229">
        <v>22</v>
      </c>
      <c r="E229" t="s">
        <v>54</v>
      </c>
      <c r="F229" t="s">
        <v>49</v>
      </c>
      <c r="G229" t="s">
        <v>197</v>
      </c>
      <c r="H229">
        <v>13.63103810604281</v>
      </c>
      <c r="I229">
        <v>13.974992594563499</v>
      </c>
      <c r="J229">
        <v>15.140581708547719</v>
      </c>
      <c r="K229">
        <v>5.6292110347124513</v>
      </c>
      <c r="L229">
        <v>2.684093161810535</v>
      </c>
      <c r="M229">
        <v>5.7924424958778564</v>
      </c>
      <c r="N229">
        <v>4.3842160829046772</v>
      </c>
      <c r="O229">
        <v>4.8830902752380378</v>
      </c>
      <c r="P229">
        <v>2.9529988098504178</v>
      </c>
      <c r="Q229">
        <v>1.6187397451602159</v>
      </c>
      <c r="R229">
        <v>12.96560710021458</v>
      </c>
      <c r="S229">
        <v>15.23888003316565</v>
      </c>
      <c r="T229">
        <v>13.82756478434615</v>
      </c>
      <c r="U229">
        <v>19.336368357849711</v>
      </c>
      <c r="V229">
        <v>11.332904377187839</v>
      </c>
      <c r="W229" t="s">
        <v>478</v>
      </c>
      <c r="X229" t="s">
        <v>479</v>
      </c>
      <c r="Y229" t="s">
        <v>480</v>
      </c>
      <c r="Z229" t="s">
        <v>481</v>
      </c>
      <c r="AA229" t="s">
        <v>482</v>
      </c>
      <c r="AB229" t="s">
        <v>483</v>
      </c>
      <c r="AC229" t="s">
        <v>484</v>
      </c>
      <c r="AD229" t="s">
        <v>485</v>
      </c>
      <c r="AE229" t="s">
        <v>486</v>
      </c>
      <c r="AF229" t="s">
        <v>487</v>
      </c>
      <c r="AG229">
        <v>10.423736756221491</v>
      </c>
      <c r="AH229">
        <v>3.347780435007063</v>
      </c>
      <c r="AI229">
        <v>10.74007839153874</v>
      </c>
      <c r="AJ229">
        <v>13.328601191498519</v>
      </c>
      <c r="AK229">
        <v>6.5215000996733439</v>
      </c>
      <c r="AL229">
        <v>11.649008145718449</v>
      </c>
      <c r="AM229">
        <v>6.4598659530672853</v>
      </c>
      <c r="AN229">
        <v>8.8944597949838275</v>
      </c>
      <c r="AO229">
        <v>14.795644764250071</v>
      </c>
      <c r="AP229">
        <v>13.213898462817889</v>
      </c>
      <c r="AQ229">
        <v>840.17063299999995</v>
      </c>
      <c r="AR229">
        <v>992.26553400000012</v>
      </c>
      <c r="AS229">
        <v>1323.555441</v>
      </c>
      <c r="AT229">
        <v>632.53601900000012</v>
      </c>
      <c r="AU229">
        <v>337.89175699999998</v>
      </c>
      <c r="AV229">
        <v>230.4338229999999</v>
      </c>
      <c r="AW229">
        <v>205.58454599999999</v>
      </c>
      <c r="AX229">
        <v>234.853283</v>
      </c>
      <c r="AY229">
        <v>146.93652300000011</v>
      </c>
      <c r="AZ229">
        <v>83.164546999999999</v>
      </c>
      <c r="BA229">
        <v>463.65584899999999</v>
      </c>
      <c r="BB229">
        <v>591.17513399999996</v>
      </c>
      <c r="BC229">
        <v>589.79924599999993</v>
      </c>
      <c r="BD229">
        <v>938.87166099999979</v>
      </c>
      <c r="BE229">
        <v>641.94477200000028</v>
      </c>
      <c r="BF229">
        <v>446.09121199999993</v>
      </c>
      <c r="BG229">
        <v>250.734747</v>
      </c>
      <c r="BH229">
        <v>702.50801400000012</v>
      </c>
      <c r="BI229">
        <v>430.67197700000003</v>
      </c>
      <c r="BJ229">
        <v>697.892201</v>
      </c>
      <c r="BK229">
        <v>229.67444</v>
      </c>
      <c r="BL229">
        <v>146.70098999999999</v>
      </c>
      <c r="BM229">
        <v>196.916324</v>
      </c>
      <c r="BN229">
        <v>774.85441100000048</v>
      </c>
      <c r="BO229">
        <v>250.37506799999991</v>
      </c>
    </row>
    <row r="230">
      <c r="A230" t="s">
        <v>588</v>
      </c>
      <c r="B230">
        <v>2018</v>
      </c>
      <c r="C230" t="s">
        <v>595</v>
      </c>
      <c r="D230">
        <v>23</v>
      </c>
      <c r="E230" t="s">
        <v>54</v>
      </c>
      <c r="F230" t="s">
        <v>48</v>
      </c>
      <c r="G230" t="s">
        <v>197</v>
      </c>
      <c r="H230">
        <v>86.368961893957206</v>
      </c>
      <c r="I230">
        <v>86.025007405436497</v>
      </c>
      <c r="J230">
        <v>84.859418291452329</v>
      </c>
      <c r="K230">
        <v>94.370788965287545</v>
      </c>
      <c r="L230">
        <v>97.315906838189434</v>
      </c>
      <c r="M230">
        <v>94.207557504122136</v>
      </c>
      <c r="N230">
        <v>95.615783917095399</v>
      </c>
      <c r="O230">
        <v>95.116909724761896</v>
      </c>
      <c r="P230">
        <v>97.047001190149572</v>
      </c>
      <c r="Q230">
        <v>98.381260254839802</v>
      </c>
      <c r="R230">
        <v>87.034392899785374</v>
      </c>
      <c r="S230">
        <v>84.761119966834428</v>
      </c>
      <c r="T230">
        <v>86.172435215653863</v>
      </c>
      <c r="U230">
        <v>80.663631642150364</v>
      </c>
      <c r="V230">
        <v>88.66709562281217</v>
      </c>
      <c r="W230" t="s">
        <v>478</v>
      </c>
      <c r="X230" t="s">
        <v>479</v>
      </c>
      <c r="Y230" t="s">
        <v>480</v>
      </c>
      <c r="Z230" t="s">
        <v>481</v>
      </c>
      <c r="AA230" t="s">
        <v>482</v>
      </c>
      <c r="AB230" t="s">
        <v>483</v>
      </c>
      <c r="AC230" t="s">
        <v>484</v>
      </c>
      <c r="AD230" t="s">
        <v>485</v>
      </c>
      <c r="AE230" t="s">
        <v>486</v>
      </c>
      <c r="AF230" t="s">
        <v>487</v>
      </c>
      <c r="AG230">
        <v>89.57626324377857</v>
      </c>
      <c r="AH230">
        <v>96.652219564992976</v>
      </c>
      <c r="AI230">
        <v>89.259921608461283</v>
      </c>
      <c r="AJ230">
        <v>86.67139880850155</v>
      </c>
      <c r="AK230">
        <v>93.478499900326597</v>
      </c>
      <c r="AL230">
        <v>88.350991854281503</v>
      </c>
      <c r="AM230">
        <v>93.540134046932764</v>
      </c>
      <c r="AN230">
        <v>91.105540205016268</v>
      </c>
      <c r="AO230">
        <v>85.204355235750072</v>
      </c>
      <c r="AP230">
        <v>86.786101537182077</v>
      </c>
      <c r="AQ230">
        <v>5323.4878239999998</v>
      </c>
      <c r="AR230">
        <v>6108.0282749999933</v>
      </c>
      <c r="AS230">
        <v>7418.2185969999928</v>
      </c>
      <c r="AT230">
        <v>10604.136670999989</v>
      </c>
      <c r="AU230">
        <v>12250.782950999979</v>
      </c>
      <c r="AV230">
        <v>3747.7467659999988</v>
      </c>
      <c r="AW230">
        <v>4483.6128410000056</v>
      </c>
      <c r="AX230">
        <v>4574.6683469999971</v>
      </c>
      <c r="AY230">
        <v>4828.9043919999967</v>
      </c>
      <c r="AZ230">
        <v>5054.446193000007</v>
      </c>
      <c r="BA230">
        <v>3112.3884149999981</v>
      </c>
      <c r="BB230">
        <v>3288.2118860000041</v>
      </c>
      <c r="BC230">
        <v>3675.5884429999992</v>
      </c>
      <c r="BD230">
        <v>3916.598837000005</v>
      </c>
      <c r="BE230">
        <v>5022.4881979999909</v>
      </c>
      <c r="BF230">
        <v>3833.4797560000029</v>
      </c>
      <c r="BG230">
        <v>7238.8468390000116</v>
      </c>
      <c r="BH230">
        <v>5838.487204</v>
      </c>
      <c r="BI230">
        <v>2800.514632999998</v>
      </c>
      <c r="BJ230">
        <v>10003.51376900001</v>
      </c>
      <c r="BK230">
        <v>1741.94784</v>
      </c>
      <c r="BL230">
        <v>2124.2592909999989</v>
      </c>
      <c r="BM230">
        <v>2017.0047970000001</v>
      </c>
      <c r="BN230">
        <v>4462.1894849999981</v>
      </c>
      <c r="BO230">
        <v>1644.410703999999</v>
      </c>
    </row>
    <row r="231">
      <c r="A231" t="s">
        <v>588</v>
      </c>
      <c r="B231">
        <v>2018</v>
      </c>
      <c r="C231" t="s">
        <v>595</v>
      </c>
      <c r="D231">
        <v>29</v>
      </c>
      <c r="E231" t="s">
        <v>57</v>
      </c>
      <c r="F231" t="s">
        <v>49</v>
      </c>
      <c r="G231" t="s">
        <v>605</v>
      </c>
      <c r="H231">
        <v>2.5888695231052652</v>
      </c>
      <c r="I231">
        <v>4.6234501310247706</v>
      </c>
      <c r="J231">
        <v>15.84124348187912</v>
      </c>
      <c r="K231">
        <v>55.312811703342021</v>
      </c>
      <c r="L231">
        <v>82.205662186594111</v>
      </c>
      <c r="M231">
        <v>42.227140852587567</v>
      </c>
      <c r="N231">
        <v>66.303405773596538</v>
      </c>
      <c r="O231">
        <v>78.487775678681231</v>
      </c>
      <c r="P231">
        <v>83.461742831811918</v>
      </c>
      <c r="Q231">
        <v>89.818432949662622</v>
      </c>
      <c r="R231">
        <v>2.263855288510169</v>
      </c>
      <c r="S231">
        <v>2.609609035202483</v>
      </c>
      <c r="T231">
        <v>2.6023977012839019</v>
      </c>
      <c r="U231">
        <v>4.1502139320381488</v>
      </c>
      <c r="V231">
        <v>16.704630565310762</v>
      </c>
      <c r="W231" t="s">
        <v>478</v>
      </c>
      <c r="X231" t="s">
        <v>479</v>
      </c>
      <c r="Y231" t="s">
        <v>480</v>
      </c>
      <c r="Z231" t="s">
        <v>481</v>
      </c>
      <c r="AA231" t="s">
        <v>482</v>
      </c>
      <c r="AB231" t="s">
        <v>483</v>
      </c>
      <c r="AC231" t="s">
        <v>484</v>
      </c>
      <c r="AD231" t="s">
        <v>485</v>
      </c>
      <c r="AE231" t="s">
        <v>486</v>
      </c>
      <c r="AF231" t="s">
        <v>487</v>
      </c>
      <c r="AG231">
        <v>24.202485546333978</v>
      </c>
      <c r="AH231">
        <v>50.352966380130383</v>
      </c>
      <c r="AI231">
        <v>9.6424016660657905</v>
      </c>
      <c r="AJ231">
        <v>9.7941356035953735</v>
      </c>
      <c r="AK231">
        <v>80.817774806155953</v>
      </c>
      <c r="AL231">
        <v>11.853000126154379</v>
      </c>
      <c r="AM231">
        <v>18.01495146985399</v>
      </c>
      <c r="AN231">
        <v>8.3904973545895931</v>
      </c>
      <c r="AO231">
        <v>30.859416782599961</v>
      </c>
      <c r="AP231">
        <v>15.210212131495609</v>
      </c>
      <c r="AQ231">
        <v>337.69665099999997</v>
      </c>
      <c r="AR231">
        <v>603.50289499999985</v>
      </c>
      <c r="AS231">
        <v>2067.0110619999982</v>
      </c>
      <c r="AT231">
        <v>7217.6378659999946</v>
      </c>
      <c r="AU231">
        <v>10725.663622</v>
      </c>
      <c r="AV231">
        <v>2194.5449099999978</v>
      </c>
      <c r="AW231">
        <v>3449.3628999999978</v>
      </c>
      <c r="AX231">
        <v>4071.4455070000031</v>
      </c>
      <c r="AY231">
        <v>4340.5696489999982</v>
      </c>
      <c r="AZ231">
        <v>4671.5220020000024</v>
      </c>
      <c r="BA231">
        <v>177.79436100000001</v>
      </c>
      <c r="BB231">
        <v>204.67095199999989</v>
      </c>
      <c r="BC231">
        <v>204.41606899999999</v>
      </c>
      <c r="BD231">
        <v>325.85745200000002</v>
      </c>
      <c r="BE231">
        <v>1311.3282939999999</v>
      </c>
      <c r="BF231">
        <v>1406.103259999999</v>
      </c>
      <c r="BG231">
        <v>4675.7621840000002</v>
      </c>
      <c r="BH231">
        <v>821.28581600000007</v>
      </c>
      <c r="BI231">
        <v>549.66649000000029</v>
      </c>
      <c r="BJ231">
        <v>8859.0890350000009</v>
      </c>
      <c r="BK231">
        <v>446.96422999999959</v>
      </c>
      <c r="BL231">
        <v>634.29512299999976</v>
      </c>
      <c r="BM231">
        <v>467.92692399999999</v>
      </c>
      <c r="BN231">
        <v>2439.1682459999979</v>
      </c>
      <c r="BO231">
        <v>651.25078800000028</v>
      </c>
    </row>
    <row r="232">
      <c r="A232" t="s">
        <v>588</v>
      </c>
      <c r="B232">
        <v>2018</v>
      </c>
      <c r="C232" t="s">
        <v>595</v>
      </c>
      <c r="D232">
        <v>30</v>
      </c>
      <c r="E232" t="s">
        <v>57</v>
      </c>
      <c r="F232" t="s">
        <v>48</v>
      </c>
      <c r="G232" t="s">
        <v>197</v>
      </c>
      <c r="H232">
        <v>97.411130476894783</v>
      </c>
      <c r="I232">
        <v>95.376549868975232</v>
      </c>
      <c r="J232">
        <v>84.158756518121081</v>
      </c>
      <c r="K232">
        <v>44.68718829665805</v>
      </c>
      <c r="L232">
        <v>17.794337813406031</v>
      </c>
      <c r="M232">
        <v>57.772859147412447</v>
      </c>
      <c r="N232">
        <v>33.696594226403377</v>
      </c>
      <c r="O232">
        <v>21.5122243213189</v>
      </c>
      <c r="P232">
        <v>16.53825716818816</v>
      </c>
      <c r="Q232">
        <v>10.18156705033733</v>
      </c>
      <c r="R232">
        <v>97.736144711489843</v>
      </c>
      <c r="S232">
        <v>97.390390964797518</v>
      </c>
      <c r="T232">
        <v>97.397602298716095</v>
      </c>
      <c r="U232">
        <v>95.849786067961873</v>
      </c>
      <c r="V232">
        <v>83.295369434689206</v>
      </c>
      <c r="W232" t="s">
        <v>478</v>
      </c>
      <c r="X232" t="s">
        <v>479</v>
      </c>
      <c r="Y232" t="s">
        <v>480</v>
      </c>
      <c r="Z232" t="s">
        <v>481</v>
      </c>
      <c r="AA232" t="s">
        <v>482</v>
      </c>
      <c r="AB232" t="s">
        <v>483</v>
      </c>
      <c r="AC232" t="s">
        <v>484</v>
      </c>
      <c r="AD232" t="s">
        <v>485</v>
      </c>
      <c r="AE232" t="s">
        <v>486</v>
      </c>
      <c r="AF232" t="s">
        <v>487</v>
      </c>
      <c r="AG232">
        <v>75.797514453665954</v>
      </c>
      <c r="AH232">
        <v>49.647033619869482</v>
      </c>
      <c r="AI232">
        <v>90.357598333934206</v>
      </c>
      <c r="AJ232">
        <v>90.205864396404664</v>
      </c>
      <c r="AK232">
        <v>19.182225193844001</v>
      </c>
      <c r="AL232">
        <v>88.146999873845616</v>
      </c>
      <c r="AM232">
        <v>81.985048530145804</v>
      </c>
      <c r="AN232">
        <v>91.60950264541043</v>
      </c>
      <c r="AO232">
        <v>69.140583217400192</v>
      </c>
      <c r="AP232">
        <v>84.789787868504362</v>
      </c>
      <c r="AQ232">
        <v>12706.477572000011</v>
      </c>
      <c r="AR232">
        <v>12449.582526</v>
      </c>
      <c r="AS232">
        <v>10981.276872999981</v>
      </c>
      <c r="AT232">
        <v>5831.1254199999976</v>
      </c>
      <c r="AU232">
        <v>2321.6902180000002</v>
      </c>
      <c r="AV232">
        <v>3002.456036999999</v>
      </c>
      <c r="AW232">
        <v>1753.0288319999991</v>
      </c>
      <c r="AX232">
        <v>1115.9170749999989</v>
      </c>
      <c r="AY232">
        <v>860.10014500000045</v>
      </c>
      <c r="AZ232">
        <v>529.55070500000022</v>
      </c>
      <c r="BA232">
        <v>7675.8154480000021</v>
      </c>
      <c r="BB232">
        <v>7638.3028129999857</v>
      </c>
      <c r="BC232">
        <v>7650.4966869999998</v>
      </c>
      <c r="BD232">
        <v>7525.7245949999997</v>
      </c>
      <c r="BE232">
        <v>6538.7602719999904</v>
      </c>
      <c r="BF232">
        <v>4403.6440790000006</v>
      </c>
      <c r="BG232">
        <v>4610.2094679999918</v>
      </c>
      <c r="BH232">
        <v>7696.1545939999914</v>
      </c>
      <c r="BI232">
        <v>5062.5336289999959</v>
      </c>
      <c r="BJ232">
        <v>2102.7186319999992</v>
      </c>
      <c r="BK232">
        <v>3323.9311149999999</v>
      </c>
      <c r="BL232">
        <v>2886.6420499999972</v>
      </c>
      <c r="BM232">
        <v>5108.940622999995</v>
      </c>
      <c r="BN232">
        <v>5464.9611910000031</v>
      </c>
      <c r="BO232">
        <v>3630.417228000003</v>
      </c>
    </row>
    <row r="233">
      <c r="A233" t="s">
        <v>588</v>
      </c>
      <c r="B233">
        <v>2018</v>
      </c>
      <c r="C233" t="s">
        <v>595</v>
      </c>
      <c r="D233">
        <v>31</v>
      </c>
      <c r="E233" t="s">
        <v>104</v>
      </c>
      <c r="F233" t="s">
        <v>49</v>
      </c>
      <c r="G233" t="s">
        <v>606</v>
      </c>
      <c r="H233">
        <v>0.36923903481045972</v>
      </c>
      <c r="I233">
        <v>0.43914309261915918</v>
      </c>
      <c r="J233">
        <v>3.5871784737711798</v>
      </c>
      <c r="K233">
        <v>24.438160185044872</v>
      </c>
      <c r="L233">
        <v>62.522680438013047</v>
      </c>
      <c r="M233">
        <v>8.4130381629503344</v>
      </c>
      <c r="N233">
        <v>26.505459546966701</v>
      </c>
      <c r="O233">
        <v>42.383625055033811</v>
      </c>
      <c r="P233">
        <v>56.457692322390152</v>
      </c>
      <c r="Q233">
        <v>78.072342433031707</v>
      </c>
      <c r="R233">
        <v>0.17735855662243019</v>
      </c>
      <c r="S233">
        <v>0.13567203357845251</v>
      </c>
      <c r="T233">
        <v>0.2270464428312996</v>
      </c>
      <c r="U233">
        <v>0.60654253773220501</v>
      </c>
      <c r="V233">
        <v>10.42591786218582</v>
      </c>
      <c r="W233" t="s">
        <v>478</v>
      </c>
      <c r="X233" t="s">
        <v>479</v>
      </c>
      <c r="Y233" t="s">
        <v>480</v>
      </c>
      <c r="Z233" t="s">
        <v>481</v>
      </c>
      <c r="AA233" t="s">
        <v>482</v>
      </c>
      <c r="AB233" t="s">
        <v>483</v>
      </c>
      <c r="AC233" t="s">
        <v>484</v>
      </c>
      <c r="AD233" t="s">
        <v>485</v>
      </c>
      <c r="AE233" t="s">
        <v>486</v>
      </c>
      <c r="AF233" t="s">
        <v>487</v>
      </c>
      <c r="AG233">
        <v>12.285622288745779</v>
      </c>
      <c r="AH233">
        <v>39.263800996147943</v>
      </c>
      <c r="AI233">
        <v>5.5942240633768119</v>
      </c>
      <c r="AJ233">
        <v>4.8627511709013653</v>
      </c>
      <c r="AK233">
        <v>40.225773758779788</v>
      </c>
      <c r="AL233">
        <v>2.2166786227794391</v>
      </c>
      <c r="AM233">
        <v>13.833889702297149</v>
      </c>
      <c r="AN233">
        <v>2.7367606225846788</v>
      </c>
      <c r="AO233">
        <v>17.239801775275549</v>
      </c>
      <c r="AP233">
        <v>7.3657817425702889</v>
      </c>
      <c r="AQ233">
        <v>48.164183000000001</v>
      </c>
      <c r="AR233">
        <v>57.321723000000013</v>
      </c>
      <c r="AS233">
        <v>468.06537600000007</v>
      </c>
      <c r="AT233">
        <v>3188.8776740000012</v>
      </c>
      <c r="AU233">
        <v>8157.5553470000104</v>
      </c>
      <c r="AV233">
        <v>437.22567299999997</v>
      </c>
      <c r="AW233">
        <v>1378.917836000001</v>
      </c>
      <c r="AX233">
        <v>2198.592306999999</v>
      </c>
      <c r="AY233">
        <v>2936.1781509999992</v>
      </c>
      <c r="AZ233">
        <v>4060.599293999996</v>
      </c>
      <c r="BA233">
        <v>13.929048999999999</v>
      </c>
      <c r="BB233">
        <v>10.640722</v>
      </c>
      <c r="BC233">
        <v>17.834299999999999</v>
      </c>
      <c r="BD233">
        <v>47.623184999999999</v>
      </c>
      <c r="BE233">
        <v>818.44378600000027</v>
      </c>
      <c r="BF233">
        <v>713.76361399999951</v>
      </c>
      <c r="BG233">
        <v>3646.0254299999929</v>
      </c>
      <c r="BH233">
        <v>476.48470100000009</v>
      </c>
      <c r="BI233">
        <v>272.90732700000001</v>
      </c>
      <c r="BJ233">
        <v>4409.4719519999999</v>
      </c>
      <c r="BK233">
        <v>83.588630999999992</v>
      </c>
      <c r="BL233">
        <v>487.08256499999987</v>
      </c>
      <c r="BM233">
        <v>152.62551500000001</v>
      </c>
      <c r="BN233">
        <v>1362.6562470000019</v>
      </c>
      <c r="BO233">
        <v>315.3783209999998</v>
      </c>
    </row>
    <row r="234">
      <c r="A234" t="s">
        <v>588</v>
      </c>
      <c r="B234">
        <v>2018</v>
      </c>
      <c r="C234" t="s">
        <v>595</v>
      </c>
      <c r="D234">
        <v>32</v>
      </c>
      <c r="E234" t="s">
        <v>104</v>
      </c>
      <c r="F234" t="s">
        <v>48</v>
      </c>
      <c r="G234" t="s">
        <v>197</v>
      </c>
      <c r="H234">
        <v>99.630760965189552</v>
      </c>
      <c r="I234">
        <v>99.560856907380852</v>
      </c>
      <c r="J234">
        <v>96.412821526228782</v>
      </c>
      <c r="K234">
        <v>75.561839814955249</v>
      </c>
      <c r="L234">
        <v>37.477319561987152</v>
      </c>
      <c r="M234">
        <v>91.586961837049714</v>
      </c>
      <c r="N234">
        <v>73.494540453033295</v>
      </c>
      <c r="O234">
        <v>57.616374944966253</v>
      </c>
      <c r="P234">
        <v>43.54230767760987</v>
      </c>
      <c r="Q234">
        <v>21.927657566968119</v>
      </c>
      <c r="R234">
        <v>99.822641443377577</v>
      </c>
      <c r="S234">
        <v>99.864327966421556</v>
      </c>
      <c r="T234">
        <v>99.772953557168691</v>
      </c>
      <c r="U234">
        <v>99.39345746226779</v>
      </c>
      <c r="V234">
        <v>89.574082137814131</v>
      </c>
      <c r="W234" t="s">
        <v>478</v>
      </c>
      <c r="X234" t="s">
        <v>479</v>
      </c>
      <c r="Y234" t="s">
        <v>480</v>
      </c>
      <c r="Z234" t="s">
        <v>481</v>
      </c>
      <c r="AA234" t="s">
        <v>482</v>
      </c>
      <c r="AB234" t="s">
        <v>483</v>
      </c>
      <c r="AC234" t="s">
        <v>484</v>
      </c>
      <c r="AD234" t="s">
        <v>485</v>
      </c>
      <c r="AE234" t="s">
        <v>486</v>
      </c>
      <c r="AF234" t="s">
        <v>487</v>
      </c>
      <c r="AG234">
        <v>87.714377711254116</v>
      </c>
      <c r="AH234">
        <v>60.736199003851823</v>
      </c>
      <c r="AI234">
        <v>94.405775936623201</v>
      </c>
      <c r="AJ234">
        <v>95.137248829098638</v>
      </c>
      <c r="AK234">
        <v>59.774226241219978</v>
      </c>
      <c r="AL234">
        <v>97.783321377220574</v>
      </c>
      <c r="AM234">
        <v>86.166110297702716</v>
      </c>
      <c r="AN234">
        <v>97.263239377415317</v>
      </c>
      <c r="AO234">
        <v>82.760198224724633</v>
      </c>
      <c r="AP234">
        <v>92.634218257429723</v>
      </c>
      <c r="AQ234">
        <v>12996.01004000001</v>
      </c>
      <c r="AR234">
        <v>12995.763698000001</v>
      </c>
      <c r="AS234">
        <v>12580.22255899994</v>
      </c>
      <c r="AT234">
        <v>9859.8856119999982</v>
      </c>
      <c r="AU234">
        <v>4889.7984929999939</v>
      </c>
      <c r="AV234">
        <v>4759.7752739999996</v>
      </c>
      <c r="AW234">
        <v>3823.4738960000009</v>
      </c>
      <c r="AX234">
        <v>2988.7702749999999</v>
      </c>
      <c r="AY234">
        <v>2264.4916429999971</v>
      </c>
      <c r="AZ234">
        <v>1140.4734129999999</v>
      </c>
      <c r="BA234">
        <v>7839.680760000002</v>
      </c>
      <c r="BB234">
        <v>7832.3330429999869</v>
      </c>
      <c r="BC234">
        <v>7837.0784559999984</v>
      </c>
      <c r="BD234">
        <v>7803.9588619999977</v>
      </c>
      <c r="BE234">
        <v>7031.6447799999887</v>
      </c>
      <c r="BF234">
        <v>5095.9837249999982</v>
      </c>
      <c r="BG234">
        <v>5639.9462219999896</v>
      </c>
      <c r="BH234">
        <v>8040.9557089999926</v>
      </c>
      <c r="BI234">
        <v>5339.2927919999938</v>
      </c>
      <c r="BJ234">
        <v>6552.3357149999802</v>
      </c>
      <c r="BK234">
        <v>3687.3067140000012</v>
      </c>
      <c r="BL234">
        <v>3033.8546079999992</v>
      </c>
      <c r="BM234">
        <v>5424.2420319999937</v>
      </c>
      <c r="BN234">
        <v>6541.4731900000024</v>
      </c>
      <c r="BO234">
        <v>3966.2896950000049</v>
      </c>
    </row>
    <row r="235">
      <c r="A235" t="s">
        <v>588</v>
      </c>
      <c r="B235">
        <v>2018</v>
      </c>
      <c r="C235" t="s">
        <v>595</v>
      </c>
      <c r="D235">
        <v>33</v>
      </c>
      <c r="E235" t="s">
        <v>105</v>
      </c>
      <c r="F235" t="s">
        <v>49</v>
      </c>
      <c r="G235" t="s">
        <v>197</v>
      </c>
      <c r="H235">
        <v>0.088625487534627803</v>
      </c>
      <c r="I235">
        <v>0.1089746794816444</v>
      </c>
      <c r="J235">
        <v>0.45310327526888872</v>
      </c>
      <c r="K235">
        <v>4.6335885458869743</v>
      </c>
      <c r="L235">
        <v>31.191028394766089</v>
      </c>
      <c r="M235">
        <v>0.81569263566270489</v>
      </c>
      <c r="N235">
        <v>4.2367635763419269</v>
      </c>
      <c r="O235">
        <v>9.4352183650770769</v>
      </c>
      <c r="P235">
        <v>17.05139366900557</v>
      </c>
      <c r="Q235">
        <v>53.160756458542437</v>
      </c>
      <c r="R235">
        <v>0.1048722714815994</v>
      </c>
      <c r="S235">
        <v>0.042384484502990101</v>
      </c>
      <c r="T235">
        <v>0.12681678726973761</v>
      </c>
      <c r="U235">
        <v>0.1421753849501613</v>
      </c>
      <c r="V235">
        <v>4.1081371030228482</v>
      </c>
      <c r="W235" t="s">
        <v>478</v>
      </c>
      <c r="X235" t="s">
        <v>479</v>
      </c>
      <c r="Y235" t="s">
        <v>480</v>
      </c>
      <c r="Z235" t="s">
        <v>481</v>
      </c>
      <c r="AA235" t="s">
        <v>482</v>
      </c>
      <c r="AB235" t="s">
        <v>483</v>
      </c>
      <c r="AC235" t="s">
        <v>484</v>
      </c>
      <c r="AD235" t="s">
        <v>485</v>
      </c>
      <c r="AE235" t="s">
        <v>486</v>
      </c>
      <c r="AF235" t="s">
        <v>487</v>
      </c>
      <c r="AG235">
        <v>6.244222766190755</v>
      </c>
      <c r="AH235">
        <v>15.35912451006477</v>
      </c>
      <c r="AI235">
        <v>2.4169342089943679</v>
      </c>
      <c r="AJ235">
        <v>1.852784180805868</v>
      </c>
      <c r="AK235">
        <v>16.764560881069869</v>
      </c>
      <c r="AL235">
        <v>0.36186032100023707</v>
      </c>
      <c r="AM235">
        <v>5.3531025899961424</v>
      </c>
      <c r="AN235">
        <v>0.55572499685189369</v>
      </c>
      <c r="AO235">
        <v>5.9717361635104096</v>
      </c>
      <c r="AP235">
        <v>2.7430245773636801</v>
      </c>
      <c r="AQ235">
        <v>11.560463</v>
      </c>
      <c r="AR235">
        <v>14.224558</v>
      </c>
      <c r="AS235">
        <v>59.122219999999999</v>
      </c>
      <c r="AT235">
        <v>604.62600099999997</v>
      </c>
      <c r="AU235">
        <v>4069.6038409999969</v>
      </c>
      <c r="AV235">
        <v>42.391554000000014</v>
      </c>
      <c r="AW235">
        <v>220.413038</v>
      </c>
      <c r="AX235">
        <v>489.43898700000011</v>
      </c>
      <c r="AY235">
        <v>886.78668000000016</v>
      </c>
      <c r="AZ235">
        <v>2764.9295949999942</v>
      </c>
      <c r="BA235">
        <v>8.2362590000000004</v>
      </c>
      <c r="BB235">
        <v>3.3242039999999999</v>
      </c>
      <c r="BC235">
        <v>9.9613479999999992</v>
      </c>
      <c r="BD235">
        <v>11.163017</v>
      </c>
      <c r="BE235">
        <v>322.49240099999997</v>
      </c>
      <c r="BF235">
        <v>362.77356599999979</v>
      </c>
      <c r="BG235">
        <v>1426.2439479999989</v>
      </c>
      <c r="BH235">
        <v>205.86093099999999</v>
      </c>
      <c r="BI235">
        <v>103.981956</v>
      </c>
      <c r="BJ235">
        <v>1837.69892</v>
      </c>
      <c r="BK235">
        <v>13.645374</v>
      </c>
      <c r="BL235">
        <v>188.47937900000011</v>
      </c>
      <c r="BM235">
        <v>30.992046999999999</v>
      </c>
      <c r="BN235">
        <v>472.01375600000023</v>
      </c>
      <c r="BO235">
        <v>117.44720599999999</v>
      </c>
    </row>
    <row r="236">
      <c r="A236" t="s">
        <v>588</v>
      </c>
      <c r="B236">
        <v>2018</v>
      </c>
      <c r="C236" t="s">
        <v>595</v>
      </c>
      <c r="D236">
        <v>34</v>
      </c>
      <c r="E236" t="s">
        <v>105</v>
      </c>
      <c r="F236" t="s">
        <v>48</v>
      </c>
      <c r="G236" t="s">
        <v>197</v>
      </c>
      <c r="H236">
        <v>99.911374512465372</v>
      </c>
      <c r="I236">
        <v>99.891025320518352</v>
      </c>
      <c r="J236">
        <v>99.546896724731099</v>
      </c>
      <c r="K236">
        <v>95.366411454113063</v>
      </c>
      <c r="L236">
        <v>68.808971605233992</v>
      </c>
      <c r="M236">
        <v>99.1843073643373</v>
      </c>
      <c r="N236">
        <v>95.763236423658029</v>
      </c>
      <c r="O236">
        <v>90.56478163492298</v>
      </c>
      <c r="P236">
        <v>82.948606330994494</v>
      </c>
      <c r="Q236">
        <v>46.839243541457343</v>
      </c>
      <c r="R236">
        <v>99.895127728518403</v>
      </c>
      <c r="S236">
        <v>99.957615515497011</v>
      </c>
      <c r="T236">
        <v>99.873183212730268</v>
      </c>
      <c r="U236">
        <v>99.857824615049836</v>
      </c>
      <c r="V236">
        <v>95.891862896977116</v>
      </c>
      <c r="W236" t="s">
        <v>478</v>
      </c>
      <c r="X236" t="s">
        <v>479</v>
      </c>
      <c r="Y236" t="s">
        <v>480</v>
      </c>
      <c r="Z236" t="s">
        <v>481</v>
      </c>
      <c r="AA236" t="s">
        <v>482</v>
      </c>
      <c r="AB236" t="s">
        <v>483</v>
      </c>
      <c r="AC236" t="s">
        <v>484</v>
      </c>
      <c r="AD236" t="s">
        <v>485</v>
      </c>
      <c r="AE236" t="s">
        <v>486</v>
      </c>
      <c r="AF236" t="s">
        <v>487</v>
      </c>
      <c r="AG236">
        <v>93.755777233809141</v>
      </c>
      <c r="AH236">
        <v>84.640875489935183</v>
      </c>
      <c r="AI236">
        <v>97.583065791005637</v>
      </c>
      <c r="AJ236">
        <v>98.147215819194187</v>
      </c>
      <c r="AK236">
        <v>83.235439118930003</v>
      </c>
      <c r="AL236">
        <v>99.638139678999778</v>
      </c>
      <c r="AM236">
        <v>94.646897410003803</v>
      </c>
      <c r="AN236">
        <v>99.444275003148107</v>
      </c>
      <c r="AO236">
        <v>94.0282638364896</v>
      </c>
      <c r="AP236">
        <v>97.256975422636344</v>
      </c>
      <c r="AQ236">
        <v>13032.61376</v>
      </c>
      <c r="AR236">
        <v>13038.860863</v>
      </c>
      <c r="AS236">
        <v>12989.16571499995</v>
      </c>
      <c r="AT236">
        <v>12444.13728499999</v>
      </c>
      <c r="AU236">
        <v>8977.7499989999924</v>
      </c>
      <c r="AV236">
        <v>5154.609392999997</v>
      </c>
      <c r="AW236">
        <v>4981.9786939999995</v>
      </c>
      <c r="AX236">
        <v>4697.9235949999984</v>
      </c>
      <c r="AY236">
        <v>4313.8831139999984</v>
      </c>
      <c r="AZ236">
        <v>2436.1431120000011</v>
      </c>
      <c r="BA236">
        <v>7845.3735500000021</v>
      </c>
      <c r="BB236">
        <v>7839.6495609999874</v>
      </c>
      <c r="BC236">
        <v>7844.9514079999999</v>
      </c>
      <c r="BD236">
        <v>7840.4190299999982</v>
      </c>
      <c r="BE236">
        <v>7527.5961649999908</v>
      </c>
      <c r="BF236">
        <v>5446.9737729999979</v>
      </c>
      <c r="BG236">
        <v>7859.7277040000017</v>
      </c>
      <c r="BH236">
        <v>8311.5794789999927</v>
      </c>
      <c r="BI236">
        <v>5508.2181629999968</v>
      </c>
      <c r="BJ236">
        <v>9124.1087469999893</v>
      </c>
      <c r="BK236">
        <v>3757.2499710000011</v>
      </c>
      <c r="BL236">
        <v>3332.4577940000008</v>
      </c>
      <c r="BM236">
        <v>5545.8754999999946</v>
      </c>
      <c r="BN236">
        <v>7432.1156809999902</v>
      </c>
      <c r="BO236">
        <v>4164.2208100000053</v>
      </c>
    </row>
    <row r="237">
      <c r="A237" t="s">
        <v>588</v>
      </c>
      <c r="B237">
        <v>2018</v>
      </c>
      <c r="C237" t="s">
        <v>595</v>
      </c>
      <c r="D237">
        <v>35</v>
      </c>
      <c r="E237" t="s">
        <v>55</v>
      </c>
      <c r="F237" t="s">
        <v>49</v>
      </c>
      <c r="G237" t="s">
        <v>197</v>
      </c>
      <c r="H237">
        <v>8.7475370191550113</v>
      </c>
      <c r="I237">
        <v>10.11268518841022</v>
      </c>
      <c r="J237">
        <v>24.468899367524681</v>
      </c>
      <c r="K237">
        <v>52.095812476676748</v>
      </c>
      <c r="L237">
        <v>80.004371031911987</v>
      </c>
      <c r="M237">
        <v>38.963317471952742</v>
      </c>
      <c r="N237">
        <v>58.506405837875398</v>
      </c>
      <c r="O237">
        <v>64.802817517798232</v>
      </c>
      <c r="P237">
        <v>77.887723109689915</v>
      </c>
      <c r="Q237">
        <v>90.493655062069053</v>
      </c>
      <c r="R237">
        <v>8.1683231482273371</v>
      </c>
      <c r="S237">
        <v>8.5809852635660455</v>
      </c>
      <c r="T237">
        <v>9.0162685060890588</v>
      </c>
      <c r="U237">
        <v>15.19172900263777</v>
      </c>
      <c r="V237">
        <v>31.682255850869911</v>
      </c>
      <c r="W237" t="s">
        <v>478</v>
      </c>
      <c r="X237" t="s">
        <v>479</v>
      </c>
      <c r="Y237" t="s">
        <v>480</v>
      </c>
      <c r="Z237" t="s">
        <v>481</v>
      </c>
      <c r="AA237" t="s">
        <v>482</v>
      </c>
      <c r="AB237" t="s">
        <v>483</v>
      </c>
      <c r="AC237" t="s">
        <v>484</v>
      </c>
      <c r="AD237" t="s">
        <v>485</v>
      </c>
      <c r="AE237" t="s">
        <v>486</v>
      </c>
      <c r="AF237" t="s">
        <v>487</v>
      </c>
      <c r="AG237">
        <v>35.334450867072363</v>
      </c>
      <c r="AH237">
        <v>62.761657911638949</v>
      </c>
      <c r="AI237">
        <v>9.6084653441091827</v>
      </c>
      <c r="AJ237">
        <v>29.72355881167757</v>
      </c>
      <c r="AK237">
        <v>58.054274069758549</v>
      </c>
      <c r="AL237">
        <v>19.409407688030122</v>
      </c>
      <c r="AM237">
        <v>24.215484375528689</v>
      </c>
      <c r="AN237">
        <v>18.087083107121892</v>
      </c>
      <c r="AO237">
        <v>36.276652170922723</v>
      </c>
      <c r="AP237">
        <v>16.310675217935898</v>
      </c>
      <c r="AQ237">
        <v>1141.043969000001</v>
      </c>
      <c r="AR237">
        <v>1320.0174360000001</v>
      </c>
      <c r="AS237">
        <v>3192.772444000002</v>
      </c>
      <c r="AT237">
        <v>6797.8592519999938</v>
      </c>
      <c r="AU237">
        <v>10438.453375999999</v>
      </c>
      <c r="AV237">
        <v>2024.9239779999989</v>
      </c>
      <c r="AW237">
        <v>3043.7324199999962</v>
      </c>
      <c r="AX237">
        <v>3361.5571080000032</v>
      </c>
      <c r="AY237">
        <v>4050.683288999996</v>
      </c>
      <c r="AZ237">
        <v>4706.640795000003</v>
      </c>
      <c r="BA237">
        <v>641.5082279999998</v>
      </c>
      <c r="BB237">
        <v>673.00442299999986</v>
      </c>
      <c r="BC237">
        <v>708.22002500000008</v>
      </c>
      <c r="BD237">
        <v>1192.791066999999</v>
      </c>
      <c r="BE237">
        <v>2487.0851440000019</v>
      </c>
      <c r="BF237">
        <v>2052.8423189999999</v>
      </c>
      <c r="BG237">
        <v>5828.029762000011</v>
      </c>
      <c r="BH237">
        <v>818.39531000000034</v>
      </c>
      <c r="BI237">
        <v>1668.145603000002</v>
      </c>
      <c r="BJ237">
        <v>6363.7978659999881</v>
      </c>
      <c r="BK237">
        <v>731.90845100000001</v>
      </c>
      <c r="BL237">
        <v>852.61199099999749</v>
      </c>
      <c r="BM237">
        <v>1008.692667999999</v>
      </c>
      <c r="BN237">
        <v>2867.3535429999979</v>
      </c>
      <c r="BO237">
        <v>698.36896400000035</v>
      </c>
    </row>
    <row r="238">
      <c r="A238" t="s">
        <v>588</v>
      </c>
      <c r="B238">
        <v>2018</v>
      </c>
      <c r="C238" t="s">
        <v>595</v>
      </c>
      <c r="D238">
        <v>36</v>
      </c>
      <c r="E238" t="s">
        <v>55</v>
      </c>
      <c r="F238" t="s">
        <v>48</v>
      </c>
      <c r="G238" t="s">
        <v>197</v>
      </c>
      <c r="H238">
        <v>91.252462980844996</v>
      </c>
      <c r="I238">
        <v>89.887314811589818</v>
      </c>
      <c r="J238">
        <v>75.531100632475628</v>
      </c>
      <c r="K238">
        <v>47.90418752332333</v>
      </c>
      <c r="L238">
        <v>19.995628968088159</v>
      </c>
      <c r="M238">
        <v>61.036682528047322</v>
      </c>
      <c r="N238">
        <v>41.493594162124488</v>
      </c>
      <c r="O238">
        <v>35.197182482201917</v>
      </c>
      <c r="P238">
        <v>22.11227689031012</v>
      </c>
      <c r="Q238">
        <v>9.5063449379308853</v>
      </c>
      <c r="R238">
        <v>91.831676851772613</v>
      </c>
      <c r="S238">
        <v>91.41901473643405</v>
      </c>
      <c r="T238">
        <v>90.983731493910952</v>
      </c>
      <c r="U238">
        <v>84.8082709973622</v>
      </c>
      <c r="V238">
        <v>68.317744149130164</v>
      </c>
      <c r="W238" t="s">
        <v>478</v>
      </c>
      <c r="X238" t="s">
        <v>479</v>
      </c>
      <c r="Y238" t="s">
        <v>480</v>
      </c>
      <c r="Z238" t="s">
        <v>481</v>
      </c>
      <c r="AA238" t="s">
        <v>482</v>
      </c>
      <c r="AB238" t="s">
        <v>483</v>
      </c>
      <c r="AC238" t="s">
        <v>484</v>
      </c>
      <c r="AD238" t="s">
        <v>485</v>
      </c>
      <c r="AE238" t="s">
        <v>486</v>
      </c>
      <c r="AF238" t="s">
        <v>487</v>
      </c>
      <c r="AG238">
        <v>64.665549132927538</v>
      </c>
      <c r="AH238">
        <v>37.238342088361087</v>
      </c>
      <c r="AI238">
        <v>90.391534655890823</v>
      </c>
      <c r="AJ238">
        <v>70.276441188322565</v>
      </c>
      <c r="AK238">
        <v>41.945725930241309</v>
      </c>
      <c r="AL238">
        <v>80.590592311969843</v>
      </c>
      <c r="AM238">
        <v>75.784515624471055</v>
      </c>
      <c r="AN238">
        <v>81.912916892878172</v>
      </c>
      <c r="AO238">
        <v>63.723347829077383</v>
      </c>
      <c r="AP238">
        <v>83.689324782064062</v>
      </c>
      <c r="AQ238">
        <v>11903.130254</v>
      </c>
      <c r="AR238">
        <v>11733.067985000011</v>
      </c>
      <c r="AS238">
        <v>9855.5154909999874</v>
      </c>
      <c r="AT238">
        <v>6250.9040339999992</v>
      </c>
      <c r="AU238">
        <v>2608.900463999998</v>
      </c>
      <c r="AV238">
        <v>3172.0769690000011</v>
      </c>
      <c r="AW238">
        <v>2158.6593120000002</v>
      </c>
      <c r="AX238">
        <v>1825.8054739999991</v>
      </c>
      <c r="AY238">
        <v>1149.9865050000001</v>
      </c>
      <c r="AZ238">
        <v>494.43191200000001</v>
      </c>
      <c r="BA238">
        <v>7212.1015809999981</v>
      </c>
      <c r="BB238">
        <v>7169.969341999993</v>
      </c>
      <c r="BC238">
        <v>7146.6927310000001</v>
      </c>
      <c r="BD238">
        <v>6658.790979999997</v>
      </c>
      <c r="BE238">
        <v>5363.0034219999961</v>
      </c>
      <c r="BF238">
        <v>3756.905019999997</v>
      </c>
      <c r="BG238">
        <v>3457.9418899999978</v>
      </c>
      <c r="BH238">
        <v>7699.0450999999921</v>
      </c>
      <c r="BI238">
        <v>3944.0545160000001</v>
      </c>
      <c r="BJ238">
        <v>4598.0098010000011</v>
      </c>
      <c r="BK238">
        <v>3038.9868939999992</v>
      </c>
      <c r="BL238">
        <v>2668.3251819999969</v>
      </c>
      <c r="BM238">
        <v>4568.1748789999992</v>
      </c>
      <c r="BN238">
        <v>5036.7758939999994</v>
      </c>
      <c r="BO238">
        <v>3583.299052000003</v>
      </c>
    </row>
    <row r="239">
      <c r="A239" t="s">
        <v>588</v>
      </c>
      <c r="B239">
        <v>2018</v>
      </c>
      <c r="C239" t="s">
        <v>595</v>
      </c>
      <c r="D239">
        <v>37</v>
      </c>
      <c r="E239" t="s">
        <v>126</v>
      </c>
      <c r="F239" t="s">
        <v>49</v>
      </c>
      <c r="G239" t="s">
        <v>617</v>
      </c>
      <c r="H239">
        <v>8.0083019781134546</v>
      </c>
      <c r="I239">
        <v>10.41557491147192</v>
      </c>
      <c r="J239">
        <v>26.137726739293559</v>
      </c>
      <c r="K239">
        <v>54.57159320807736</v>
      </c>
      <c r="L239">
        <v>81.509785116157431</v>
      </c>
      <c r="M239">
        <v>44.961403948844477</v>
      </c>
      <c r="N239">
        <v>60.659220620193842</v>
      </c>
      <c r="O239">
        <v>64.623152492857912</v>
      </c>
      <c r="P239">
        <v>79.715634176379197</v>
      </c>
      <c r="Q239">
        <v>90.959599213575387</v>
      </c>
      <c r="R239">
        <v>6.9789834141009504</v>
      </c>
      <c r="S239">
        <v>7.6293818849204218</v>
      </c>
      <c r="T239">
        <v>8.2928432156819269</v>
      </c>
      <c r="U239">
        <v>14.248301345022259</v>
      </c>
      <c r="V239">
        <v>34.175023223353627</v>
      </c>
      <c r="W239" t="s">
        <v>478</v>
      </c>
      <c r="X239" t="s">
        <v>479</v>
      </c>
      <c r="Y239" t="s">
        <v>480</v>
      </c>
      <c r="Z239" t="s">
        <v>481</v>
      </c>
      <c r="AA239" t="s">
        <v>482</v>
      </c>
      <c r="AB239" t="s">
        <v>483</v>
      </c>
      <c r="AC239" t="s">
        <v>484</v>
      </c>
      <c r="AD239" t="s">
        <v>485</v>
      </c>
      <c r="AE239" t="s">
        <v>486</v>
      </c>
      <c r="AF239" t="s">
        <v>487</v>
      </c>
      <c r="AG239">
        <v>40.65045333871705</v>
      </c>
      <c r="AH239">
        <v>70.008083126864648</v>
      </c>
      <c r="AI239">
        <v>11.4393587506893</v>
      </c>
      <c r="AJ239">
        <v>29.303491369615099</v>
      </c>
      <c r="AK239">
        <v>59.142148522099681</v>
      </c>
      <c r="AL239">
        <v>28.320930061715469</v>
      </c>
      <c r="AM239">
        <v>33.893705825479813</v>
      </c>
      <c r="AN239">
        <v>25.133003768278229</v>
      </c>
      <c r="AO239">
        <v>46.977265836536027</v>
      </c>
      <c r="AP239">
        <v>28.632951868085001</v>
      </c>
      <c r="AQ239">
        <v>505.47470399999992</v>
      </c>
      <c r="AR239">
        <v>748.66865399999983</v>
      </c>
      <c r="AS239">
        <v>2304.3068749999989</v>
      </c>
      <c r="AT239">
        <v>6162.1735119999994</v>
      </c>
      <c r="AU239">
        <v>10261.949756</v>
      </c>
      <c r="AV239">
        <v>1805.759585</v>
      </c>
      <c r="AW239">
        <v>2872.5246369999982</v>
      </c>
      <c r="AX239">
        <v>3110.1560190000018</v>
      </c>
      <c r="AY239">
        <v>3966.523140999996</v>
      </c>
      <c r="AZ239">
        <v>4674.2081030000027</v>
      </c>
      <c r="BA239">
        <v>257.142066</v>
      </c>
      <c r="BB239">
        <v>299.59896299999991</v>
      </c>
      <c r="BC239">
        <v>359.77262799999988</v>
      </c>
      <c r="BD239">
        <v>697.13802999999973</v>
      </c>
      <c r="BE239">
        <v>1939.7503289999979</v>
      </c>
      <c r="BF239">
        <v>1740.570869999998</v>
      </c>
      <c r="BG239">
        <v>5250.5385500000066</v>
      </c>
      <c r="BH239">
        <v>772.58287800000028</v>
      </c>
      <c r="BI239">
        <v>958.56332200000088</v>
      </c>
      <c r="BJ239">
        <v>6355.134063999988</v>
      </c>
      <c r="BK239">
        <v>558.38176699999997</v>
      </c>
      <c r="BL239">
        <v>781.04711899999825</v>
      </c>
      <c r="BM239">
        <v>557.99786400000039</v>
      </c>
      <c r="BN239">
        <v>2460.2200329999991</v>
      </c>
      <c r="BO239">
        <v>547.53703399999972</v>
      </c>
    </row>
    <row r="240">
      <c r="A240" t="s">
        <v>588</v>
      </c>
      <c r="B240">
        <v>2018</v>
      </c>
      <c r="C240" t="s">
        <v>595</v>
      </c>
      <c r="D240">
        <v>38</v>
      </c>
      <c r="E240" t="s">
        <v>126</v>
      </c>
      <c r="F240" t="s">
        <v>48</v>
      </c>
      <c r="G240" t="s">
        <v>197</v>
      </c>
      <c r="H240">
        <v>91.991698021886464</v>
      </c>
      <c r="I240">
        <v>89.584425088528064</v>
      </c>
      <c r="J240">
        <v>73.862273260706473</v>
      </c>
      <c r="K240">
        <v>45.428406791922647</v>
      </c>
      <c r="L240">
        <v>18.490214883842679</v>
      </c>
      <c r="M240">
        <v>55.038596051155537</v>
      </c>
      <c r="N240">
        <v>39.340779379806087</v>
      </c>
      <c r="O240">
        <v>35.376847507142116</v>
      </c>
      <c r="P240">
        <v>20.284365823620799</v>
      </c>
      <c r="Q240">
        <v>9.0404007864245539</v>
      </c>
      <c r="R240">
        <v>93.021016585898948</v>
      </c>
      <c r="S240">
        <v>92.37061811507958</v>
      </c>
      <c r="T240">
        <v>91.707156784318116</v>
      </c>
      <c r="U240">
        <v>85.751698654977744</v>
      </c>
      <c r="V240">
        <v>65.824976776646494</v>
      </c>
      <c r="W240" t="s">
        <v>478</v>
      </c>
      <c r="X240" t="s">
        <v>479</v>
      </c>
      <c r="Y240" t="s">
        <v>480</v>
      </c>
      <c r="Z240" t="s">
        <v>481</v>
      </c>
      <c r="AA240" t="s">
        <v>482</v>
      </c>
      <c r="AB240" t="s">
        <v>483</v>
      </c>
      <c r="AC240" t="s">
        <v>484</v>
      </c>
      <c r="AD240" t="s">
        <v>485</v>
      </c>
      <c r="AE240" t="s">
        <v>486</v>
      </c>
      <c r="AF240" t="s">
        <v>487</v>
      </c>
      <c r="AG240">
        <v>59.349546661282908</v>
      </c>
      <c r="AH240">
        <v>29.991916873135299</v>
      </c>
      <c r="AI240">
        <v>88.560641249310635</v>
      </c>
      <c r="AJ240">
        <v>70.696508630385068</v>
      </c>
      <c r="AK240">
        <v>40.85785147790012</v>
      </c>
      <c r="AL240">
        <v>71.679069938284456</v>
      </c>
      <c r="AM240">
        <v>66.106294174520329</v>
      </c>
      <c r="AN240">
        <v>74.866996231721885</v>
      </c>
      <c r="AO240">
        <v>53.022734163464122</v>
      </c>
      <c r="AP240">
        <v>71.367048131915027</v>
      </c>
      <c r="AQ240">
        <v>5806.4089559999957</v>
      </c>
      <c r="AR240">
        <v>6439.3037849999928</v>
      </c>
      <c r="AS240">
        <v>6511.7118169999912</v>
      </c>
      <c r="AT240">
        <v>5129.7334119999987</v>
      </c>
      <c r="AU240">
        <v>2327.888066999999</v>
      </c>
      <c r="AV240">
        <v>2210.4841849999989</v>
      </c>
      <c r="AW240">
        <v>1862.987306</v>
      </c>
      <c r="AX240">
        <v>1702.6021009999999</v>
      </c>
      <c r="AY240">
        <v>1009.317774</v>
      </c>
      <c r="AZ240">
        <v>464.56575199999992</v>
      </c>
      <c r="BA240">
        <v>3427.378310999999</v>
      </c>
      <c r="BB240">
        <v>3627.3110740000011</v>
      </c>
      <c r="BC240">
        <v>3978.5781479999969</v>
      </c>
      <c r="BD240">
        <v>4195.6419100000039</v>
      </c>
      <c r="BE240">
        <v>3736.1794760000021</v>
      </c>
      <c r="BF240">
        <v>2541.228537</v>
      </c>
      <c r="BG240">
        <v>2249.364768999998</v>
      </c>
      <c r="BH240">
        <v>5981.142525999996</v>
      </c>
      <c r="BI240">
        <v>2312.594063</v>
      </c>
      <c r="BJ240">
        <v>4390.3904440000024</v>
      </c>
      <c r="BK240">
        <v>1413.2405129999991</v>
      </c>
      <c r="BL240">
        <v>1523.354539000002</v>
      </c>
      <c r="BM240">
        <v>1662.1819009999999</v>
      </c>
      <c r="BN240">
        <v>2776.8238630000001</v>
      </c>
      <c r="BO240">
        <v>1364.724882</v>
      </c>
    </row>
    <row r="241">
      <c r="A241" t="s">
        <v>588</v>
      </c>
      <c r="B241">
        <v>2018</v>
      </c>
      <c r="C241" t="s">
        <v>595</v>
      </c>
      <c r="D241">
        <v>41</v>
      </c>
      <c r="E241" t="s">
        <v>56</v>
      </c>
      <c r="F241" t="s">
        <v>49</v>
      </c>
      <c r="G241" t="s">
        <v>197</v>
      </c>
      <c r="H241">
        <v>15.217293267458031</v>
      </c>
      <c r="I241">
        <v>16.496347029977549</v>
      </c>
      <c r="J241">
        <v>15.35594390432251</v>
      </c>
      <c r="K241">
        <v>5.8597744920022796</v>
      </c>
      <c r="L241">
        <v>2.866551224667925</v>
      </c>
      <c r="M241">
        <v>6.9337901392787282</v>
      </c>
      <c r="N241">
        <v>4.5502245213096062</v>
      </c>
      <c r="O241">
        <v>4.6672097998036159</v>
      </c>
      <c r="P241">
        <v>3.1026192277417302</v>
      </c>
      <c r="Q241">
        <v>1.5993460180143819</v>
      </c>
      <c r="R241">
        <v>15.796643958473309</v>
      </c>
      <c r="S241">
        <v>16.23267265585562</v>
      </c>
      <c r="T241">
        <v>16.226634105246859</v>
      </c>
      <c r="U241">
        <v>18.260219806239551</v>
      </c>
      <c r="V241">
        <v>12.37957024770915</v>
      </c>
      <c r="W241" t="s">
        <v>478</v>
      </c>
      <c r="X241" t="s">
        <v>479</v>
      </c>
      <c r="Y241" t="s">
        <v>480</v>
      </c>
      <c r="Z241" t="s">
        <v>481</v>
      </c>
      <c r="AA241" t="s">
        <v>482</v>
      </c>
      <c r="AB241" t="s">
        <v>483</v>
      </c>
      <c r="AC241" t="s">
        <v>484</v>
      </c>
      <c r="AD241" t="s">
        <v>485</v>
      </c>
      <c r="AE241" t="s">
        <v>486</v>
      </c>
      <c r="AF241" t="s">
        <v>487</v>
      </c>
      <c r="AG241">
        <v>12.011745101681891</v>
      </c>
      <c r="AH241">
        <v>4.753332789078927</v>
      </c>
      <c r="AI241">
        <v>15.834302432831899</v>
      </c>
      <c r="AJ241">
        <v>12.21614687331715</v>
      </c>
      <c r="AK241">
        <v>6.913169376255385</v>
      </c>
      <c r="AL241">
        <v>14.211808230387261</v>
      </c>
      <c r="AM241">
        <v>10.409482232224819</v>
      </c>
      <c r="AN241">
        <v>10.71160017756277</v>
      </c>
      <c r="AO241">
        <v>16.31222644825657</v>
      </c>
      <c r="AP241">
        <v>12.97429283915827</v>
      </c>
      <c r="AQ241">
        <v>1958.4892809999999</v>
      </c>
      <c r="AR241">
        <v>2127.4508350000001</v>
      </c>
      <c r="AS241">
        <v>1988.355492000001</v>
      </c>
      <c r="AT241">
        <v>761.3915010000004</v>
      </c>
      <c r="AU241">
        <v>373.97573999999997</v>
      </c>
      <c r="AV241">
        <v>357.12784299999998</v>
      </c>
      <c r="AW241">
        <v>234.61308799999989</v>
      </c>
      <c r="AX241">
        <v>241.95404099999999</v>
      </c>
      <c r="AY241">
        <v>161.35698099999999</v>
      </c>
      <c r="AZ241">
        <v>83.164546999999999</v>
      </c>
      <c r="BA241">
        <v>1220.3242499999999</v>
      </c>
      <c r="BB241">
        <v>1262.5686580000011</v>
      </c>
      <c r="BC241">
        <v>1255.3382099999999</v>
      </c>
      <c r="BD241">
        <v>1425.3364619999991</v>
      </c>
      <c r="BE241">
        <v>967.87876900000094</v>
      </c>
      <c r="BF241">
        <v>697.58436700000016</v>
      </c>
      <c r="BG241">
        <v>440.90250900000018</v>
      </c>
      <c r="BH241">
        <v>1301.707997</v>
      </c>
      <c r="BI241">
        <v>679.98371599999939</v>
      </c>
      <c r="BJ241">
        <v>754.57976599999995</v>
      </c>
      <c r="BK241">
        <v>535.91241500000012</v>
      </c>
      <c r="BL241">
        <v>362.06590299999982</v>
      </c>
      <c r="BM241">
        <v>596.17030499999976</v>
      </c>
      <c r="BN241">
        <v>1289.033912000001</v>
      </c>
      <c r="BO241">
        <v>551.72195900000008</v>
      </c>
    </row>
    <row r="242">
      <c r="A242" t="s">
        <v>588</v>
      </c>
      <c r="B242">
        <v>2018</v>
      </c>
      <c r="C242" t="s">
        <v>595</v>
      </c>
      <c r="D242">
        <v>42</v>
      </c>
      <c r="E242" t="s">
        <v>56</v>
      </c>
      <c r="F242" t="s">
        <v>48</v>
      </c>
      <c r="G242" t="s">
        <v>607</v>
      </c>
      <c r="H242">
        <v>84.782706732542124</v>
      </c>
      <c r="I242">
        <v>83.503652970022628</v>
      </c>
      <c r="J242">
        <v>84.64405609567774</v>
      </c>
      <c r="K242">
        <v>94.140225507997769</v>
      </c>
      <c r="L242">
        <v>97.133448775332127</v>
      </c>
      <c r="M242">
        <v>93.066209860721244</v>
      </c>
      <c r="N242">
        <v>95.449775478690384</v>
      </c>
      <c r="O242">
        <v>95.332790200196413</v>
      </c>
      <c r="P242">
        <v>96.897380772258288</v>
      </c>
      <c r="Q242">
        <v>98.400653981985641</v>
      </c>
      <c r="R242">
        <v>84.203356041526746</v>
      </c>
      <c r="S242">
        <v>83.767327344144419</v>
      </c>
      <c r="T242">
        <v>83.773365894753141</v>
      </c>
      <c r="U242">
        <v>81.739780193760481</v>
      </c>
      <c r="V242">
        <v>87.620429752290889</v>
      </c>
      <c r="W242" t="s">
        <v>478</v>
      </c>
      <c r="X242" t="s">
        <v>479</v>
      </c>
      <c r="Y242" t="s">
        <v>480</v>
      </c>
      <c r="Z242" t="s">
        <v>481</v>
      </c>
      <c r="AA242" t="s">
        <v>482</v>
      </c>
      <c r="AB242" t="s">
        <v>483</v>
      </c>
      <c r="AC242" t="s">
        <v>484</v>
      </c>
      <c r="AD242" t="s">
        <v>485</v>
      </c>
      <c r="AE242" t="s">
        <v>486</v>
      </c>
      <c r="AF242" t="s">
        <v>487</v>
      </c>
      <c r="AG242">
        <v>87.988254898318061</v>
      </c>
      <c r="AH242">
        <v>95.246667210921203</v>
      </c>
      <c r="AI242">
        <v>84.165697567168181</v>
      </c>
      <c r="AJ242">
        <v>87.783853126682757</v>
      </c>
      <c r="AK242">
        <v>93.086830623744603</v>
      </c>
      <c r="AL242">
        <v>85.788191769612723</v>
      </c>
      <c r="AM242">
        <v>89.590517767775125</v>
      </c>
      <c r="AN242">
        <v>89.288399822437299</v>
      </c>
      <c r="AO242">
        <v>83.687773551743533</v>
      </c>
      <c r="AP242">
        <v>87.025707160841762</v>
      </c>
      <c r="AQ242">
        <v>10911.66605200003</v>
      </c>
      <c r="AR242">
        <v>10769.045772000019</v>
      </c>
      <c r="AS242">
        <v>10960.086520999979</v>
      </c>
      <c r="AT242">
        <v>12232.137550999991</v>
      </c>
      <c r="AU242">
        <v>12672.214984999981</v>
      </c>
      <c r="AV242">
        <v>4793.4151619999957</v>
      </c>
      <c r="AW242">
        <v>4921.4640880000024</v>
      </c>
      <c r="AX242">
        <v>4942.1720509999968</v>
      </c>
      <c r="AY242">
        <v>5039.3128129999959</v>
      </c>
      <c r="AZ242">
        <v>5116.7450450000069</v>
      </c>
      <c r="BA242">
        <v>6504.8878470000054</v>
      </c>
      <c r="BB242">
        <v>6515.3782319999918</v>
      </c>
      <c r="BC242">
        <v>6480.9440149999991</v>
      </c>
      <c r="BD242">
        <v>6380.3552390000023</v>
      </c>
      <c r="BE242">
        <v>6850.4763889999949</v>
      </c>
      <c r="BF242">
        <v>5109.9345329999996</v>
      </c>
      <c r="BG242">
        <v>8834.7474100000163</v>
      </c>
      <c r="BH242">
        <v>6919.1025030000037</v>
      </c>
      <c r="BI242">
        <v>4886.2862629999918</v>
      </c>
      <c r="BJ242">
        <v>10160.526243000009</v>
      </c>
      <c r="BK242">
        <v>3234.9829300000001</v>
      </c>
      <c r="BL242">
        <v>3116.1657220000011</v>
      </c>
      <c r="BM242">
        <v>4969.480905999998</v>
      </c>
      <c r="BN242">
        <v>6613.2222029999984</v>
      </c>
      <c r="BO242">
        <v>3700.7021680000048</v>
      </c>
    </row>
    <row r="243">
      <c r="A243" t="s">
        <v>588</v>
      </c>
      <c r="B243">
        <v>2018</v>
      </c>
      <c r="C243" t="s">
        <v>595</v>
      </c>
      <c r="D243">
        <v>43</v>
      </c>
      <c r="E243" t="s">
        <v>53</v>
      </c>
      <c r="F243" t="s">
        <v>49</v>
      </c>
      <c r="G243" t="s">
        <v>621</v>
      </c>
      <c r="H243">
        <v>91.994578825992775</v>
      </c>
      <c r="I243">
        <v>89.340830523237713</v>
      </c>
      <c r="J243">
        <v>80.817444300852614</v>
      </c>
      <c r="K243">
        <v>64.859773352028867</v>
      </c>
      <c r="L243">
        <v>57.331231934991798</v>
      </c>
      <c r="M243">
        <v>63.323781886905913</v>
      </c>
      <c r="N243">
        <v>58.411216664111443</v>
      </c>
      <c r="O243">
        <v>53.499833217567037</v>
      </c>
      <c r="P243">
        <v>53.90869296857619</v>
      </c>
      <c r="Q243">
        <v>56.04673811472771</v>
      </c>
      <c r="R243">
        <v>93.90998723558657</v>
      </c>
      <c r="S243">
        <v>88.32434242810163</v>
      </c>
      <c r="T243">
        <v>92.731106878879814</v>
      </c>
      <c r="U243">
        <v>91.606314549706809</v>
      </c>
      <c r="V243">
        <v>88.92090064957209</v>
      </c>
      <c r="W243" t="s">
        <v>478</v>
      </c>
      <c r="X243" t="s">
        <v>479</v>
      </c>
      <c r="Y243" t="s">
        <v>480</v>
      </c>
      <c r="Z243" t="s">
        <v>481</v>
      </c>
      <c r="AA243" t="s">
        <v>482</v>
      </c>
      <c r="AB243" t="s">
        <v>483</v>
      </c>
      <c r="AC243" t="s">
        <v>484</v>
      </c>
      <c r="AD243" t="s">
        <v>485</v>
      </c>
      <c r="AE243" t="s">
        <v>486</v>
      </c>
      <c r="AF243" t="s">
        <v>487</v>
      </c>
      <c r="AG243">
        <v>91.124889979492835</v>
      </c>
      <c r="AH243">
        <v>43.114434705264337</v>
      </c>
      <c r="AI243">
        <v>89.403096210750121</v>
      </c>
      <c r="AJ243">
        <v>80.742868774894887</v>
      </c>
      <c r="AK243">
        <v>62.270568387726158</v>
      </c>
      <c r="AL243">
        <v>72.141920339432914</v>
      </c>
      <c r="AM243">
        <v>77.118128566579571</v>
      </c>
      <c r="AN243">
        <v>83.035207968900508</v>
      </c>
      <c r="AO243">
        <v>79.212242367034264</v>
      </c>
      <c r="AP243">
        <v>77.719650239190656</v>
      </c>
      <c r="AQ243">
        <v>4121.114883000002</v>
      </c>
      <c r="AR243">
        <v>4448.8515659999994</v>
      </c>
      <c r="AS243">
        <v>5057.3248570000023</v>
      </c>
      <c r="AT243">
        <v>6022.851480999997</v>
      </c>
      <c r="AU243">
        <v>6719.7669689999911</v>
      </c>
      <c r="AV243">
        <v>1831.8935069999959</v>
      </c>
      <c r="AW243">
        <v>2211.560732999998</v>
      </c>
      <c r="AX243">
        <v>2268.1282379999989</v>
      </c>
      <c r="AY243">
        <v>2461.1288869999971</v>
      </c>
      <c r="AZ243">
        <v>2745.7190989999981</v>
      </c>
      <c r="BA243">
        <v>2477.6336579999979</v>
      </c>
      <c r="BB243">
        <v>2443.9363780000022</v>
      </c>
      <c r="BC243">
        <v>2770.4806169999961</v>
      </c>
      <c r="BD243">
        <v>3135.1521910000019</v>
      </c>
      <c r="BE243">
        <v>4024.2764480000078</v>
      </c>
      <c r="BF243">
        <v>2790.676537000003</v>
      </c>
      <c r="BG243">
        <v>2218.1819819999969</v>
      </c>
      <c r="BH243">
        <v>5179.9000430000069</v>
      </c>
      <c r="BI243">
        <v>1626.1369079999999</v>
      </c>
      <c r="BJ243">
        <v>6546.1978469999822</v>
      </c>
      <c r="BK243">
        <v>767.84120099999996</v>
      </c>
      <c r="BL243">
        <v>912.7502099999989</v>
      </c>
      <c r="BM243">
        <v>1247.093065</v>
      </c>
      <c r="BN243">
        <v>3764.417210999999</v>
      </c>
      <c r="BO243">
        <v>1316.714752000001</v>
      </c>
    </row>
    <row r="244">
      <c r="A244" t="s">
        <v>588</v>
      </c>
      <c r="B244">
        <v>2018</v>
      </c>
      <c r="C244" t="s">
        <v>595</v>
      </c>
      <c r="D244">
        <v>44</v>
      </c>
      <c r="E244" t="s">
        <v>53</v>
      </c>
      <c r="F244" t="s">
        <v>48</v>
      </c>
      <c r="G244" t="s">
        <v>197</v>
      </c>
      <c r="H244">
        <v>8.0054211740072088</v>
      </c>
      <c r="I244">
        <v>10.659169476762321</v>
      </c>
      <c r="J244">
        <v>19.182555699147439</v>
      </c>
      <c r="K244">
        <v>35.140226647971197</v>
      </c>
      <c r="L244">
        <v>42.668768065008209</v>
      </c>
      <c r="M244">
        <v>36.676218113094059</v>
      </c>
      <c r="N244">
        <v>41.588783335888543</v>
      </c>
      <c r="O244">
        <v>46.500166782432899</v>
      </c>
      <c r="P244">
        <v>46.091307031423803</v>
      </c>
      <c r="Q244">
        <v>43.953261885272177</v>
      </c>
      <c r="R244">
        <v>6.0900127644135056</v>
      </c>
      <c r="S244">
        <v>11.675657571898361</v>
      </c>
      <c r="T244">
        <v>7.2688931211201862</v>
      </c>
      <c r="U244">
        <v>8.3936854502931908</v>
      </c>
      <c r="V244">
        <v>11.07909935042793</v>
      </c>
      <c r="W244" t="s">
        <v>478</v>
      </c>
      <c r="X244" t="s">
        <v>479</v>
      </c>
      <c r="Y244" t="s">
        <v>480</v>
      </c>
      <c r="Z244" t="s">
        <v>481</v>
      </c>
      <c r="AA244" t="s">
        <v>482</v>
      </c>
      <c r="AB244" t="s">
        <v>483</v>
      </c>
      <c r="AC244" t="s">
        <v>484</v>
      </c>
      <c r="AD244" t="s">
        <v>485</v>
      </c>
      <c r="AE244" t="s">
        <v>486</v>
      </c>
      <c r="AF244" t="s">
        <v>487</v>
      </c>
      <c r="AG244">
        <v>8.8751100205072042</v>
      </c>
      <c r="AH244">
        <v>56.885565294735471</v>
      </c>
      <c r="AI244">
        <v>10.59690378925</v>
      </c>
      <c r="AJ244">
        <v>19.257131225105159</v>
      </c>
      <c r="AK244">
        <v>37.729431612273551</v>
      </c>
      <c r="AL244">
        <v>27.858079660567181</v>
      </c>
      <c r="AM244">
        <v>22.881871433420478</v>
      </c>
      <c r="AN244">
        <v>16.964792031099471</v>
      </c>
      <c r="AO244">
        <v>20.787757632965889</v>
      </c>
      <c r="AP244">
        <v>22.280349760809472</v>
      </c>
      <c r="AQ244">
        <v>358.62178799999992</v>
      </c>
      <c r="AR244">
        <v>530.78824699999984</v>
      </c>
      <c r="AS244">
        <v>1200.389551999999</v>
      </c>
      <c r="AT244">
        <v>3263.1067790000002</v>
      </c>
      <c r="AU244">
        <v>5001.1864139999989</v>
      </c>
      <c r="AV244">
        <v>1061.00621</v>
      </c>
      <c r="AW244">
        <v>1574.631130999999</v>
      </c>
      <c r="AX244">
        <v>1971.377011999999</v>
      </c>
      <c r="AY244">
        <v>2104.236644000001</v>
      </c>
      <c r="AZ244">
        <v>2153.261986</v>
      </c>
      <c r="BA244">
        <v>160.673226</v>
      </c>
      <c r="BB244">
        <v>323.06568600000003</v>
      </c>
      <c r="BC244">
        <v>217.169062</v>
      </c>
      <c r="BD244">
        <v>287.267111</v>
      </c>
      <c r="BE244">
        <v>501.4047119999999</v>
      </c>
      <c r="BF244">
        <v>271.79798299999999</v>
      </c>
      <c r="BG244">
        <v>2926.6888649999969</v>
      </c>
      <c r="BH244">
        <v>613.97093299999995</v>
      </c>
      <c r="BI244">
        <v>387.83278699999988</v>
      </c>
      <c r="BJ244">
        <v>3966.3091309999991</v>
      </c>
      <c r="BK244">
        <v>296.506958</v>
      </c>
      <c r="BL244">
        <v>270.82390800000007</v>
      </c>
      <c r="BM244">
        <v>254.7916120000001</v>
      </c>
      <c r="BN244">
        <v>987.9002320000003</v>
      </c>
      <c r="BO244">
        <v>377.47037099999989</v>
      </c>
    </row>
    <row r="245">
      <c r="A245" t="s">
        <v>588</v>
      </c>
      <c r="B245">
        <v>2018</v>
      </c>
      <c r="C245" t="s">
        <v>595</v>
      </c>
      <c r="D245">
        <v>45</v>
      </c>
      <c r="E245" t="s">
        <v>52</v>
      </c>
      <c r="F245" t="s">
        <v>49</v>
      </c>
      <c r="G245" t="s">
        <v>197</v>
      </c>
      <c r="H245">
        <v>91.994578825992775</v>
      </c>
      <c r="I245">
        <v>89.340830523237713</v>
      </c>
      <c r="J245">
        <v>80.817444300852614</v>
      </c>
      <c r="K245">
        <v>64.859773352028867</v>
      </c>
      <c r="L245">
        <v>57.320213995720927</v>
      </c>
      <c r="M245">
        <v>63.323781886905913</v>
      </c>
      <c r="N245">
        <v>58.411216664111443</v>
      </c>
      <c r="O245">
        <v>53.499833217567037</v>
      </c>
      <c r="P245">
        <v>53.90869296857619</v>
      </c>
      <c r="Q245">
        <v>56.04673811472771</v>
      </c>
      <c r="R245">
        <v>93.90998723558657</v>
      </c>
      <c r="S245">
        <v>88.32434242810163</v>
      </c>
      <c r="T245">
        <v>92.731106878879814</v>
      </c>
      <c r="U245">
        <v>91.606314549706809</v>
      </c>
      <c r="V245">
        <v>88.913488365711132</v>
      </c>
      <c r="W245" t="s">
        <v>478</v>
      </c>
      <c r="X245" t="s">
        <v>479</v>
      </c>
      <c r="Y245" t="s">
        <v>480</v>
      </c>
      <c r="Z245" t="s">
        <v>481</v>
      </c>
      <c r="AA245" t="s">
        <v>482</v>
      </c>
      <c r="AB245" t="s">
        <v>483</v>
      </c>
      <c r="AC245" t="s">
        <v>484</v>
      </c>
      <c r="AD245" t="s">
        <v>485</v>
      </c>
      <c r="AE245" t="s">
        <v>486</v>
      </c>
      <c r="AF245" t="s">
        <v>487</v>
      </c>
      <c r="AG245">
        <v>91.124889979492835</v>
      </c>
      <c r="AH245">
        <v>43.08095942870316</v>
      </c>
      <c r="AI245">
        <v>89.403096210750121</v>
      </c>
      <c r="AJ245">
        <v>80.742868774894887</v>
      </c>
      <c r="AK245">
        <v>62.270568387726158</v>
      </c>
      <c r="AL245">
        <v>72.141920339432914</v>
      </c>
      <c r="AM245">
        <v>77.118128566579571</v>
      </c>
      <c r="AN245">
        <v>83.035207968900508</v>
      </c>
      <c r="AO245">
        <v>79.212242367034264</v>
      </c>
      <c r="AP245">
        <v>77.719650239190656</v>
      </c>
      <c r="AQ245">
        <v>4121.114883000002</v>
      </c>
      <c r="AR245">
        <v>4448.8515659999994</v>
      </c>
      <c r="AS245">
        <v>5057.3248570000023</v>
      </c>
      <c r="AT245">
        <v>6022.851480999997</v>
      </c>
      <c r="AU245">
        <v>6716.7411629999924</v>
      </c>
      <c r="AV245">
        <v>1831.8935069999959</v>
      </c>
      <c r="AW245">
        <v>2211.560732999998</v>
      </c>
      <c r="AX245">
        <v>2268.1282379999989</v>
      </c>
      <c r="AY245">
        <v>2461.1288869999971</v>
      </c>
      <c r="AZ245">
        <v>2745.7190989999981</v>
      </c>
      <c r="BA245">
        <v>2477.6336579999979</v>
      </c>
      <c r="BB245">
        <v>2443.9363780000022</v>
      </c>
      <c r="BC245">
        <v>2770.4806169999961</v>
      </c>
      <c r="BD245">
        <v>3135.1521910000019</v>
      </c>
      <c r="BE245">
        <v>4021.2506420000091</v>
      </c>
      <c r="BF245">
        <v>2790.676537000003</v>
      </c>
      <c r="BG245">
        <v>2215.1561759999968</v>
      </c>
      <c r="BH245">
        <v>5179.9000430000069</v>
      </c>
      <c r="BI245">
        <v>1626.1369079999999</v>
      </c>
      <c r="BJ245">
        <v>6546.1978469999822</v>
      </c>
      <c r="BK245">
        <v>767.84120099999996</v>
      </c>
      <c r="BL245">
        <v>912.7502099999989</v>
      </c>
      <c r="BM245">
        <v>1247.093065</v>
      </c>
      <c r="BN245">
        <v>3764.417210999999</v>
      </c>
      <c r="BO245">
        <v>1316.714752000001</v>
      </c>
    </row>
    <row r="246">
      <c r="A246" t="s">
        <v>588</v>
      </c>
      <c r="B246">
        <v>2018</v>
      </c>
      <c r="C246" t="s">
        <v>595</v>
      </c>
      <c r="D246">
        <v>46</v>
      </c>
      <c r="E246" t="s">
        <v>52</v>
      </c>
      <c r="F246" t="s">
        <v>48</v>
      </c>
      <c r="G246" t="s">
        <v>197</v>
      </c>
      <c r="H246">
        <v>8.0054211740072088</v>
      </c>
      <c r="I246">
        <v>10.659169476762321</v>
      </c>
      <c r="J246">
        <v>19.182555699147439</v>
      </c>
      <c r="K246">
        <v>35.140226647971197</v>
      </c>
      <c r="L246">
        <v>42.679786004279073</v>
      </c>
      <c r="M246">
        <v>36.676218113094059</v>
      </c>
      <c r="N246">
        <v>41.588783335888543</v>
      </c>
      <c r="O246">
        <v>46.500166782432899</v>
      </c>
      <c r="P246">
        <v>46.091307031423803</v>
      </c>
      <c r="Q246">
        <v>43.953261885272177</v>
      </c>
      <c r="R246">
        <v>6.0900127644135056</v>
      </c>
      <c r="S246">
        <v>11.675657571898361</v>
      </c>
      <c r="T246">
        <v>7.2688931211201862</v>
      </c>
      <c r="U246">
        <v>8.3936854502931908</v>
      </c>
      <c r="V246">
        <v>11.086511634288881</v>
      </c>
      <c r="W246" t="s">
        <v>478</v>
      </c>
      <c r="X246" t="s">
        <v>479</v>
      </c>
      <c r="Y246" t="s">
        <v>480</v>
      </c>
      <c r="Z246" t="s">
        <v>481</v>
      </c>
      <c r="AA246" t="s">
        <v>482</v>
      </c>
      <c r="AB246" t="s">
        <v>483</v>
      </c>
      <c r="AC246" t="s">
        <v>484</v>
      </c>
      <c r="AD246" t="s">
        <v>485</v>
      </c>
      <c r="AE246" t="s">
        <v>486</v>
      </c>
      <c r="AF246" t="s">
        <v>487</v>
      </c>
      <c r="AG246">
        <v>8.8751100205072042</v>
      </c>
      <c r="AH246">
        <v>56.919040571296662</v>
      </c>
      <c r="AI246">
        <v>10.59690378925</v>
      </c>
      <c r="AJ246">
        <v>19.257131225105159</v>
      </c>
      <c r="AK246">
        <v>37.729431612273551</v>
      </c>
      <c r="AL246">
        <v>27.858079660567181</v>
      </c>
      <c r="AM246">
        <v>22.881871433420478</v>
      </c>
      <c r="AN246">
        <v>16.964792031099471</v>
      </c>
      <c r="AO246">
        <v>20.787757632965889</v>
      </c>
      <c r="AP246">
        <v>22.280349760809472</v>
      </c>
      <c r="AQ246">
        <v>358.62178799999992</v>
      </c>
      <c r="AR246">
        <v>530.78824699999984</v>
      </c>
      <c r="AS246">
        <v>1200.389551999999</v>
      </c>
      <c r="AT246">
        <v>3263.1067790000002</v>
      </c>
      <c r="AU246">
        <v>5001.1864139999989</v>
      </c>
      <c r="AV246">
        <v>1061.00621</v>
      </c>
      <c r="AW246">
        <v>1574.631130999999</v>
      </c>
      <c r="AX246">
        <v>1971.377011999999</v>
      </c>
      <c r="AY246">
        <v>2104.236644000001</v>
      </c>
      <c r="AZ246">
        <v>2153.261986</v>
      </c>
      <c r="BA246">
        <v>160.673226</v>
      </c>
      <c r="BB246">
        <v>323.06568600000003</v>
      </c>
      <c r="BC246">
        <v>217.169062</v>
      </c>
      <c r="BD246">
        <v>287.267111</v>
      </c>
      <c r="BE246">
        <v>501.4047119999999</v>
      </c>
      <c r="BF246">
        <v>271.79798299999999</v>
      </c>
      <c r="BG246">
        <v>2926.6888649999969</v>
      </c>
      <c r="BH246">
        <v>613.97093299999995</v>
      </c>
      <c r="BI246">
        <v>387.83278699999988</v>
      </c>
      <c r="BJ246">
        <v>3966.3091309999991</v>
      </c>
      <c r="BK246">
        <v>296.506958</v>
      </c>
      <c r="BL246">
        <v>270.82390800000007</v>
      </c>
      <c r="BM246">
        <v>254.7916120000001</v>
      </c>
      <c r="BN246">
        <v>987.9002320000003</v>
      </c>
      <c r="BO246">
        <v>377.47037099999989</v>
      </c>
    </row>
    <row r="247">
      <c r="A247" t="s">
        <v>588</v>
      </c>
      <c r="B247">
        <v>2018</v>
      </c>
      <c r="C247" t="s">
        <v>595</v>
      </c>
      <c r="D247">
        <v>58</v>
      </c>
      <c r="E247" t="s">
        <v>488</v>
      </c>
      <c r="F247" t="s">
        <v>489</v>
      </c>
      <c r="G247" t="s">
        <v>197</v>
      </c>
      <c r="H247">
        <v>0.088625487534627803</v>
      </c>
      <c r="I247">
        <v>0.1089746794816444</v>
      </c>
      <c r="J247">
        <v>0.45310327526888872</v>
      </c>
      <c r="K247">
        <v>4.6296752554945586</v>
      </c>
      <c r="L247">
        <v>30.13874964396615</v>
      </c>
      <c r="M247">
        <v>0.81569263566270489</v>
      </c>
      <c r="N247">
        <v>4.2367635763419269</v>
      </c>
      <c r="O247">
        <v>9.4352183650770769</v>
      </c>
      <c r="P247">
        <v>17.05139366900557</v>
      </c>
      <c r="Q247">
        <v>50.661461153075003</v>
      </c>
      <c r="R247">
        <v>0.1048722714815994</v>
      </c>
      <c r="S247">
        <v>0.042384484502990101</v>
      </c>
      <c r="T247">
        <v>0.12681678726973761</v>
      </c>
      <c r="U247">
        <v>0.1421753849501613</v>
      </c>
      <c r="V247">
        <v>4.0085840606043464</v>
      </c>
      <c r="W247" t="s">
        <v>478</v>
      </c>
      <c r="X247" t="s">
        <v>479</v>
      </c>
      <c r="Y247" t="s">
        <v>480</v>
      </c>
      <c r="Z247" t="s">
        <v>481</v>
      </c>
      <c r="AA247" t="s">
        <v>482</v>
      </c>
      <c r="AB247" t="s">
        <v>483</v>
      </c>
      <c r="AC247" t="s">
        <v>484</v>
      </c>
      <c r="AD247" t="s">
        <v>485</v>
      </c>
      <c r="AE247" t="s">
        <v>486</v>
      </c>
      <c r="AF247" t="s">
        <v>487</v>
      </c>
      <c r="AG247">
        <v>6.244222766190755</v>
      </c>
      <c r="AH247">
        <v>14.804342232769059</v>
      </c>
      <c r="AI247">
        <v>2.396357182145525</v>
      </c>
      <c r="AJ247">
        <v>1.6962791059019271</v>
      </c>
      <c r="AK247">
        <v>16.111174923426969</v>
      </c>
      <c r="AL247">
        <v>0.31854296926927839</v>
      </c>
      <c r="AM247">
        <v>5.2958778824537669</v>
      </c>
      <c r="AN247">
        <v>0.55572499685189369</v>
      </c>
      <c r="AO247">
        <v>5.9656504964697321</v>
      </c>
      <c r="AP247">
        <v>2.7430245773636801</v>
      </c>
      <c r="AQ247">
        <v>11.560463</v>
      </c>
      <c r="AR247">
        <v>14.224558</v>
      </c>
      <c r="AS247">
        <v>59.122219999999999</v>
      </c>
      <c r="AT247">
        <v>604.115365</v>
      </c>
      <c r="AU247">
        <v>3932.309308999997</v>
      </c>
      <c r="AV247">
        <v>42.391554000000014</v>
      </c>
      <c r="AW247">
        <v>220.413038</v>
      </c>
      <c r="AX247">
        <v>489.43898700000011</v>
      </c>
      <c r="AY247">
        <v>886.78668000000016</v>
      </c>
      <c r="AZ247">
        <v>2634.939428999995</v>
      </c>
      <c r="BA247">
        <v>8.2362590000000004</v>
      </c>
      <c r="BB247">
        <v>3.3242039999999999</v>
      </c>
      <c r="BC247">
        <v>9.9613479999999992</v>
      </c>
      <c r="BD247">
        <v>11.163017</v>
      </c>
      <c r="BE247">
        <v>314.67739899999998</v>
      </c>
      <c r="BF247">
        <v>362.77356599999979</v>
      </c>
      <c r="BG247">
        <v>1374.7270229999999</v>
      </c>
      <c r="BH247">
        <v>204.108295</v>
      </c>
      <c r="BI247">
        <v>95.198577999999998</v>
      </c>
      <c r="BJ247">
        <v>1766.076008</v>
      </c>
      <c r="BK247">
        <v>12.011922</v>
      </c>
      <c r="BL247">
        <v>186.4645330000001</v>
      </c>
      <c r="BM247">
        <v>30.992046999999999</v>
      </c>
      <c r="BN247">
        <v>471.53273700000011</v>
      </c>
      <c r="BO247">
        <v>117.44720599999999</v>
      </c>
    </row>
    <row r="248">
      <c r="A248" t="s">
        <v>588</v>
      </c>
      <c r="B248">
        <v>2018</v>
      </c>
      <c r="C248" t="s">
        <v>595</v>
      </c>
      <c r="D248">
        <v>59</v>
      </c>
      <c r="E248" t="s">
        <v>488</v>
      </c>
      <c r="F248" t="s">
        <v>490</v>
      </c>
      <c r="G248" t="s">
        <v>197</v>
      </c>
      <c r="H248">
        <v>0.28061354727583199</v>
      </c>
      <c r="I248">
        <v>0.33016841313751488</v>
      </c>
      <c r="J248">
        <v>3.1340751985022921</v>
      </c>
      <c r="K248">
        <v>19.804571639157889</v>
      </c>
      <c r="L248">
        <v>31.110221235480861</v>
      </c>
      <c r="M248">
        <v>7.5973455272876311</v>
      </c>
      <c r="N248">
        <v>22.268695970624769</v>
      </c>
      <c r="O248">
        <v>32.948406689956769</v>
      </c>
      <c r="P248">
        <v>38.961248074962917</v>
      </c>
      <c r="Q248">
        <v>24.801123184913749</v>
      </c>
      <c r="R248">
        <v>0.072486285140830803</v>
      </c>
      <c r="S248">
        <v>0.093287549075462398</v>
      </c>
      <c r="T248">
        <v>0.10022965556156201</v>
      </c>
      <c r="U248">
        <v>0.46436715278204371</v>
      </c>
      <c r="V248">
        <v>6.3177807591629707</v>
      </c>
      <c r="W248" t="s">
        <v>478</v>
      </c>
      <c r="X248" t="s">
        <v>479</v>
      </c>
      <c r="Y248" t="s">
        <v>480</v>
      </c>
      <c r="Z248" t="s">
        <v>481</v>
      </c>
      <c r="AA248" t="s">
        <v>482</v>
      </c>
      <c r="AB248" t="s">
        <v>483</v>
      </c>
      <c r="AC248" t="s">
        <v>484</v>
      </c>
      <c r="AD248" t="s">
        <v>485</v>
      </c>
      <c r="AE248" t="s">
        <v>486</v>
      </c>
      <c r="AF248" t="s">
        <v>487</v>
      </c>
      <c r="AG248">
        <v>6.0413995225550359</v>
      </c>
      <c r="AH248">
        <v>23.593552760072541</v>
      </c>
      <c r="AI248">
        <v>3.177289854382443</v>
      </c>
      <c r="AJ248">
        <v>3.009966990095498</v>
      </c>
      <c r="AK248">
        <v>23.461212877709929</v>
      </c>
      <c r="AL248">
        <v>1.8548183017792019</v>
      </c>
      <c r="AM248">
        <v>8.4807871123010159</v>
      </c>
      <c r="AN248">
        <v>2.1810356257327852</v>
      </c>
      <c r="AO248">
        <v>11.268065611765129</v>
      </c>
      <c r="AP248">
        <v>4.622757165206612</v>
      </c>
      <c r="AQ248">
        <v>36.603720000000003</v>
      </c>
      <c r="AR248">
        <v>43.097165000000011</v>
      </c>
      <c r="AS248">
        <v>408.94315600000022</v>
      </c>
      <c r="AT248">
        <v>2584.2516730000002</v>
      </c>
      <c r="AU248">
        <v>4059.060645</v>
      </c>
      <c r="AV248">
        <v>394.8341190000001</v>
      </c>
      <c r="AW248">
        <v>1158.5047979999999</v>
      </c>
      <c r="AX248">
        <v>1709.1533199999999</v>
      </c>
      <c r="AY248">
        <v>2026.2458600000009</v>
      </c>
      <c r="AZ248">
        <v>1289.9244490000001</v>
      </c>
      <c r="BA248">
        <v>5.6927899999999996</v>
      </c>
      <c r="BB248">
        <v>7.3165180000000003</v>
      </c>
      <c r="BC248">
        <v>7.8729519999999997</v>
      </c>
      <c r="BD248">
        <v>36.460168000000003</v>
      </c>
      <c r="BE248">
        <v>495.95138500000002</v>
      </c>
      <c r="BF248">
        <v>350.99004800000012</v>
      </c>
      <c r="BG248">
        <v>2190.8906210000009</v>
      </c>
      <c r="BH248">
        <v>270.62377000000009</v>
      </c>
      <c r="BI248">
        <v>168.92537100000001</v>
      </c>
      <c r="BJ248">
        <v>2571.7730320000001</v>
      </c>
      <c r="BK248">
        <v>69.943257000000003</v>
      </c>
      <c r="BL248">
        <v>298.60318600000011</v>
      </c>
      <c r="BM248">
        <v>121.63346799999999</v>
      </c>
      <c r="BN248">
        <v>890.64249100000052</v>
      </c>
      <c r="BO248">
        <v>197.93111500000001</v>
      </c>
    </row>
    <row r="249">
      <c r="A249" t="s">
        <v>588</v>
      </c>
      <c r="B249">
        <v>2018</v>
      </c>
      <c r="C249" t="s">
        <v>595</v>
      </c>
      <c r="D249">
        <v>60</v>
      </c>
      <c r="E249" t="s">
        <v>488</v>
      </c>
      <c r="F249" t="s">
        <v>491</v>
      </c>
      <c r="G249" t="s">
        <v>197</v>
      </c>
      <c r="H249">
        <v>0.34292156203439872</v>
      </c>
      <c r="I249">
        <v>1.42260739902347</v>
      </c>
      <c r="J249">
        <v>5.9081145345678907</v>
      </c>
      <c r="K249">
        <v>13.872329295314341</v>
      </c>
      <c r="L249">
        <v>9.7807548997996818</v>
      </c>
      <c r="M249">
        <v>18.949115692743419</v>
      </c>
      <c r="N249">
        <v>20.006162119588719</v>
      </c>
      <c r="O249">
        <v>11.565183222043</v>
      </c>
      <c r="P249">
        <v>13.737191502222119</v>
      </c>
      <c r="Q249">
        <v>6.8198416938607824</v>
      </c>
      <c r="R249">
        <v>0.038365618782678697</v>
      </c>
      <c r="S249">
        <v>0.76022273931449413</v>
      </c>
      <c r="T249">
        <v>0.65229819339319972</v>
      </c>
      <c r="U249">
        <v>0.85501842301514996</v>
      </c>
      <c r="V249">
        <v>2.7003484255976251</v>
      </c>
      <c r="W249" t="s">
        <v>478</v>
      </c>
      <c r="X249" t="s">
        <v>479</v>
      </c>
      <c r="Y249" t="s">
        <v>480</v>
      </c>
      <c r="Z249" t="s">
        <v>481</v>
      </c>
      <c r="AA249" t="s">
        <v>482</v>
      </c>
      <c r="AB249" t="s">
        <v>483</v>
      </c>
      <c r="AC249" t="s">
        <v>484</v>
      </c>
      <c r="AD249" t="s">
        <v>485</v>
      </c>
      <c r="AE249" t="s">
        <v>486</v>
      </c>
      <c r="AF249" t="s">
        <v>487</v>
      </c>
      <c r="AG249">
        <v>4.6845266432334238</v>
      </c>
      <c r="AH249">
        <v>7.6075303638025806</v>
      </c>
      <c r="AI249">
        <v>1.477439652554025</v>
      </c>
      <c r="AJ249">
        <v>0.65688495096944055</v>
      </c>
      <c r="AK249">
        <v>13.92239903637781</v>
      </c>
      <c r="AL249">
        <v>3.1628838800351269</v>
      </c>
      <c r="AM249">
        <v>2.794431060982749</v>
      </c>
      <c r="AN249">
        <v>2.2144915933396141</v>
      </c>
      <c r="AO249">
        <v>11.22122073113011</v>
      </c>
      <c r="AP249">
        <v>4.4862762662167066</v>
      </c>
      <c r="AQ249">
        <v>44.731285999999997</v>
      </c>
      <c r="AR249">
        <v>185.69415900000001</v>
      </c>
      <c r="AS249">
        <v>770.90779600000042</v>
      </c>
      <c r="AT249">
        <v>1810.167411999998</v>
      </c>
      <c r="AU249">
        <v>1276.1297</v>
      </c>
      <c r="AV249">
        <v>984.78572200000053</v>
      </c>
      <c r="AW249">
        <v>1040.7989239999999</v>
      </c>
      <c r="AX249">
        <v>599.92798700000014</v>
      </c>
      <c r="AY249">
        <v>714.4259689999999</v>
      </c>
      <c r="AZ249">
        <v>354.704925</v>
      </c>
      <c r="BA249">
        <v>3.0130859999999999</v>
      </c>
      <c r="BB249">
        <v>59.62407000000001</v>
      </c>
      <c r="BC249">
        <v>51.237453999999993</v>
      </c>
      <c r="BD249">
        <v>67.132473000000005</v>
      </c>
      <c r="BE249">
        <v>211.97974300000001</v>
      </c>
      <c r="BF249">
        <v>272.15916199999998</v>
      </c>
      <c r="BG249">
        <v>706.4331130000005</v>
      </c>
      <c r="BH249">
        <v>125.840042</v>
      </c>
      <c r="BI249">
        <v>36.865697999999988</v>
      </c>
      <c r="BJ249">
        <v>1526.1466049999981</v>
      </c>
      <c r="BK249">
        <v>119.269041</v>
      </c>
      <c r="BL249">
        <v>98.390161999999989</v>
      </c>
      <c r="BM249">
        <v>123.499263</v>
      </c>
      <c r="BN249">
        <v>886.93981100000019</v>
      </c>
      <c r="BO249">
        <v>192.087456</v>
      </c>
    </row>
    <row r="250">
      <c r="A250" t="s">
        <v>588</v>
      </c>
      <c r="B250">
        <v>2018</v>
      </c>
      <c r="C250" t="s">
        <v>595</v>
      </c>
      <c r="D250">
        <v>61</v>
      </c>
      <c r="E250" t="s">
        <v>488</v>
      </c>
      <c r="F250" t="s">
        <v>492</v>
      </c>
      <c r="G250" t="s">
        <v>197</v>
      </c>
      <c r="H250">
        <v>1.8767089262604051</v>
      </c>
      <c r="I250">
        <v>2.761699639382142</v>
      </c>
      <c r="J250">
        <v>6.3459504735400643</v>
      </c>
      <c r="K250">
        <v>16.990153429931741</v>
      </c>
      <c r="L250">
        <v>9.8548357219995673</v>
      </c>
      <c r="M250">
        <v>14.86498699689386</v>
      </c>
      <c r="N250">
        <v>19.761262049460719</v>
      </c>
      <c r="O250">
        <v>24.538967401604339</v>
      </c>
      <c r="P250">
        <v>13.266859007199651</v>
      </c>
      <c r="Q250">
        <v>4.8073639628895073</v>
      </c>
      <c r="R250">
        <v>2.048131113105061</v>
      </c>
      <c r="S250">
        <v>1.7137142623095369</v>
      </c>
      <c r="T250">
        <v>1.723053065059402</v>
      </c>
      <c r="U250">
        <v>2.6886529712907952</v>
      </c>
      <c r="V250">
        <v>3.578364277527315</v>
      </c>
      <c r="W250" t="s">
        <v>478</v>
      </c>
      <c r="X250" t="s">
        <v>479</v>
      </c>
      <c r="Y250" t="s">
        <v>480</v>
      </c>
      <c r="Z250" t="s">
        <v>481</v>
      </c>
      <c r="AA250" t="s">
        <v>482</v>
      </c>
      <c r="AB250" t="s">
        <v>483</v>
      </c>
      <c r="AC250" t="s">
        <v>484</v>
      </c>
      <c r="AD250" t="s">
        <v>485</v>
      </c>
      <c r="AE250" t="s">
        <v>486</v>
      </c>
      <c r="AF250" t="s">
        <v>487</v>
      </c>
      <c r="AG250">
        <v>7.2217870333792789</v>
      </c>
      <c r="AH250">
        <v>3.421647932034845</v>
      </c>
      <c r="AI250">
        <v>2.5707379501349541</v>
      </c>
      <c r="AJ250">
        <v>4.274499481724563</v>
      </c>
      <c r="AK250">
        <v>26.655116471311469</v>
      </c>
      <c r="AL250">
        <v>6.4734376233398212</v>
      </c>
      <c r="AM250">
        <v>1.3866307065740979</v>
      </c>
      <c r="AN250">
        <v>3.4392451386652989</v>
      </c>
      <c r="AO250">
        <v>2.398394276194344</v>
      </c>
      <c r="AP250">
        <v>3.358154122708608</v>
      </c>
      <c r="AQ250">
        <v>244.80118200000001</v>
      </c>
      <c r="AR250">
        <v>360.48701299999999</v>
      </c>
      <c r="AS250">
        <v>828.03789000000017</v>
      </c>
      <c r="AT250">
        <v>2217.004903</v>
      </c>
      <c r="AU250">
        <v>1285.7952869999999</v>
      </c>
      <c r="AV250">
        <v>772.53351500000008</v>
      </c>
      <c r="AW250">
        <v>1028.058262999999</v>
      </c>
      <c r="AX250">
        <v>1272.925213</v>
      </c>
      <c r="AY250">
        <v>689.96552899999983</v>
      </c>
      <c r="AZ250">
        <v>250.03449499999999</v>
      </c>
      <c r="BA250">
        <v>160.85222599999989</v>
      </c>
      <c r="BB250">
        <v>134.40616</v>
      </c>
      <c r="BC250">
        <v>135.34431499999999</v>
      </c>
      <c r="BD250">
        <v>211.10179400000001</v>
      </c>
      <c r="BE250">
        <v>280.90476500000011</v>
      </c>
      <c r="BF250">
        <v>419.56758000000002</v>
      </c>
      <c r="BG250">
        <v>317.73325700000009</v>
      </c>
      <c r="BH250">
        <v>218.961073</v>
      </c>
      <c r="BI250">
        <v>239.89346499999999</v>
      </c>
      <c r="BJ250">
        <v>2921.8826010000021</v>
      </c>
      <c r="BK250">
        <v>244.10655800000001</v>
      </c>
      <c r="BL250">
        <v>48.822396000000012</v>
      </c>
      <c r="BM250">
        <v>191.80214599999999</v>
      </c>
      <c r="BN250">
        <v>189.57218800000001</v>
      </c>
      <c r="BO250">
        <v>143.785011</v>
      </c>
    </row>
    <row r="251">
      <c r="A251" t="s">
        <v>588</v>
      </c>
      <c r="B251">
        <v>2018</v>
      </c>
      <c r="C251" t="s">
        <v>595</v>
      </c>
      <c r="D251">
        <v>62</v>
      </c>
      <c r="E251" t="s">
        <v>488</v>
      </c>
      <c r="F251" t="s">
        <v>493</v>
      </c>
      <c r="G251" t="s">
        <v>197</v>
      </c>
      <c r="H251">
        <v>31.753945854974798</v>
      </c>
      <c r="I251">
        <v>33.712938252286918</v>
      </c>
      <c r="J251">
        <v>32.309227003580972</v>
      </c>
      <c r="K251">
        <v>16.63615725429754</v>
      </c>
      <c r="L251">
        <v>8.2101268282918127</v>
      </c>
      <c r="M251">
        <v>13.95868629615628</v>
      </c>
      <c r="N251">
        <v>7.2069613230732408</v>
      </c>
      <c r="O251">
        <v>4.3917982095665327</v>
      </c>
      <c r="P251">
        <v>5.0232083817625321</v>
      </c>
      <c r="Q251">
        <v>4.8730412989398681</v>
      </c>
      <c r="R251">
        <v>31.329701663817382</v>
      </c>
      <c r="S251">
        <v>32.670402691319033</v>
      </c>
      <c r="T251">
        <v>35.706313298739282</v>
      </c>
      <c r="U251">
        <v>39.438699506211798</v>
      </c>
      <c r="V251">
        <v>41.190040173618151</v>
      </c>
      <c r="W251" t="s">
        <v>478</v>
      </c>
      <c r="X251" t="s">
        <v>479</v>
      </c>
      <c r="Y251" t="s">
        <v>480</v>
      </c>
      <c r="Z251" t="s">
        <v>481</v>
      </c>
      <c r="AA251" t="s">
        <v>482</v>
      </c>
      <c r="AB251" t="s">
        <v>483</v>
      </c>
      <c r="AC251" t="s">
        <v>484</v>
      </c>
      <c r="AD251" t="s">
        <v>485</v>
      </c>
      <c r="AE251" t="s">
        <v>486</v>
      </c>
      <c r="AF251" t="s">
        <v>487</v>
      </c>
      <c r="AG251">
        <v>28.589555071527329</v>
      </c>
      <c r="AH251">
        <v>5.8536506719027823</v>
      </c>
      <c r="AI251">
        <v>58.781848313512342</v>
      </c>
      <c r="AJ251">
        <v>26.091428921834598</v>
      </c>
      <c r="AK251">
        <v>15.571385795597889</v>
      </c>
      <c r="AL251">
        <v>16.542562970545681</v>
      </c>
      <c r="AM251">
        <v>15.67990821402821</v>
      </c>
      <c r="AN251">
        <v>18.642611828916031</v>
      </c>
      <c r="AO251">
        <v>29.804295637827181</v>
      </c>
      <c r="AP251">
        <v>24.444763981906991</v>
      </c>
      <c r="AQ251">
        <v>4142.0400200000013</v>
      </c>
      <c r="AR251">
        <v>4400.5786279999966</v>
      </c>
      <c r="AS251">
        <v>4215.8009690000008</v>
      </c>
      <c r="AT251">
        <v>2170.8127800000002</v>
      </c>
      <c r="AU251">
        <v>1071.2042980000001</v>
      </c>
      <c r="AV251">
        <v>725.43305900000075</v>
      </c>
      <c r="AW251">
        <v>374.9343600000002</v>
      </c>
      <c r="AX251">
        <v>227.81849700000001</v>
      </c>
      <c r="AY251">
        <v>261.24048099999987</v>
      </c>
      <c r="AZ251">
        <v>253.45042100000001</v>
      </c>
      <c r="BA251">
        <v>2460.5125229999981</v>
      </c>
      <c r="BB251">
        <v>2562.3311120000012</v>
      </c>
      <c r="BC251">
        <v>2804.6997579999961</v>
      </c>
      <c r="BD251">
        <v>3096.5618500000019</v>
      </c>
      <c r="BE251">
        <v>3233.454634000002</v>
      </c>
      <c r="BF251">
        <v>1660.9809150000001</v>
      </c>
      <c r="BG251">
        <v>543.56834200000026</v>
      </c>
      <c r="BH251">
        <v>5006.7089019999994</v>
      </c>
      <c r="BI251">
        <v>1464.3032049999999</v>
      </c>
      <c r="BJ251">
        <v>1706.9053619999991</v>
      </c>
      <c r="BK251">
        <v>623.80273700000066</v>
      </c>
      <c r="BL251">
        <v>552.07971700000007</v>
      </c>
      <c r="BM251">
        <v>1039.673769</v>
      </c>
      <c r="BN251">
        <v>2355.7701050000019</v>
      </c>
      <c r="BO251">
        <v>1046.643641000001</v>
      </c>
    </row>
    <row r="252">
      <c r="A252" t="s">
        <v>588</v>
      </c>
      <c r="B252">
        <v>2018</v>
      </c>
      <c r="C252" t="s">
        <v>595</v>
      </c>
      <c r="D252">
        <v>63</v>
      </c>
      <c r="E252" t="s">
        <v>488</v>
      </c>
      <c r="F252" t="s">
        <v>494</v>
      </c>
      <c r="G252" t="s">
        <v>197</v>
      </c>
      <c r="H252">
        <v>13.09841855674822</v>
      </c>
      <c r="I252">
        <v>15.634652713730979</v>
      </c>
      <c r="J252">
        <v>18.540606423244231</v>
      </c>
      <c r="K252">
        <v>14.188215966691279</v>
      </c>
      <c r="L252">
        <v>6.008906193656216</v>
      </c>
      <c r="M252">
        <v>20.716501420333511</v>
      </c>
      <c r="N252">
        <v>17.15158521246088</v>
      </c>
      <c r="O252">
        <v>9.8460429732112438</v>
      </c>
      <c r="P252">
        <v>7.0195599693942139</v>
      </c>
      <c r="Q252">
        <v>4.1107180007741366</v>
      </c>
      <c r="R252">
        <v>12.33668942770365</v>
      </c>
      <c r="S252">
        <v>14.01896712834411</v>
      </c>
      <c r="T252">
        <v>15.434837096999081</v>
      </c>
      <c r="U252">
        <v>17.605586017255821</v>
      </c>
      <c r="V252">
        <v>13.788028706936259</v>
      </c>
      <c r="W252" t="s">
        <v>478</v>
      </c>
      <c r="X252" t="s">
        <v>479</v>
      </c>
      <c r="Y252" t="s">
        <v>480</v>
      </c>
      <c r="Z252" t="s">
        <v>481</v>
      </c>
      <c r="AA252" t="s">
        <v>482</v>
      </c>
      <c r="AB252" t="s">
        <v>483</v>
      </c>
      <c r="AC252" t="s">
        <v>484</v>
      </c>
      <c r="AD252" t="s">
        <v>485</v>
      </c>
      <c r="AE252" t="s">
        <v>486</v>
      </c>
      <c r="AF252" t="s">
        <v>487</v>
      </c>
      <c r="AG252">
        <v>20.383277066982259</v>
      </c>
      <c r="AH252">
        <v>24.231433944937461</v>
      </c>
      <c r="AI252">
        <v>10.764834314819719</v>
      </c>
      <c r="AJ252">
        <v>20.289470258642449</v>
      </c>
      <c r="AK252">
        <v>1.637778334137961</v>
      </c>
      <c r="AL252">
        <v>23.309640883178631</v>
      </c>
      <c r="AM252">
        <v>30.683071265355931</v>
      </c>
      <c r="AN252">
        <v>11.37742547501103</v>
      </c>
      <c r="AO252">
        <v>4.7074632312856508</v>
      </c>
      <c r="AP252">
        <v>3.9391170069641359</v>
      </c>
      <c r="AQ252">
        <v>1708.580537</v>
      </c>
      <c r="AR252">
        <v>2040.804574</v>
      </c>
      <c r="AS252">
        <v>2419.2317110000022</v>
      </c>
      <c r="AT252">
        <v>1851.3867159999991</v>
      </c>
      <c r="AU252">
        <v>784.00325300000077</v>
      </c>
      <c r="AV252">
        <v>1076.6367749999999</v>
      </c>
      <c r="AW252">
        <v>892.29265099999998</v>
      </c>
      <c r="AX252">
        <v>510.7499489999999</v>
      </c>
      <c r="AY252">
        <v>365.06413500000008</v>
      </c>
      <c r="AZ252">
        <v>213.80143199999989</v>
      </c>
      <c r="BA252">
        <v>968.87545100000034</v>
      </c>
      <c r="BB252">
        <v>1099.5039139999999</v>
      </c>
      <c r="BC252">
        <v>1212.392988000001</v>
      </c>
      <c r="BD252">
        <v>1382.317031</v>
      </c>
      <c r="BE252">
        <v>1082.3724649999999</v>
      </c>
      <c r="BF252">
        <v>1184.216897</v>
      </c>
      <c r="BG252">
        <v>2250.1240869999988</v>
      </c>
      <c r="BH252">
        <v>916.88834800000029</v>
      </c>
      <c r="BI252">
        <v>1138.6856740000001</v>
      </c>
      <c r="BJ252">
        <v>179.53011100000001</v>
      </c>
      <c r="BK252">
        <v>878.98216299999979</v>
      </c>
      <c r="BL252">
        <v>1080.3316620000001</v>
      </c>
      <c r="BM252">
        <v>634.50394900000003</v>
      </c>
      <c r="BN252">
        <v>372.08398699999998</v>
      </c>
      <c r="BO252">
        <v>168.6599130000001</v>
      </c>
    </row>
    <row r="253">
      <c r="A253" t="s">
        <v>588</v>
      </c>
      <c r="B253">
        <v>2018</v>
      </c>
      <c r="C253" t="s">
        <v>595</v>
      </c>
      <c r="D253">
        <v>64</v>
      </c>
      <c r="E253" t="s">
        <v>488</v>
      </c>
      <c r="F253" t="s">
        <v>495</v>
      </c>
      <c r="G253" t="s">
        <v>197</v>
      </c>
      <c r="H253">
        <v>30.652189166179671</v>
      </c>
      <c r="I253">
        <v>26.5143536518346</v>
      </c>
      <c r="J253">
        <v>20.834531246876629</v>
      </c>
      <c r="K253">
        <v>10.9789514576991</v>
      </c>
      <c r="L253">
        <v>2.7279718659028922</v>
      </c>
      <c r="M253">
        <v>16.702610752862739</v>
      </c>
      <c r="N253">
        <v>8.0143546560595684</v>
      </c>
      <c r="O253">
        <v>6.5985941331293718</v>
      </c>
      <c r="P253">
        <v>3.389724477477567</v>
      </c>
      <c r="Q253">
        <v>0.75443532921947976</v>
      </c>
      <c r="R253">
        <v>31.997865148841409</v>
      </c>
      <c r="S253">
        <v>28.641508518421109</v>
      </c>
      <c r="T253">
        <v>26.91369859436287</v>
      </c>
      <c r="U253">
        <v>22.49655477617911</v>
      </c>
      <c r="V253">
        <v>18.90235740048594</v>
      </c>
      <c r="W253" t="s">
        <v>478</v>
      </c>
      <c r="X253" t="s">
        <v>479</v>
      </c>
      <c r="Y253" t="s">
        <v>480</v>
      </c>
      <c r="Z253" t="s">
        <v>481</v>
      </c>
      <c r="AA253" t="s">
        <v>482</v>
      </c>
      <c r="AB253" t="s">
        <v>483</v>
      </c>
      <c r="AC253" t="s">
        <v>484</v>
      </c>
      <c r="AD253" t="s">
        <v>485</v>
      </c>
      <c r="AE253" t="s">
        <v>486</v>
      </c>
      <c r="AF253" t="s">
        <v>487</v>
      </c>
      <c r="AG253">
        <v>17.46439228413406</v>
      </c>
      <c r="AH253">
        <v>14.951850458222779</v>
      </c>
      <c r="AI253">
        <v>11.951364212714241</v>
      </c>
      <c r="AJ253">
        <v>26.250976279557769</v>
      </c>
      <c r="AK253">
        <v>0.60587716020542348</v>
      </c>
      <c r="AL253">
        <v>14.55562715968188</v>
      </c>
      <c r="AM253">
        <v>21.73448529182258</v>
      </c>
      <c r="AN253">
        <v>30.05242267052898</v>
      </c>
      <c r="AO253">
        <v>26.20796545035126</v>
      </c>
      <c r="AP253">
        <v>45.403954317227843</v>
      </c>
      <c r="AQ253">
        <v>3998.324958000007</v>
      </c>
      <c r="AR253">
        <v>3460.941231000003</v>
      </c>
      <c r="AS253">
        <v>2718.5496269999981</v>
      </c>
      <c r="AT253">
        <v>1432.617387</v>
      </c>
      <c r="AU253">
        <v>355.92814199999998</v>
      </c>
      <c r="AV253">
        <v>868.03483899999981</v>
      </c>
      <c r="AW253">
        <v>416.93812400000007</v>
      </c>
      <c r="AX253">
        <v>342.293003</v>
      </c>
      <c r="AY253">
        <v>176.288377</v>
      </c>
      <c r="AZ253">
        <v>39.238729999999997</v>
      </c>
      <c r="BA253">
        <v>2512.9874760000021</v>
      </c>
      <c r="BB253">
        <v>2246.3459990000028</v>
      </c>
      <c r="BC253">
        <v>2114.0475440000018</v>
      </c>
      <c r="BD253">
        <v>1766.335456</v>
      </c>
      <c r="BE253">
        <v>1483.851797</v>
      </c>
      <c r="BF253">
        <v>1014.637066</v>
      </c>
      <c r="BG253">
        <v>1388.4245950000011</v>
      </c>
      <c r="BH253">
        <v>1017.950325</v>
      </c>
      <c r="BI253">
        <v>1473.2573220000011</v>
      </c>
      <c r="BJ253">
        <v>66.415089000000009</v>
      </c>
      <c r="BK253">
        <v>548.87746699999991</v>
      </c>
      <c r="BL253">
        <v>765.25757199999953</v>
      </c>
      <c r="BM253">
        <v>1675.9838070000001</v>
      </c>
      <c r="BN253">
        <v>2071.511512</v>
      </c>
      <c r="BO253">
        <v>1944.046589999997</v>
      </c>
    </row>
    <row r="254">
      <c r="A254" t="s">
        <v>588</v>
      </c>
      <c r="B254">
        <v>2018</v>
      </c>
      <c r="C254" t="s">
        <v>595</v>
      </c>
      <c r="D254">
        <v>65</v>
      </c>
      <c r="E254" t="s">
        <v>488</v>
      </c>
      <c r="F254" t="s">
        <v>496</v>
      </c>
      <c r="G254" t="s">
        <v>197</v>
      </c>
      <c r="H254">
        <v>0.66037545594962732</v>
      </c>
      <c r="I254">
        <v>0.80655899815550569</v>
      </c>
      <c r="J254">
        <v>0.65791609924340899</v>
      </c>
      <c r="K254">
        <v>0.39903829089968579</v>
      </c>
      <c r="L254">
        <v>0.058313832009939698</v>
      </c>
      <c r="M254">
        <v>0.35156406909155807</v>
      </c>
      <c r="N254">
        <v>0.36371793926263279</v>
      </c>
      <c r="O254">
        <v>0.052901006178403299</v>
      </c>
      <c r="P254">
        <v>0.1462967714039029</v>
      </c>
      <c r="Q254">
        <v>0</v>
      </c>
      <c r="R254">
        <v>0.7094482200548039</v>
      </c>
      <c r="S254">
        <v>0.56864756068707922</v>
      </c>
      <c r="T254">
        <v>1.093788036466385</v>
      </c>
      <c r="U254">
        <v>0.82288651654205935</v>
      </c>
      <c r="V254">
        <v>0.49118989774210459</v>
      </c>
      <c r="W254" t="s">
        <v>478</v>
      </c>
      <c r="X254" t="s">
        <v>479</v>
      </c>
      <c r="Y254" t="s">
        <v>480</v>
      </c>
      <c r="Z254" t="s">
        <v>481</v>
      </c>
      <c r="AA254" t="s">
        <v>482</v>
      </c>
      <c r="AB254" t="s">
        <v>483</v>
      </c>
      <c r="AC254" t="s">
        <v>484</v>
      </c>
      <c r="AD254" t="s">
        <v>485</v>
      </c>
      <c r="AE254" t="s">
        <v>486</v>
      </c>
      <c r="AF254" t="s">
        <v>487</v>
      </c>
      <c r="AG254">
        <v>0.52495114194156145</v>
      </c>
      <c r="AH254">
        <v>0.32790005333951222</v>
      </c>
      <c r="AI254">
        <v>0</v>
      </c>
      <c r="AJ254">
        <v>1.9558617239678679</v>
      </c>
      <c r="AK254">
        <v>0</v>
      </c>
      <c r="AL254">
        <v>0.58005189746256403</v>
      </c>
      <c r="AM254">
        <v>1.0706000745784949</v>
      </c>
      <c r="AN254">
        <v>1.3055466959972259</v>
      </c>
      <c r="AO254">
        <v>0.30788763258457802</v>
      </c>
      <c r="AP254">
        <v>0.22233047878600379</v>
      </c>
      <c r="AQ254">
        <v>86.140525000000025</v>
      </c>
      <c r="AR254">
        <v>105.280835</v>
      </c>
      <c r="AS254">
        <v>85.846787000000006</v>
      </c>
      <c r="AT254">
        <v>52.069561999999998</v>
      </c>
      <c r="AU254">
        <v>7.6084120000000004</v>
      </c>
      <c r="AV254">
        <v>18.270788</v>
      </c>
      <c r="AW254">
        <v>18.922032000000002</v>
      </c>
      <c r="AX254">
        <v>2.744167</v>
      </c>
      <c r="AY254">
        <v>7.6084120000000004</v>
      </c>
      <c r="AZ254">
        <v>0</v>
      </c>
      <c r="BA254">
        <v>55.717294999999993</v>
      </c>
      <c r="BB254">
        <v>44.598878999999997</v>
      </c>
      <c r="BC254">
        <v>85.916095999999996</v>
      </c>
      <c r="BD254">
        <v>64.609610000000004</v>
      </c>
      <c r="BE254">
        <v>38.558842000000013</v>
      </c>
      <c r="BF254">
        <v>30.498335000000001</v>
      </c>
      <c r="BG254">
        <v>30.448706000000001</v>
      </c>
      <c r="BH254">
        <v>0</v>
      </c>
      <c r="BI254">
        <v>109.766874</v>
      </c>
      <c r="BJ254">
        <v>0</v>
      </c>
      <c r="BK254">
        <v>21.873149999999999</v>
      </c>
      <c r="BL254">
        <v>37.695155999999997</v>
      </c>
      <c r="BM254">
        <v>72.808610000000002</v>
      </c>
      <c r="BN254">
        <v>24.335837000000001</v>
      </c>
      <c r="BO254">
        <v>9.5194529999999986</v>
      </c>
    </row>
    <row r="255">
      <c r="A255" t="s">
        <v>588</v>
      </c>
      <c r="B255">
        <v>2018</v>
      </c>
      <c r="C255" t="s">
        <v>595</v>
      </c>
      <c r="D255">
        <v>66</v>
      </c>
      <c r="E255" t="s">
        <v>488</v>
      </c>
      <c r="F255" t="s">
        <v>497</v>
      </c>
      <c r="G255" t="s">
        <v>197</v>
      </c>
      <c r="H255">
        <v>5.7858670322667951</v>
      </c>
      <c r="I255">
        <v>4.2235767193635976</v>
      </c>
      <c r="J255">
        <v>2.929916605952041</v>
      </c>
      <c r="K255">
        <v>0.95669364417038083</v>
      </c>
      <c r="L255">
        <v>0.18418090974376489</v>
      </c>
      <c r="M255">
        <v>2.7979219069401502</v>
      </c>
      <c r="N255">
        <v>0.81767644943658346</v>
      </c>
      <c r="O255">
        <v>0.30382266037635569</v>
      </c>
      <c r="P255">
        <v>0.46207000159333761</v>
      </c>
      <c r="Q255">
        <v>0</v>
      </c>
      <c r="R255">
        <v>5.4287779042881663</v>
      </c>
      <c r="S255">
        <v>5.613122435326682</v>
      </c>
      <c r="T255">
        <v>3.9252550165434328</v>
      </c>
      <c r="U255">
        <v>3.4998100682778239</v>
      </c>
      <c r="V255">
        <v>2.0350418043933209</v>
      </c>
      <c r="W255" t="s">
        <v>478</v>
      </c>
      <c r="X255" t="s">
        <v>479</v>
      </c>
      <c r="Y255" t="s">
        <v>480</v>
      </c>
      <c r="Z255" t="s">
        <v>481</v>
      </c>
      <c r="AA255" t="s">
        <v>482</v>
      </c>
      <c r="AB255" t="s">
        <v>483</v>
      </c>
      <c r="AC255" t="s">
        <v>484</v>
      </c>
      <c r="AD255" t="s">
        <v>485</v>
      </c>
      <c r="AE255" t="s">
        <v>486</v>
      </c>
      <c r="AF255" t="s">
        <v>487</v>
      </c>
      <c r="AG255">
        <v>3.5825672590406592</v>
      </c>
      <c r="AH255">
        <v>1.7741046513373511</v>
      </c>
      <c r="AI255">
        <v>0.90101615398328427</v>
      </c>
      <c r="AJ255">
        <v>2.3128742248615488</v>
      </c>
      <c r="AK255">
        <v>0.1865631437921122</v>
      </c>
      <c r="AL255">
        <v>7.8990643003379377</v>
      </c>
      <c r="AM255">
        <v>5.2497778834976048</v>
      </c>
      <c r="AN255">
        <v>7.6887647301335571</v>
      </c>
      <c r="AO255">
        <v>2.4224459192646219</v>
      </c>
      <c r="AP255">
        <v>3.1377121836154962</v>
      </c>
      <c r="AQ255">
        <v>754.71857600000055</v>
      </c>
      <c r="AR255">
        <v>551.30707699999994</v>
      </c>
      <c r="AS255">
        <v>382.30395500000009</v>
      </c>
      <c r="AT255">
        <v>124.83668900000001</v>
      </c>
      <c r="AU255">
        <v>24.030735</v>
      </c>
      <c r="AV255">
        <v>145.408028</v>
      </c>
      <c r="AW255">
        <v>42.538732000000003</v>
      </c>
      <c r="AX255">
        <v>15.760382999999999</v>
      </c>
      <c r="AY255">
        <v>24.030735</v>
      </c>
      <c r="AZ255">
        <v>0</v>
      </c>
      <c r="BA255">
        <v>426.35503400000022</v>
      </c>
      <c r="BB255">
        <v>440.23572000000001</v>
      </c>
      <c r="BC255">
        <v>308.325357</v>
      </c>
      <c r="BD255">
        <v>274.790459</v>
      </c>
      <c r="BE255">
        <v>159.75258400000001</v>
      </c>
      <c r="BF255">
        <v>208.13810599999999</v>
      </c>
      <c r="BG255">
        <v>164.74285499999999</v>
      </c>
      <c r="BH255">
        <v>76.743514000000005</v>
      </c>
      <c r="BI255">
        <v>129.80313000000001</v>
      </c>
      <c r="BJ255">
        <v>20.450693000000001</v>
      </c>
      <c r="BK255">
        <v>297.86544800000007</v>
      </c>
      <c r="BL255">
        <v>184.84138100000001</v>
      </c>
      <c r="BM255">
        <v>428.79222499999997</v>
      </c>
      <c r="BN255">
        <v>191.47326100000001</v>
      </c>
      <c r="BO255">
        <v>134.346419</v>
      </c>
    </row>
    <row r="256">
      <c r="A256" t="s">
        <v>588</v>
      </c>
      <c r="B256">
        <v>2018</v>
      </c>
      <c r="C256" t="s">
        <v>595</v>
      </c>
      <c r="D256">
        <v>67</v>
      </c>
      <c r="E256" t="s">
        <v>488</v>
      </c>
      <c r="F256" t="s">
        <v>498</v>
      </c>
      <c r="G256" t="s">
        <v>197</v>
      </c>
      <c r="H256">
        <v>15.173417612822989</v>
      </c>
      <c r="I256">
        <v>14.18246594036443</v>
      </c>
      <c r="J256">
        <v>8.5308569027987495</v>
      </c>
      <c r="K256">
        <v>1.399152731936532</v>
      </c>
      <c r="L256">
        <v>0.18807281001892451</v>
      </c>
      <c r="M256">
        <v>2.8676042686893899</v>
      </c>
      <c r="N256">
        <v>0.14229864611048859</v>
      </c>
      <c r="O256">
        <v>0.070556664242060196</v>
      </c>
      <c r="P256">
        <v>0</v>
      </c>
      <c r="Q256">
        <v>0</v>
      </c>
      <c r="R256">
        <v>15.658365412943571</v>
      </c>
      <c r="S256">
        <v>15.67622238501778</v>
      </c>
      <c r="T256">
        <v>13.929996589258099</v>
      </c>
      <c r="U256">
        <v>11.66721440999291</v>
      </c>
      <c r="V256">
        <v>6.6389893262766106</v>
      </c>
      <c r="W256" t="s">
        <v>478</v>
      </c>
      <c r="X256" t="s">
        <v>479</v>
      </c>
      <c r="Y256" t="s">
        <v>480</v>
      </c>
      <c r="Z256" t="s">
        <v>481</v>
      </c>
      <c r="AA256" t="s">
        <v>482</v>
      </c>
      <c r="AB256" t="s">
        <v>483</v>
      </c>
      <c r="AC256" t="s">
        <v>484</v>
      </c>
      <c r="AD256" t="s">
        <v>485</v>
      </c>
      <c r="AE256" t="s">
        <v>486</v>
      </c>
      <c r="AF256" t="s">
        <v>487</v>
      </c>
      <c r="AG256">
        <v>5.1937591498073186</v>
      </c>
      <c r="AH256">
        <v>1.930697354233103</v>
      </c>
      <c r="AI256">
        <v>7.8547208409527434</v>
      </c>
      <c r="AJ256">
        <v>13.149607397312421</v>
      </c>
      <c r="AK256">
        <v>0.98481721518422216</v>
      </c>
      <c r="AL256">
        <v>25.15296403697992</v>
      </c>
      <c r="AM256">
        <v>7.5527029575883811</v>
      </c>
      <c r="AN256">
        <v>22.448296278319351</v>
      </c>
      <c r="AO256">
        <v>5.1003558736382644</v>
      </c>
      <c r="AP256">
        <v>6.6629168803824319</v>
      </c>
      <c r="AQ256">
        <v>1979.247028999999</v>
      </c>
      <c r="AR256">
        <v>1851.2493939999999</v>
      </c>
      <c r="AS256">
        <v>1113.130772</v>
      </c>
      <c r="AT256">
        <v>182.57212799999999</v>
      </c>
      <c r="AU256">
        <v>24.538525</v>
      </c>
      <c r="AV256">
        <v>149.02942100000001</v>
      </c>
      <c r="AW256">
        <v>7.402933</v>
      </c>
      <c r="AX256">
        <v>3.6600299999999999</v>
      </c>
      <c r="AY256">
        <v>0</v>
      </c>
      <c r="AZ256">
        <v>0</v>
      </c>
      <c r="BA256">
        <v>1229.746922</v>
      </c>
      <c r="BB256">
        <v>1229.4820090000001</v>
      </c>
      <c r="BC256">
        <v>1094.189079</v>
      </c>
      <c r="BD256">
        <v>916.06091199999992</v>
      </c>
      <c r="BE256">
        <v>521.16654200000016</v>
      </c>
      <c r="BF256">
        <v>301.74428399999988</v>
      </c>
      <c r="BG256">
        <v>179.28400900000011</v>
      </c>
      <c r="BH256">
        <v>669.0211670000001</v>
      </c>
      <c r="BI256">
        <v>737.98228199999971</v>
      </c>
      <c r="BJ256">
        <v>107.95376899999999</v>
      </c>
      <c r="BK256">
        <v>948.49194999999986</v>
      </c>
      <c r="BL256">
        <v>265.925926</v>
      </c>
      <c r="BM256">
        <v>1251.91175</v>
      </c>
      <c r="BN256">
        <v>403.13873000000012</v>
      </c>
      <c r="BO256">
        <v>285.28398099999981</v>
      </c>
    </row>
    <row r="257">
      <c r="A257" t="s">
        <v>588</v>
      </c>
      <c r="B257">
        <v>2018</v>
      </c>
      <c r="C257" t="s">
        <v>595</v>
      </c>
      <c r="D257">
        <v>68</v>
      </c>
      <c r="E257" t="s">
        <v>488</v>
      </c>
      <c r="F257" t="s">
        <v>499</v>
      </c>
      <c r="G257" t="s">
        <v>197</v>
      </c>
      <c r="H257">
        <v>0.28691679795267627</v>
      </c>
      <c r="I257">
        <v>0.24269851899561851</v>
      </c>
      <c r="J257">
        <v>0.20516044046049861</v>
      </c>
      <c r="K257">
        <v>0</v>
      </c>
      <c r="L257">
        <v>0</v>
      </c>
      <c r="M257">
        <v>0</v>
      </c>
      <c r="N257">
        <v>0</v>
      </c>
      <c r="O257">
        <v>0</v>
      </c>
      <c r="P257">
        <v>0</v>
      </c>
      <c r="Q257">
        <v>0</v>
      </c>
      <c r="R257">
        <v>0.2752969338408342</v>
      </c>
      <c r="S257">
        <v>0.20152024568196461</v>
      </c>
      <c r="T257">
        <v>0.31572601466587191</v>
      </c>
      <c r="U257">
        <v>0.2984621043214325</v>
      </c>
      <c r="V257">
        <v>0.1301331814808471</v>
      </c>
      <c r="W257" t="s">
        <v>478</v>
      </c>
      <c r="X257" t="s">
        <v>479</v>
      </c>
      <c r="Y257" t="s">
        <v>480</v>
      </c>
      <c r="Z257" t="s">
        <v>481</v>
      </c>
      <c r="AA257" t="s">
        <v>482</v>
      </c>
      <c r="AB257" t="s">
        <v>483</v>
      </c>
      <c r="AC257" t="s">
        <v>484</v>
      </c>
      <c r="AD257" t="s">
        <v>485</v>
      </c>
      <c r="AE257" t="s">
        <v>486</v>
      </c>
      <c r="AF257" t="s">
        <v>487</v>
      </c>
      <c r="AG257">
        <v>0</v>
      </c>
      <c r="AH257">
        <v>0</v>
      </c>
      <c r="AI257">
        <v>0</v>
      </c>
      <c r="AJ257">
        <v>0.1556455902281059</v>
      </c>
      <c r="AK257">
        <v>0</v>
      </c>
      <c r="AL257">
        <v>0</v>
      </c>
      <c r="AM257">
        <v>0</v>
      </c>
      <c r="AN257">
        <v>0.094434966504324702</v>
      </c>
      <c r="AO257">
        <v>0.57799813836727865</v>
      </c>
      <c r="AP257">
        <v>0.8451874564952252</v>
      </c>
      <c r="AQ257">
        <v>37.425927000000009</v>
      </c>
      <c r="AR257">
        <v>31.679645000000001</v>
      </c>
      <c r="AS257">
        <v>26.769925000000001</v>
      </c>
      <c r="AT257">
        <v>0</v>
      </c>
      <c r="AU257">
        <v>0</v>
      </c>
      <c r="AV257">
        <v>0</v>
      </c>
      <c r="AW257">
        <v>0</v>
      </c>
      <c r="AX257">
        <v>0</v>
      </c>
      <c r="AY257">
        <v>0</v>
      </c>
      <c r="AZ257">
        <v>0</v>
      </c>
      <c r="BA257">
        <v>21.620747000000001</v>
      </c>
      <c r="BB257">
        <v>15.80518</v>
      </c>
      <c r="BC257">
        <v>24.800003</v>
      </c>
      <c r="BD257">
        <v>23.433997000000002</v>
      </c>
      <c r="BE257">
        <v>10.21557</v>
      </c>
      <c r="BF257">
        <v>0</v>
      </c>
      <c r="BG257">
        <v>0</v>
      </c>
      <c r="BH257">
        <v>0</v>
      </c>
      <c r="BI257">
        <v>8.7351419999999997</v>
      </c>
      <c r="BJ257">
        <v>0</v>
      </c>
      <c r="BK257">
        <v>0</v>
      </c>
      <c r="BL257">
        <v>0</v>
      </c>
      <c r="BM257">
        <v>5.2665129999999998</v>
      </c>
      <c r="BN257">
        <v>45.685721000000001</v>
      </c>
      <c r="BO257">
        <v>36.188121000000002</v>
      </c>
    </row>
    <row r="258">
      <c r="A258" t="s">
        <v>588</v>
      </c>
      <c r="B258">
        <v>2018</v>
      </c>
      <c r="C258" t="s">
        <v>595</v>
      </c>
      <c r="D258">
        <v>69</v>
      </c>
      <c r="E258" t="s">
        <v>488</v>
      </c>
      <c r="F258" t="s">
        <v>500</v>
      </c>
      <c r="G258" t="s">
        <v>197</v>
      </c>
      <c r="H258">
        <v>0</v>
      </c>
      <c r="I258">
        <v>0.046930375481528799</v>
      </c>
      <c r="J258">
        <v>0.01040931964995</v>
      </c>
      <c r="K258">
        <v>0</v>
      </c>
      <c r="L258">
        <v>0.010410064881018101</v>
      </c>
      <c r="M258">
        <v>0.0261350346834948</v>
      </c>
      <c r="N258">
        <v>0</v>
      </c>
      <c r="O258">
        <v>0</v>
      </c>
      <c r="P258">
        <v>0.026116597549934801</v>
      </c>
      <c r="Q258">
        <v>0</v>
      </c>
      <c r="R258">
        <v>0</v>
      </c>
      <c r="S258">
        <v>0</v>
      </c>
      <c r="T258">
        <v>0.077987651681054496</v>
      </c>
      <c r="U258">
        <v>0</v>
      </c>
      <c r="V258">
        <v>0</v>
      </c>
      <c r="W258" t="s">
        <v>478</v>
      </c>
      <c r="X258" t="s">
        <v>479</v>
      </c>
      <c r="Y258" t="s">
        <v>480</v>
      </c>
      <c r="Z258" t="s">
        <v>481</v>
      </c>
      <c r="AA258" t="s">
        <v>482</v>
      </c>
      <c r="AB258" t="s">
        <v>483</v>
      </c>
      <c r="AC258" t="s">
        <v>484</v>
      </c>
      <c r="AD258" t="s">
        <v>485</v>
      </c>
      <c r="AE258" t="s">
        <v>486</v>
      </c>
      <c r="AF258" t="s">
        <v>487</v>
      </c>
      <c r="AG258">
        <v>0</v>
      </c>
      <c r="AH258">
        <v>0</v>
      </c>
      <c r="AI258">
        <v>0.10381449795197339</v>
      </c>
      <c r="AJ258">
        <v>0</v>
      </c>
      <c r="AK258">
        <v>0</v>
      </c>
      <c r="AL258">
        <v>0</v>
      </c>
      <c r="AM258">
        <v>0</v>
      </c>
      <c r="AN258">
        <v>0</v>
      </c>
      <c r="AO258">
        <v>0</v>
      </c>
      <c r="AP258">
        <v>0</v>
      </c>
      <c r="AQ258">
        <v>0</v>
      </c>
      <c r="AR258">
        <v>6.1258619999999997</v>
      </c>
      <c r="AS258">
        <v>1.3582380000000001</v>
      </c>
      <c r="AT258">
        <v>0</v>
      </c>
      <c r="AU258">
        <v>1.3582380000000001</v>
      </c>
      <c r="AV258">
        <v>1.3582380000000001</v>
      </c>
      <c r="AW258">
        <v>0</v>
      </c>
      <c r="AX258">
        <v>0</v>
      </c>
      <c r="AY258">
        <v>1.3582380000000001</v>
      </c>
      <c r="AZ258">
        <v>0</v>
      </c>
      <c r="BA258">
        <v>0</v>
      </c>
      <c r="BB258">
        <v>0</v>
      </c>
      <c r="BC258">
        <v>6.1258619999999997</v>
      </c>
      <c r="BD258">
        <v>0</v>
      </c>
      <c r="BE258">
        <v>0</v>
      </c>
      <c r="BF258">
        <v>0</v>
      </c>
      <c r="BG258">
        <v>0</v>
      </c>
      <c r="BH258">
        <v>8.8423379999999998</v>
      </c>
      <c r="BI258">
        <v>0</v>
      </c>
      <c r="BJ258">
        <v>0</v>
      </c>
      <c r="BK258">
        <v>0</v>
      </c>
      <c r="BL258">
        <v>0</v>
      </c>
      <c r="BM258">
        <v>0</v>
      </c>
      <c r="BN258">
        <v>0</v>
      </c>
      <c r="BO258">
        <v>0</v>
      </c>
    </row>
    <row r="259">
      <c r="A259" t="s">
        <v>588</v>
      </c>
      <c r="B259">
        <v>2018</v>
      </c>
      <c r="C259" t="s">
        <v>595</v>
      </c>
      <c r="D259">
        <v>70</v>
      </c>
      <c r="E259" t="s">
        <v>488</v>
      </c>
      <c r="F259" t="s">
        <v>501</v>
      </c>
      <c r="G259" t="s">
        <v>197</v>
      </c>
      <c r="H259">
        <v>0</v>
      </c>
      <c r="I259">
        <v>0</v>
      </c>
      <c r="J259">
        <v>0</v>
      </c>
      <c r="K259">
        <v>0.019995373835920201</v>
      </c>
      <c r="L259">
        <v>1.464001600189609</v>
      </c>
      <c r="M259">
        <v>0</v>
      </c>
      <c r="N259">
        <v>0.030522057580418999</v>
      </c>
      <c r="O259">
        <v>0</v>
      </c>
      <c r="P259">
        <v>0.44505057842170748</v>
      </c>
      <c r="Q259">
        <v>3.028946043918471</v>
      </c>
      <c r="R259">
        <v>0</v>
      </c>
      <c r="S259">
        <v>0</v>
      </c>
      <c r="T259">
        <v>0</v>
      </c>
      <c r="U259">
        <v>0</v>
      </c>
      <c r="V259">
        <v>0.14460275071500389</v>
      </c>
      <c r="W259" t="s">
        <v>478</v>
      </c>
      <c r="X259" t="s">
        <v>479</v>
      </c>
      <c r="Y259" t="s">
        <v>480</v>
      </c>
      <c r="Z259" t="s">
        <v>481</v>
      </c>
      <c r="AA259" t="s">
        <v>482</v>
      </c>
      <c r="AB259" t="s">
        <v>483</v>
      </c>
      <c r="AC259" t="s">
        <v>484</v>
      </c>
      <c r="AD259" t="s">
        <v>485</v>
      </c>
      <c r="AE259" t="s">
        <v>486</v>
      </c>
      <c r="AF259" t="s">
        <v>487</v>
      </c>
      <c r="AG259">
        <v>0.0105495809755041</v>
      </c>
      <c r="AH259">
        <v>1.1163174289647291</v>
      </c>
      <c r="AI259">
        <v>0.020577026848844202</v>
      </c>
      <c r="AJ259">
        <v>0.15650507490394089</v>
      </c>
      <c r="AK259">
        <v>0.66787149732974749</v>
      </c>
      <c r="AL259">
        <v>0.0433173517309587</v>
      </c>
      <c r="AM259">
        <v>0.071727550817050498</v>
      </c>
      <c r="AN259">
        <v>0</v>
      </c>
      <c r="AO259">
        <v>0.018257001122032601</v>
      </c>
      <c r="AP259">
        <v>0</v>
      </c>
      <c r="AQ259">
        <v>0</v>
      </c>
      <c r="AR259">
        <v>0</v>
      </c>
      <c r="AS259">
        <v>0</v>
      </c>
      <c r="AT259">
        <v>2.6091489999999999</v>
      </c>
      <c r="AU259">
        <v>191.01346899999999</v>
      </c>
      <c r="AV259">
        <v>0</v>
      </c>
      <c r="AW259">
        <v>1.587877</v>
      </c>
      <c r="AX259">
        <v>0</v>
      </c>
      <c r="AY259">
        <v>23.145610999999999</v>
      </c>
      <c r="AZ259">
        <v>157.53768600000001</v>
      </c>
      <c r="BA259">
        <v>0</v>
      </c>
      <c r="BB259">
        <v>0</v>
      </c>
      <c r="BC259">
        <v>0</v>
      </c>
      <c r="BD259">
        <v>0</v>
      </c>
      <c r="BE259">
        <v>11.351444000000001</v>
      </c>
      <c r="BF259">
        <v>0.612904</v>
      </c>
      <c r="BG259">
        <v>103.66092</v>
      </c>
      <c r="BH259">
        <v>1.7526360000000001</v>
      </c>
      <c r="BI259">
        <v>8.7833780000000008</v>
      </c>
      <c r="BJ259">
        <v>73.210788999999991</v>
      </c>
      <c r="BK259">
        <v>1.6334519999999999</v>
      </c>
      <c r="BL259">
        <v>2.5254819999999998</v>
      </c>
      <c r="BM259">
        <v>0</v>
      </c>
      <c r="BN259">
        <v>1.443057</v>
      </c>
      <c r="BO259">
        <v>0</v>
      </c>
    </row>
    <row r="260">
      <c r="A260" t="s">
        <v>588</v>
      </c>
      <c r="B260">
        <v>2018</v>
      </c>
      <c r="C260" t="s">
        <v>595</v>
      </c>
      <c r="D260">
        <v>71</v>
      </c>
      <c r="E260" t="s">
        <v>488</v>
      </c>
      <c r="F260" t="s">
        <v>502</v>
      </c>
      <c r="G260" t="s">
        <v>197</v>
      </c>
      <c r="H260">
        <v>0</v>
      </c>
      <c r="I260">
        <v>0.012374698762036101</v>
      </c>
      <c r="J260">
        <v>0.14013247631479461</v>
      </c>
      <c r="K260">
        <v>0.12506566057113791</v>
      </c>
      <c r="L260">
        <v>0.26345439405972348</v>
      </c>
      <c r="M260">
        <v>0.35183539865535468</v>
      </c>
      <c r="N260">
        <v>0</v>
      </c>
      <c r="O260">
        <v>0.2485086746149493</v>
      </c>
      <c r="P260">
        <v>0.47128096900666311</v>
      </c>
      <c r="Q260">
        <v>0.1430693324087767</v>
      </c>
      <c r="R260">
        <v>0</v>
      </c>
      <c r="S260">
        <v>0</v>
      </c>
      <c r="T260">
        <v>0</v>
      </c>
      <c r="U260">
        <v>0.0205726691809478</v>
      </c>
      <c r="V260">
        <v>0.074539235459627096</v>
      </c>
      <c r="W260" t="s">
        <v>478</v>
      </c>
      <c r="X260" t="s">
        <v>479</v>
      </c>
      <c r="Y260" t="s">
        <v>480</v>
      </c>
      <c r="Z260" t="s">
        <v>481</v>
      </c>
      <c r="AA260" t="s">
        <v>482</v>
      </c>
      <c r="AB260" t="s">
        <v>483</v>
      </c>
      <c r="AC260" t="s">
        <v>484</v>
      </c>
      <c r="AD260" t="s">
        <v>485</v>
      </c>
      <c r="AE260" t="s">
        <v>486</v>
      </c>
      <c r="AF260" t="s">
        <v>487</v>
      </c>
      <c r="AG260">
        <v>0.059012480232748299</v>
      </c>
      <c r="AH260">
        <v>0.38697214838320693</v>
      </c>
      <c r="AI260">
        <v>0</v>
      </c>
      <c r="AJ260">
        <v>0</v>
      </c>
      <c r="AK260">
        <v>0.19580354492640081</v>
      </c>
      <c r="AL260">
        <v>0.1070886256590078</v>
      </c>
      <c r="AM260">
        <v>0</v>
      </c>
      <c r="AN260">
        <v>0</v>
      </c>
      <c r="AO260">
        <v>0</v>
      </c>
      <c r="AP260">
        <v>0.13380556312612529</v>
      </c>
      <c r="AQ260">
        <v>0</v>
      </c>
      <c r="AR260">
        <v>1.61528</v>
      </c>
      <c r="AS260">
        <v>18.284889</v>
      </c>
      <c r="AT260">
        <v>16.319521999999999</v>
      </c>
      <c r="AU260">
        <v>34.373827000000013</v>
      </c>
      <c r="AV260">
        <v>18.284889</v>
      </c>
      <c r="AW260">
        <v>0</v>
      </c>
      <c r="AX260">
        <v>12.891045999999999</v>
      </c>
      <c r="AY260">
        <v>24.509767</v>
      </c>
      <c r="AZ260">
        <v>7.4411399999999999</v>
      </c>
      <c r="BA260">
        <v>0</v>
      </c>
      <c r="BB260">
        <v>0</v>
      </c>
      <c r="BC260">
        <v>0</v>
      </c>
      <c r="BD260">
        <v>1.61528</v>
      </c>
      <c r="BE260">
        <v>5.8513959999999994</v>
      </c>
      <c r="BF260">
        <v>3.4284759999999999</v>
      </c>
      <c r="BG260">
        <v>35.934123999999997</v>
      </c>
      <c r="BH260">
        <v>0</v>
      </c>
      <c r="BI260">
        <v>0</v>
      </c>
      <c r="BJ260">
        <v>21.463608000000001</v>
      </c>
      <c r="BK260">
        <v>4.0381999999999998</v>
      </c>
      <c r="BL260">
        <v>0</v>
      </c>
      <c r="BM260">
        <v>0</v>
      </c>
      <c r="BN260">
        <v>0</v>
      </c>
      <c r="BO260">
        <v>5.7291100000000004</v>
      </c>
    </row>
    <row r="261">
      <c r="A261" t="s">
        <v>588</v>
      </c>
      <c r="B261">
        <v>2018</v>
      </c>
      <c r="C261" t="s">
        <v>595</v>
      </c>
      <c r="D261">
        <v>122</v>
      </c>
      <c r="E261" t="s">
        <v>18</v>
      </c>
      <c r="F261" t="s">
        <v>14</v>
      </c>
      <c r="G261" t="s">
        <v>608</v>
      </c>
      <c r="H261">
        <v>30.74891446119868</v>
      </c>
      <c r="I261">
        <v>33.027508554140162</v>
      </c>
      <c r="J261">
        <v>43.131023664063662</v>
      </c>
      <c r="K261">
        <v>72.917839326647254</v>
      </c>
      <c r="L261">
        <v>91.903809975923892</v>
      </c>
      <c r="M261">
        <v>51.164847074637251</v>
      </c>
      <c r="N261">
        <v>74.610503878910833</v>
      </c>
      <c r="O261">
        <v>84.592393506993957</v>
      </c>
      <c r="P261">
        <v>89.071694906381097</v>
      </c>
      <c r="Q261">
        <v>96.503153709902577</v>
      </c>
      <c r="R261">
        <v>28.71142628471268</v>
      </c>
      <c r="S261">
        <v>32.243761190242957</v>
      </c>
      <c r="T261">
        <v>33.503605765573688</v>
      </c>
      <c r="U261">
        <v>35.812725705061979</v>
      </c>
      <c r="V261">
        <v>59.213326001601231</v>
      </c>
      <c r="W261" t="s">
        <v>478</v>
      </c>
      <c r="X261" t="s">
        <v>479</v>
      </c>
      <c r="Y261" t="s">
        <v>480</v>
      </c>
      <c r="Z261" t="s">
        <v>481</v>
      </c>
      <c r="AA261" t="s">
        <v>482</v>
      </c>
      <c r="AB261" t="s">
        <v>483</v>
      </c>
      <c r="AC261" t="s">
        <v>484</v>
      </c>
      <c r="AD261" t="s">
        <v>485</v>
      </c>
      <c r="AE261" t="s">
        <v>486</v>
      </c>
      <c r="AF261" t="s">
        <v>487</v>
      </c>
      <c r="AG261">
        <v>38.930921123143207</v>
      </c>
      <c r="AH261">
        <v>76.897755707255996</v>
      </c>
      <c r="AI261">
        <v>39.655952438885308</v>
      </c>
      <c r="AJ261">
        <v>48.974318283748971</v>
      </c>
      <c r="AK261">
        <v>80.230642756815556</v>
      </c>
      <c r="AL261">
        <v>52.111444132374913</v>
      </c>
      <c r="AM261">
        <v>47.806578541297888</v>
      </c>
      <c r="AN261">
        <v>56.075008589405272</v>
      </c>
      <c r="AO261">
        <v>51.725038065061781</v>
      </c>
      <c r="AP261">
        <v>6.2691096786799454</v>
      </c>
      <c r="AQ261">
        <v>4010.9419739999989</v>
      </c>
      <c r="AR261">
        <v>4311.108903999997</v>
      </c>
      <c r="AS261">
        <v>5627.860156999991</v>
      </c>
      <c r="AT261">
        <v>9514.8762470000038</v>
      </c>
      <c r="AU261">
        <v>11991.015279999991</v>
      </c>
      <c r="AV261">
        <v>2659.037586999998</v>
      </c>
      <c r="AW261">
        <v>3881.5306849999979</v>
      </c>
      <c r="AX261">
        <v>4388.1141679999982</v>
      </c>
      <c r="AY261">
        <v>4632.3247319999937</v>
      </c>
      <c r="AZ261">
        <v>5019.1991890000063</v>
      </c>
      <c r="BA261">
        <v>2254.8833909999998</v>
      </c>
      <c r="BB261">
        <v>2528.869731000003</v>
      </c>
      <c r="BC261">
        <v>2631.6790029999988</v>
      </c>
      <c r="BD261">
        <v>2811.865542</v>
      </c>
      <c r="BE261">
        <v>4648.2985339999987</v>
      </c>
      <c r="BF261">
        <v>2261.788154000003</v>
      </c>
      <c r="BG261">
        <v>7140.7037960000089</v>
      </c>
      <c r="BH261">
        <v>3377.672117999995</v>
      </c>
      <c r="BI261">
        <v>2748.5367489999949</v>
      </c>
      <c r="BJ261">
        <v>8794.7287489999908</v>
      </c>
      <c r="BK261">
        <v>1965.068021000001</v>
      </c>
      <c r="BL261">
        <v>1683.239595</v>
      </c>
      <c r="BM261">
        <v>3127.2289560000022</v>
      </c>
      <c r="BN261">
        <v>4088.413959999998</v>
      </c>
      <c r="BO261">
        <v>268.42246399999982</v>
      </c>
    </row>
    <row r="262">
      <c r="A262" t="s">
        <v>588</v>
      </c>
      <c r="B262">
        <v>2018</v>
      </c>
      <c r="C262" t="s">
        <v>595</v>
      </c>
      <c r="D262">
        <v>123</v>
      </c>
      <c r="E262" t="s">
        <v>18</v>
      </c>
      <c r="F262" t="s">
        <v>51</v>
      </c>
      <c r="G262" t="s">
        <v>197</v>
      </c>
      <c r="H262">
        <v>69.251085538801377</v>
      </c>
      <c r="I262">
        <v>66.972491445859859</v>
      </c>
      <c r="J262">
        <v>56.868976335936622</v>
      </c>
      <c r="K262">
        <v>27.082160673352931</v>
      </c>
      <c r="L262">
        <v>8.096190024076197</v>
      </c>
      <c r="M262">
        <v>48.835152925362799</v>
      </c>
      <c r="N262">
        <v>25.389496121089099</v>
      </c>
      <c r="O262">
        <v>15.407606493006099</v>
      </c>
      <c r="P262">
        <v>10.92830509361888</v>
      </c>
      <c r="Q262">
        <v>3.496846290097436</v>
      </c>
      <c r="R262">
        <v>71.288573715287342</v>
      </c>
      <c r="S262">
        <v>67.75623880975715</v>
      </c>
      <c r="T262">
        <v>66.496394234426262</v>
      </c>
      <c r="U262">
        <v>64.187274294938078</v>
      </c>
      <c r="V262">
        <v>40.786673998398861</v>
      </c>
      <c r="W262" t="s">
        <v>478</v>
      </c>
      <c r="X262" t="s">
        <v>479</v>
      </c>
      <c r="Y262" t="s">
        <v>480</v>
      </c>
      <c r="Z262" t="s">
        <v>481</v>
      </c>
      <c r="AA262" t="s">
        <v>482</v>
      </c>
      <c r="AB262" t="s">
        <v>483</v>
      </c>
      <c r="AC262" t="s">
        <v>484</v>
      </c>
      <c r="AD262" t="s">
        <v>485</v>
      </c>
      <c r="AE262" t="s">
        <v>486</v>
      </c>
      <c r="AF262" t="s">
        <v>487</v>
      </c>
      <c r="AG262">
        <v>61.069078876856821</v>
      </c>
      <c r="AH262">
        <v>23.102244292744022</v>
      </c>
      <c r="AI262">
        <v>60.344047561114728</v>
      </c>
      <c r="AJ262">
        <v>51.025681716251093</v>
      </c>
      <c r="AK262">
        <v>19.769357243184309</v>
      </c>
      <c r="AL262">
        <v>47.888555867625072</v>
      </c>
      <c r="AM262">
        <v>52.193421458702062</v>
      </c>
      <c r="AN262">
        <v>43.924991410594828</v>
      </c>
      <c r="AO262">
        <v>48.274961934938332</v>
      </c>
      <c r="AP262">
        <v>93.730890321320075</v>
      </c>
      <c r="AQ262">
        <v>9033.2322490000133</v>
      </c>
      <c r="AR262">
        <v>8741.9765170000064</v>
      </c>
      <c r="AS262">
        <v>7420.4277779999929</v>
      </c>
      <c r="AT262">
        <v>3533.8870390000029</v>
      </c>
      <c r="AU262">
        <v>1056.3385600000011</v>
      </c>
      <c r="AV262">
        <v>2537.9633600000011</v>
      </c>
      <c r="AW262">
        <v>1320.8610470000001</v>
      </c>
      <c r="AX262">
        <v>799.24841400000014</v>
      </c>
      <c r="AY262">
        <v>568.34506199999987</v>
      </c>
      <c r="AZ262">
        <v>181.87351799999999</v>
      </c>
      <c r="BA262">
        <v>5598.7264180000029</v>
      </c>
      <c r="BB262">
        <v>5314.1040339999927</v>
      </c>
      <c r="BC262">
        <v>5223.2337529999968</v>
      </c>
      <c r="BD262">
        <v>5039.7165050000031</v>
      </c>
      <c r="BE262">
        <v>3201.7900320000008</v>
      </c>
      <c r="BF262">
        <v>3547.959185000002</v>
      </c>
      <c r="BG262">
        <v>2145.267855999999</v>
      </c>
      <c r="BH262">
        <v>5139.7682920000007</v>
      </c>
      <c r="BI262">
        <v>2863.663370000002</v>
      </c>
      <c r="BJ262">
        <v>2167.0789179999979</v>
      </c>
      <c r="BK262">
        <v>1805.827323999998</v>
      </c>
      <c r="BL262">
        <v>1837.6975780000009</v>
      </c>
      <c r="BM262">
        <v>2449.638590999999</v>
      </c>
      <c r="BN262">
        <v>3815.7154770000011</v>
      </c>
      <c r="BO262">
        <v>4013.2455520000049</v>
      </c>
    </row>
    <row r="263">
      <c r="A263" t="s">
        <v>588</v>
      </c>
      <c r="B263">
        <v>2018</v>
      </c>
      <c r="C263" t="s">
        <v>595</v>
      </c>
      <c r="D263">
        <v>124</v>
      </c>
      <c r="E263" t="s">
        <v>50</v>
      </c>
      <c r="F263" t="s">
        <v>15</v>
      </c>
      <c r="G263" t="s">
        <v>609</v>
      </c>
      <c r="H263">
        <v>21.065496328276069</v>
      </c>
      <c r="I263">
        <v>24.81453531123719</v>
      </c>
      <c r="J263">
        <v>25.964277764843882</v>
      </c>
      <c r="K263">
        <v>30.257496074252931</v>
      </c>
      <c r="L263">
        <v>63.609970648270789</v>
      </c>
      <c r="M263">
        <v>21.95170542846548</v>
      </c>
      <c r="N263">
        <v>21.82163338483485</v>
      </c>
      <c r="O263">
        <v>30.34842864970955</v>
      </c>
      <c r="P263">
        <v>45.829467595688683</v>
      </c>
      <c r="Q263">
        <v>84.38393914572886</v>
      </c>
      <c r="R263">
        <v>18.980217941204319</v>
      </c>
      <c r="S263">
        <v>23.338197115593751</v>
      </c>
      <c r="T263">
        <v>26.33183787331172</v>
      </c>
      <c r="U263">
        <v>25.680034264819291</v>
      </c>
      <c r="V263">
        <v>45.783953872400282</v>
      </c>
      <c r="W263" t="s">
        <v>478</v>
      </c>
      <c r="X263" t="s">
        <v>479</v>
      </c>
      <c r="Y263" t="s">
        <v>480</v>
      </c>
      <c r="Z263" t="s">
        <v>481</v>
      </c>
      <c r="AA263" t="s">
        <v>482</v>
      </c>
      <c r="AB263" t="s">
        <v>483</v>
      </c>
      <c r="AC263" t="s">
        <v>484</v>
      </c>
      <c r="AD263" t="s">
        <v>485</v>
      </c>
      <c r="AE263" t="s">
        <v>486</v>
      </c>
      <c r="AF263" t="s">
        <v>487</v>
      </c>
      <c r="AG263">
        <v>26.765970295494121</v>
      </c>
      <c r="AH263">
        <v>46.57797557532313</v>
      </c>
      <c r="AI263">
        <v>25.527033619716299</v>
      </c>
      <c r="AJ263">
        <v>39.587413258454433</v>
      </c>
      <c r="AK263">
        <v>34.639556926646833</v>
      </c>
      <c r="AL263">
        <v>40.888039734234532</v>
      </c>
      <c r="AM263">
        <v>30.07241586471779</v>
      </c>
      <c r="AN263">
        <v>45.795474977236402</v>
      </c>
      <c r="AO263">
        <v>27.603826232735869</v>
      </c>
      <c r="AP263">
        <v>4.9654213312553024</v>
      </c>
      <c r="AQ263">
        <v>2747.8200419999998</v>
      </c>
      <c r="AR263">
        <v>3239.0624909999992</v>
      </c>
      <c r="AS263">
        <v>3387.8937229999979</v>
      </c>
      <c r="AT263">
        <v>3948.2290390000021</v>
      </c>
      <c r="AU263">
        <v>8299.4179480000166</v>
      </c>
      <c r="AV263">
        <v>1140.830339000001</v>
      </c>
      <c r="AW263">
        <v>1135.246851000001</v>
      </c>
      <c r="AX263">
        <v>1574.283032</v>
      </c>
      <c r="AY263">
        <v>2383.4392779999971</v>
      </c>
      <c r="AZ263">
        <v>4388.8700279999975</v>
      </c>
      <c r="BA263">
        <v>1490.632258000001</v>
      </c>
      <c r="BB263">
        <v>1830.408677000001</v>
      </c>
      <c r="BC263">
        <v>2068.342892000001</v>
      </c>
      <c r="BD263">
        <v>2016.2889600000001</v>
      </c>
      <c r="BE263">
        <v>3594.0809280000062</v>
      </c>
      <c r="BF263">
        <v>1555.0352470000009</v>
      </c>
      <c r="BG263">
        <v>4325.2176079999927</v>
      </c>
      <c r="BH263">
        <v>2174.2498769999988</v>
      </c>
      <c r="BI263">
        <v>2221.7248539999991</v>
      </c>
      <c r="BJ263">
        <v>3797.1216070000041</v>
      </c>
      <c r="BK263">
        <v>1541.845187000001</v>
      </c>
      <c r="BL263">
        <v>1058.830868999999</v>
      </c>
      <c r="BM263">
        <v>2553.9529819999998</v>
      </c>
      <c r="BN263">
        <v>2181.8421550000012</v>
      </c>
      <c r="BO263">
        <v>212.60285699999989</v>
      </c>
    </row>
    <row r="264">
      <c r="A264" t="s">
        <v>588</v>
      </c>
      <c r="B264">
        <v>2018</v>
      </c>
      <c r="C264" t="s">
        <v>595</v>
      </c>
      <c r="D264">
        <v>125</v>
      </c>
      <c r="E264" t="s">
        <v>50</v>
      </c>
      <c r="F264" t="s">
        <v>16</v>
      </c>
      <c r="G264" t="s">
        <v>610</v>
      </c>
      <c r="H264">
        <v>9.6834181329226059</v>
      </c>
      <c r="I264">
        <v>8.2129732429029811</v>
      </c>
      <c r="J264">
        <v>17.166745899219819</v>
      </c>
      <c r="K264">
        <v>42.660343252394298</v>
      </c>
      <c r="L264">
        <v>28.293839327653298</v>
      </c>
      <c r="M264">
        <v>29.213141646171799</v>
      </c>
      <c r="N264">
        <v>52.788870494075972</v>
      </c>
      <c r="O264">
        <v>54.243964857284418</v>
      </c>
      <c r="P264">
        <v>43.242227310692478</v>
      </c>
      <c r="Q264">
        <v>12.119214564173539</v>
      </c>
      <c r="R264">
        <v>9.7312083435083814</v>
      </c>
      <c r="S264">
        <v>8.9055640746491882</v>
      </c>
      <c r="T264">
        <v>7.1717678922619976</v>
      </c>
      <c r="U264">
        <v>10.132691440242681</v>
      </c>
      <c r="V264">
        <v>13.429372129201029</v>
      </c>
      <c r="W264" t="s">
        <v>478</v>
      </c>
      <c r="X264" t="s">
        <v>479</v>
      </c>
      <c r="Y264" t="s">
        <v>480</v>
      </c>
      <c r="Z264" t="s">
        <v>481</v>
      </c>
      <c r="AA264" t="s">
        <v>482</v>
      </c>
      <c r="AB264" t="s">
        <v>483</v>
      </c>
      <c r="AC264" t="s">
        <v>484</v>
      </c>
      <c r="AD264" t="s">
        <v>485</v>
      </c>
      <c r="AE264" t="s">
        <v>486</v>
      </c>
      <c r="AF264" t="s">
        <v>487</v>
      </c>
      <c r="AG264">
        <v>12.164950827649051</v>
      </c>
      <c r="AH264">
        <v>30.31978013193266</v>
      </c>
      <c r="AI264">
        <v>14.128918819169071</v>
      </c>
      <c r="AJ264">
        <v>9.386905025294606</v>
      </c>
      <c r="AK264">
        <v>45.591085830168858</v>
      </c>
      <c r="AL264">
        <v>11.22340439814036</v>
      </c>
      <c r="AM264">
        <v>17.734162676580059</v>
      </c>
      <c r="AN264">
        <v>10.27953361216883</v>
      </c>
      <c r="AO264">
        <v>24.121211832325969</v>
      </c>
      <c r="AP264">
        <v>1.3036883474246439</v>
      </c>
      <c r="AQ264">
        <v>1263.1219319999991</v>
      </c>
      <c r="AR264">
        <v>1072.046413</v>
      </c>
      <c r="AS264">
        <v>2239.966433999999</v>
      </c>
      <c r="AT264">
        <v>5566.6472079999994</v>
      </c>
      <c r="AU264">
        <v>3691.5973319999971</v>
      </c>
      <c r="AV264">
        <v>1518.207247999999</v>
      </c>
      <c r="AW264">
        <v>2746.2838339999971</v>
      </c>
      <c r="AX264">
        <v>2813.8311359999989</v>
      </c>
      <c r="AY264">
        <v>2248.8854540000011</v>
      </c>
      <c r="AZ264">
        <v>630.32916099999977</v>
      </c>
      <c r="BA264">
        <v>764.25113300000078</v>
      </c>
      <c r="BB264">
        <v>698.46105399999965</v>
      </c>
      <c r="BC264">
        <v>563.33611099999996</v>
      </c>
      <c r="BD264">
        <v>795.57658200000014</v>
      </c>
      <c r="BE264">
        <v>1054.2176059999999</v>
      </c>
      <c r="BF264">
        <v>706.75290699999982</v>
      </c>
      <c r="BG264">
        <v>2815.4861879999962</v>
      </c>
      <c r="BH264">
        <v>1203.422241</v>
      </c>
      <c r="BI264">
        <v>526.81189500000028</v>
      </c>
      <c r="BJ264">
        <v>4997.6071420000026</v>
      </c>
      <c r="BK264">
        <v>423.2228340000002</v>
      </c>
      <c r="BL264">
        <v>624.40872599999966</v>
      </c>
      <c r="BM264">
        <v>573.27597399999991</v>
      </c>
      <c r="BN264">
        <v>1906.5718050000009</v>
      </c>
      <c r="BO264">
        <v>55.819606999999991</v>
      </c>
    </row>
    <row r="265">
      <c r="A265" t="s">
        <v>588</v>
      </c>
      <c r="B265">
        <v>2018</v>
      </c>
      <c r="C265" t="s">
        <v>595</v>
      </c>
      <c r="D265">
        <v>126</v>
      </c>
      <c r="E265" t="s">
        <v>50</v>
      </c>
      <c r="F265" t="s">
        <v>22</v>
      </c>
      <c r="G265" t="s">
        <v>611</v>
      </c>
      <c r="H265">
        <v>47.032364073936897</v>
      </c>
      <c r="I265">
        <v>50.970763382089977</v>
      </c>
      <c r="J265">
        <v>48.138335445155263</v>
      </c>
      <c r="K265">
        <v>25.72179334880769</v>
      </c>
      <c r="L265">
        <v>7.9601061160459983</v>
      </c>
      <c r="M265">
        <v>45.237408901322709</v>
      </c>
      <c r="N265">
        <v>24.141216573039099</v>
      </c>
      <c r="O265">
        <v>15.130712218257671</v>
      </c>
      <c r="P265">
        <v>10.92830509361888</v>
      </c>
      <c r="Q265">
        <v>3.496846290097436</v>
      </c>
      <c r="R265">
        <v>45.99667949966522</v>
      </c>
      <c r="S265">
        <v>49.1430248460101</v>
      </c>
      <c r="T265">
        <v>50.61802501832905</v>
      </c>
      <c r="U265">
        <v>52.223776870124119</v>
      </c>
      <c r="V265">
        <v>35.40529696744828</v>
      </c>
      <c r="W265" t="s">
        <v>478</v>
      </c>
      <c r="X265" t="s">
        <v>479</v>
      </c>
      <c r="Y265" t="s">
        <v>480</v>
      </c>
      <c r="Z265" t="s">
        <v>481</v>
      </c>
      <c r="AA265" t="s">
        <v>482</v>
      </c>
      <c r="AB265" t="s">
        <v>483</v>
      </c>
      <c r="AC265" t="s">
        <v>484</v>
      </c>
      <c r="AD265" t="s">
        <v>485</v>
      </c>
      <c r="AE265" t="s">
        <v>486</v>
      </c>
      <c r="AF265" t="s">
        <v>487</v>
      </c>
      <c r="AG265">
        <v>54.347312073359063</v>
      </c>
      <c r="AH265">
        <v>22.163204133373959</v>
      </c>
      <c r="AI265">
        <v>44.124736271562668</v>
      </c>
      <c r="AJ265">
        <v>46.623001808891964</v>
      </c>
      <c r="AK265">
        <v>18.60976182916637</v>
      </c>
      <c r="AL265">
        <v>42.577200216623837</v>
      </c>
      <c r="AM265">
        <v>49.07251513175467</v>
      </c>
      <c r="AN265">
        <v>43.065537199139101</v>
      </c>
      <c r="AO265">
        <v>28.002118989084611</v>
      </c>
      <c r="AP265">
        <v>44.041056101347131</v>
      </c>
      <c r="AQ265">
        <v>6134.9835109999913</v>
      </c>
      <c r="AR265">
        <v>6653.2572839999948</v>
      </c>
      <c r="AS265">
        <v>6281.2286159999976</v>
      </c>
      <c r="AT265">
        <v>3356.3759270000041</v>
      </c>
      <c r="AU265">
        <v>1038.583211000001</v>
      </c>
      <c r="AV265">
        <v>2350.9885690000019</v>
      </c>
      <c r="AW265">
        <v>1255.9206549999999</v>
      </c>
      <c r="AX265">
        <v>784.88490400000012</v>
      </c>
      <c r="AY265">
        <v>568.34506199999987</v>
      </c>
      <c r="AZ265">
        <v>181.87351799999999</v>
      </c>
      <c r="BA265">
        <v>3612.3997330000011</v>
      </c>
      <c r="BB265">
        <v>3854.2745459999969</v>
      </c>
      <c r="BC265">
        <v>3976.0017039999998</v>
      </c>
      <c r="BD265">
        <v>4100.392689000003</v>
      </c>
      <c r="BE265">
        <v>2779.3471690000001</v>
      </c>
      <c r="BF265">
        <v>3157.4415170000061</v>
      </c>
      <c r="BG265">
        <v>2058.0688530000002</v>
      </c>
      <c r="BH265">
        <v>3758.298118000002</v>
      </c>
      <c r="BI265">
        <v>2616.5761630000038</v>
      </c>
      <c r="BJ265">
        <v>2039.966298999999</v>
      </c>
      <c r="BK265">
        <v>1605.5416609999979</v>
      </c>
      <c r="BL265">
        <v>1727.8124270000019</v>
      </c>
      <c r="BM265">
        <v>2401.7079679999988</v>
      </c>
      <c r="BN265">
        <v>2213.323730000001</v>
      </c>
      <c r="BO265">
        <v>1885.691812999999</v>
      </c>
    </row>
    <row r="266">
      <c r="A266" t="s">
        <v>588</v>
      </c>
      <c r="B266">
        <v>2018</v>
      </c>
      <c r="C266" t="s">
        <v>595</v>
      </c>
      <c r="D266">
        <v>127</v>
      </c>
      <c r="E266" t="s">
        <v>50</v>
      </c>
      <c r="F266" t="s">
        <v>19</v>
      </c>
      <c r="G266" t="s">
        <v>612</v>
      </c>
      <c r="H266">
        <v>22.21872146486432</v>
      </c>
      <c r="I266">
        <v>16.001728063769779</v>
      </c>
      <c r="J266">
        <v>8.7306408907813946</v>
      </c>
      <c r="K266">
        <v>1.3603673245452439</v>
      </c>
      <c r="L266">
        <v>0.1360839080301974</v>
      </c>
      <c r="M266">
        <v>3.5977440240401051</v>
      </c>
      <c r="N266">
        <v>1.248279548049996</v>
      </c>
      <c r="O266">
        <v>0.27689427474842387</v>
      </c>
      <c r="P266">
        <v>0</v>
      </c>
      <c r="Q266">
        <v>0</v>
      </c>
      <c r="R266">
        <v>25.291894215622062</v>
      </c>
      <c r="S266">
        <v>18.6132139637471</v>
      </c>
      <c r="T266">
        <v>15.87836921609726</v>
      </c>
      <c r="U266">
        <v>11.96349742481396</v>
      </c>
      <c r="V266">
        <v>5.3813770309505617</v>
      </c>
      <c r="W266" t="s">
        <v>478</v>
      </c>
      <c r="X266" t="s">
        <v>479</v>
      </c>
      <c r="Y266" t="s">
        <v>480</v>
      </c>
      <c r="Z266" t="s">
        <v>481</v>
      </c>
      <c r="AA266" t="s">
        <v>482</v>
      </c>
      <c r="AB266" t="s">
        <v>483</v>
      </c>
      <c r="AC266" t="s">
        <v>484</v>
      </c>
      <c r="AD266" t="s">
        <v>485</v>
      </c>
      <c r="AE266" t="s">
        <v>486</v>
      </c>
      <c r="AF266" t="s">
        <v>487</v>
      </c>
      <c r="AG266">
        <v>6.72176680349782</v>
      </c>
      <c r="AH266">
        <v>0.93904015937006591</v>
      </c>
      <c r="AI266">
        <v>16.219311289552081</v>
      </c>
      <c r="AJ266">
        <v>4.4026799073591656</v>
      </c>
      <c r="AK266">
        <v>1.159595414017949</v>
      </c>
      <c r="AL266">
        <v>5.3113556510012323</v>
      </c>
      <c r="AM266">
        <v>3.1209063269474</v>
      </c>
      <c r="AN266">
        <v>0.8594542114557423</v>
      </c>
      <c r="AO266">
        <v>20.272842945853728</v>
      </c>
      <c r="AP266">
        <v>49.689834219972703</v>
      </c>
      <c r="AQ266">
        <v>2898.2487379999998</v>
      </c>
      <c r="AR266">
        <v>2088.7192329999989</v>
      </c>
      <c r="AS266">
        <v>1139.199162000001</v>
      </c>
      <c r="AT266">
        <v>177.511112</v>
      </c>
      <c r="AU266">
        <v>17.755348999999999</v>
      </c>
      <c r="AV266">
        <v>186.9747910000001</v>
      </c>
      <c r="AW266">
        <v>64.940392000000003</v>
      </c>
      <c r="AX266">
        <v>14.36351</v>
      </c>
      <c r="AY266">
        <v>0</v>
      </c>
      <c r="AZ266">
        <v>0</v>
      </c>
      <c r="BA266">
        <v>1986.326684999998</v>
      </c>
      <c r="BB266">
        <v>1459.8294879999989</v>
      </c>
      <c r="BC266">
        <v>1247.2320490000011</v>
      </c>
      <c r="BD266">
        <v>939.32381599999997</v>
      </c>
      <c r="BE266">
        <v>422.44286299999999</v>
      </c>
      <c r="BF266">
        <v>390.51766800000013</v>
      </c>
      <c r="BG266">
        <v>87.199003000000005</v>
      </c>
      <c r="BH266">
        <v>1381.470174</v>
      </c>
      <c r="BI266">
        <v>247.08720699999989</v>
      </c>
      <c r="BJ266">
        <v>127.112619</v>
      </c>
      <c r="BK266">
        <v>200.28566299999989</v>
      </c>
      <c r="BL266">
        <v>109.88515099999999</v>
      </c>
      <c r="BM266">
        <v>47.930622999999997</v>
      </c>
      <c r="BN266">
        <v>1602.391747000001</v>
      </c>
      <c r="BO266">
        <v>2127.5537389999959</v>
      </c>
    </row>
    <row r="267">
      <c r="A267" t="s">
        <v>588</v>
      </c>
      <c r="B267">
        <v>2018</v>
      </c>
      <c r="C267" t="s">
        <v>595</v>
      </c>
      <c r="D267">
        <v>128</v>
      </c>
      <c r="E267" t="s">
        <v>109</v>
      </c>
      <c r="F267" t="s">
        <v>49</v>
      </c>
      <c r="G267" t="s">
        <v>613</v>
      </c>
      <c r="H267">
        <v>31.491902405666629</v>
      </c>
      <c r="I267">
        <v>24.86706870256323</v>
      </c>
      <c r="J267">
        <v>39.801387588032107</v>
      </c>
      <c r="K267">
        <v>58.504672719785887</v>
      </c>
      <c r="L267">
        <v>30.78636166995194</v>
      </c>
      <c r="M267">
        <v>57.096118363369328</v>
      </c>
      <c r="N267">
        <v>70.752598829448587</v>
      </c>
      <c r="O267">
        <v>64.123927233244231</v>
      </c>
      <c r="P267">
        <v>48.54766416664944</v>
      </c>
      <c r="Q267">
        <v>12.55836115014958</v>
      </c>
      <c r="R267">
        <v>33.893155453199263</v>
      </c>
      <c r="S267">
        <v>27.619495201273342</v>
      </c>
      <c r="T267">
        <v>21.405958339061161</v>
      </c>
      <c r="U267">
        <v>28.293549962354501</v>
      </c>
      <c r="V267">
        <v>22.67964499889413</v>
      </c>
      <c r="W267" t="s">
        <v>478</v>
      </c>
      <c r="X267" t="s">
        <v>479</v>
      </c>
      <c r="Y267" t="s">
        <v>480</v>
      </c>
      <c r="Z267" t="s">
        <v>481</v>
      </c>
      <c r="AA267" t="s">
        <v>482</v>
      </c>
      <c r="AB267" t="s">
        <v>483</v>
      </c>
      <c r="AC267" t="s">
        <v>484</v>
      </c>
      <c r="AD267" t="s">
        <v>485</v>
      </c>
      <c r="AE267" t="s">
        <v>486</v>
      </c>
      <c r="AF267" t="s">
        <v>487</v>
      </c>
      <c r="AG267">
        <v>31.247528896554609</v>
      </c>
      <c r="AH267">
        <v>39.428693143344503</v>
      </c>
      <c r="AI267">
        <v>35.628746632535083</v>
      </c>
      <c r="AJ267">
        <v>19.166994772461059</v>
      </c>
      <c r="AK267">
        <v>56.825028771561144</v>
      </c>
      <c r="AL267">
        <v>21.537312168187789</v>
      </c>
      <c r="AM267">
        <v>37.095653396865323</v>
      </c>
      <c r="AN267">
        <v>18.331755751368771</v>
      </c>
      <c r="AO267">
        <v>46.633531331548483</v>
      </c>
      <c r="AP267">
        <v>20.795430519555929</v>
      </c>
      <c r="AQ267">
        <v>1263.1219319999991</v>
      </c>
      <c r="AR267">
        <v>1072.046413</v>
      </c>
      <c r="AS267">
        <v>2239.966433999999</v>
      </c>
      <c r="AT267">
        <v>5566.6472079999994</v>
      </c>
      <c r="AU267">
        <v>3691.5973319999971</v>
      </c>
      <c r="AV267">
        <v>1518.207247999999</v>
      </c>
      <c r="AW267">
        <v>2746.2838339999971</v>
      </c>
      <c r="AX267">
        <v>2813.8311359999989</v>
      </c>
      <c r="AY267">
        <v>2248.8854540000011</v>
      </c>
      <c r="AZ267">
        <v>630.32916099999977</v>
      </c>
      <c r="BA267">
        <v>764.25113300000078</v>
      </c>
      <c r="BB267">
        <v>698.46105399999965</v>
      </c>
      <c r="BC267">
        <v>563.33611099999996</v>
      </c>
      <c r="BD267">
        <v>795.57658200000014</v>
      </c>
      <c r="BE267">
        <v>1054.2176059999999</v>
      </c>
      <c r="BF267">
        <v>706.75290699999982</v>
      </c>
      <c r="BG267">
        <v>2815.4861879999962</v>
      </c>
      <c r="BH267">
        <v>1203.422241</v>
      </c>
      <c r="BI267">
        <v>526.81189500000028</v>
      </c>
      <c r="BJ267">
        <v>4997.6071420000026</v>
      </c>
      <c r="BK267">
        <v>423.2228340000002</v>
      </c>
      <c r="BL267">
        <v>624.40872599999966</v>
      </c>
      <c r="BM267">
        <v>573.27597399999991</v>
      </c>
      <c r="BN267">
        <v>1906.5718050000009</v>
      </c>
      <c r="BO267">
        <v>55.819606999999991</v>
      </c>
    </row>
    <row r="268">
      <c r="A268" t="s">
        <v>588</v>
      </c>
      <c r="B268">
        <v>2018</v>
      </c>
      <c r="C268" t="s">
        <v>595</v>
      </c>
      <c r="D268">
        <v>129</v>
      </c>
      <c r="E268" t="s">
        <v>109</v>
      </c>
      <c r="F268" t="s">
        <v>48</v>
      </c>
      <c r="G268" t="s">
        <v>197</v>
      </c>
      <c r="H268">
        <v>68.508097594333336</v>
      </c>
      <c r="I268">
        <v>75.132931297436826</v>
      </c>
      <c r="J268">
        <v>60.198612411968</v>
      </c>
      <c r="K268">
        <v>41.495327280214077</v>
      </c>
      <c r="L268">
        <v>69.213638330048269</v>
      </c>
      <c r="M268">
        <v>42.903881636630707</v>
      </c>
      <c r="N268">
        <v>29.247401170551381</v>
      </c>
      <c r="O268">
        <v>35.876072766755783</v>
      </c>
      <c r="P268">
        <v>51.452335833350638</v>
      </c>
      <c r="Q268">
        <v>87.441638849850236</v>
      </c>
      <c r="R268">
        <v>66.106844546800815</v>
      </c>
      <c r="S268">
        <v>72.380504798726591</v>
      </c>
      <c r="T268">
        <v>78.594041660938913</v>
      </c>
      <c r="U268">
        <v>71.706450037645496</v>
      </c>
      <c r="V268">
        <v>77.320355001106023</v>
      </c>
      <c r="W268" t="s">
        <v>478</v>
      </c>
      <c r="X268" t="s">
        <v>479</v>
      </c>
      <c r="Y268" t="s">
        <v>480</v>
      </c>
      <c r="Z268" t="s">
        <v>481</v>
      </c>
      <c r="AA268" t="s">
        <v>482</v>
      </c>
      <c r="AB268" t="s">
        <v>483</v>
      </c>
      <c r="AC268" t="s">
        <v>484</v>
      </c>
      <c r="AD268" t="s">
        <v>485</v>
      </c>
      <c r="AE268" t="s">
        <v>486</v>
      </c>
      <c r="AF268" t="s">
        <v>487</v>
      </c>
      <c r="AG268">
        <v>68.752471103445302</v>
      </c>
      <c r="AH268">
        <v>60.571306856655212</v>
      </c>
      <c r="AI268">
        <v>64.371253367465016</v>
      </c>
      <c r="AJ268">
        <v>80.83300522753909</v>
      </c>
      <c r="AK268">
        <v>43.174971228439063</v>
      </c>
      <c r="AL268">
        <v>78.46268783181219</v>
      </c>
      <c r="AM268">
        <v>62.904346603134577</v>
      </c>
      <c r="AN268">
        <v>81.668244248631154</v>
      </c>
      <c r="AO268">
        <v>53.366468668451617</v>
      </c>
      <c r="AP268">
        <v>79.204569480444093</v>
      </c>
      <c r="AQ268">
        <v>2747.8200419999998</v>
      </c>
      <c r="AR268">
        <v>3239.0624909999992</v>
      </c>
      <c r="AS268">
        <v>3387.8937229999979</v>
      </c>
      <c r="AT268">
        <v>3948.2290390000021</v>
      </c>
      <c r="AU268">
        <v>8299.4179480000166</v>
      </c>
      <c r="AV268">
        <v>1140.830339000001</v>
      </c>
      <c r="AW268">
        <v>1135.246851000001</v>
      </c>
      <c r="AX268">
        <v>1574.283032</v>
      </c>
      <c r="AY268">
        <v>2383.4392779999971</v>
      </c>
      <c r="AZ268">
        <v>4388.8700279999975</v>
      </c>
      <c r="BA268">
        <v>1490.632258000001</v>
      </c>
      <c r="BB268">
        <v>1830.408677000001</v>
      </c>
      <c r="BC268">
        <v>2068.342892000001</v>
      </c>
      <c r="BD268">
        <v>2016.2889600000001</v>
      </c>
      <c r="BE268">
        <v>3594.0809280000062</v>
      </c>
      <c r="BF268">
        <v>1555.0352470000009</v>
      </c>
      <c r="BG268">
        <v>4325.2176079999927</v>
      </c>
      <c r="BH268">
        <v>2174.2498769999988</v>
      </c>
      <c r="BI268">
        <v>2221.7248539999991</v>
      </c>
      <c r="BJ268">
        <v>3797.1216070000041</v>
      </c>
      <c r="BK268">
        <v>1541.845187000001</v>
      </c>
      <c r="BL268">
        <v>1058.830868999999</v>
      </c>
      <c r="BM268">
        <v>2553.9529819999998</v>
      </c>
      <c r="BN268">
        <v>2181.8421550000012</v>
      </c>
      <c r="BO268">
        <v>212.60285699999989</v>
      </c>
    </row>
    <row r="269">
      <c r="A269" t="s">
        <v>588</v>
      </c>
      <c r="B269">
        <v>2018</v>
      </c>
      <c r="C269" t="s">
        <v>595</v>
      </c>
      <c r="D269">
        <v>135</v>
      </c>
      <c r="E269" t="s">
        <v>45</v>
      </c>
      <c r="F269" t="s">
        <v>44</v>
      </c>
      <c r="G269" t="s">
        <v>614</v>
      </c>
      <c r="H269">
        <v>0.0522713962833889</v>
      </c>
      <c r="I269">
        <v>0.030912476781224298</v>
      </c>
      <c r="J269">
        <v>0.45792138629718432</v>
      </c>
      <c r="K269">
        <v>6.8595006237896188</v>
      </c>
      <c r="L269">
        <v>28.272943841615</v>
      </c>
      <c r="M269">
        <v>1.218957349556935</v>
      </c>
      <c r="N269">
        <v>7.2052158566670554</v>
      </c>
      <c r="O269">
        <v>14.369326882729951</v>
      </c>
      <c r="P269">
        <v>22.378431011765201</v>
      </c>
      <c r="Q269">
        <v>40.906596270737253</v>
      </c>
      <c r="R269">
        <v>0</v>
      </c>
      <c r="S269">
        <v>0</v>
      </c>
      <c r="T269">
        <v>0</v>
      </c>
      <c r="U269">
        <v>0.097080218411681907</v>
      </c>
      <c r="V269">
        <v>2.1903066768533601</v>
      </c>
      <c r="W269" t="s">
        <v>478</v>
      </c>
      <c r="X269" t="s">
        <v>479</v>
      </c>
      <c r="Y269" t="s">
        <v>480</v>
      </c>
      <c r="Z269" t="s">
        <v>481</v>
      </c>
      <c r="AA269" t="s">
        <v>482</v>
      </c>
      <c r="AB269" t="s">
        <v>483</v>
      </c>
      <c r="AC269" t="s">
        <v>484</v>
      </c>
      <c r="AD269" t="s">
        <v>485</v>
      </c>
      <c r="AE269" t="s">
        <v>486</v>
      </c>
      <c r="AF269" t="s">
        <v>487</v>
      </c>
      <c r="AG269">
        <v>5.6846462286404034</v>
      </c>
      <c r="AH269">
        <v>28.521116758197</v>
      </c>
      <c r="AI269">
        <v>1.13462789697404</v>
      </c>
      <c r="AJ269">
        <v>0.46047078600263353</v>
      </c>
      <c r="AK269">
        <v>11.345544191073779</v>
      </c>
      <c r="AL269">
        <v>0.1090954700043525</v>
      </c>
      <c r="AM269">
        <v>0.78173959510182867</v>
      </c>
      <c r="AN269">
        <v>0.27371722335796789</v>
      </c>
      <c r="AO269">
        <v>2.8269217853902942</v>
      </c>
      <c r="AP269">
        <v>0.91837008037663692</v>
      </c>
      <c r="AQ269">
        <v>6.8183720000000001</v>
      </c>
      <c r="AR269">
        <v>4.0350320000000002</v>
      </c>
      <c r="AS269">
        <v>59.750900999999999</v>
      </c>
      <c r="AT269">
        <v>895.07999899999959</v>
      </c>
      <c r="AU269">
        <v>3688.8710239999918</v>
      </c>
      <c r="AV269">
        <v>63.349224999999997</v>
      </c>
      <c r="AW269">
        <v>374.84355399999998</v>
      </c>
      <c r="AX269">
        <v>745.38908599999968</v>
      </c>
      <c r="AY269">
        <v>1163.8283019999999</v>
      </c>
      <c r="AZ269">
        <v>2127.5818139999969</v>
      </c>
      <c r="BA269">
        <v>0</v>
      </c>
      <c r="BB269">
        <v>0</v>
      </c>
      <c r="BC269">
        <v>0</v>
      </c>
      <c r="BD269">
        <v>7.6223329999999994</v>
      </c>
      <c r="BE269">
        <v>171.941014</v>
      </c>
      <c r="BF269">
        <v>330.26358299999993</v>
      </c>
      <c r="BG269">
        <v>2648.462816999996</v>
      </c>
      <c r="BH269">
        <v>96.641254999999987</v>
      </c>
      <c r="BI269">
        <v>25.842542000000002</v>
      </c>
      <c r="BJ269">
        <v>1243.6767329999991</v>
      </c>
      <c r="BK269">
        <v>4.1138760000000003</v>
      </c>
      <c r="BL269">
        <v>27.524560000000001</v>
      </c>
      <c r="BM269">
        <v>15.264847</v>
      </c>
      <c r="BN269">
        <v>223.44355699999991</v>
      </c>
      <c r="BO269">
        <v>39.321558000000003</v>
      </c>
    </row>
    <row r="270">
      <c r="A270" t="s">
        <v>588</v>
      </c>
      <c r="B270">
        <v>2018</v>
      </c>
      <c r="C270" t="s">
        <v>595</v>
      </c>
      <c r="D270">
        <v>136</v>
      </c>
      <c r="E270" t="s">
        <v>45</v>
      </c>
      <c r="F270" t="s">
        <v>43</v>
      </c>
      <c r="G270" t="s">
        <v>615</v>
      </c>
      <c r="H270">
        <v>0.038094431391741797</v>
      </c>
      <c r="I270">
        <v>0.072173326812399505</v>
      </c>
      <c r="J270">
        <v>0.61458456005477713</v>
      </c>
      <c r="K270">
        <v>7.2767554532830463</v>
      </c>
      <c r="L270">
        <v>25.561682084342131</v>
      </c>
      <c r="M270">
        <v>1.5037516597935701</v>
      </c>
      <c r="N270">
        <v>6.3931778330759501</v>
      </c>
      <c r="O270">
        <v>11.75226578753928</v>
      </c>
      <c r="P270">
        <v>19.294466842668399</v>
      </c>
      <c r="Q270">
        <v>34.269688397186229</v>
      </c>
      <c r="R270">
        <v>0</v>
      </c>
      <c r="S270">
        <v>0.1267147933651161</v>
      </c>
      <c r="T270">
        <v>0</v>
      </c>
      <c r="U270">
        <v>0.064869843676232095</v>
      </c>
      <c r="V270">
        <v>7.1080369897574549</v>
      </c>
      <c r="W270" t="s">
        <v>478</v>
      </c>
      <c r="X270" t="s">
        <v>479</v>
      </c>
      <c r="Y270" t="s">
        <v>480</v>
      </c>
      <c r="Z270" t="s">
        <v>481</v>
      </c>
      <c r="AA270" t="s">
        <v>482</v>
      </c>
      <c r="AB270" t="s">
        <v>483</v>
      </c>
      <c r="AC270" t="s">
        <v>484</v>
      </c>
      <c r="AD270" t="s">
        <v>485</v>
      </c>
      <c r="AE270" t="s">
        <v>486</v>
      </c>
      <c r="AF270" t="s">
        <v>487</v>
      </c>
      <c r="AG270">
        <v>3.904398982676653</v>
      </c>
      <c r="AH270">
        <v>11.82591337938751</v>
      </c>
      <c r="AI270">
        <v>2.4227306804251572</v>
      </c>
      <c r="AJ270">
        <v>2.615119238231145</v>
      </c>
      <c r="AK270">
        <v>16.50287945158853</v>
      </c>
      <c r="AL270">
        <v>1.718798430349967</v>
      </c>
      <c r="AM270">
        <v>5.707120182118623</v>
      </c>
      <c r="AN270">
        <v>1.88683396392667</v>
      </c>
      <c r="AO270">
        <v>4.9090641808526927</v>
      </c>
      <c r="AP270">
        <v>3.1087940378047252</v>
      </c>
      <c r="AQ270">
        <v>4.9691039999999997</v>
      </c>
      <c r="AR270">
        <v>9.4208460000000009</v>
      </c>
      <c r="AS270">
        <v>80.192762999999999</v>
      </c>
      <c r="AT270">
        <v>949.5265939999997</v>
      </c>
      <c r="AU270">
        <v>3335.1231090000001</v>
      </c>
      <c r="AV270">
        <v>78.149987999999993</v>
      </c>
      <c r="AW270">
        <v>332.59815500000008</v>
      </c>
      <c r="AX270">
        <v>609.63263799999959</v>
      </c>
      <c r="AY270">
        <v>1003.441509</v>
      </c>
      <c r="AZ270">
        <v>1782.3914100000011</v>
      </c>
      <c r="BA270">
        <v>0</v>
      </c>
      <c r="BB270">
        <v>9.9382079999999995</v>
      </c>
      <c r="BC270">
        <v>0</v>
      </c>
      <c r="BD270">
        <v>5.0933089999999996</v>
      </c>
      <c r="BE270">
        <v>557.98719900000003</v>
      </c>
      <c r="BF270">
        <v>226.83571599999999</v>
      </c>
      <c r="BG270">
        <v>1098.1509639999999</v>
      </c>
      <c r="BH270">
        <v>206.35464200000001</v>
      </c>
      <c r="BI270">
        <v>146.765725</v>
      </c>
      <c r="BJ270">
        <v>1809.013905</v>
      </c>
      <c r="BK270">
        <v>64.814089999999993</v>
      </c>
      <c r="BL270">
        <v>200.94411600000009</v>
      </c>
      <c r="BM270">
        <v>105.226231</v>
      </c>
      <c r="BN270">
        <v>388.01878700000009</v>
      </c>
      <c r="BO270">
        <v>133.10824</v>
      </c>
    </row>
    <row r="271">
      <c r="A271" t="s">
        <v>588</v>
      </c>
      <c r="B271">
        <v>2018</v>
      </c>
      <c r="C271" t="s">
        <v>595</v>
      </c>
      <c r="D271">
        <v>137</v>
      </c>
      <c r="E271" t="s">
        <v>45</v>
      </c>
      <c r="F271" t="s">
        <v>42</v>
      </c>
      <c r="G271" t="s">
        <v>616</v>
      </c>
      <c r="H271">
        <v>30.658548633523552</v>
      </c>
      <c r="I271">
        <v>32.924422750546533</v>
      </c>
      <c r="J271">
        <v>42.058517717711723</v>
      </c>
      <c r="K271">
        <v>58.781583249574517</v>
      </c>
      <c r="L271">
        <v>38.069184049966758</v>
      </c>
      <c r="M271">
        <v>48.44213806528677</v>
      </c>
      <c r="N271">
        <v>61.012110189167821</v>
      </c>
      <c r="O271">
        <v>58.470800836724763</v>
      </c>
      <c r="P271">
        <v>47.398797051947597</v>
      </c>
      <c r="Q271">
        <v>21.326869041978931</v>
      </c>
      <c r="R271">
        <v>28.71142628471268</v>
      </c>
      <c r="S271">
        <v>32.117046396877853</v>
      </c>
      <c r="T271">
        <v>33.503605765573688</v>
      </c>
      <c r="U271">
        <v>35.650775642974061</v>
      </c>
      <c r="V271">
        <v>49.914982334990462</v>
      </c>
      <c r="W271" t="s">
        <v>478</v>
      </c>
      <c r="X271" t="s">
        <v>479</v>
      </c>
      <c r="Y271" t="s">
        <v>480</v>
      </c>
      <c r="Z271" t="s">
        <v>481</v>
      </c>
      <c r="AA271" t="s">
        <v>482</v>
      </c>
      <c r="AB271" t="s">
        <v>483</v>
      </c>
      <c r="AC271" t="s">
        <v>484</v>
      </c>
      <c r="AD271" t="s">
        <v>485</v>
      </c>
      <c r="AE271" t="s">
        <v>486</v>
      </c>
      <c r="AF271" t="s">
        <v>487</v>
      </c>
      <c r="AG271">
        <v>29.34187591182609</v>
      </c>
      <c r="AH271">
        <v>36.55072556967135</v>
      </c>
      <c r="AI271">
        <v>36.098593861486137</v>
      </c>
      <c r="AJ271">
        <v>45.898728259515231</v>
      </c>
      <c r="AK271">
        <v>52.382219114153308</v>
      </c>
      <c r="AL271">
        <v>50.28355023202058</v>
      </c>
      <c r="AM271">
        <v>41.317718764077412</v>
      </c>
      <c r="AN271">
        <v>53.914457402120632</v>
      </c>
      <c r="AO271">
        <v>43.989052098818803</v>
      </c>
      <c r="AP271">
        <v>2.2419455604985861</v>
      </c>
      <c r="AQ271">
        <v>3999.154497999999</v>
      </c>
      <c r="AR271">
        <v>4297.6530259999972</v>
      </c>
      <c r="AS271">
        <v>5487.9164929999924</v>
      </c>
      <c r="AT271">
        <v>7670.2696539999961</v>
      </c>
      <c r="AU271">
        <v>4967.0211469999967</v>
      </c>
      <c r="AV271">
        <v>2517.5383739999988</v>
      </c>
      <c r="AW271">
        <v>3174.0889759999982</v>
      </c>
      <c r="AX271">
        <v>3033.0924439999999</v>
      </c>
      <c r="AY271">
        <v>2465.054920999999</v>
      </c>
      <c r="AZ271">
        <v>1109.2259650000001</v>
      </c>
      <c r="BA271">
        <v>2254.8833909999998</v>
      </c>
      <c r="BB271">
        <v>2518.9315230000029</v>
      </c>
      <c r="BC271">
        <v>2631.6790029999988</v>
      </c>
      <c r="BD271">
        <v>2799.1498999999999</v>
      </c>
      <c r="BE271">
        <v>3918.3703210000021</v>
      </c>
      <c r="BF271">
        <v>1704.688854999999</v>
      </c>
      <c r="BG271">
        <v>3394.0900149999989</v>
      </c>
      <c r="BH271">
        <v>3074.676220999997</v>
      </c>
      <c r="BI271">
        <v>2575.928481999998</v>
      </c>
      <c r="BJ271">
        <v>5742.0381109999989</v>
      </c>
      <c r="BK271">
        <v>1896.140055000001</v>
      </c>
      <c r="BL271">
        <v>1454.7709189999989</v>
      </c>
      <c r="BM271">
        <v>3006.7378780000022</v>
      </c>
      <c r="BN271">
        <v>3476.951615999998</v>
      </c>
      <c r="BO271">
        <v>95.992665999999957</v>
      </c>
    </row>
    <row r="272">
      <c r="A272" t="s">
        <v>588</v>
      </c>
      <c r="B272">
        <v>2018</v>
      </c>
      <c r="C272" t="s">
        <v>595</v>
      </c>
      <c r="D272">
        <v>138</v>
      </c>
      <c r="E272" t="s">
        <v>45</v>
      </c>
      <c r="F272" t="s">
        <v>41</v>
      </c>
      <c r="G272" t="s">
        <v>197</v>
      </c>
      <c r="H272">
        <v>47.032364073936897</v>
      </c>
      <c r="I272">
        <v>50.970763382089977</v>
      </c>
      <c r="J272">
        <v>48.138335445155263</v>
      </c>
      <c r="K272">
        <v>25.72179334880769</v>
      </c>
      <c r="L272">
        <v>7.9601061160459983</v>
      </c>
      <c r="M272">
        <v>45.237408901322709</v>
      </c>
      <c r="N272">
        <v>24.141216573039099</v>
      </c>
      <c r="O272">
        <v>15.130712218257671</v>
      </c>
      <c r="P272">
        <v>10.92830509361888</v>
      </c>
      <c r="Q272">
        <v>3.496846290097436</v>
      </c>
      <c r="R272">
        <v>45.99667949966522</v>
      </c>
      <c r="S272">
        <v>49.1430248460101</v>
      </c>
      <c r="T272">
        <v>50.61802501832905</v>
      </c>
      <c r="U272">
        <v>52.223776870124119</v>
      </c>
      <c r="V272">
        <v>35.40529696744828</v>
      </c>
      <c r="W272" t="s">
        <v>478</v>
      </c>
      <c r="X272" t="s">
        <v>479</v>
      </c>
      <c r="Y272" t="s">
        <v>480</v>
      </c>
      <c r="Z272" t="s">
        <v>481</v>
      </c>
      <c r="AA272" t="s">
        <v>482</v>
      </c>
      <c r="AB272" t="s">
        <v>483</v>
      </c>
      <c r="AC272" t="s">
        <v>484</v>
      </c>
      <c r="AD272" t="s">
        <v>485</v>
      </c>
      <c r="AE272" t="s">
        <v>486</v>
      </c>
      <c r="AF272" t="s">
        <v>487</v>
      </c>
      <c r="AG272">
        <v>54.347312073359063</v>
      </c>
      <c r="AH272">
        <v>22.163204133373959</v>
      </c>
      <c r="AI272">
        <v>44.124736271562668</v>
      </c>
      <c r="AJ272">
        <v>46.623001808891964</v>
      </c>
      <c r="AK272">
        <v>18.60976182916637</v>
      </c>
      <c r="AL272">
        <v>42.577200216623837</v>
      </c>
      <c r="AM272">
        <v>49.07251513175467</v>
      </c>
      <c r="AN272">
        <v>43.065537199139101</v>
      </c>
      <c r="AO272">
        <v>28.002118989084611</v>
      </c>
      <c r="AP272">
        <v>44.041056101347131</v>
      </c>
      <c r="AQ272">
        <v>6134.9835109999913</v>
      </c>
      <c r="AR272">
        <v>6653.2572839999948</v>
      </c>
      <c r="AS272">
        <v>6281.2286159999976</v>
      </c>
      <c r="AT272">
        <v>3356.3759270000041</v>
      </c>
      <c r="AU272">
        <v>1038.583211000001</v>
      </c>
      <c r="AV272">
        <v>2350.9885690000019</v>
      </c>
      <c r="AW272">
        <v>1255.9206549999999</v>
      </c>
      <c r="AX272">
        <v>784.88490400000012</v>
      </c>
      <c r="AY272">
        <v>568.34506199999987</v>
      </c>
      <c r="AZ272">
        <v>181.87351799999999</v>
      </c>
      <c r="BA272">
        <v>3612.3997330000011</v>
      </c>
      <c r="BB272">
        <v>3854.2745459999969</v>
      </c>
      <c r="BC272">
        <v>3976.0017039999998</v>
      </c>
      <c r="BD272">
        <v>4100.392689000003</v>
      </c>
      <c r="BE272">
        <v>2779.3471690000001</v>
      </c>
      <c r="BF272">
        <v>3157.4415170000061</v>
      </c>
      <c r="BG272">
        <v>2058.0688530000002</v>
      </c>
      <c r="BH272">
        <v>3758.298118000002</v>
      </c>
      <c r="BI272">
        <v>2616.5761630000038</v>
      </c>
      <c r="BJ272">
        <v>2039.966298999999</v>
      </c>
      <c r="BK272">
        <v>1605.5416609999979</v>
      </c>
      <c r="BL272">
        <v>1727.8124270000019</v>
      </c>
      <c r="BM272">
        <v>2401.7079679999988</v>
      </c>
      <c r="BN272">
        <v>2213.323730000001</v>
      </c>
      <c r="BO272">
        <v>1885.691812999999</v>
      </c>
    </row>
    <row r="273">
      <c r="A273" t="s">
        <v>588</v>
      </c>
      <c r="B273">
        <v>2018</v>
      </c>
      <c r="C273" t="s">
        <v>595</v>
      </c>
      <c r="D273">
        <v>139</v>
      </c>
      <c r="E273" t="s">
        <v>45</v>
      </c>
      <c r="F273" t="s">
        <v>19</v>
      </c>
      <c r="G273" t="s">
        <v>197</v>
      </c>
      <c r="H273">
        <v>22.21872146486432</v>
      </c>
      <c r="I273">
        <v>16.001728063769779</v>
      </c>
      <c r="J273">
        <v>8.7306408907813946</v>
      </c>
      <c r="K273">
        <v>1.3603673245452439</v>
      </c>
      <c r="L273">
        <v>0.1360839080301974</v>
      </c>
      <c r="M273">
        <v>3.5977440240401051</v>
      </c>
      <c r="N273">
        <v>1.248279548049996</v>
      </c>
      <c r="O273">
        <v>0.27689427474842387</v>
      </c>
      <c r="P273">
        <v>0</v>
      </c>
      <c r="Q273">
        <v>0</v>
      </c>
      <c r="R273">
        <v>25.291894215622062</v>
      </c>
      <c r="S273">
        <v>18.6132139637471</v>
      </c>
      <c r="T273">
        <v>15.87836921609726</v>
      </c>
      <c r="U273">
        <v>11.96349742481396</v>
      </c>
      <c r="V273">
        <v>5.3813770309505617</v>
      </c>
      <c r="W273" t="s">
        <v>478</v>
      </c>
      <c r="X273" t="s">
        <v>479</v>
      </c>
      <c r="Y273" t="s">
        <v>480</v>
      </c>
      <c r="Z273" t="s">
        <v>481</v>
      </c>
      <c r="AA273" t="s">
        <v>482</v>
      </c>
      <c r="AB273" t="s">
        <v>483</v>
      </c>
      <c r="AC273" t="s">
        <v>484</v>
      </c>
      <c r="AD273" t="s">
        <v>485</v>
      </c>
      <c r="AE273" t="s">
        <v>486</v>
      </c>
      <c r="AF273" t="s">
        <v>487</v>
      </c>
      <c r="AG273">
        <v>6.72176680349782</v>
      </c>
      <c r="AH273">
        <v>0.93904015937006591</v>
      </c>
      <c r="AI273">
        <v>16.219311289552081</v>
      </c>
      <c r="AJ273">
        <v>4.4026799073591656</v>
      </c>
      <c r="AK273">
        <v>1.159595414017949</v>
      </c>
      <c r="AL273">
        <v>5.3113556510012323</v>
      </c>
      <c r="AM273">
        <v>3.1209063269474</v>
      </c>
      <c r="AN273">
        <v>0.8594542114557423</v>
      </c>
      <c r="AO273">
        <v>20.272842945853728</v>
      </c>
      <c r="AP273">
        <v>49.689834219972703</v>
      </c>
      <c r="AQ273">
        <v>2898.2487379999998</v>
      </c>
      <c r="AR273">
        <v>2088.7192329999989</v>
      </c>
      <c r="AS273">
        <v>1139.199162000001</v>
      </c>
      <c r="AT273">
        <v>177.511112</v>
      </c>
      <c r="AU273">
        <v>17.755348999999999</v>
      </c>
      <c r="AV273">
        <v>186.9747910000001</v>
      </c>
      <c r="AW273">
        <v>64.940392000000003</v>
      </c>
      <c r="AX273">
        <v>14.36351</v>
      </c>
      <c r="AY273">
        <v>0</v>
      </c>
      <c r="AZ273">
        <v>0</v>
      </c>
      <c r="BA273">
        <v>1986.326684999998</v>
      </c>
      <c r="BB273">
        <v>1459.8294879999989</v>
      </c>
      <c r="BC273">
        <v>1247.2320490000011</v>
      </c>
      <c r="BD273">
        <v>939.32381599999997</v>
      </c>
      <c r="BE273">
        <v>422.44286299999999</v>
      </c>
      <c r="BF273">
        <v>390.51766800000013</v>
      </c>
      <c r="BG273">
        <v>87.199003000000005</v>
      </c>
      <c r="BH273">
        <v>1381.470174</v>
      </c>
      <c r="BI273">
        <v>247.08720699999989</v>
      </c>
      <c r="BJ273">
        <v>127.112619</v>
      </c>
      <c r="BK273">
        <v>200.28566299999989</v>
      </c>
      <c r="BL273">
        <v>109.88515099999999</v>
      </c>
      <c r="BM273">
        <v>47.930622999999997</v>
      </c>
      <c r="BN273">
        <v>1602.391747000001</v>
      </c>
      <c r="BO273">
        <v>2127.5537389999959</v>
      </c>
    </row>
    <row r="274">
      <c r="A274" t="s">
        <v>588</v>
      </c>
      <c r="B274">
        <v>2018</v>
      </c>
      <c r="C274" t="s">
        <v>595</v>
      </c>
      <c r="D274">
        <v>148</v>
      </c>
      <c r="E274" t="s">
        <v>109</v>
      </c>
      <c r="F274" t="s">
        <v>49</v>
      </c>
      <c r="G274" t="s">
        <v>197</v>
      </c>
      <c r="H274">
        <v>9.6834181329226059</v>
      </c>
      <c r="I274">
        <v>8.2129732429029811</v>
      </c>
      <c r="J274">
        <v>17.166745899219819</v>
      </c>
      <c r="K274">
        <v>42.660343252394298</v>
      </c>
      <c r="L274">
        <v>28.293839327653298</v>
      </c>
      <c r="M274">
        <v>29.213141646171799</v>
      </c>
      <c r="N274">
        <v>52.788870494075972</v>
      </c>
      <c r="O274">
        <v>54.243964857284418</v>
      </c>
      <c r="P274">
        <v>43.242227310692478</v>
      </c>
      <c r="Q274">
        <v>12.119214564173539</v>
      </c>
      <c r="R274">
        <v>9.7312083435083814</v>
      </c>
      <c r="S274">
        <v>8.9055640746491882</v>
      </c>
      <c r="T274">
        <v>7.1717678922619976</v>
      </c>
      <c r="U274">
        <v>10.132691440242681</v>
      </c>
      <c r="V274">
        <v>13.429372129201029</v>
      </c>
      <c r="W274" t="s">
        <v>478</v>
      </c>
      <c r="X274" t="s">
        <v>479</v>
      </c>
      <c r="Y274" t="s">
        <v>480</v>
      </c>
      <c r="Z274" t="s">
        <v>481</v>
      </c>
      <c r="AA274" t="s">
        <v>482</v>
      </c>
      <c r="AB274" t="s">
        <v>483</v>
      </c>
      <c r="AC274" t="s">
        <v>484</v>
      </c>
      <c r="AD274" t="s">
        <v>485</v>
      </c>
      <c r="AE274" t="s">
        <v>486</v>
      </c>
      <c r="AF274" t="s">
        <v>487</v>
      </c>
      <c r="AG274">
        <v>12.164950827649051</v>
      </c>
      <c r="AH274">
        <v>30.31978013193266</v>
      </c>
      <c r="AI274">
        <v>14.128918819169071</v>
      </c>
      <c r="AJ274">
        <v>9.386905025294606</v>
      </c>
      <c r="AK274">
        <v>45.591085830168858</v>
      </c>
      <c r="AL274">
        <v>11.22340439814036</v>
      </c>
      <c r="AM274">
        <v>17.734162676580059</v>
      </c>
      <c r="AN274">
        <v>10.27953361216883</v>
      </c>
      <c r="AO274">
        <v>24.121211832325969</v>
      </c>
      <c r="AP274">
        <v>1.3036883474246439</v>
      </c>
      <c r="AQ274">
        <v>1263.1219319999991</v>
      </c>
      <c r="AR274">
        <v>1072.046413</v>
      </c>
      <c r="AS274">
        <v>2239.966433999999</v>
      </c>
      <c r="AT274">
        <v>5566.6472079999994</v>
      </c>
      <c r="AU274">
        <v>3691.5973319999971</v>
      </c>
      <c r="AV274">
        <v>1518.207247999999</v>
      </c>
      <c r="AW274">
        <v>2746.2838339999971</v>
      </c>
      <c r="AX274">
        <v>2813.8311359999989</v>
      </c>
      <c r="AY274">
        <v>2248.8854540000011</v>
      </c>
      <c r="AZ274">
        <v>630.32916099999977</v>
      </c>
      <c r="BA274">
        <v>764.25113300000078</v>
      </c>
      <c r="BB274">
        <v>698.46105399999965</v>
      </c>
      <c r="BC274">
        <v>563.33611099999996</v>
      </c>
      <c r="BD274">
        <v>795.57658200000014</v>
      </c>
      <c r="BE274">
        <v>1054.2176059999999</v>
      </c>
      <c r="BF274">
        <v>706.75290699999982</v>
      </c>
      <c r="BG274">
        <v>2815.4861879999962</v>
      </c>
      <c r="BH274">
        <v>1203.422241</v>
      </c>
      <c r="BI274">
        <v>526.81189500000028</v>
      </c>
      <c r="BJ274">
        <v>4997.6071420000026</v>
      </c>
      <c r="BK274">
        <v>423.2228340000002</v>
      </c>
      <c r="BL274">
        <v>624.40872599999966</v>
      </c>
      <c r="BM274">
        <v>573.27597399999991</v>
      </c>
      <c r="BN274">
        <v>1906.5718050000009</v>
      </c>
      <c r="BO274">
        <v>55.819606999999991</v>
      </c>
    </row>
    <row r="275">
      <c r="A275" t="s">
        <v>588</v>
      </c>
      <c r="B275">
        <v>2018</v>
      </c>
      <c r="C275" t="s">
        <v>595</v>
      </c>
      <c r="D275">
        <v>149</v>
      </c>
      <c r="E275" t="s">
        <v>109</v>
      </c>
      <c r="F275" t="s">
        <v>48</v>
      </c>
      <c r="G275" t="s">
        <v>197</v>
      </c>
      <c r="H275">
        <v>21.065496328276069</v>
      </c>
      <c r="I275">
        <v>24.81453531123719</v>
      </c>
      <c r="J275">
        <v>25.964277764843882</v>
      </c>
      <c r="K275">
        <v>30.257496074252931</v>
      </c>
      <c r="L275">
        <v>63.609970648270789</v>
      </c>
      <c r="M275">
        <v>21.95170542846548</v>
      </c>
      <c r="N275">
        <v>21.82163338483485</v>
      </c>
      <c r="O275">
        <v>30.34842864970955</v>
      </c>
      <c r="P275">
        <v>45.829467595688683</v>
      </c>
      <c r="Q275">
        <v>84.38393914572886</v>
      </c>
      <c r="R275">
        <v>18.980217941204319</v>
      </c>
      <c r="S275">
        <v>23.338197115593751</v>
      </c>
      <c r="T275">
        <v>26.33183787331172</v>
      </c>
      <c r="U275">
        <v>25.680034264819291</v>
      </c>
      <c r="V275">
        <v>45.783953872400282</v>
      </c>
      <c r="W275" t="s">
        <v>478</v>
      </c>
      <c r="X275" t="s">
        <v>479</v>
      </c>
      <c r="Y275" t="s">
        <v>480</v>
      </c>
      <c r="Z275" t="s">
        <v>481</v>
      </c>
      <c r="AA275" t="s">
        <v>482</v>
      </c>
      <c r="AB275" t="s">
        <v>483</v>
      </c>
      <c r="AC275" t="s">
        <v>484</v>
      </c>
      <c r="AD275" t="s">
        <v>485</v>
      </c>
      <c r="AE275" t="s">
        <v>486</v>
      </c>
      <c r="AF275" t="s">
        <v>487</v>
      </c>
      <c r="AG275">
        <v>26.765970295494121</v>
      </c>
      <c r="AH275">
        <v>46.57797557532313</v>
      </c>
      <c r="AI275">
        <v>25.527033619716299</v>
      </c>
      <c r="AJ275">
        <v>39.587413258454433</v>
      </c>
      <c r="AK275">
        <v>34.639556926646833</v>
      </c>
      <c r="AL275">
        <v>40.888039734234532</v>
      </c>
      <c r="AM275">
        <v>30.07241586471779</v>
      </c>
      <c r="AN275">
        <v>45.795474977236402</v>
      </c>
      <c r="AO275">
        <v>27.603826232735869</v>
      </c>
      <c r="AP275">
        <v>4.9654213312553024</v>
      </c>
      <c r="AQ275">
        <v>2747.8200419999998</v>
      </c>
      <c r="AR275">
        <v>3239.0624909999992</v>
      </c>
      <c r="AS275">
        <v>3387.8937229999979</v>
      </c>
      <c r="AT275">
        <v>3948.2290390000021</v>
      </c>
      <c r="AU275">
        <v>8299.4179480000166</v>
      </c>
      <c r="AV275">
        <v>1140.830339000001</v>
      </c>
      <c r="AW275">
        <v>1135.246851000001</v>
      </c>
      <c r="AX275">
        <v>1574.283032</v>
      </c>
      <c r="AY275">
        <v>2383.4392779999971</v>
      </c>
      <c r="AZ275">
        <v>4388.8700279999975</v>
      </c>
      <c r="BA275">
        <v>1490.632258000001</v>
      </c>
      <c r="BB275">
        <v>1830.408677000001</v>
      </c>
      <c r="BC275">
        <v>2068.342892000001</v>
      </c>
      <c r="BD275">
        <v>2016.2889600000001</v>
      </c>
      <c r="BE275">
        <v>3594.0809280000062</v>
      </c>
      <c r="BF275">
        <v>1555.0352470000009</v>
      </c>
      <c r="BG275">
        <v>4325.2176079999927</v>
      </c>
      <c r="BH275">
        <v>2174.2498769999988</v>
      </c>
      <c r="BI275">
        <v>2221.7248539999991</v>
      </c>
      <c r="BJ275">
        <v>3797.1216070000041</v>
      </c>
      <c r="BK275">
        <v>1541.845187000001</v>
      </c>
      <c r="BL275">
        <v>1058.830868999999</v>
      </c>
      <c r="BM275">
        <v>2553.9529819999998</v>
      </c>
      <c r="BN275">
        <v>2181.8421550000012</v>
      </c>
      <c r="BO275">
        <v>212.60285699999989</v>
      </c>
    </row>
    <row r="276">
      <c r="A276" t="s">
        <v>588</v>
      </c>
      <c r="B276">
        <v>2018</v>
      </c>
      <c r="C276" t="s">
        <v>595</v>
      </c>
      <c r="D276">
        <v>150</v>
      </c>
      <c r="E276" t="s">
        <v>109</v>
      </c>
      <c r="F276" t="s">
        <v>111</v>
      </c>
      <c r="G276" t="s">
        <v>197</v>
      </c>
      <c r="H276">
        <v>69.251085538801377</v>
      </c>
      <c r="I276">
        <v>66.972491445859859</v>
      </c>
      <c r="J276">
        <v>56.868976335936622</v>
      </c>
      <c r="K276">
        <v>27.082160673352931</v>
      </c>
      <c r="L276">
        <v>8.096190024076197</v>
      </c>
      <c r="M276">
        <v>48.835152925362799</v>
      </c>
      <c r="N276">
        <v>25.389496121089099</v>
      </c>
      <c r="O276">
        <v>15.407606493006099</v>
      </c>
      <c r="P276">
        <v>10.92830509361888</v>
      </c>
      <c r="Q276">
        <v>3.496846290097436</v>
      </c>
      <c r="R276">
        <v>71.288573715287342</v>
      </c>
      <c r="S276">
        <v>67.75623880975715</v>
      </c>
      <c r="T276">
        <v>66.496394234426262</v>
      </c>
      <c r="U276">
        <v>64.187274294938078</v>
      </c>
      <c r="V276">
        <v>40.786673998398861</v>
      </c>
      <c r="W276" t="s">
        <v>478</v>
      </c>
      <c r="X276" t="s">
        <v>479</v>
      </c>
      <c r="Y276" t="s">
        <v>480</v>
      </c>
      <c r="Z276" t="s">
        <v>481</v>
      </c>
      <c r="AA276" t="s">
        <v>482</v>
      </c>
      <c r="AB276" t="s">
        <v>483</v>
      </c>
      <c r="AC276" t="s">
        <v>484</v>
      </c>
      <c r="AD276" t="s">
        <v>485</v>
      </c>
      <c r="AE276" t="s">
        <v>486</v>
      </c>
      <c r="AF276" t="s">
        <v>487</v>
      </c>
      <c r="AG276">
        <v>61.069078876856821</v>
      </c>
      <c r="AH276">
        <v>23.102244292744022</v>
      </c>
      <c r="AI276">
        <v>60.344047561114728</v>
      </c>
      <c r="AJ276">
        <v>51.025681716251093</v>
      </c>
      <c r="AK276">
        <v>19.769357243184309</v>
      </c>
      <c r="AL276">
        <v>47.888555867625072</v>
      </c>
      <c r="AM276">
        <v>52.193421458702062</v>
      </c>
      <c r="AN276">
        <v>43.924991410594828</v>
      </c>
      <c r="AO276">
        <v>48.274961934938332</v>
      </c>
      <c r="AP276">
        <v>93.730890321320075</v>
      </c>
      <c r="AQ276">
        <v>9033.2322490000133</v>
      </c>
      <c r="AR276">
        <v>8741.9765170000064</v>
      </c>
      <c r="AS276">
        <v>7420.4277779999929</v>
      </c>
      <c r="AT276">
        <v>3533.8870390000029</v>
      </c>
      <c r="AU276">
        <v>1056.3385600000011</v>
      </c>
      <c r="AV276">
        <v>2537.9633600000011</v>
      </c>
      <c r="AW276">
        <v>1320.8610470000001</v>
      </c>
      <c r="AX276">
        <v>799.24841400000014</v>
      </c>
      <c r="AY276">
        <v>568.34506199999987</v>
      </c>
      <c r="AZ276">
        <v>181.87351799999999</v>
      </c>
      <c r="BA276">
        <v>5598.7264180000029</v>
      </c>
      <c r="BB276">
        <v>5314.1040339999927</v>
      </c>
      <c r="BC276">
        <v>5223.2337529999968</v>
      </c>
      <c r="BD276">
        <v>5039.7165050000031</v>
      </c>
      <c r="BE276">
        <v>3201.7900320000008</v>
      </c>
      <c r="BF276">
        <v>3547.959185000002</v>
      </c>
      <c r="BG276">
        <v>2145.267855999999</v>
      </c>
      <c r="BH276">
        <v>5139.7682920000007</v>
      </c>
      <c r="BI276">
        <v>2863.663370000002</v>
      </c>
      <c r="BJ276">
        <v>2167.0789179999979</v>
      </c>
      <c r="BK276">
        <v>1805.827323999998</v>
      </c>
      <c r="BL276">
        <v>1837.6975780000009</v>
      </c>
      <c r="BM276">
        <v>2449.638590999999</v>
      </c>
      <c r="BN276">
        <v>3815.7154770000011</v>
      </c>
      <c r="BO276">
        <v>4013.2455520000049</v>
      </c>
    </row>
    <row r="277">
      <c r="A277" t="s">
        <v>588</v>
      </c>
      <c r="B277">
        <v>2018</v>
      </c>
      <c r="C277" t="s">
        <v>595</v>
      </c>
      <c r="D277">
        <v>151</v>
      </c>
      <c r="E277" t="s">
        <v>110</v>
      </c>
      <c r="F277" t="s">
        <v>49</v>
      </c>
      <c r="G277" t="s">
        <v>197</v>
      </c>
      <c r="H277">
        <v>30.555598230869482</v>
      </c>
      <c r="I277">
        <v>26.66123496677217</v>
      </c>
      <c r="J277">
        <v>34.200318913014591</v>
      </c>
      <c r="K277">
        <v>54.860724330021277</v>
      </c>
      <c r="L277">
        <v>31.620214098276509</v>
      </c>
      <c r="M277">
        <v>55.335783061329067</v>
      </c>
      <c r="N277">
        <v>68.354520356391305</v>
      </c>
      <c r="O277">
        <v>64.335070481914883</v>
      </c>
      <c r="P277">
        <v>49.138360734771183</v>
      </c>
      <c r="Q277">
        <v>13.030030652866991</v>
      </c>
      <c r="R277">
        <v>33.56627429387364</v>
      </c>
      <c r="S277">
        <v>24.833678657581839</v>
      </c>
      <c r="T277">
        <v>24.49158721131289</v>
      </c>
      <c r="U277">
        <v>25.59249614064365</v>
      </c>
      <c r="V277">
        <v>20.064778324012639</v>
      </c>
      <c r="W277" t="s">
        <v>478</v>
      </c>
      <c r="X277" t="s">
        <v>479</v>
      </c>
      <c r="Y277" t="s">
        <v>480</v>
      </c>
      <c r="Z277" t="s">
        <v>481</v>
      </c>
      <c r="AA277" t="s">
        <v>482</v>
      </c>
      <c r="AB277" t="s">
        <v>483</v>
      </c>
      <c r="AC277" t="s">
        <v>484</v>
      </c>
      <c r="AD277" t="s">
        <v>485</v>
      </c>
      <c r="AE277" t="s">
        <v>486</v>
      </c>
      <c r="AF277" t="s">
        <v>487</v>
      </c>
      <c r="AG277">
        <v>23.073209697888078</v>
      </c>
      <c r="AH277">
        <v>40.03519022073398</v>
      </c>
      <c r="AI277">
        <v>34.085844342919088</v>
      </c>
      <c r="AJ277">
        <v>21.509008476204119</v>
      </c>
      <c r="AK277">
        <v>55.906731690783673</v>
      </c>
      <c r="AL277">
        <v>21.01997736643116</v>
      </c>
      <c r="AM277">
        <v>36.615284989634738</v>
      </c>
      <c r="AN277">
        <v>16.709962090354281</v>
      </c>
      <c r="AO277">
        <v>46.774834513938679</v>
      </c>
      <c r="AP277">
        <v>38.51987672425615</v>
      </c>
      <c r="AQ277">
        <v>3100.1482280000018</v>
      </c>
      <c r="AR277">
        <v>2923.235432000004</v>
      </c>
      <c r="AS277">
        <v>4072.9463400000009</v>
      </c>
      <c r="AT277">
        <v>7061.262173000001</v>
      </c>
      <c r="AU277">
        <v>4119.9869389999976</v>
      </c>
      <c r="AV277">
        <v>2772.3372050000021</v>
      </c>
      <c r="AW277">
        <v>3511.680222</v>
      </c>
      <c r="AX277">
        <v>3328.0525989999992</v>
      </c>
      <c r="AY277">
        <v>2555.5238839999979</v>
      </c>
      <c r="AZ277">
        <v>677.70136799999977</v>
      </c>
      <c r="BA277">
        <v>1969.428346999998</v>
      </c>
      <c r="BB277">
        <v>1585.169538000001</v>
      </c>
      <c r="BC277">
        <v>1618.3258830000011</v>
      </c>
      <c r="BD277">
        <v>1769.0194209999979</v>
      </c>
      <c r="BE277">
        <v>1490.3406449999991</v>
      </c>
      <c r="BF277">
        <v>1250.390226</v>
      </c>
      <c r="BG277">
        <v>3682.7461279999989</v>
      </c>
      <c r="BH277">
        <v>2432.355706999997</v>
      </c>
      <c r="BI277">
        <v>1153.982591</v>
      </c>
      <c r="BJ277">
        <v>6057.3238899999897</v>
      </c>
      <c r="BK277">
        <v>750.54134699999997</v>
      </c>
      <c r="BL277">
        <v>1248.966418999999</v>
      </c>
      <c r="BM277">
        <v>923.8832639999988</v>
      </c>
      <c r="BN277">
        <v>2947.6273760000008</v>
      </c>
      <c r="BO277">
        <v>829.76216400000089</v>
      </c>
    </row>
    <row r="278">
      <c r="A278" t="s">
        <v>588</v>
      </c>
      <c r="B278">
        <v>2018</v>
      </c>
      <c r="C278" t="s">
        <v>595</v>
      </c>
      <c r="D278">
        <v>152</v>
      </c>
      <c r="E278" t="s">
        <v>110</v>
      </c>
      <c r="F278" t="s">
        <v>48</v>
      </c>
      <c r="G278" t="s">
        <v>197</v>
      </c>
      <c r="H278">
        <v>69.444401769130252</v>
      </c>
      <c r="I278">
        <v>73.338765033227631</v>
      </c>
      <c r="J278">
        <v>65.799681086985728</v>
      </c>
      <c r="K278">
        <v>45.139275669978844</v>
      </c>
      <c r="L278">
        <v>68.37978590172375</v>
      </c>
      <c r="M278">
        <v>44.66421693867099</v>
      </c>
      <c r="N278">
        <v>31.645479643608649</v>
      </c>
      <c r="O278">
        <v>35.664929518085209</v>
      </c>
      <c r="P278">
        <v>50.861639265228852</v>
      </c>
      <c r="Q278">
        <v>86.969969347132832</v>
      </c>
      <c r="R278">
        <v>66.43372570612631</v>
      </c>
      <c r="S278">
        <v>75.166321342418328</v>
      </c>
      <c r="T278">
        <v>75.508412788687068</v>
      </c>
      <c r="U278">
        <v>74.407503859356268</v>
      </c>
      <c r="V278">
        <v>79.935221675987322</v>
      </c>
      <c r="W278" t="s">
        <v>478</v>
      </c>
      <c r="X278" t="s">
        <v>479</v>
      </c>
      <c r="Y278" t="s">
        <v>480</v>
      </c>
      <c r="Z278" t="s">
        <v>481</v>
      </c>
      <c r="AA278" t="s">
        <v>482</v>
      </c>
      <c r="AB278" t="s">
        <v>483</v>
      </c>
      <c r="AC278" t="s">
        <v>484</v>
      </c>
      <c r="AD278" t="s">
        <v>485</v>
      </c>
      <c r="AE278" t="s">
        <v>486</v>
      </c>
      <c r="AF278" t="s">
        <v>487</v>
      </c>
      <c r="AG278">
        <v>76.926790302111954</v>
      </c>
      <c r="AH278">
        <v>59.964809779266062</v>
      </c>
      <c r="AI278">
        <v>65.914155657080812</v>
      </c>
      <c r="AJ278">
        <v>78.490991523795913</v>
      </c>
      <c r="AK278">
        <v>44.093268309216178</v>
      </c>
      <c r="AL278">
        <v>78.980022633568808</v>
      </c>
      <c r="AM278">
        <v>63.384715010365142</v>
      </c>
      <c r="AN278">
        <v>83.290037909645747</v>
      </c>
      <c r="AO278">
        <v>53.225165486061378</v>
      </c>
      <c r="AP278">
        <v>61.480123275744027</v>
      </c>
      <c r="AQ278">
        <v>7045.7772569999906</v>
      </c>
      <c r="AR278">
        <v>8041.1307559999859</v>
      </c>
      <c r="AS278">
        <v>7836.1424329999927</v>
      </c>
      <c r="AT278">
        <v>5809.9900009999956</v>
      </c>
      <c r="AU278">
        <v>8909.6115520000112</v>
      </c>
      <c r="AV278">
        <v>2237.6889509999978</v>
      </c>
      <c r="AW278">
        <v>1625.771118000001</v>
      </c>
      <c r="AX278">
        <v>1844.946473</v>
      </c>
      <c r="AY278">
        <v>2645.1459099999979</v>
      </c>
      <c r="AZ278">
        <v>4523.3713389999966</v>
      </c>
      <c r="BA278">
        <v>3897.854777</v>
      </c>
      <c r="BB278">
        <v>4797.9747389999911</v>
      </c>
      <c r="BC278">
        <v>4989.3548239999946</v>
      </c>
      <c r="BD278">
        <v>5143.238809999998</v>
      </c>
      <c r="BE278">
        <v>5937.3050579999926</v>
      </c>
      <c r="BF278">
        <v>4168.8394450000014</v>
      </c>
      <c r="BG278">
        <v>5516.0265210000034</v>
      </c>
      <c r="BH278">
        <v>4703.6145289999986</v>
      </c>
      <c r="BI278">
        <v>4211.1303209999951</v>
      </c>
      <c r="BJ278">
        <v>4777.3711580000017</v>
      </c>
      <c r="BK278">
        <v>2820.0683349999999</v>
      </c>
      <c r="BL278">
        <v>2162.085603</v>
      </c>
      <c r="BM278">
        <v>4605.0536599999959</v>
      </c>
      <c r="BN278">
        <v>3354.110314</v>
      </c>
      <c r="BO278">
        <v>1324.3521130000011</v>
      </c>
    </row>
    <row r="279">
      <c r="A279" t="s">
        <v>588</v>
      </c>
      <c r="B279">
        <v>2018</v>
      </c>
      <c r="C279" t="s">
        <v>595</v>
      </c>
      <c r="D279">
        <v>153</v>
      </c>
      <c r="E279" t="s">
        <v>585</v>
      </c>
      <c r="F279" t="s">
        <v>503</v>
      </c>
      <c r="G279" t="s">
        <v>197</v>
      </c>
      <c r="H279">
        <v>0.0522713962833889</v>
      </c>
      <c r="I279">
        <v>0.030912476781224298</v>
      </c>
      <c r="J279">
        <v>0.45792138629718432</v>
      </c>
      <c r="K279">
        <v>6.8595006237896188</v>
      </c>
      <c r="L279">
        <v>28.272943841615</v>
      </c>
      <c r="M279">
        <v>1.218957349556935</v>
      </c>
      <c r="N279">
        <v>7.2052158566670554</v>
      </c>
      <c r="O279">
        <v>14.369326882729951</v>
      </c>
      <c r="P279">
        <v>22.378431011765201</v>
      </c>
      <c r="Q279">
        <v>40.906596270737253</v>
      </c>
      <c r="R279">
        <v>0</v>
      </c>
      <c r="S279">
        <v>0</v>
      </c>
      <c r="T279">
        <v>0</v>
      </c>
      <c r="U279">
        <v>0.097080218411681907</v>
      </c>
      <c r="V279">
        <v>2.1903066768533601</v>
      </c>
      <c r="W279" t="s">
        <v>478</v>
      </c>
      <c r="X279" t="s">
        <v>479</v>
      </c>
      <c r="Y279" t="s">
        <v>480</v>
      </c>
      <c r="Z279" t="s">
        <v>481</v>
      </c>
      <c r="AA279" t="s">
        <v>482</v>
      </c>
      <c r="AB279" t="s">
        <v>483</v>
      </c>
      <c r="AC279" t="s">
        <v>484</v>
      </c>
      <c r="AD279" t="s">
        <v>485</v>
      </c>
      <c r="AE279" t="s">
        <v>486</v>
      </c>
      <c r="AF279" t="s">
        <v>487</v>
      </c>
      <c r="AG279">
        <v>5.6846462286404034</v>
      </c>
      <c r="AH279">
        <v>28.521116758197</v>
      </c>
      <c r="AI279">
        <v>1.13462789697404</v>
      </c>
      <c r="AJ279">
        <v>0.46047078600263353</v>
      </c>
      <c r="AK279">
        <v>11.345544191073779</v>
      </c>
      <c r="AL279">
        <v>0.1090954700043525</v>
      </c>
      <c r="AM279">
        <v>0.78173959510182867</v>
      </c>
      <c r="AN279">
        <v>0.27371722335796789</v>
      </c>
      <c r="AO279">
        <v>2.8269217853902942</v>
      </c>
      <c r="AP279">
        <v>0.91837008037663692</v>
      </c>
      <c r="AQ279">
        <v>6.8183720000000001</v>
      </c>
      <c r="AR279">
        <v>4.0350320000000002</v>
      </c>
      <c r="AS279">
        <v>59.750900999999999</v>
      </c>
      <c r="AT279">
        <v>895.07999899999959</v>
      </c>
      <c r="AU279">
        <v>3688.8710239999918</v>
      </c>
      <c r="AV279">
        <v>63.349224999999997</v>
      </c>
      <c r="AW279">
        <v>374.84355399999998</v>
      </c>
      <c r="AX279">
        <v>745.38908599999968</v>
      </c>
      <c r="AY279">
        <v>1163.8283019999999</v>
      </c>
      <c r="AZ279">
        <v>2127.5818139999969</v>
      </c>
      <c r="BA279">
        <v>0</v>
      </c>
      <c r="BB279">
        <v>0</v>
      </c>
      <c r="BC279">
        <v>0</v>
      </c>
      <c r="BD279">
        <v>7.6223329999999994</v>
      </c>
      <c r="BE279">
        <v>171.941014</v>
      </c>
      <c r="BF279">
        <v>330.26358299999993</v>
      </c>
      <c r="BG279">
        <v>2648.462816999996</v>
      </c>
      <c r="BH279">
        <v>96.641254999999987</v>
      </c>
      <c r="BI279">
        <v>25.842542000000002</v>
      </c>
      <c r="BJ279">
        <v>1243.6767329999991</v>
      </c>
      <c r="BK279">
        <v>4.1138760000000003</v>
      </c>
      <c r="BL279">
        <v>27.524560000000001</v>
      </c>
      <c r="BM279">
        <v>15.264847</v>
      </c>
      <c r="BN279">
        <v>223.44355699999991</v>
      </c>
      <c r="BO279">
        <v>39.321558000000003</v>
      </c>
    </row>
    <row r="280">
      <c r="A280" t="s">
        <v>588</v>
      </c>
      <c r="B280">
        <v>2018</v>
      </c>
      <c r="C280" t="s">
        <v>595</v>
      </c>
      <c r="D280">
        <v>154</v>
      </c>
      <c r="E280" t="s">
        <v>585</v>
      </c>
      <c r="F280" t="s">
        <v>504</v>
      </c>
      <c r="G280" t="s">
        <v>197</v>
      </c>
      <c r="H280">
        <v>0.038094431391741797</v>
      </c>
      <c r="I280">
        <v>0.072173326812399505</v>
      </c>
      <c r="J280">
        <v>0.61458456005477713</v>
      </c>
      <c r="K280">
        <v>7.2767554532830463</v>
      </c>
      <c r="L280">
        <v>25.561682084342131</v>
      </c>
      <c r="M280">
        <v>1.5037516597935701</v>
      </c>
      <c r="N280">
        <v>6.3931778330759501</v>
      </c>
      <c r="O280">
        <v>11.75226578753928</v>
      </c>
      <c r="P280">
        <v>19.294466842668399</v>
      </c>
      <c r="Q280">
        <v>34.269688397186229</v>
      </c>
      <c r="R280">
        <v>0</v>
      </c>
      <c r="S280">
        <v>0.1267147933651161</v>
      </c>
      <c r="T280">
        <v>0</v>
      </c>
      <c r="U280">
        <v>0.064869843676232095</v>
      </c>
      <c r="V280">
        <v>7.1080369897574549</v>
      </c>
      <c r="W280" t="s">
        <v>478</v>
      </c>
      <c r="X280" t="s">
        <v>479</v>
      </c>
      <c r="Y280" t="s">
        <v>480</v>
      </c>
      <c r="Z280" t="s">
        <v>481</v>
      </c>
      <c r="AA280" t="s">
        <v>482</v>
      </c>
      <c r="AB280" t="s">
        <v>483</v>
      </c>
      <c r="AC280" t="s">
        <v>484</v>
      </c>
      <c r="AD280" t="s">
        <v>485</v>
      </c>
      <c r="AE280" t="s">
        <v>486</v>
      </c>
      <c r="AF280" t="s">
        <v>487</v>
      </c>
      <c r="AG280">
        <v>3.904398982676653</v>
      </c>
      <c r="AH280">
        <v>11.82591337938751</v>
      </c>
      <c r="AI280">
        <v>2.4227306804251572</v>
      </c>
      <c r="AJ280">
        <v>2.615119238231145</v>
      </c>
      <c r="AK280">
        <v>16.50287945158853</v>
      </c>
      <c r="AL280">
        <v>1.718798430349967</v>
      </c>
      <c r="AM280">
        <v>5.707120182118623</v>
      </c>
      <c r="AN280">
        <v>1.88683396392667</v>
      </c>
      <c r="AO280">
        <v>4.9090641808526927</v>
      </c>
      <c r="AP280">
        <v>3.1087940378047252</v>
      </c>
      <c r="AQ280">
        <v>4.9691039999999997</v>
      </c>
      <c r="AR280">
        <v>9.4208460000000009</v>
      </c>
      <c r="AS280">
        <v>80.192762999999999</v>
      </c>
      <c r="AT280">
        <v>949.5265939999997</v>
      </c>
      <c r="AU280">
        <v>3335.1231090000001</v>
      </c>
      <c r="AV280">
        <v>78.149987999999993</v>
      </c>
      <c r="AW280">
        <v>332.59815500000008</v>
      </c>
      <c r="AX280">
        <v>609.63263799999959</v>
      </c>
      <c r="AY280">
        <v>1003.441509</v>
      </c>
      <c r="AZ280">
        <v>1782.3914100000011</v>
      </c>
      <c r="BA280">
        <v>0</v>
      </c>
      <c r="BB280">
        <v>9.9382079999999995</v>
      </c>
      <c r="BC280">
        <v>0</v>
      </c>
      <c r="BD280">
        <v>5.0933089999999996</v>
      </c>
      <c r="BE280">
        <v>557.98719900000003</v>
      </c>
      <c r="BF280">
        <v>226.83571599999999</v>
      </c>
      <c r="BG280">
        <v>1098.1509639999999</v>
      </c>
      <c r="BH280">
        <v>206.35464200000001</v>
      </c>
      <c r="BI280">
        <v>146.765725</v>
      </c>
      <c r="BJ280">
        <v>1809.013905</v>
      </c>
      <c r="BK280">
        <v>64.814089999999993</v>
      </c>
      <c r="BL280">
        <v>200.94411600000009</v>
      </c>
      <c r="BM280">
        <v>105.226231</v>
      </c>
      <c r="BN280">
        <v>388.01878700000009</v>
      </c>
      <c r="BO280">
        <v>133.10824</v>
      </c>
    </row>
    <row r="281">
      <c r="A281" t="s">
        <v>588</v>
      </c>
      <c r="B281">
        <v>2018</v>
      </c>
      <c r="C281" t="s">
        <v>595</v>
      </c>
      <c r="D281">
        <v>155</v>
      </c>
      <c r="E281" t="s">
        <v>585</v>
      </c>
      <c r="F281" t="s">
        <v>505</v>
      </c>
      <c r="G281" t="s">
        <v>197</v>
      </c>
      <c r="H281">
        <v>0</v>
      </c>
      <c r="I281">
        <v>0.012378467985818299</v>
      </c>
      <c r="J281">
        <v>0.62792999670266947</v>
      </c>
      <c r="K281">
        <v>2.4589833148728979</v>
      </c>
      <c r="L281">
        <v>5.0764061596109924</v>
      </c>
      <c r="M281">
        <v>1.3153153077537829</v>
      </c>
      <c r="N281">
        <v>2.959333186176913</v>
      </c>
      <c r="O281">
        <v>5.3629142093387667</v>
      </c>
      <c r="P281">
        <v>6.4803403474841019</v>
      </c>
      <c r="Q281">
        <v>3.2871497791195901</v>
      </c>
      <c r="R281">
        <v>0</v>
      </c>
      <c r="S281">
        <v>0</v>
      </c>
      <c r="T281">
        <v>0.020570209373309601</v>
      </c>
      <c r="U281">
        <v>0.0312302920013032</v>
      </c>
      <c r="V281">
        <v>0.69031853009542277</v>
      </c>
      <c r="W281" t="s">
        <v>478</v>
      </c>
      <c r="X281" t="s">
        <v>479</v>
      </c>
      <c r="Y281" t="s">
        <v>480</v>
      </c>
      <c r="Z281" t="s">
        <v>481</v>
      </c>
      <c r="AA281" t="s">
        <v>482</v>
      </c>
      <c r="AB281" t="s">
        <v>483</v>
      </c>
      <c r="AC281" t="s">
        <v>484</v>
      </c>
      <c r="AD281" t="s">
        <v>485</v>
      </c>
      <c r="AE281" t="s">
        <v>486</v>
      </c>
      <c r="AF281" t="s">
        <v>487</v>
      </c>
      <c r="AG281">
        <v>0.20305170451750679</v>
      </c>
      <c r="AH281">
        <v>2.5776210069352028</v>
      </c>
      <c r="AI281">
        <v>0.0253473331902066</v>
      </c>
      <c r="AJ281">
        <v>0.19230269361676</v>
      </c>
      <c r="AK281">
        <v>6.2884190358053633</v>
      </c>
      <c r="AL281">
        <v>0.14092613328678841</v>
      </c>
      <c r="AM281">
        <v>0.66646636526053049</v>
      </c>
      <c r="AN281">
        <v>0.058947535911417298</v>
      </c>
      <c r="AO281">
        <v>1.0280234483462709</v>
      </c>
      <c r="AP281">
        <v>0</v>
      </c>
      <c r="AQ281">
        <v>0</v>
      </c>
      <c r="AR281">
        <v>1.615772</v>
      </c>
      <c r="AS281">
        <v>81.934113999999994</v>
      </c>
      <c r="AT281">
        <v>320.86691200000013</v>
      </c>
      <c r="AU281">
        <v>662.33667400000024</v>
      </c>
      <c r="AV281">
        <v>68.356949</v>
      </c>
      <c r="AW281">
        <v>153.95610500000001</v>
      </c>
      <c r="AX281">
        <v>278.19380500000011</v>
      </c>
      <c r="AY281">
        <v>337.02110299999998</v>
      </c>
      <c r="AZ281">
        <v>170.96705</v>
      </c>
      <c r="BA281">
        <v>0</v>
      </c>
      <c r="BB281">
        <v>0</v>
      </c>
      <c r="BC281">
        <v>1.615772</v>
      </c>
      <c r="BD281">
        <v>2.4520719999999998</v>
      </c>
      <c r="BE281">
        <v>54.190616000000013</v>
      </c>
      <c r="BF281">
        <v>11.796791000000001</v>
      </c>
      <c r="BG281">
        <v>239.357156</v>
      </c>
      <c r="BH281">
        <v>2.158944</v>
      </c>
      <c r="BI281">
        <v>10.792412000000001</v>
      </c>
      <c r="BJ281">
        <v>689.32440000000008</v>
      </c>
      <c r="BK281">
        <v>5.3141769999999999</v>
      </c>
      <c r="BL281">
        <v>23.465862000000001</v>
      </c>
      <c r="BM281">
        <v>3.287426</v>
      </c>
      <c r="BN281">
        <v>81.256304</v>
      </c>
      <c r="BO281">
        <v>0</v>
      </c>
    </row>
    <row r="282">
      <c r="A282" t="s">
        <v>588</v>
      </c>
      <c r="B282">
        <v>2018</v>
      </c>
      <c r="C282" t="s">
        <v>595</v>
      </c>
      <c r="D282">
        <v>156</v>
      </c>
      <c r="E282" t="s">
        <v>585</v>
      </c>
      <c r="F282" t="s">
        <v>506</v>
      </c>
      <c r="G282" t="s">
        <v>197</v>
      </c>
      <c r="H282">
        <v>0</v>
      </c>
      <c r="I282">
        <v>0</v>
      </c>
      <c r="J282">
        <v>0.16490260720170169</v>
      </c>
      <c r="K282">
        <v>0.6586988675947395</v>
      </c>
      <c r="L282">
        <v>0.54754556269472754</v>
      </c>
      <c r="M282">
        <v>0.41402661302997862</v>
      </c>
      <c r="N282">
        <v>0.99730959667763774</v>
      </c>
      <c r="O282">
        <v>0.98912243339307104</v>
      </c>
      <c r="P282">
        <v>0.69692048208512047</v>
      </c>
      <c r="Q282">
        <v>0.26890589283969379</v>
      </c>
      <c r="R282">
        <v>0</v>
      </c>
      <c r="S282">
        <v>0</v>
      </c>
      <c r="T282">
        <v>0</v>
      </c>
      <c r="U282">
        <v>0</v>
      </c>
      <c r="V282">
        <v>0.050552550670420103</v>
      </c>
      <c r="W282" t="s">
        <v>478</v>
      </c>
      <c r="X282" t="s">
        <v>479</v>
      </c>
      <c r="Y282" t="s">
        <v>480</v>
      </c>
      <c r="Z282" t="s">
        <v>481</v>
      </c>
      <c r="AA282" t="s">
        <v>482</v>
      </c>
      <c r="AB282" t="s">
        <v>483</v>
      </c>
      <c r="AC282" t="s">
        <v>484</v>
      </c>
      <c r="AD282" t="s">
        <v>485</v>
      </c>
      <c r="AE282" t="s">
        <v>486</v>
      </c>
      <c r="AF282" t="s">
        <v>487</v>
      </c>
      <c r="AG282">
        <v>0</v>
      </c>
      <c r="AH282">
        <v>1.0537895943169731</v>
      </c>
      <c r="AI282">
        <v>0.0166211788031752</v>
      </c>
      <c r="AJ282">
        <v>0.0243508422904119</v>
      </c>
      <c r="AK282">
        <v>0.63003575776933018</v>
      </c>
      <c r="AL282">
        <v>0</v>
      </c>
      <c r="AM282">
        <v>0.073895155527104794</v>
      </c>
      <c r="AN282">
        <v>0.021951731678808699</v>
      </c>
      <c r="AO282">
        <v>0.068103401429659594</v>
      </c>
      <c r="AP282">
        <v>0</v>
      </c>
      <c r="AQ282">
        <v>0</v>
      </c>
      <c r="AR282">
        <v>0</v>
      </c>
      <c r="AS282">
        <v>21.516967000000001</v>
      </c>
      <c r="AT282">
        <v>85.952055999999999</v>
      </c>
      <c r="AU282">
        <v>71.440207000000015</v>
      </c>
      <c r="AV282">
        <v>21.516967000000001</v>
      </c>
      <c r="AW282">
        <v>51.883951999999987</v>
      </c>
      <c r="AX282">
        <v>51.309366999999988</v>
      </c>
      <c r="AY282">
        <v>36.244532999999997</v>
      </c>
      <c r="AZ282">
        <v>13.985991</v>
      </c>
      <c r="BA282">
        <v>0</v>
      </c>
      <c r="BB282">
        <v>0</v>
      </c>
      <c r="BC282">
        <v>0</v>
      </c>
      <c r="BD282">
        <v>0</v>
      </c>
      <c r="BE282">
        <v>3.9684200000000001</v>
      </c>
      <c r="BF282">
        <v>0</v>
      </c>
      <c r="BG282">
        <v>97.854602999999983</v>
      </c>
      <c r="BH282">
        <v>1.415699</v>
      </c>
      <c r="BI282">
        <v>1.3666180000000001</v>
      </c>
      <c r="BJ282">
        <v>69.063308000000006</v>
      </c>
      <c r="BK282">
        <v>0</v>
      </c>
      <c r="BL282">
        <v>2.6018020000000002</v>
      </c>
      <c r="BM282">
        <v>1.2242189999999999</v>
      </c>
      <c r="BN282">
        <v>5.382981</v>
      </c>
      <c r="BO282">
        <v>0</v>
      </c>
    </row>
    <row r="283">
      <c r="A283" t="s">
        <v>588</v>
      </c>
      <c r="B283">
        <v>2018</v>
      </c>
      <c r="C283" t="s">
        <v>595</v>
      </c>
      <c r="D283">
        <v>157</v>
      </c>
      <c r="E283" t="s">
        <v>585</v>
      </c>
      <c r="F283" t="s">
        <v>507</v>
      </c>
      <c r="G283" t="s">
        <v>197</v>
      </c>
      <c r="H283">
        <v>0.20317953859638499</v>
      </c>
      <c r="I283">
        <v>0.2297465620791328</v>
      </c>
      <c r="J283">
        <v>0.20387415676691309</v>
      </c>
      <c r="K283">
        <v>0.1984684405133291</v>
      </c>
      <c r="L283">
        <v>0.29798649961347312</v>
      </c>
      <c r="M283">
        <v>1.212364778120177</v>
      </c>
      <c r="N283">
        <v>0.38450701197600617</v>
      </c>
      <c r="O283">
        <v>0.113624523191273</v>
      </c>
      <c r="P283">
        <v>0.39907594256310158</v>
      </c>
      <c r="Q283">
        <v>0.30324869288546141</v>
      </c>
      <c r="R283">
        <v>0.18361103175096641</v>
      </c>
      <c r="S283">
        <v>0.0545970205728466</v>
      </c>
      <c r="T283">
        <v>0.017638158984537501</v>
      </c>
      <c r="U283">
        <v>0</v>
      </c>
      <c r="V283">
        <v>0.0299684007412255</v>
      </c>
      <c r="W283" t="s">
        <v>478</v>
      </c>
      <c r="X283" t="s">
        <v>479</v>
      </c>
      <c r="Y283" t="s">
        <v>480</v>
      </c>
      <c r="Z283" t="s">
        <v>481</v>
      </c>
      <c r="AA283" t="s">
        <v>482</v>
      </c>
      <c r="AB283" t="s">
        <v>483</v>
      </c>
      <c r="AC283" t="s">
        <v>484</v>
      </c>
      <c r="AD283" t="s">
        <v>485</v>
      </c>
      <c r="AE283" t="s">
        <v>486</v>
      </c>
      <c r="AF283" t="s">
        <v>487</v>
      </c>
      <c r="AG283">
        <v>0</v>
      </c>
      <c r="AH283">
        <v>0.7093909982571629</v>
      </c>
      <c r="AI283">
        <v>0.051086732522264901</v>
      </c>
      <c r="AJ283">
        <v>0.1379941883002552</v>
      </c>
      <c r="AK283">
        <v>0.50613451435591561</v>
      </c>
      <c r="AL283">
        <v>0.1628502368314865</v>
      </c>
      <c r="AM283">
        <v>0.1215591130912803</v>
      </c>
      <c r="AN283">
        <v>0.071709825745302103</v>
      </c>
      <c r="AO283">
        <v>0</v>
      </c>
      <c r="AP283">
        <v>0</v>
      </c>
      <c r="AQ283">
        <v>26.503093</v>
      </c>
      <c r="AR283">
        <v>29.989014999999998</v>
      </c>
      <c r="AS283">
        <v>26.602087000000001</v>
      </c>
      <c r="AT283">
        <v>25.897677000000002</v>
      </c>
      <c r="AU283">
        <v>38.879353000000002</v>
      </c>
      <c r="AV283">
        <v>63.006608999999997</v>
      </c>
      <c r="AW283">
        <v>20.003561000000001</v>
      </c>
      <c r="AX283">
        <v>5.8941160000000004</v>
      </c>
      <c r="AY283">
        <v>20.754622000000001</v>
      </c>
      <c r="AZ283">
        <v>15.772185</v>
      </c>
      <c r="BA283">
        <v>14.420094000000001</v>
      </c>
      <c r="BB283">
        <v>4.2820299999999998</v>
      </c>
      <c r="BC283">
        <v>1.385462</v>
      </c>
      <c r="BD283">
        <v>0</v>
      </c>
      <c r="BE283">
        <v>2.3525459999999998</v>
      </c>
      <c r="BF283">
        <v>0</v>
      </c>
      <c r="BG283">
        <v>65.873846999999998</v>
      </c>
      <c r="BH283">
        <v>4.3512819999999994</v>
      </c>
      <c r="BI283">
        <v>7.74451</v>
      </c>
      <c r="BJ283">
        <v>55.481492000000003</v>
      </c>
      <c r="BK283">
        <v>6.1409120000000001</v>
      </c>
      <c r="BL283">
        <v>4.2800200000000004</v>
      </c>
      <c r="BM283">
        <v>3.9991620000000001</v>
      </c>
      <c r="BN283">
        <v>0</v>
      </c>
      <c r="BO283">
        <v>0</v>
      </c>
    </row>
    <row r="284">
      <c r="A284" t="s">
        <v>588</v>
      </c>
      <c r="B284">
        <v>2018</v>
      </c>
      <c r="C284" t="s">
        <v>595</v>
      </c>
      <c r="D284">
        <v>158</v>
      </c>
      <c r="E284" t="s">
        <v>585</v>
      </c>
      <c r="F284" t="s">
        <v>508</v>
      </c>
      <c r="G284" t="s">
        <v>197</v>
      </c>
      <c r="H284">
        <v>0.17220691487232981</v>
      </c>
      <c r="I284">
        <v>0.23334302977132099</v>
      </c>
      <c r="J284">
        <v>0.29638003232797422</v>
      </c>
      <c r="K284">
        <v>1.526167619376342</v>
      </c>
      <c r="L284">
        <v>1.630147634595003</v>
      </c>
      <c r="M284">
        <v>0.21494173493364971</v>
      </c>
      <c r="N284">
        <v>1.2075094348162401</v>
      </c>
      <c r="O284">
        <v>1.0809952285691229</v>
      </c>
      <c r="P284">
        <v>0.8735420974508431</v>
      </c>
      <c r="Q284">
        <v>0.53549539814191194</v>
      </c>
      <c r="R284">
        <v>0.1688873183488202</v>
      </c>
      <c r="S284">
        <v>0.1172924872074976</v>
      </c>
      <c r="T284">
        <v>0.19840020486664209</v>
      </c>
      <c r="U284">
        <v>0.42792091834329921</v>
      </c>
      <c r="V284">
        <v>2.910015677904648</v>
      </c>
      <c r="W284" t="s">
        <v>478</v>
      </c>
      <c r="X284" t="s">
        <v>479</v>
      </c>
      <c r="Y284" t="s">
        <v>480</v>
      </c>
      <c r="Z284" t="s">
        <v>481</v>
      </c>
      <c r="AA284" t="s">
        <v>482</v>
      </c>
      <c r="AB284" t="s">
        <v>483</v>
      </c>
      <c r="AC284" t="s">
        <v>484</v>
      </c>
      <c r="AD284" t="s">
        <v>485</v>
      </c>
      <c r="AE284" t="s">
        <v>486</v>
      </c>
      <c r="AF284" t="s">
        <v>487</v>
      </c>
      <c r="AG284">
        <v>2.3015978354579518</v>
      </c>
      <c r="AH284">
        <v>0.52549396906127854</v>
      </c>
      <c r="AI284">
        <v>1.186234668356196</v>
      </c>
      <c r="AJ284">
        <v>0.15097768825659391</v>
      </c>
      <c r="AK284">
        <v>0.73732568984326785</v>
      </c>
      <c r="AL284">
        <v>0.87000876445697284</v>
      </c>
      <c r="AM284">
        <v>0.21419393841595241</v>
      </c>
      <c r="AN284">
        <v>0.0141606554816748</v>
      </c>
      <c r="AO284">
        <v>1.0423498458202201</v>
      </c>
      <c r="AP284">
        <v>0.16478306990721139</v>
      </c>
      <c r="AQ284">
        <v>22.462969999999999</v>
      </c>
      <c r="AR284">
        <v>30.458465</v>
      </c>
      <c r="AS284">
        <v>38.672520000000013</v>
      </c>
      <c r="AT284">
        <v>199.14599999999999</v>
      </c>
      <c r="AU284">
        <v>212.69112999999999</v>
      </c>
      <c r="AV284">
        <v>11.170524</v>
      </c>
      <c r="AW284">
        <v>62.819370999999997</v>
      </c>
      <c r="AX284">
        <v>56.075142</v>
      </c>
      <c r="AY284">
        <v>45.430039999999998</v>
      </c>
      <c r="AZ284">
        <v>27.851505</v>
      </c>
      <c r="BA284">
        <v>13.263750999999999</v>
      </c>
      <c r="BB284">
        <v>9.1992189999999994</v>
      </c>
      <c r="BC284">
        <v>15.584163</v>
      </c>
      <c r="BD284">
        <v>33.598562000000001</v>
      </c>
      <c r="BE284">
        <v>228.43880799999991</v>
      </c>
      <c r="BF284">
        <v>133.71701899999999</v>
      </c>
      <c r="BG284">
        <v>48.797221000000008</v>
      </c>
      <c r="BH284">
        <v>101.03683100000001</v>
      </c>
      <c r="BI284">
        <v>8.4731699999999996</v>
      </c>
      <c r="BJ284">
        <v>80.824224000000001</v>
      </c>
      <c r="BK284">
        <v>32.807119999999998</v>
      </c>
      <c r="BL284">
        <v>7.5416340000000002</v>
      </c>
      <c r="BM284">
        <v>0.78972100000000001</v>
      </c>
      <c r="BN284">
        <v>82.38868100000002</v>
      </c>
      <c r="BO284">
        <v>7.0554639999999997</v>
      </c>
    </row>
    <row r="285">
      <c r="A285" t="s">
        <v>588</v>
      </c>
      <c r="B285">
        <v>2018</v>
      </c>
      <c r="C285" t="s">
        <v>595</v>
      </c>
      <c r="D285">
        <v>159</v>
      </c>
      <c r="E285" t="s">
        <v>585</v>
      </c>
      <c r="F285" t="s">
        <v>509</v>
      </c>
      <c r="G285" t="s">
        <v>197</v>
      </c>
      <c r="H285">
        <v>30.25936084969139</v>
      </c>
      <c r="I285">
        <v>32.433777934134277</v>
      </c>
      <c r="J285">
        <v>40.930333531914158</v>
      </c>
      <c r="K285">
        <v>54.597963874811953</v>
      </c>
      <c r="L285">
        <v>30.990847459073791</v>
      </c>
      <c r="M285">
        <v>45.699516244479177</v>
      </c>
      <c r="N285">
        <v>56.460760556198693</v>
      </c>
      <c r="O285">
        <v>51.913266875625602</v>
      </c>
      <c r="P285">
        <v>39.460699742322483</v>
      </c>
      <c r="Q285">
        <v>17.200975171831971</v>
      </c>
      <c r="R285">
        <v>28.336031393484259</v>
      </c>
      <c r="S285">
        <v>31.928498896362271</v>
      </c>
      <c r="T285">
        <v>33.241776861308757</v>
      </c>
      <c r="U285">
        <v>35.191624432629453</v>
      </c>
      <c r="V285">
        <v>46.284679726249152</v>
      </c>
      <c r="W285" t="s">
        <v>478</v>
      </c>
      <c r="X285" t="s">
        <v>479</v>
      </c>
      <c r="Y285" t="s">
        <v>480</v>
      </c>
      <c r="Z285" t="s">
        <v>481</v>
      </c>
      <c r="AA285" t="s">
        <v>482</v>
      </c>
      <c r="AB285" t="s">
        <v>483</v>
      </c>
      <c r="AC285" t="s">
        <v>484</v>
      </c>
      <c r="AD285" t="s">
        <v>485</v>
      </c>
      <c r="AE285" t="s">
        <v>486</v>
      </c>
      <c r="AF285" t="s">
        <v>487</v>
      </c>
      <c r="AG285">
        <v>26.837226371850619</v>
      </c>
      <c r="AH285">
        <v>32.738219595417711</v>
      </c>
      <c r="AI285">
        <v>34.835925127417468</v>
      </c>
      <c r="AJ285">
        <v>45.417453689341627</v>
      </c>
      <c r="AK285">
        <v>44.762503412385428</v>
      </c>
      <c r="AL285">
        <v>49.075118630745258</v>
      </c>
      <c r="AM285">
        <v>40.208163152021079</v>
      </c>
      <c r="AN285">
        <v>53.769639384982227</v>
      </c>
      <c r="AO285">
        <v>41.918678804652302</v>
      </c>
      <c r="AP285">
        <v>2.077162490591375</v>
      </c>
      <c r="AQ285">
        <v>3947.0837479999991</v>
      </c>
      <c r="AR285">
        <v>4233.6087389999984</v>
      </c>
      <c r="AS285">
        <v>5340.7077719999934</v>
      </c>
      <c r="AT285">
        <v>7124.3590649999951</v>
      </c>
      <c r="AU285">
        <v>4043.4855259999999</v>
      </c>
      <c r="AV285">
        <v>2375.004292000001</v>
      </c>
      <c r="AW285">
        <v>2937.3099389999988</v>
      </c>
      <c r="AX285">
        <v>2692.9293809999999</v>
      </c>
      <c r="AY285">
        <v>2052.220691999999</v>
      </c>
      <c r="AZ285">
        <v>894.63522499999976</v>
      </c>
      <c r="BA285">
        <v>2225.4013409999998</v>
      </c>
      <c r="BB285">
        <v>2504.143792000003</v>
      </c>
      <c r="BC285">
        <v>2611.1125709999978</v>
      </c>
      <c r="BD285">
        <v>2763.0992659999988</v>
      </c>
      <c r="BE285">
        <v>3633.388351000001</v>
      </c>
      <c r="BF285">
        <v>1559.175044999999</v>
      </c>
      <c r="BG285">
        <v>3040.0617910000001</v>
      </c>
      <c r="BH285">
        <v>2967.1291639999959</v>
      </c>
      <c r="BI285">
        <v>2548.918389999998</v>
      </c>
      <c r="BJ285">
        <v>4906.7795310000047</v>
      </c>
      <c r="BK285">
        <v>1850.571364000001</v>
      </c>
      <c r="BL285">
        <v>1415.7041630000001</v>
      </c>
      <c r="BM285">
        <v>2998.6615690000008</v>
      </c>
      <c r="BN285">
        <v>3313.3066309999981</v>
      </c>
      <c r="BO285">
        <v>88.937201999999985</v>
      </c>
    </row>
    <row r="286">
      <c r="A286" t="s">
        <v>588</v>
      </c>
      <c r="B286">
        <v>2018</v>
      </c>
      <c r="C286" t="s">
        <v>595</v>
      </c>
      <c r="D286">
        <v>160</v>
      </c>
      <c r="E286" t="s">
        <v>585</v>
      </c>
      <c r="F286" t="s">
        <v>510</v>
      </c>
      <c r="G286" t="s">
        <v>197</v>
      </c>
      <c r="H286">
        <v>46.945988610014219</v>
      </c>
      <c r="I286">
        <v>50.938179185612128</v>
      </c>
      <c r="J286">
        <v>47.937163803858262</v>
      </c>
      <c r="K286">
        <v>25.06309448121295</v>
      </c>
      <c r="L286">
        <v>7.2982780698465533</v>
      </c>
      <c r="M286">
        <v>44.679733863438983</v>
      </c>
      <c r="N286">
        <v>23.14390697636146</v>
      </c>
      <c r="O286">
        <v>14.1415897848646</v>
      </c>
      <c r="P286">
        <v>9.9446746185785688</v>
      </c>
      <c r="Q286">
        <v>3.227940397257743</v>
      </c>
      <c r="R286">
        <v>45.865015115369609</v>
      </c>
      <c r="S286">
        <v>49.131210972500348</v>
      </c>
      <c r="T286">
        <v>50.61802501832905</v>
      </c>
      <c r="U286">
        <v>52.204413625991933</v>
      </c>
      <c r="V286">
        <v>35.354744416777862</v>
      </c>
      <c r="W286" t="s">
        <v>478</v>
      </c>
      <c r="X286" t="s">
        <v>479</v>
      </c>
      <c r="Y286" t="s">
        <v>480</v>
      </c>
      <c r="Z286" t="s">
        <v>481</v>
      </c>
      <c r="AA286" t="s">
        <v>482</v>
      </c>
      <c r="AB286" t="s">
        <v>483</v>
      </c>
      <c r="AC286" t="s">
        <v>484</v>
      </c>
      <c r="AD286" t="s">
        <v>485</v>
      </c>
      <c r="AE286" t="s">
        <v>486</v>
      </c>
      <c r="AF286" t="s">
        <v>487</v>
      </c>
      <c r="AG286">
        <v>54.29645428510095</v>
      </c>
      <c r="AH286">
        <v>21.073528913676231</v>
      </c>
      <c r="AI286">
        <v>43.944149648591512</v>
      </c>
      <c r="AJ286">
        <v>46.598650966601546</v>
      </c>
      <c r="AK286">
        <v>17.843700696267629</v>
      </c>
      <c r="AL286">
        <v>42.577200216623837</v>
      </c>
      <c r="AM286">
        <v>48.998619976227573</v>
      </c>
      <c r="AN286">
        <v>43.043585467460289</v>
      </c>
      <c r="AO286">
        <v>27.934015587654951</v>
      </c>
      <c r="AP286">
        <v>44.041056101347131</v>
      </c>
      <c r="AQ286">
        <v>6123.716544999992</v>
      </c>
      <c r="AR286">
        <v>6649.0040409999947</v>
      </c>
      <c r="AS286">
        <v>6254.9791609999993</v>
      </c>
      <c r="AT286">
        <v>3270.4238710000031</v>
      </c>
      <c r="AU286">
        <v>952.23216400000047</v>
      </c>
      <c r="AV286">
        <v>2322.0061920000021</v>
      </c>
      <c r="AW286">
        <v>1204.036703</v>
      </c>
      <c r="AX286">
        <v>733.57553699999994</v>
      </c>
      <c r="AY286">
        <v>517.18968899999982</v>
      </c>
      <c r="AZ286">
        <v>167.88752700000001</v>
      </c>
      <c r="BA286">
        <v>3602.059326000001</v>
      </c>
      <c r="BB286">
        <v>3853.3479869999969</v>
      </c>
      <c r="BC286">
        <v>3976.0017039999998</v>
      </c>
      <c r="BD286">
        <v>4098.872368000003</v>
      </c>
      <c r="BE286">
        <v>2775.378749</v>
      </c>
      <c r="BF286">
        <v>3154.486808000006</v>
      </c>
      <c r="BG286">
        <v>1956.8819209999999</v>
      </c>
      <c r="BH286">
        <v>3742.9167600000019</v>
      </c>
      <c r="BI286">
        <v>2615.2095450000038</v>
      </c>
      <c r="BJ286">
        <v>1955.992150999999</v>
      </c>
      <c r="BK286">
        <v>1605.5416609999979</v>
      </c>
      <c r="BL286">
        <v>1725.210625000002</v>
      </c>
      <c r="BM286">
        <v>2400.4837489999991</v>
      </c>
      <c r="BN286">
        <v>2207.9407489999999</v>
      </c>
      <c r="BO286">
        <v>1885.691812999999</v>
      </c>
    </row>
    <row r="287">
      <c r="A287" t="s">
        <v>588</v>
      </c>
      <c r="B287">
        <v>2018</v>
      </c>
      <c r="C287" t="s">
        <v>595</v>
      </c>
      <c r="D287">
        <v>161</v>
      </c>
      <c r="E287" t="s">
        <v>585</v>
      </c>
      <c r="F287" t="s">
        <v>511</v>
      </c>
      <c r="G287" t="s">
        <v>197</v>
      </c>
      <c r="H287">
        <v>22.21872146486432</v>
      </c>
      <c r="I287">
        <v>16.001728063769779</v>
      </c>
      <c r="J287">
        <v>8.7306408907813946</v>
      </c>
      <c r="K287">
        <v>1.3603673245452439</v>
      </c>
      <c r="L287">
        <v>0.1360839080301974</v>
      </c>
      <c r="M287">
        <v>3.5977440240401051</v>
      </c>
      <c r="N287">
        <v>1.248279548049996</v>
      </c>
      <c r="O287">
        <v>0.27689427474842387</v>
      </c>
      <c r="P287">
        <v>0</v>
      </c>
      <c r="Q287">
        <v>0</v>
      </c>
      <c r="R287">
        <v>25.291894215622062</v>
      </c>
      <c r="S287">
        <v>18.6132139637471</v>
      </c>
      <c r="T287">
        <v>15.87836921609726</v>
      </c>
      <c r="U287">
        <v>11.96349742481396</v>
      </c>
      <c r="V287">
        <v>5.3813770309505617</v>
      </c>
      <c r="W287" t="s">
        <v>478</v>
      </c>
      <c r="X287" t="s">
        <v>479</v>
      </c>
      <c r="Y287" t="s">
        <v>480</v>
      </c>
      <c r="Z287" t="s">
        <v>481</v>
      </c>
      <c r="AA287" t="s">
        <v>482</v>
      </c>
      <c r="AB287" t="s">
        <v>483</v>
      </c>
      <c r="AC287" t="s">
        <v>484</v>
      </c>
      <c r="AD287" t="s">
        <v>485</v>
      </c>
      <c r="AE287" t="s">
        <v>486</v>
      </c>
      <c r="AF287" t="s">
        <v>487</v>
      </c>
      <c r="AG287">
        <v>6.72176680349782</v>
      </c>
      <c r="AH287">
        <v>0.93904015937006591</v>
      </c>
      <c r="AI287">
        <v>16.219311289552081</v>
      </c>
      <c r="AJ287">
        <v>4.4026799073591656</v>
      </c>
      <c r="AK287">
        <v>1.159595414017949</v>
      </c>
      <c r="AL287">
        <v>5.3113556510012323</v>
      </c>
      <c r="AM287">
        <v>3.1209063269474</v>
      </c>
      <c r="AN287">
        <v>0.8594542114557423</v>
      </c>
      <c r="AO287">
        <v>20.272842945853728</v>
      </c>
      <c r="AP287">
        <v>49.689834219972703</v>
      </c>
      <c r="AQ287">
        <v>2898.2487379999998</v>
      </c>
      <c r="AR287">
        <v>2088.7192329999989</v>
      </c>
      <c r="AS287">
        <v>1139.199162000001</v>
      </c>
      <c r="AT287">
        <v>177.511112</v>
      </c>
      <c r="AU287">
        <v>17.755348999999999</v>
      </c>
      <c r="AV287">
        <v>186.9747910000001</v>
      </c>
      <c r="AW287">
        <v>64.940392000000003</v>
      </c>
      <c r="AX287">
        <v>14.36351</v>
      </c>
      <c r="AY287">
        <v>0</v>
      </c>
      <c r="AZ287">
        <v>0</v>
      </c>
      <c r="BA287">
        <v>1986.326684999998</v>
      </c>
      <c r="BB287">
        <v>1459.8294879999989</v>
      </c>
      <c r="BC287">
        <v>1247.2320490000011</v>
      </c>
      <c r="BD287">
        <v>939.32381599999997</v>
      </c>
      <c r="BE287">
        <v>422.44286299999999</v>
      </c>
      <c r="BF287">
        <v>390.51766800000013</v>
      </c>
      <c r="BG287">
        <v>87.199003000000005</v>
      </c>
      <c r="BH287">
        <v>1381.470174</v>
      </c>
      <c r="BI287">
        <v>247.08720699999989</v>
      </c>
      <c r="BJ287">
        <v>127.112619</v>
      </c>
      <c r="BK287">
        <v>200.28566299999989</v>
      </c>
      <c r="BL287">
        <v>109.88515099999999</v>
      </c>
      <c r="BM287">
        <v>47.930622999999997</v>
      </c>
      <c r="BN287">
        <v>1602.391747000001</v>
      </c>
      <c r="BO287">
        <v>2127.5537389999959</v>
      </c>
    </row>
    <row r="288">
      <c r="A288" t="s">
        <v>588</v>
      </c>
      <c r="B288">
        <v>2018</v>
      </c>
      <c r="C288" t="s">
        <v>595</v>
      </c>
      <c r="D288">
        <v>162</v>
      </c>
      <c r="E288" t="s">
        <v>585</v>
      </c>
      <c r="F288" t="s">
        <v>512</v>
      </c>
      <c r="G288" t="s">
        <v>197</v>
      </c>
      <c r="H288">
        <v>0.023801330363448302</v>
      </c>
      <c r="I288">
        <v>0.0151767565759807</v>
      </c>
      <c r="J288">
        <v>0</v>
      </c>
      <c r="K288">
        <v>0</v>
      </c>
      <c r="L288">
        <v>0.073796297073522296</v>
      </c>
      <c r="M288">
        <v>0</v>
      </c>
      <c r="N288">
        <v>0</v>
      </c>
      <c r="O288">
        <v>0</v>
      </c>
      <c r="P288">
        <v>0.18513892212707569</v>
      </c>
      <c r="Q288">
        <v>0</v>
      </c>
      <c r="R288">
        <v>0.0228965411286325</v>
      </c>
      <c r="S288">
        <v>0.016657992735233901</v>
      </c>
      <c r="T288">
        <v>0.025220331040427899</v>
      </c>
      <c r="U288">
        <v>0</v>
      </c>
      <c r="V288">
        <v>0</v>
      </c>
      <c r="W288" t="s">
        <v>478</v>
      </c>
      <c r="X288" t="s">
        <v>479</v>
      </c>
      <c r="Y288" t="s">
        <v>480</v>
      </c>
      <c r="Z288" t="s">
        <v>481</v>
      </c>
      <c r="AA288" t="s">
        <v>482</v>
      </c>
      <c r="AB288" t="s">
        <v>483</v>
      </c>
      <c r="AC288" t="s">
        <v>484</v>
      </c>
      <c r="AD288" t="s">
        <v>485</v>
      </c>
      <c r="AE288" t="s">
        <v>486</v>
      </c>
      <c r="AF288" t="s">
        <v>487</v>
      </c>
      <c r="AG288">
        <v>0</v>
      </c>
      <c r="AH288">
        <v>0</v>
      </c>
      <c r="AI288">
        <v>0</v>
      </c>
      <c r="AJ288">
        <v>0</v>
      </c>
      <c r="AK288">
        <v>0.087836461763382598</v>
      </c>
      <c r="AL288">
        <v>0.0346464667000723</v>
      </c>
      <c r="AM288">
        <v>0.10733619528859439</v>
      </c>
      <c r="AN288">
        <v>0</v>
      </c>
      <c r="AO288">
        <v>0</v>
      </c>
      <c r="AP288">
        <v>0</v>
      </c>
      <c r="AQ288">
        <v>3.1046870000000002</v>
      </c>
      <c r="AR288">
        <v>1.9810350000000001</v>
      </c>
      <c r="AS288">
        <v>0</v>
      </c>
      <c r="AT288">
        <v>0</v>
      </c>
      <c r="AU288">
        <v>9.6284639999999992</v>
      </c>
      <c r="AV288">
        <v>0</v>
      </c>
      <c r="AW288">
        <v>0</v>
      </c>
      <c r="AX288">
        <v>0</v>
      </c>
      <c r="AY288">
        <v>9.6284639999999992</v>
      </c>
      <c r="AZ288">
        <v>0</v>
      </c>
      <c r="BA288">
        <v>1.7982050000000001</v>
      </c>
      <c r="BB288">
        <v>1.3064819999999999</v>
      </c>
      <c r="BC288">
        <v>1.9810350000000001</v>
      </c>
      <c r="BD288">
        <v>0</v>
      </c>
      <c r="BE288">
        <v>0</v>
      </c>
      <c r="BF288">
        <v>0</v>
      </c>
      <c r="BG288">
        <v>0</v>
      </c>
      <c r="BH288">
        <v>0</v>
      </c>
      <c r="BI288">
        <v>0</v>
      </c>
      <c r="BJ288">
        <v>9.6284639999999992</v>
      </c>
      <c r="BK288">
        <v>1.3064819999999999</v>
      </c>
      <c r="BL288">
        <v>3.7792400000000002</v>
      </c>
      <c r="BM288">
        <v>0</v>
      </c>
      <c r="BN288">
        <v>0</v>
      </c>
      <c r="BO288">
        <v>0</v>
      </c>
    </row>
    <row r="289">
      <c r="A289" t="s">
        <v>588</v>
      </c>
      <c r="B289">
        <v>2018</v>
      </c>
      <c r="C289" t="s">
        <v>595</v>
      </c>
      <c r="D289">
        <v>163</v>
      </c>
      <c r="E289" t="s">
        <v>585</v>
      </c>
      <c r="F289" t="s">
        <v>513</v>
      </c>
      <c r="G289" t="s">
        <v>197</v>
      </c>
      <c r="H289">
        <v>0</v>
      </c>
      <c r="I289">
        <v>0.0056079154957673003</v>
      </c>
      <c r="J289">
        <v>0.0084856803092919</v>
      </c>
      <c r="K289">
        <v>0</v>
      </c>
      <c r="L289">
        <v>0</v>
      </c>
      <c r="M289">
        <v>0.0140851619513857</v>
      </c>
      <c r="N289">
        <v>0</v>
      </c>
      <c r="O289">
        <v>0</v>
      </c>
      <c r="P289">
        <v>0</v>
      </c>
      <c r="Q289">
        <v>0</v>
      </c>
      <c r="R289">
        <v>0</v>
      </c>
      <c r="S289">
        <v>0</v>
      </c>
      <c r="T289">
        <v>0</v>
      </c>
      <c r="U289">
        <v>0.014102075140679</v>
      </c>
      <c r="V289">
        <v>0</v>
      </c>
      <c r="W289" t="s">
        <v>478</v>
      </c>
      <c r="X289" t="s">
        <v>479</v>
      </c>
      <c r="Y289" t="s">
        <v>480</v>
      </c>
      <c r="Z289" t="s">
        <v>481</v>
      </c>
      <c r="AA289" t="s">
        <v>482</v>
      </c>
      <c r="AB289" t="s">
        <v>483</v>
      </c>
      <c r="AC289" t="s">
        <v>484</v>
      </c>
      <c r="AD289" t="s">
        <v>485</v>
      </c>
      <c r="AE289" t="s">
        <v>486</v>
      </c>
      <c r="AF289" t="s">
        <v>487</v>
      </c>
      <c r="AG289">
        <v>0.019058247035413801</v>
      </c>
      <c r="AH289">
        <v>0.0078829230524556006</v>
      </c>
      <c r="AI289">
        <v>0</v>
      </c>
      <c r="AJ289">
        <v>0</v>
      </c>
      <c r="AK289">
        <v>0</v>
      </c>
      <c r="AL289">
        <v>0</v>
      </c>
      <c r="AM289">
        <v>0</v>
      </c>
      <c r="AN289">
        <v>0</v>
      </c>
      <c r="AO289">
        <v>0</v>
      </c>
      <c r="AP289">
        <v>0</v>
      </c>
      <c r="AQ289">
        <v>0</v>
      </c>
      <c r="AR289">
        <v>0.73200600000000005</v>
      </c>
      <c r="AS289">
        <v>1.1072360000000001</v>
      </c>
      <c r="AT289">
        <v>0</v>
      </c>
      <c r="AU289">
        <v>0</v>
      </c>
      <c r="AV289">
        <v>0.73200600000000005</v>
      </c>
      <c r="AW289">
        <v>0</v>
      </c>
      <c r="AX289">
        <v>0</v>
      </c>
      <c r="AY289">
        <v>0</v>
      </c>
      <c r="AZ289">
        <v>0</v>
      </c>
      <c r="BA289">
        <v>0</v>
      </c>
      <c r="BB289">
        <v>0</v>
      </c>
      <c r="BC289">
        <v>0</v>
      </c>
      <c r="BD289">
        <v>1.1072360000000001</v>
      </c>
      <c r="BE289">
        <v>0</v>
      </c>
      <c r="BF289">
        <v>1.1072360000000001</v>
      </c>
      <c r="BG289">
        <v>0.73200600000000005</v>
      </c>
      <c r="BH289">
        <v>0</v>
      </c>
      <c r="BI289">
        <v>0</v>
      </c>
      <c r="BJ289">
        <v>0</v>
      </c>
      <c r="BK289">
        <v>0</v>
      </c>
      <c r="BL289">
        <v>0</v>
      </c>
      <c r="BM289">
        <v>0</v>
      </c>
      <c r="BN289">
        <v>0</v>
      </c>
      <c r="BO289">
        <v>0</v>
      </c>
    </row>
    <row r="290">
      <c r="A290" t="s">
        <v>588</v>
      </c>
      <c r="B290">
        <v>2018</v>
      </c>
      <c r="C290" t="s">
        <v>595</v>
      </c>
      <c r="D290">
        <v>164</v>
      </c>
      <c r="E290" t="s">
        <v>585</v>
      </c>
      <c r="F290" t="s">
        <v>502</v>
      </c>
      <c r="G290" t="s">
        <v>197</v>
      </c>
      <c r="H290">
        <v>0.086375463922688495</v>
      </c>
      <c r="I290">
        <v>0.026976280982080901</v>
      </c>
      <c r="J290">
        <v>0.027783353786023101</v>
      </c>
      <c r="K290">
        <v>0</v>
      </c>
      <c r="L290">
        <v>0.1142824835047167</v>
      </c>
      <c r="M290">
        <v>0.12956326290236489</v>
      </c>
      <c r="N290">
        <v>0</v>
      </c>
      <c r="O290">
        <v>0</v>
      </c>
      <c r="P290">
        <v>0.28670999295518851</v>
      </c>
      <c r="Q290">
        <v>0</v>
      </c>
      <c r="R290">
        <v>0.13166438429561661</v>
      </c>
      <c r="S290">
        <v>0.0118138735097503</v>
      </c>
      <c r="T290">
        <v>0</v>
      </c>
      <c r="U290">
        <v>0.0052611689915134001</v>
      </c>
      <c r="V290">
        <v>0</v>
      </c>
      <c r="W290" t="s">
        <v>478</v>
      </c>
      <c r="X290" t="s">
        <v>479</v>
      </c>
      <c r="Y290" t="s">
        <v>480</v>
      </c>
      <c r="Z290" t="s">
        <v>481</v>
      </c>
      <c r="AA290" t="s">
        <v>482</v>
      </c>
      <c r="AB290" t="s">
        <v>483</v>
      </c>
      <c r="AC290" t="s">
        <v>484</v>
      </c>
      <c r="AD290" t="s">
        <v>485</v>
      </c>
      <c r="AE290" t="s">
        <v>486</v>
      </c>
      <c r="AF290" t="s">
        <v>487</v>
      </c>
      <c r="AG290">
        <v>0.031799541222699602</v>
      </c>
      <c r="AH290">
        <v>0.0280027023283013</v>
      </c>
      <c r="AI290">
        <v>0.16396544416798581</v>
      </c>
      <c r="AJ290">
        <v>0</v>
      </c>
      <c r="AK290">
        <v>0.13602537512939919</v>
      </c>
      <c r="AL290">
        <v>0</v>
      </c>
      <c r="AM290">
        <v>0</v>
      </c>
      <c r="AN290">
        <v>0</v>
      </c>
      <c r="AO290">
        <v>0</v>
      </c>
      <c r="AP290">
        <v>0</v>
      </c>
      <c r="AQ290">
        <v>11.266966</v>
      </c>
      <c r="AR290">
        <v>3.5212370000000002</v>
      </c>
      <c r="AS290">
        <v>3.6252520000000001</v>
      </c>
      <c r="AT290">
        <v>0</v>
      </c>
      <c r="AU290">
        <v>14.91084</v>
      </c>
      <c r="AV290">
        <v>6.7334040000000002</v>
      </c>
      <c r="AW290">
        <v>0</v>
      </c>
      <c r="AX290">
        <v>0</v>
      </c>
      <c r="AY290">
        <v>14.91084</v>
      </c>
      <c r="AZ290">
        <v>0</v>
      </c>
      <c r="BA290">
        <v>10.340407000000001</v>
      </c>
      <c r="BB290">
        <v>0.92655900000000002</v>
      </c>
      <c r="BC290">
        <v>0</v>
      </c>
      <c r="BD290">
        <v>0.41308499999999998</v>
      </c>
      <c r="BE290">
        <v>0</v>
      </c>
      <c r="BF290">
        <v>1.8474729999999999</v>
      </c>
      <c r="BG290">
        <v>2.6003229999999999</v>
      </c>
      <c r="BH290">
        <v>13.965659</v>
      </c>
      <c r="BI290">
        <v>0</v>
      </c>
      <c r="BJ290">
        <v>14.91084</v>
      </c>
      <c r="BK290">
        <v>0</v>
      </c>
      <c r="BL290">
        <v>0</v>
      </c>
      <c r="BM290">
        <v>0</v>
      </c>
      <c r="BN290">
        <v>0</v>
      </c>
      <c r="BO290">
        <v>0</v>
      </c>
    </row>
    <row r="291">
      <c r="A291" t="s">
        <v>588</v>
      </c>
      <c r="B291">
        <v>2018</v>
      </c>
      <c r="C291" t="s">
        <v>595</v>
      </c>
      <c r="D291">
        <v>222</v>
      </c>
      <c r="E291" t="s">
        <v>36</v>
      </c>
      <c r="F291" t="s">
        <v>15</v>
      </c>
      <c r="G291" t="s">
        <v>618</v>
      </c>
      <c r="H291">
        <v>11.28893046777605</v>
      </c>
      <c r="I291">
        <v>11.33028916795266</v>
      </c>
      <c r="J291">
        <v>13.812697428946271</v>
      </c>
      <c r="K291">
        <v>21.202138571325431</v>
      </c>
      <c r="L291">
        <v>46.208114584612623</v>
      </c>
      <c r="M291">
        <v>13.50646545565726</v>
      </c>
      <c r="N291">
        <v>20.00900071818311</v>
      </c>
      <c r="O291">
        <v>27.060085078643979</v>
      </c>
      <c r="P291">
        <v>36.274042653813822</v>
      </c>
      <c r="Q291">
        <v>63.567344182313313</v>
      </c>
      <c r="R291">
        <v>11.52012430952948</v>
      </c>
      <c r="S291">
        <v>10.41411692476302</v>
      </c>
      <c r="T291">
        <v>11.552074873345029</v>
      </c>
      <c r="U291">
        <v>12.900944085608611</v>
      </c>
      <c r="V291">
        <v>20.137056213106959</v>
      </c>
      <c r="W291" t="s">
        <v>478</v>
      </c>
      <c r="X291" t="s">
        <v>479</v>
      </c>
      <c r="Y291" t="s">
        <v>480</v>
      </c>
      <c r="Z291" t="s">
        <v>481</v>
      </c>
      <c r="AA291" t="s">
        <v>482</v>
      </c>
      <c r="AB291" t="s">
        <v>483</v>
      </c>
      <c r="AC291" t="s">
        <v>484</v>
      </c>
      <c r="AD291" t="s">
        <v>485</v>
      </c>
      <c r="AE291" t="s">
        <v>486</v>
      </c>
      <c r="AF291" t="s">
        <v>487</v>
      </c>
      <c r="AG291">
        <v>28.542439167768251</v>
      </c>
      <c r="AH291">
        <v>30.33805698850373</v>
      </c>
      <c r="AI291">
        <v>17.089457781279609</v>
      </c>
      <c r="AJ291">
        <v>18.12939728470101</v>
      </c>
      <c r="AK291">
        <v>34.019533711325643</v>
      </c>
      <c r="AL291">
        <v>6.821675143892544</v>
      </c>
      <c r="AM291">
        <v>8.6647745018814426</v>
      </c>
      <c r="AN291">
        <v>13.22903952453305</v>
      </c>
      <c r="AO291">
        <v>5.3833721351145147</v>
      </c>
      <c r="AP291">
        <v>26.111555152472778</v>
      </c>
      <c r="AQ291">
        <v>1460.3762399999989</v>
      </c>
      <c r="AR291">
        <v>1457.452837999999</v>
      </c>
      <c r="AS291">
        <v>1765.550150999999</v>
      </c>
      <c r="AT291">
        <v>2679.4734490000042</v>
      </c>
      <c r="AU291">
        <v>5858.9284260000086</v>
      </c>
      <c r="AV291">
        <v>676.58442900000023</v>
      </c>
      <c r="AW291">
        <v>1006.080766</v>
      </c>
      <c r="AX291">
        <v>1349.2214440000009</v>
      </c>
      <c r="AY291">
        <v>1831.797127999999</v>
      </c>
      <c r="AZ291">
        <v>3193.6441289999948</v>
      </c>
      <c r="BA291">
        <v>899.55921099999955</v>
      </c>
      <c r="BB291">
        <v>806.37828400000035</v>
      </c>
      <c r="BC291">
        <v>894.59561599999984</v>
      </c>
      <c r="BD291">
        <v>995.70970099999965</v>
      </c>
      <c r="BE291">
        <v>1568.2103959999999</v>
      </c>
      <c r="BF291">
        <v>1629.6885119999999</v>
      </c>
      <c r="BG291">
        <v>2682.7532959999971</v>
      </c>
      <c r="BH291">
        <v>1447.632568999999</v>
      </c>
      <c r="BI291">
        <v>1012.251197000001</v>
      </c>
      <c r="BJ291">
        <v>3671.8446399999998</v>
      </c>
      <c r="BK291">
        <v>255.45619600000009</v>
      </c>
      <c r="BL291">
        <v>302.06476500000002</v>
      </c>
      <c r="BM291">
        <v>732.76498900000013</v>
      </c>
      <c r="BN291">
        <v>409.10473700000023</v>
      </c>
      <c r="BO291">
        <v>1078.220203000001</v>
      </c>
    </row>
    <row r="292">
      <c r="A292" t="s">
        <v>588</v>
      </c>
      <c r="B292">
        <v>2018</v>
      </c>
      <c r="C292" t="s">
        <v>595</v>
      </c>
      <c r="D292">
        <v>223</v>
      </c>
      <c r="E292" t="s">
        <v>36</v>
      </c>
      <c r="F292" t="s">
        <v>16</v>
      </c>
      <c r="G292" t="s">
        <v>619</v>
      </c>
      <c r="H292">
        <v>32.274588621182943</v>
      </c>
      <c r="I292">
        <v>34.216940316800923</v>
      </c>
      <c r="J292">
        <v>33.745247807005953</v>
      </c>
      <c r="K292">
        <v>41.33718495571069</v>
      </c>
      <c r="L292">
        <v>30.040579345982099</v>
      </c>
      <c r="M292">
        <v>40.722241277104189</v>
      </c>
      <c r="N292">
        <v>44.227598414441069</v>
      </c>
      <c r="O292">
        <v>40.872945436880023</v>
      </c>
      <c r="P292">
        <v>35.827352227633106</v>
      </c>
      <c r="Q292">
        <v>19.994995478387249</v>
      </c>
      <c r="R292">
        <v>32.211110244609451</v>
      </c>
      <c r="S292">
        <v>32.025642926920312</v>
      </c>
      <c r="T292">
        <v>35.345254679084228</v>
      </c>
      <c r="U292">
        <v>30.90425226979481</v>
      </c>
      <c r="V292">
        <v>34.543598925142597</v>
      </c>
      <c r="W292" t="s">
        <v>478</v>
      </c>
      <c r="X292" t="s">
        <v>479</v>
      </c>
      <c r="Y292" t="s">
        <v>480</v>
      </c>
      <c r="Z292" t="s">
        <v>481</v>
      </c>
      <c r="AA292" t="s">
        <v>482</v>
      </c>
      <c r="AB292" t="s">
        <v>483</v>
      </c>
      <c r="AC292" t="s">
        <v>484</v>
      </c>
      <c r="AD292" t="s">
        <v>485</v>
      </c>
      <c r="AE292" t="s">
        <v>486</v>
      </c>
      <c r="AF292" t="s">
        <v>487</v>
      </c>
      <c r="AG292">
        <v>33.776778621083132</v>
      </c>
      <c r="AH292">
        <v>49.761188229147074</v>
      </c>
      <c r="AI292">
        <v>23.987636332650851</v>
      </c>
      <c r="AJ292">
        <v>39.91206494943274</v>
      </c>
      <c r="AK292">
        <v>29.509844354828129</v>
      </c>
      <c r="AL292">
        <v>37.723552902532923</v>
      </c>
      <c r="AM292">
        <v>40.520591359023918</v>
      </c>
      <c r="AN292">
        <v>25.499207959618928</v>
      </c>
      <c r="AO292">
        <v>31.900109381380918</v>
      </c>
      <c r="AP292">
        <v>36.003541608883253</v>
      </c>
      <c r="AQ292">
        <v>4175.1556989999981</v>
      </c>
      <c r="AR292">
        <v>4401.4390129999929</v>
      </c>
      <c r="AS292">
        <v>4313.3448530000014</v>
      </c>
      <c r="AT292">
        <v>5224.0904459999974</v>
      </c>
      <c r="AU292">
        <v>3808.976103999998</v>
      </c>
      <c r="AV292">
        <v>2039.914473</v>
      </c>
      <c r="AW292">
        <v>2223.8260029999979</v>
      </c>
      <c r="AX292">
        <v>2037.9335210000011</v>
      </c>
      <c r="AY292">
        <v>1809.239779</v>
      </c>
      <c r="AZ292">
        <v>1004.555102</v>
      </c>
      <c r="BA292">
        <v>2515.2333549999998</v>
      </c>
      <c r="BB292">
        <v>2479.786157</v>
      </c>
      <c r="BC292">
        <v>2737.1455109999988</v>
      </c>
      <c r="BD292">
        <v>2385.2257310000009</v>
      </c>
      <c r="BE292">
        <v>2690.1464830000041</v>
      </c>
      <c r="BF292">
        <v>1928.5537500000021</v>
      </c>
      <c r="BG292">
        <v>4400.3144889999958</v>
      </c>
      <c r="BH292">
        <v>2031.9710579999989</v>
      </c>
      <c r="BI292">
        <v>2228.4819999999991</v>
      </c>
      <c r="BJ292">
        <v>3185.098442000005</v>
      </c>
      <c r="BK292">
        <v>1412.6611309999989</v>
      </c>
      <c r="BL292">
        <v>1412.5979740000009</v>
      </c>
      <c r="BM292">
        <v>1412.417492999999</v>
      </c>
      <c r="BN292">
        <v>2424.2213859999979</v>
      </c>
      <c r="BO292">
        <v>1486.688392</v>
      </c>
    </row>
    <row r="293">
      <c r="A293" t="s">
        <v>588</v>
      </c>
      <c r="B293">
        <v>2018</v>
      </c>
      <c r="C293" t="s">
        <v>595</v>
      </c>
      <c r="D293">
        <v>224</v>
      </c>
      <c r="E293" t="s">
        <v>36</v>
      </c>
      <c r="F293" t="s">
        <v>20</v>
      </c>
      <c r="G293" t="s">
        <v>620</v>
      </c>
      <c r="H293">
        <v>56.436480911040817</v>
      </c>
      <c r="I293">
        <v>54.452770515246208</v>
      </c>
      <c r="J293">
        <v>52.442054764048123</v>
      </c>
      <c r="K293">
        <v>37.46067647296401</v>
      </c>
      <c r="L293">
        <v>23.751306069405491</v>
      </c>
      <c r="M293">
        <v>45.771293267238647</v>
      </c>
      <c r="N293">
        <v>35.763400867375729</v>
      </c>
      <c r="O293">
        <v>32.066969484476068</v>
      </c>
      <c r="P293">
        <v>27.898605118553139</v>
      </c>
      <c r="Q293">
        <v>16.437660339299189</v>
      </c>
      <c r="R293">
        <v>56.268765445860979</v>
      </c>
      <c r="S293">
        <v>57.560240148316879</v>
      </c>
      <c r="T293">
        <v>53.102670447570752</v>
      </c>
      <c r="U293">
        <v>56.194803644596583</v>
      </c>
      <c r="V293">
        <v>45.31934486175053</v>
      </c>
      <c r="W293" t="s">
        <v>478</v>
      </c>
      <c r="X293" t="s">
        <v>479</v>
      </c>
      <c r="Y293" t="s">
        <v>480</v>
      </c>
      <c r="Z293" t="s">
        <v>481</v>
      </c>
      <c r="AA293" t="s">
        <v>482</v>
      </c>
      <c r="AB293" t="s">
        <v>483</v>
      </c>
      <c r="AC293" t="s">
        <v>484</v>
      </c>
      <c r="AD293" t="s">
        <v>485</v>
      </c>
      <c r="AE293" t="s">
        <v>486</v>
      </c>
      <c r="AF293" t="s">
        <v>487</v>
      </c>
      <c r="AG293">
        <v>37.680782211148632</v>
      </c>
      <c r="AH293">
        <v>19.900754782348891</v>
      </c>
      <c r="AI293">
        <v>58.9229058860696</v>
      </c>
      <c r="AJ293">
        <v>41.958537765866353</v>
      </c>
      <c r="AK293">
        <v>36.470621933846239</v>
      </c>
      <c r="AL293">
        <v>55.454771953574557</v>
      </c>
      <c r="AM293">
        <v>50.814634139094608</v>
      </c>
      <c r="AN293">
        <v>61.271752515848164</v>
      </c>
      <c r="AO293">
        <v>62.716518483504657</v>
      </c>
      <c r="AP293">
        <v>37.884903238643837</v>
      </c>
      <c r="AQ293">
        <v>7300.8241149999894</v>
      </c>
      <c r="AR293">
        <v>7004.4412589999874</v>
      </c>
      <c r="AS293">
        <v>6703.1858319999928</v>
      </c>
      <c r="AT293">
        <v>4734.1869620000016</v>
      </c>
      <c r="AU293">
        <v>3011.5317090000021</v>
      </c>
      <c r="AV293">
        <v>2292.838524000003</v>
      </c>
      <c r="AW293">
        <v>1798.234216999999</v>
      </c>
      <c r="AX293">
        <v>1598.8657369999989</v>
      </c>
      <c r="AY293">
        <v>1408.8472360000001</v>
      </c>
      <c r="AZ293">
        <v>825.83342299999993</v>
      </c>
      <c r="BA293">
        <v>4393.7968799999971</v>
      </c>
      <c r="BB293">
        <v>4456.9624110000013</v>
      </c>
      <c r="BC293">
        <v>4112.2843039999989</v>
      </c>
      <c r="BD293">
        <v>4337.1795709999997</v>
      </c>
      <c r="BE293">
        <v>3529.3275739999981</v>
      </c>
      <c r="BF293">
        <v>2151.4607609999998</v>
      </c>
      <c r="BG293">
        <v>1759.796795999998</v>
      </c>
      <c r="BH293">
        <v>4991.3062609999997</v>
      </c>
      <c r="BI293">
        <v>2342.7463920000018</v>
      </c>
      <c r="BJ293">
        <v>3936.3989760000009</v>
      </c>
      <c r="BK293">
        <v>2076.6548970000031</v>
      </c>
      <c r="BL293">
        <v>1771.461048000001</v>
      </c>
      <c r="BM293">
        <v>3393.8816930000039</v>
      </c>
      <c r="BN293">
        <v>4766.087900999999</v>
      </c>
      <c r="BO293">
        <v>1564.375151999998</v>
      </c>
    </row>
    <row r="294">
      <c r="A294" t="s">
        <v>588</v>
      </c>
      <c r="B294">
        <v>2018</v>
      </c>
      <c r="C294" t="s">
        <v>595</v>
      </c>
      <c r="D294">
        <v>225</v>
      </c>
      <c r="E294" t="s">
        <v>70</v>
      </c>
      <c r="F294" t="s">
        <v>71</v>
      </c>
      <c r="G294" t="s">
        <v>197</v>
      </c>
      <c r="H294">
        <v>38.46047669431897</v>
      </c>
      <c r="I294">
        <v>38.231403701669088</v>
      </c>
      <c r="J294">
        <v>40.548142028741701</v>
      </c>
      <c r="K294">
        <v>36.491759114196483</v>
      </c>
      <c r="L294">
        <v>67.231208974298937</v>
      </c>
      <c r="M294">
        <v>29.847568736473558</v>
      </c>
      <c r="N294">
        <v>29.789555173380261</v>
      </c>
      <c r="O294">
        <v>40.481198710080292</v>
      </c>
      <c r="P294">
        <v>57.811763125860558</v>
      </c>
      <c r="Q294">
        <v>80.915395937292047</v>
      </c>
      <c r="R294">
        <v>38.710080259674548</v>
      </c>
      <c r="S294">
        <v>39.762108514642073</v>
      </c>
      <c r="T294">
        <v>37.921153266164502</v>
      </c>
      <c r="U294">
        <v>41.67565862582844</v>
      </c>
      <c r="V294">
        <v>51.556091008407002</v>
      </c>
      <c r="W294" t="s">
        <v>478</v>
      </c>
      <c r="X294" t="s">
        <v>479</v>
      </c>
      <c r="Y294" t="s">
        <v>480</v>
      </c>
      <c r="Z294" t="s">
        <v>481</v>
      </c>
      <c r="AA294" t="s">
        <v>482</v>
      </c>
      <c r="AB294" t="s">
        <v>483</v>
      </c>
      <c r="AC294" t="s">
        <v>484</v>
      </c>
      <c r="AD294" t="s">
        <v>485</v>
      </c>
      <c r="AE294" t="s">
        <v>486</v>
      </c>
      <c r="AF294" t="s">
        <v>487</v>
      </c>
      <c r="AG294">
        <v>47.564347404741127</v>
      </c>
      <c r="AH294">
        <v>36.966848482588603</v>
      </c>
      <c r="AI294">
        <v>59.422911188958807</v>
      </c>
      <c r="AJ294">
        <v>37.349281178730763</v>
      </c>
      <c r="AK294">
        <v>53.968203771652789</v>
      </c>
      <c r="AL294">
        <v>47.72936298383047</v>
      </c>
      <c r="AM294">
        <v>50.061889576058391</v>
      </c>
      <c r="AN294">
        <v>49.415154556534453</v>
      </c>
      <c r="AO294">
        <v>48.861459779086708</v>
      </c>
      <c r="AP294">
        <v>33.831987178474918</v>
      </c>
      <c r="AQ294">
        <v>2167.4524479999968</v>
      </c>
      <c r="AR294">
        <v>2239.9365960000009</v>
      </c>
      <c r="AS294">
        <v>2464.87898</v>
      </c>
      <c r="AT294">
        <v>2884.1494980000002</v>
      </c>
      <c r="AU294">
        <v>6499.8490980000124</v>
      </c>
      <c r="AV294">
        <v>810.80887699999971</v>
      </c>
      <c r="AW294">
        <v>962.17485899999929</v>
      </c>
      <c r="AX294">
        <v>1371.160932</v>
      </c>
      <c r="AY294">
        <v>2104.9476319999972</v>
      </c>
      <c r="AZ294">
        <v>3396.9895299999948</v>
      </c>
      <c r="BA294">
        <v>1321.8689429999999</v>
      </c>
      <c r="BB294">
        <v>1306.648271</v>
      </c>
      <c r="BC294">
        <v>1377.1981189999999</v>
      </c>
      <c r="BD294">
        <v>1409.027108999999</v>
      </c>
      <c r="BE294">
        <v>2195.4423480000019</v>
      </c>
      <c r="BF294">
        <v>1692.4547110000001</v>
      </c>
      <c r="BG294">
        <v>2618.3869359999971</v>
      </c>
      <c r="BH294">
        <v>2067.681772999998</v>
      </c>
      <c r="BI294">
        <v>1210.3905539999989</v>
      </c>
      <c r="BJ294">
        <v>3700.5690150000019</v>
      </c>
      <c r="BK294">
        <v>796.18177399999979</v>
      </c>
      <c r="BL294">
        <v>858.39256699999862</v>
      </c>
      <c r="BM294">
        <v>1060.045239</v>
      </c>
      <c r="BN294">
        <v>1384.404504000001</v>
      </c>
      <c r="BO294">
        <v>867.75954700000102</v>
      </c>
    </row>
    <row r="295">
      <c r="A295" t="s">
        <v>588</v>
      </c>
      <c r="B295">
        <v>2018</v>
      </c>
      <c r="C295" t="s">
        <v>595</v>
      </c>
      <c r="D295">
        <v>226</v>
      </c>
      <c r="E295" t="s">
        <v>70</v>
      </c>
      <c r="F295" t="s">
        <v>72</v>
      </c>
      <c r="G295" t="s">
        <v>197</v>
      </c>
      <c r="H295">
        <v>61.53952330568093</v>
      </c>
      <c r="I295">
        <v>61.768596298330962</v>
      </c>
      <c r="J295">
        <v>59.451857971258491</v>
      </c>
      <c r="K295">
        <v>63.508240885803637</v>
      </c>
      <c r="L295">
        <v>32.768791025701177</v>
      </c>
      <c r="M295">
        <v>70.15243126352641</v>
      </c>
      <c r="N295">
        <v>70.210444826619693</v>
      </c>
      <c r="O295">
        <v>59.518801289919757</v>
      </c>
      <c r="P295">
        <v>42.188236874139491</v>
      </c>
      <c r="Q295">
        <v>19.084604062707982</v>
      </c>
      <c r="R295">
        <v>61.289919740325402</v>
      </c>
      <c r="S295">
        <v>60.237891485358062</v>
      </c>
      <c r="T295">
        <v>62.078846733835469</v>
      </c>
      <c r="U295">
        <v>58.324341374171482</v>
      </c>
      <c r="V295">
        <v>48.44390899159292</v>
      </c>
      <c r="W295" t="s">
        <v>478</v>
      </c>
      <c r="X295" t="s">
        <v>479</v>
      </c>
      <c r="Y295" t="s">
        <v>480</v>
      </c>
      <c r="Z295" t="s">
        <v>481</v>
      </c>
      <c r="AA295" t="s">
        <v>482</v>
      </c>
      <c r="AB295" t="s">
        <v>483</v>
      </c>
      <c r="AC295" t="s">
        <v>484</v>
      </c>
      <c r="AD295" t="s">
        <v>485</v>
      </c>
      <c r="AE295" t="s">
        <v>486</v>
      </c>
      <c r="AF295" t="s">
        <v>487</v>
      </c>
      <c r="AG295">
        <v>52.435652595258873</v>
      </c>
      <c r="AH295">
        <v>63.033151517411227</v>
      </c>
      <c r="AI295">
        <v>40.577088811041229</v>
      </c>
      <c r="AJ295">
        <v>62.650718821269372</v>
      </c>
      <c r="AK295">
        <v>46.031796228347467</v>
      </c>
      <c r="AL295">
        <v>52.270637016169538</v>
      </c>
      <c r="AM295">
        <v>49.938110423941438</v>
      </c>
      <c r="AN295">
        <v>50.584845443465717</v>
      </c>
      <c r="AO295">
        <v>51.138540220913399</v>
      </c>
      <c r="AP295">
        <v>66.168012821525068</v>
      </c>
      <c r="AQ295">
        <v>3468.0794909999981</v>
      </c>
      <c r="AR295">
        <v>3618.9552549999971</v>
      </c>
      <c r="AS295">
        <v>3614.0160240000032</v>
      </c>
      <c r="AT295">
        <v>5019.4143969999959</v>
      </c>
      <c r="AU295">
        <v>3168.0554319999969</v>
      </c>
      <c r="AV295">
        <v>1905.6900250000001</v>
      </c>
      <c r="AW295">
        <v>2267.7319100000009</v>
      </c>
      <c r="AX295">
        <v>2015.994033000002</v>
      </c>
      <c r="AY295">
        <v>1536.089275</v>
      </c>
      <c r="AZ295">
        <v>801.209701</v>
      </c>
      <c r="BA295">
        <v>2092.9236229999979</v>
      </c>
      <c r="BB295">
        <v>1979.516170000001</v>
      </c>
      <c r="BC295">
        <v>2254.5430079999992</v>
      </c>
      <c r="BD295">
        <v>1971.9083230000001</v>
      </c>
      <c r="BE295">
        <v>2062.914530999999</v>
      </c>
      <c r="BF295">
        <v>1865.7875510000019</v>
      </c>
      <c r="BG295">
        <v>4464.6808489999976</v>
      </c>
      <c r="BH295">
        <v>1411.9218539999999</v>
      </c>
      <c r="BI295">
        <v>2030.3426430000011</v>
      </c>
      <c r="BJ295">
        <v>3156.374067000002</v>
      </c>
      <c r="BK295">
        <v>871.93555299999935</v>
      </c>
      <c r="BL295">
        <v>856.27017199999909</v>
      </c>
      <c r="BM295">
        <v>1085.1372429999999</v>
      </c>
      <c r="BN295">
        <v>1448.921619</v>
      </c>
      <c r="BO295">
        <v>1697.1490479999979</v>
      </c>
    </row>
    <row r="296">
      <c r="A296" t="s">
        <v>588</v>
      </c>
      <c r="B296">
        <v>2018</v>
      </c>
      <c r="C296" t="s">
        <v>595</v>
      </c>
      <c r="D296">
        <v>227</v>
      </c>
      <c r="E296" t="s">
        <v>95</v>
      </c>
      <c r="F296" t="s">
        <v>61</v>
      </c>
      <c r="G296" t="s">
        <v>197</v>
      </c>
      <c r="H296">
        <v>25.91372484101538</v>
      </c>
      <c r="I296">
        <v>24.87591297236936</v>
      </c>
      <c r="J296">
        <v>29.043932323855639</v>
      </c>
      <c r="K296">
        <v>33.902091317248818</v>
      </c>
      <c r="L296">
        <v>60.601844048205663</v>
      </c>
      <c r="M296">
        <v>24.906486378546681</v>
      </c>
      <c r="N296">
        <v>31.14891041611979</v>
      </c>
      <c r="O296">
        <v>39.833472573345951</v>
      </c>
      <c r="P296">
        <v>50.309765453855107</v>
      </c>
      <c r="Q296">
        <v>76.071762040680525</v>
      </c>
      <c r="R296">
        <v>26.3430118700803</v>
      </c>
      <c r="S296">
        <v>24.538585894825619</v>
      </c>
      <c r="T296">
        <v>24.63269227393916</v>
      </c>
      <c r="U296">
        <v>29.450716259641339</v>
      </c>
      <c r="V296">
        <v>36.826654988303027</v>
      </c>
      <c r="W296" t="s">
        <v>478</v>
      </c>
      <c r="X296" t="s">
        <v>479</v>
      </c>
      <c r="Y296" t="s">
        <v>480</v>
      </c>
      <c r="Z296" t="s">
        <v>481</v>
      </c>
      <c r="AA296" t="s">
        <v>482</v>
      </c>
      <c r="AB296" t="s">
        <v>483</v>
      </c>
      <c r="AC296" t="s">
        <v>484</v>
      </c>
      <c r="AD296" t="s">
        <v>485</v>
      </c>
      <c r="AE296" t="s">
        <v>486</v>
      </c>
      <c r="AF296" t="s">
        <v>487</v>
      </c>
      <c r="AG296">
        <v>45.800380974734182</v>
      </c>
      <c r="AH296">
        <v>37.87558410327982</v>
      </c>
      <c r="AI296">
        <v>41.603375676674453</v>
      </c>
      <c r="AJ296">
        <v>31.235252502028231</v>
      </c>
      <c r="AK296">
        <v>53.549294431783757</v>
      </c>
      <c r="AL296">
        <v>15.314042475622591</v>
      </c>
      <c r="AM296">
        <v>17.61657019363269</v>
      </c>
      <c r="AN296">
        <v>34.158631964812081</v>
      </c>
      <c r="AO296">
        <v>14.439027462423899</v>
      </c>
      <c r="AP296">
        <v>42.037373382500633</v>
      </c>
      <c r="AQ296">
        <v>1460.3762399999989</v>
      </c>
      <c r="AR296">
        <v>1457.452837999999</v>
      </c>
      <c r="AS296">
        <v>1765.550150999999</v>
      </c>
      <c r="AT296">
        <v>2679.4734490000042</v>
      </c>
      <c r="AU296">
        <v>5858.9284260000086</v>
      </c>
      <c r="AV296">
        <v>676.58442900000023</v>
      </c>
      <c r="AW296">
        <v>1006.080766</v>
      </c>
      <c r="AX296">
        <v>1349.2214440000009</v>
      </c>
      <c r="AY296">
        <v>1831.797127999999</v>
      </c>
      <c r="AZ296">
        <v>3193.6441289999948</v>
      </c>
      <c r="BA296">
        <v>899.55921099999955</v>
      </c>
      <c r="BB296">
        <v>806.37828400000035</v>
      </c>
      <c r="BC296">
        <v>894.59561599999984</v>
      </c>
      <c r="BD296">
        <v>995.70970099999965</v>
      </c>
      <c r="BE296">
        <v>1568.2103959999999</v>
      </c>
      <c r="BF296">
        <v>1629.6885119999999</v>
      </c>
      <c r="BG296">
        <v>2682.7532959999971</v>
      </c>
      <c r="BH296">
        <v>1447.632568999999</v>
      </c>
      <c r="BI296">
        <v>1012.251197000001</v>
      </c>
      <c r="BJ296">
        <v>3671.8446399999998</v>
      </c>
      <c r="BK296">
        <v>255.45619600000009</v>
      </c>
      <c r="BL296">
        <v>302.06476500000002</v>
      </c>
      <c r="BM296">
        <v>732.76498900000013</v>
      </c>
      <c r="BN296">
        <v>409.10473700000023</v>
      </c>
      <c r="BO296">
        <v>1078.220203000001</v>
      </c>
    </row>
    <row r="297">
      <c r="A297" t="s">
        <v>588</v>
      </c>
      <c r="B297">
        <v>2018</v>
      </c>
      <c r="C297" t="s">
        <v>595</v>
      </c>
      <c r="D297">
        <v>228</v>
      </c>
      <c r="E297" t="s">
        <v>95</v>
      </c>
      <c r="F297" t="s">
        <v>92</v>
      </c>
      <c r="G297" t="s">
        <v>197</v>
      </c>
      <c r="H297">
        <v>31.206176524874081</v>
      </c>
      <c r="I297">
        <v>28.170360026671229</v>
      </c>
      <c r="J297">
        <v>26.42349352872624</v>
      </c>
      <c r="K297">
        <v>31.850866601996451</v>
      </c>
      <c r="L297">
        <v>23.769586489700259</v>
      </c>
      <c r="M297">
        <v>28.249335695847812</v>
      </c>
      <c r="N297">
        <v>30.186669205373551</v>
      </c>
      <c r="O297">
        <v>29.08573558576467</v>
      </c>
      <c r="P297">
        <v>30.346721777956461</v>
      </c>
      <c r="Q297">
        <v>15.82151988155613</v>
      </c>
      <c r="R297">
        <v>29.35067204313459</v>
      </c>
      <c r="S297">
        <v>32.077054417862023</v>
      </c>
      <c r="T297">
        <v>27.456911826303742</v>
      </c>
      <c r="U297">
        <v>26.162632998783629</v>
      </c>
      <c r="V297">
        <v>32.78103697423802</v>
      </c>
      <c r="W297" t="s">
        <v>478</v>
      </c>
      <c r="X297" t="s">
        <v>479</v>
      </c>
      <c r="Y297" t="s">
        <v>480</v>
      </c>
      <c r="Z297" t="s">
        <v>481</v>
      </c>
      <c r="AA297" t="s">
        <v>482</v>
      </c>
      <c r="AB297" t="s">
        <v>483</v>
      </c>
      <c r="AC297" t="s">
        <v>484</v>
      </c>
      <c r="AD297" t="s">
        <v>485</v>
      </c>
      <c r="AE297" t="s">
        <v>486</v>
      </c>
      <c r="AF297" t="s">
        <v>487</v>
      </c>
      <c r="AG297">
        <v>25.21758087083278</v>
      </c>
      <c r="AH297">
        <v>24.806751782342261</v>
      </c>
      <c r="AI297">
        <v>22.041864712655698</v>
      </c>
      <c r="AJ297">
        <v>24.454044311133728</v>
      </c>
      <c r="AK297">
        <v>28.011759847359968</v>
      </c>
      <c r="AL297">
        <v>46.523772784958332</v>
      </c>
      <c r="AM297">
        <v>38.979660127786779</v>
      </c>
      <c r="AN297">
        <v>28.471391693939871</v>
      </c>
      <c r="AO297">
        <v>34.260409704343822</v>
      </c>
      <c r="AP297">
        <v>26.130783268711369</v>
      </c>
      <c r="AQ297">
        <v>1758.6340449999991</v>
      </c>
      <c r="AR297">
        <v>1650.470928</v>
      </c>
      <c r="AS297">
        <v>1606.2564280000011</v>
      </c>
      <c r="AT297">
        <v>2517.3535929999998</v>
      </c>
      <c r="AU297">
        <v>2298.0209289999989</v>
      </c>
      <c r="AV297">
        <v>767.39289399999996</v>
      </c>
      <c r="AW297">
        <v>975.0012719999994</v>
      </c>
      <c r="AX297">
        <v>985.17893699999991</v>
      </c>
      <c r="AY297">
        <v>1104.93534</v>
      </c>
      <c r="AZ297">
        <v>664.21892600000047</v>
      </c>
      <c r="BA297">
        <v>1002.2645670000001</v>
      </c>
      <c r="BB297">
        <v>1054.104756</v>
      </c>
      <c r="BC297">
        <v>997.16395899999998</v>
      </c>
      <c r="BD297">
        <v>884.54172900000003</v>
      </c>
      <c r="BE297">
        <v>1395.933542999999</v>
      </c>
      <c r="BF297">
        <v>897.30262000000016</v>
      </c>
      <c r="BG297">
        <v>1757.0790440000001</v>
      </c>
      <c r="BH297">
        <v>766.96952400000009</v>
      </c>
      <c r="BI297">
        <v>792.49033199999985</v>
      </c>
      <c r="BJ297">
        <v>1920.750428999999</v>
      </c>
      <c r="BK297">
        <v>776.07111499999985</v>
      </c>
      <c r="BL297">
        <v>668.36970799999995</v>
      </c>
      <c r="BM297">
        <v>610.76330700000028</v>
      </c>
      <c r="BN297">
        <v>970.70913800000005</v>
      </c>
      <c r="BO297">
        <v>670.23070599999994</v>
      </c>
    </row>
    <row r="298">
      <c r="A298" t="s">
        <v>588</v>
      </c>
      <c r="B298">
        <v>2018</v>
      </c>
      <c r="C298" t="s">
        <v>595</v>
      </c>
      <c r="D298">
        <v>229</v>
      </c>
      <c r="E298" t="s">
        <v>95</v>
      </c>
      <c r="F298" t="s">
        <v>93</v>
      </c>
      <c r="G298" t="s">
        <v>197</v>
      </c>
      <c r="H298">
        <v>2.7675847051924589</v>
      </c>
      <c r="I298">
        <v>4.179062307801594</v>
      </c>
      <c r="J298">
        <v>6.513320525185379</v>
      </c>
      <c r="K298">
        <v>6.0641943225537869</v>
      </c>
      <c r="L298">
        <v>3.61433910436019</v>
      </c>
      <c r="M298">
        <v>6.7400233758680894</v>
      </c>
      <c r="N298">
        <v>6.5358206319174368</v>
      </c>
      <c r="O298">
        <v>6.7619174607206078</v>
      </c>
      <c r="P298">
        <v>4.1040038543064457</v>
      </c>
      <c r="Q298">
        <v>2.5062211250736168</v>
      </c>
      <c r="R298">
        <v>3.0561149171718109</v>
      </c>
      <c r="S298">
        <v>3.4604926211603448</v>
      </c>
      <c r="T298">
        <v>4.3644356648000686</v>
      </c>
      <c r="U298">
        <v>5.6387675788065739</v>
      </c>
      <c r="V298">
        <v>4.23569236034432</v>
      </c>
      <c r="W298" t="s">
        <v>478</v>
      </c>
      <c r="X298" t="s">
        <v>479</v>
      </c>
      <c r="Y298" t="s">
        <v>480</v>
      </c>
      <c r="Z298" t="s">
        <v>481</v>
      </c>
      <c r="AA298" t="s">
        <v>482</v>
      </c>
      <c r="AB298" t="s">
        <v>483</v>
      </c>
      <c r="AC298" t="s">
        <v>484</v>
      </c>
      <c r="AD298" t="s">
        <v>485</v>
      </c>
      <c r="AE298" t="s">
        <v>486</v>
      </c>
      <c r="AF298" t="s">
        <v>487</v>
      </c>
      <c r="AG298">
        <v>5.8965687142973948</v>
      </c>
      <c r="AH298">
        <v>7.3943789032932337</v>
      </c>
      <c r="AI298">
        <v>1.996527290089529</v>
      </c>
      <c r="AJ298">
        <v>2.6076789992533311</v>
      </c>
      <c r="AK298">
        <v>2.6767858622280509</v>
      </c>
      <c r="AL298">
        <v>0.58972914199577797</v>
      </c>
      <c r="AM298">
        <v>2.5773765881081521</v>
      </c>
      <c r="AN298">
        <v>2.5640339440362849</v>
      </c>
      <c r="AO298">
        <v>8.6497103884571125</v>
      </c>
      <c r="AP298">
        <v>7.8082624616882281</v>
      </c>
      <c r="AQ298">
        <v>155.96812</v>
      </c>
      <c r="AR298">
        <v>244.84674099999989</v>
      </c>
      <c r="AS298">
        <v>395.93791599999992</v>
      </c>
      <c r="AT298">
        <v>479.28747300000009</v>
      </c>
      <c r="AU298">
        <v>349.43085400000012</v>
      </c>
      <c r="AV298">
        <v>183.09266099999999</v>
      </c>
      <c r="AW298">
        <v>211.10091299999999</v>
      </c>
      <c r="AX298">
        <v>229.03662299999999</v>
      </c>
      <c r="AY298">
        <v>149.42829499999999</v>
      </c>
      <c r="AZ298">
        <v>105.216156</v>
      </c>
      <c r="BA298">
        <v>104.35998499999999</v>
      </c>
      <c r="BB298">
        <v>113.717478</v>
      </c>
      <c r="BC298">
        <v>158.50500500000001</v>
      </c>
      <c r="BD298">
        <v>190.64309100000011</v>
      </c>
      <c r="BE298">
        <v>180.37089700000001</v>
      </c>
      <c r="BF298">
        <v>209.81420000000011</v>
      </c>
      <c r="BG298">
        <v>523.7488699999999</v>
      </c>
      <c r="BH298">
        <v>69.471236000000005</v>
      </c>
      <c r="BI298">
        <v>84.507918999999987</v>
      </c>
      <c r="BJ298">
        <v>183.545683</v>
      </c>
      <c r="BK298">
        <v>9.8373740000000005</v>
      </c>
      <c r="BL298">
        <v>44.193316000000003</v>
      </c>
      <c r="BM298">
        <v>55.003207000000003</v>
      </c>
      <c r="BN298">
        <v>245.07450399999999</v>
      </c>
      <c r="BO298">
        <v>200.27479500000001</v>
      </c>
    </row>
    <row r="299">
      <c r="A299" t="s">
        <v>588</v>
      </c>
      <c r="B299">
        <v>2018</v>
      </c>
      <c r="C299" t="s">
        <v>595</v>
      </c>
      <c r="D299">
        <v>230</v>
      </c>
      <c r="E299" t="s">
        <v>95</v>
      </c>
      <c r="F299" t="s">
        <v>94</v>
      </c>
      <c r="G299" t="s">
        <v>197</v>
      </c>
      <c r="H299">
        <v>40.112513928918013</v>
      </c>
      <c r="I299">
        <v>42.774664693157924</v>
      </c>
      <c r="J299">
        <v>38.019253622232903</v>
      </c>
      <c r="K299">
        <v>28.182847758201181</v>
      </c>
      <c r="L299">
        <v>12.014230357734</v>
      </c>
      <c r="M299">
        <v>40.10415454973743</v>
      </c>
      <c r="N299">
        <v>32.128599746589138</v>
      </c>
      <c r="O299">
        <v>24.318874380168779</v>
      </c>
      <c r="P299">
        <v>15.239508913882061</v>
      </c>
      <c r="Q299">
        <v>5.6004969526897694</v>
      </c>
      <c r="R299">
        <v>41.250201169613341</v>
      </c>
      <c r="S299">
        <v>39.923867066152162</v>
      </c>
      <c r="T299">
        <v>43.545960234957043</v>
      </c>
      <c r="U299">
        <v>38.747883162768382</v>
      </c>
      <c r="V299">
        <v>26.15661567711453</v>
      </c>
      <c r="W299" t="s">
        <v>478</v>
      </c>
      <c r="X299" t="s">
        <v>479</v>
      </c>
      <c r="Y299" t="s">
        <v>480</v>
      </c>
      <c r="Z299" t="s">
        <v>481</v>
      </c>
      <c r="AA299" t="s">
        <v>482</v>
      </c>
      <c r="AB299" t="s">
        <v>483</v>
      </c>
      <c r="AC299" t="s">
        <v>484</v>
      </c>
      <c r="AD299" t="s">
        <v>485</v>
      </c>
      <c r="AE299" t="s">
        <v>486</v>
      </c>
      <c r="AF299" t="s">
        <v>487</v>
      </c>
      <c r="AG299">
        <v>23.085469440135601</v>
      </c>
      <c r="AH299">
        <v>29.923285211084561</v>
      </c>
      <c r="AI299">
        <v>34.35823232058037</v>
      </c>
      <c r="AJ299">
        <v>41.703024187584838</v>
      </c>
      <c r="AK299">
        <v>15.76215985862842</v>
      </c>
      <c r="AL299">
        <v>37.572455597423307</v>
      </c>
      <c r="AM299">
        <v>40.826393090472301</v>
      </c>
      <c r="AN299">
        <v>34.805942397211943</v>
      </c>
      <c r="AO299">
        <v>42.650852444775239</v>
      </c>
      <c r="AP299">
        <v>24.02358088709979</v>
      </c>
      <c r="AQ299">
        <v>2260.5535339999979</v>
      </c>
      <c r="AR299">
        <v>2506.121344000001</v>
      </c>
      <c r="AS299">
        <v>2311.150509000001</v>
      </c>
      <c r="AT299">
        <v>2227.4493800000009</v>
      </c>
      <c r="AU299">
        <v>1161.524321000001</v>
      </c>
      <c r="AV299">
        <v>1089.428918000001</v>
      </c>
      <c r="AW299">
        <v>1037.7238179999999</v>
      </c>
      <c r="AX299">
        <v>823.71796099999995</v>
      </c>
      <c r="AY299">
        <v>554.87614399999995</v>
      </c>
      <c r="AZ299">
        <v>235.12002000000001</v>
      </c>
      <c r="BA299">
        <v>1408.608803000001</v>
      </c>
      <c r="BB299">
        <v>1311.9639230000009</v>
      </c>
      <c r="BC299">
        <v>1581.4765470000009</v>
      </c>
      <c r="BD299">
        <v>1310.0409109999989</v>
      </c>
      <c r="BE299">
        <v>1113.8420430000001</v>
      </c>
      <c r="BF299">
        <v>821.43693000000007</v>
      </c>
      <c r="BG299">
        <v>2119.4865750000022</v>
      </c>
      <c r="BH299">
        <v>1195.5302979999999</v>
      </c>
      <c r="BI299">
        <v>1351.483749</v>
      </c>
      <c r="BJ299">
        <v>1080.80233</v>
      </c>
      <c r="BK299">
        <v>626.75264199999935</v>
      </c>
      <c r="BL299">
        <v>700.0349499999993</v>
      </c>
      <c r="BM299">
        <v>746.65097900000035</v>
      </c>
      <c r="BN299">
        <v>1208.4377440000001</v>
      </c>
      <c r="BO299">
        <v>616.18289099999981</v>
      </c>
    </row>
    <row r="300">
      <c r="A300" t="s">
        <v>588</v>
      </c>
      <c r="B300">
        <v>2018</v>
      </c>
      <c r="C300" t="s">
        <v>595</v>
      </c>
      <c r="D300">
        <v>231</v>
      </c>
      <c r="E300" t="s">
        <v>514</v>
      </c>
      <c r="F300" t="s">
        <v>515</v>
      </c>
      <c r="G300" t="s">
        <v>197</v>
      </c>
      <c r="H300">
        <v>16.616248839871059</v>
      </c>
      <c r="I300">
        <v>17.16020790300167</v>
      </c>
      <c r="J300">
        <v>18.890439820754999</v>
      </c>
      <c r="K300">
        <v>22.10285706611295</v>
      </c>
      <c r="L300">
        <v>49.817374294495437</v>
      </c>
      <c r="M300">
        <v>15.60147641435479</v>
      </c>
      <c r="N300">
        <v>18.494855992516769</v>
      </c>
      <c r="O300">
        <v>26.43271817470194</v>
      </c>
      <c r="P300">
        <v>40.474548767323633</v>
      </c>
      <c r="Q300">
        <v>65.313248273343007</v>
      </c>
      <c r="R300">
        <v>16.8313549456605</v>
      </c>
      <c r="S300">
        <v>16.660112734675231</v>
      </c>
      <c r="T300">
        <v>17.53295245638499</v>
      </c>
      <c r="U300">
        <v>17.945773228446011</v>
      </c>
      <c r="V300">
        <v>27.967102912810681</v>
      </c>
      <c r="W300" t="s">
        <v>478</v>
      </c>
      <c r="X300" t="s">
        <v>479</v>
      </c>
      <c r="Y300" t="s">
        <v>480</v>
      </c>
      <c r="Z300" t="s">
        <v>481</v>
      </c>
      <c r="AA300" t="s">
        <v>482</v>
      </c>
      <c r="AB300" t="s">
        <v>483</v>
      </c>
      <c r="AC300" t="s">
        <v>484</v>
      </c>
      <c r="AD300" t="s">
        <v>485</v>
      </c>
      <c r="AE300" t="s">
        <v>486</v>
      </c>
      <c r="AF300" t="s">
        <v>487</v>
      </c>
      <c r="AG300">
        <v>29.131296289578621</v>
      </c>
      <c r="AH300">
        <v>28.197231632039831</v>
      </c>
      <c r="AI300">
        <v>24.275858397229459</v>
      </c>
      <c r="AJ300">
        <v>21.567131041928558</v>
      </c>
      <c r="AK300">
        <v>33.758747894659628</v>
      </c>
      <c r="AL300">
        <v>21.113865571891111</v>
      </c>
      <c r="AM300">
        <v>24.379661573699931</v>
      </c>
      <c r="AN300">
        <v>19.007896997127681</v>
      </c>
      <c r="AO300">
        <v>17.51495234275226</v>
      </c>
      <c r="AP300">
        <v>20.26685730321228</v>
      </c>
      <c r="AQ300">
        <v>2167.4524479999968</v>
      </c>
      <c r="AR300">
        <v>2239.9365960000009</v>
      </c>
      <c r="AS300">
        <v>2464.87898</v>
      </c>
      <c r="AT300">
        <v>2884.1494980000002</v>
      </c>
      <c r="AU300">
        <v>6499.8490980000124</v>
      </c>
      <c r="AV300">
        <v>810.80887699999971</v>
      </c>
      <c r="AW300">
        <v>962.17485899999929</v>
      </c>
      <c r="AX300">
        <v>1371.160932</v>
      </c>
      <c r="AY300">
        <v>2104.9476319999972</v>
      </c>
      <c r="AZ300">
        <v>3396.9895299999948</v>
      </c>
      <c r="BA300">
        <v>1321.8689429999999</v>
      </c>
      <c r="BB300">
        <v>1306.648271</v>
      </c>
      <c r="BC300">
        <v>1377.1981189999999</v>
      </c>
      <c r="BD300">
        <v>1409.027108999999</v>
      </c>
      <c r="BE300">
        <v>2195.4423480000019</v>
      </c>
      <c r="BF300">
        <v>1692.4547110000001</v>
      </c>
      <c r="BG300">
        <v>2618.3869359999971</v>
      </c>
      <c r="BH300">
        <v>2067.681772999998</v>
      </c>
      <c r="BI300">
        <v>1210.3905539999989</v>
      </c>
      <c r="BJ300">
        <v>3700.5690150000019</v>
      </c>
      <c r="BK300">
        <v>796.18177399999979</v>
      </c>
      <c r="BL300">
        <v>858.39256699999862</v>
      </c>
      <c r="BM300">
        <v>1060.045239</v>
      </c>
      <c r="BN300">
        <v>1384.404504000001</v>
      </c>
      <c r="BO300">
        <v>867.75954700000102</v>
      </c>
    </row>
    <row r="301">
      <c r="A301" t="s">
        <v>588</v>
      </c>
      <c r="B301">
        <v>2018</v>
      </c>
      <c r="C301" t="s">
        <v>595</v>
      </c>
      <c r="D301">
        <v>232</v>
      </c>
      <c r="E301" t="s">
        <v>514</v>
      </c>
      <c r="F301" t="s">
        <v>516</v>
      </c>
      <c r="G301" t="s">
        <v>197</v>
      </c>
      <c r="H301">
        <v>26.587190815689532</v>
      </c>
      <c r="I301">
        <v>27.72490287375096</v>
      </c>
      <c r="J301">
        <v>27.697243055971981</v>
      </c>
      <c r="K301">
        <v>38.466590948012097</v>
      </c>
      <c r="L301">
        <v>24.28121035767052</v>
      </c>
      <c r="M301">
        <v>36.669033629868238</v>
      </c>
      <c r="N301">
        <v>43.590179802323277</v>
      </c>
      <c r="O301">
        <v>38.863565080170901</v>
      </c>
      <c r="P301">
        <v>29.536373887305508</v>
      </c>
      <c r="Q301">
        <v>15.40470103257103</v>
      </c>
      <c r="R301">
        <v>26.649192841253331</v>
      </c>
      <c r="S301">
        <v>25.239357280956099</v>
      </c>
      <c r="T301">
        <v>28.702330350873211</v>
      </c>
      <c r="U301">
        <v>25.114789748053951</v>
      </c>
      <c r="V301">
        <v>26.278869514094609</v>
      </c>
      <c r="W301" t="s">
        <v>478</v>
      </c>
      <c r="X301" t="s">
        <v>479</v>
      </c>
      <c r="Y301" t="s">
        <v>480</v>
      </c>
      <c r="Z301" t="s">
        <v>481</v>
      </c>
      <c r="AA301" t="s">
        <v>482</v>
      </c>
      <c r="AB301" t="s">
        <v>483</v>
      </c>
      <c r="AC301" t="s">
        <v>484</v>
      </c>
      <c r="AD301" t="s">
        <v>485</v>
      </c>
      <c r="AE301" t="s">
        <v>486</v>
      </c>
      <c r="AF301" t="s">
        <v>487</v>
      </c>
      <c r="AG301">
        <v>32.114779561500661</v>
      </c>
      <c r="AH301">
        <v>48.079845775088039</v>
      </c>
      <c r="AI301">
        <v>16.576832781152401</v>
      </c>
      <c r="AJ301">
        <v>36.177303017515641</v>
      </c>
      <c r="AK301">
        <v>28.794284326864389</v>
      </c>
      <c r="AL301">
        <v>23.122772530829788</v>
      </c>
      <c r="AM301">
        <v>24.319382310091509</v>
      </c>
      <c r="AN301">
        <v>19.457827066087241</v>
      </c>
      <c r="AO301">
        <v>18.331198021852469</v>
      </c>
      <c r="AP301">
        <v>39.637567454038617</v>
      </c>
      <c r="AQ301">
        <v>3468.0794909999981</v>
      </c>
      <c r="AR301">
        <v>3618.9552549999971</v>
      </c>
      <c r="AS301">
        <v>3614.0160240000032</v>
      </c>
      <c r="AT301">
        <v>5019.4143969999959</v>
      </c>
      <c r="AU301">
        <v>3168.0554319999969</v>
      </c>
      <c r="AV301">
        <v>1905.6900250000001</v>
      </c>
      <c r="AW301">
        <v>2267.7319100000009</v>
      </c>
      <c r="AX301">
        <v>2015.994033000002</v>
      </c>
      <c r="AY301">
        <v>1536.089275</v>
      </c>
      <c r="AZ301">
        <v>801.209701</v>
      </c>
      <c r="BA301">
        <v>2092.9236229999979</v>
      </c>
      <c r="BB301">
        <v>1979.516170000001</v>
      </c>
      <c r="BC301">
        <v>2254.5430079999992</v>
      </c>
      <c r="BD301">
        <v>1971.9083230000001</v>
      </c>
      <c r="BE301">
        <v>2062.914530999999</v>
      </c>
      <c r="BF301">
        <v>1865.7875510000019</v>
      </c>
      <c r="BG301">
        <v>4464.6808489999976</v>
      </c>
      <c r="BH301">
        <v>1411.9218539999999</v>
      </c>
      <c r="BI301">
        <v>2030.3426430000011</v>
      </c>
      <c r="BJ301">
        <v>3156.374067000002</v>
      </c>
      <c r="BK301">
        <v>871.93555299999935</v>
      </c>
      <c r="BL301">
        <v>856.27017199999909</v>
      </c>
      <c r="BM301">
        <v>1085.1372429999999</v>
      </c>
      <c r="BN301">
        <v>1448.921619</v>
      </c>
      <c r="BO301">
        <v>1697.1490479999979</v>
      </c>
    </row>
    <row r="302">
      <c r="A302" t="s">
        <v>588</v>
      </c>
      <c r="B302">
        <v>2018</v>
      </c>
      <c r="C302" t="s">
        <v>595</v>
      </c>
      <c r="D302">
        <v>233</v>
      </c>
      <c r="E302" t="s">
        <v>514</v>
      </c>
      <c r="F302" t="s">
        <v>517</v>
      </c>
      <c r="G302" t="s">
        <v>197</v>
      </c>
      <c r="H302">
        <v>44.89319335120927</v>
      </c>
      <c r="I302">
        <v>40.597221891113769</v>
      </c>
      <c r="J302">
        <v>36.137732915533</v>
      </c>
      <c r="K302">
        <v>21.717005802690789</v>
      </c>
      <c r="L302">
        <v>14.286844971470501</v>
      </c>
      <c r="M302">
        <v>31.038199982071308</v>
      </c>
      <c r="N302">
        <v>19.988107673703311</v>
      </c>
      <c r="O302">
        <v>16.18165845805148</v>
      </c>
      <c r="P302">
        <v>16.47688509254353</v>
      </c>
      <c r="Q302">
        <v>10.552061601856771</v>
      </c>
      <c r="R302">
        <v>45.382988099504658</v>
      </c>
      <c r="S302">
        <v>43.963562525062329</v>
      </c>
      <c r="T302">
        <v>40.389466344825138</v>
      </c>
      <c r="U302">
        <v>40.43220354823864</v>
      </c>
      <c r="V302">
        <v>29.438190188184461</v>
      </c>
      <c r="W302" t="s">
        <v>478</v>
      </c>
      <c r="X302" t="s">
        <v>479</v>
      </c>
      <c r="Y302" t="s">
        <v>480</v>
      </c>
      <c r="Z302" t="s">
        <v>481</v>
      </c>
      <c r="AA302" t="s">
        <v>482</v>
      </c>
      <c r="AB302" t="s">
        <v>483</v>
      </c>
      <c r="AC302" t="s">
        <v>484</v>
      </c>
      <c r="AD302" t="s">
        <v>485</v>
      </c>
      <c r="AE302" t="s">
        <v>486</v>
      </c>
      <c r="AF302" t="s">
        <v>487</v>
      </c>
      <c r="AG302">
        <v>28.79649460432411</v>
      </c>
      <c r="AH302">
        <v>9.0107327952028058</v>
      </c>
      <c r="AI302">
        <v>58.044403870387697</v>
      </c>
      <c r="AJ302">
        <v>35.466968154989317</v>
      </c>
      <c r="AK302">
        <v>20.581319263535651</v>
      </c>
      <c r="AL302">
        <v>22.78760465042819</v>
      </c>
      <c r="AM302">
        <v>42.114338743981889</v>
      </c>
      <c r="AN302">
        <v>44.857929472356624</v>
      </c>
      <c r="AO302">
        <v>32.037103961712432</v>
      </c>
      <c r="AP302">
        <v>34.848874070202953</v>
      </c>
      <c r="AQ302">
        <v>5855.9463549999909</v>
      </c>
      <c r="AR302">
        <v>5299.1900519999926</v>
      </c>
      <c r="AS302">
        <v>4715.3554439999971</v>
      </c>
      <c r="AT302">
        <v>2833.8006800000012</v>
      </c>
      <c r="AU302">
        <v>1864.055216</v>
      </c>
      <c r="AV302">
        <v>1613.055546999999</v>
      </c>
      <c r="AW302">
        <v>1039.8596609999991</v>
      </c>
      <c r="AX302">
        <v>839.40129599999989</v>
      </c>
      <c r="AY302">
        <v>856.90838599999961</v>
      </c>
      <c r="AZ302">
        <v>548.82039600000019</v>
      </c>
      <c r="BA302">
        <v>3564.2028050000008</v>
      </c>
      <c r="BB302">
        <v>3448.050675000004</v>
      </c>
      <c r="BC302">
        <v>3172.5573439999971</v>
      </c>
      <c r="BD302">
        <v>3174.5676350000008</v>
      </c>
      <c r="BE302">
        <v>2310.9240020000002</v>
      </c>
      <c r="BF302">
        <v>1673.003578999999</v>
      </c>
      <c r="BG302">
        <v>836.73409300000026</v>
      </c>
      <c r="BH302">
        <v>4943.897511000001</v>
      </c>
      <c r="BI302">
        <v>1990.477229000001</v>
      </c>
      <c r="BJ302">
        <v>2256.0846329999999</v>
      </c>
      <c r="BK302">
        <v>859.29672300000027</v>
      </c>
      <c r="BL302">
        <v>1482.819408000001</v>
      </c>
      <c r="BM302">
        <v>2501.667311000002</v>
      </c>
      <c r="BN302">
        <v>2532.2541650000021</v>
      </c>
      <c r="BO302">
        <v>1492.113094999999</v>
      </c>
    </row>
    <row r="303">
      <c r="A303" t="s">
        <v>588</v>
      </c>
      <c r="B303">
        <v>2018</v>
      </c>
      <c r="C303" t="s">
        <v>595</v>
      </c>
      <c r="D303">
        <v>234</v>
      </c>
      <c r="E303" t="s">
        <v>514</v>
      </c>
      <c r="F303" t="s">
        <v>518</v>
      </c>
      <c r="G303" t="s">
        <v>197</v>
      </c>
      <c r="H303">
        <v>0.82656185939230065</v>
      </c>
      <c r="I303">
        <v>1.453696998678363</v>
      </c>
      <c r="J303">
        <v>2.0401687970568312</v>
      </c>
      <c r="K303">
        <v>3.149819028757884</v>
      </c>
      <c r="L303">
        <v>2.8198637479429371</v>
      </c>
      <c r="M303">
        <v>3.6109964749637</v>
      </c>
      <c r="N303">
        <v>3.3494353169943092</v>
      </c>
      <c r="O303">
        <v>3.8813920719297852</v>
      </c>
      <c r="P303">
        <v>2.899350602377432</v>
      </c>
      <c r="Q303">
        <v>3.4039142110381531</v>
      </c>
      <c r="R303">
        <v>0.57324420355602601</v>
      </c>
      <c r="S303">
        <v>1.273074677943923</v>
      </c>
      <c r="T303">
        <v>1.4116939098438539</v>
      </c>
      <c r="U303">
        <v>1.6998745373997111</v>
      </c>
      <c r="V303">
        <v>0.79494788466823585</v>
      </c>
      <c r="W303" t="s">
        <v>478</v>
      </c>
      <c r="X303" t="s">
        <v>479</v>
      </c>
      <c r="Y303" t="s">
        <v>480</v>
      </c>
      <c r="Z303" t="s">
        <v>481</v>
      </c>
      <c r="AA303" t="s">
        <v>482</v>
      </c>
      <c r="AB303" t="s">
        <v>483</v>
      </c>
      <c r="AC303" t="s">
        <v>484</v>
      </c>
      <c r="AD303" t="s">
        <v>485</v>
      </c>
      <c r="AE303" t="s">
        <v>486</v>
      </c>
      <c r="AF303" t="s">
        <v>487</v>
      </c>
      <c r="AG303">
        <v>1.722008035158721</v>
      </c>
      <c r="AH303">
        <v>4.7717900463821028</v>
      </c>
      <c r="AI303">
        <v>0.5462970066144559</v>
      </c>
      <c r="AJ303">
        <v>0.51175170861721786</v>
      </c>
      <c r="AK303">
        <v>1.53684149656409</v>
      </c>
      <c r="AL303">
        <v>0.69275645728640611</v>
      </c>
      <c r="AM303">
        <v>0.98875339971878462</v>
      </c>
      <c r="AN303">
        <v>0.67786031641249656</v>
      </c>
      <c r="AO303">
        <v>3.8551419916480349</v>
      </c>
      <c r="AP303">
        <v>3.5589930940596268</v>
      </c>
      <c r="AQ303">
        <v>107.818169</v>
      </c>
      <c r="AR303">
        <v>189.75231099999999</v>
      </c>
      <c r="AS303">
        <v>266.20709900000008</v>
      </c>
      <c r="AT303">
        <v>411.01242900000011</v>
      </c>
      <c r="AU303">
        <v>367.9176010000001</v>
      </c>
      <c r="AV303">
        <v>187.663521</v>
      </c>
      <c r="AW303">
        <v>174.25074599999999</v>
      </c>
      <c r="AX303">
        <v>201.34188</v>
      </c>
      <c r="AY303">
        <v>150.785651</v>
      </c>
      <c r="AZ303">
        <v>177.040053</v>
      </c>
      <c r="BA303">
        <v>45.020363000000003</v>
      </c>
      <c r="BB303">
        <v>99.846912999999986</v>
      </c>
      <c r="BC303">
        <v>110.887325</v>
      </c>
      <c r="BD303">
        <v>133.46704399999999</v>
      </c>
      <c r="BE303">
        <v>62.404113000000002</v>
      </c>
      <c r="BF303">
        <v>100.04431599999999</v>
      </c>
      <c r="BG303">
        <v>443.10707100000002</v>
      </c>
      <c r="BH303">
        <v>46.530521999999991</v>
      </c>
      <c r="BI303">
        <v>28.72053</v>
      </c>
      <c r="BJ303">
        <v>168.465609</v>
      </c>
      <c r="BK303">
        <v>26.123121000000001</v>
      </c>
      <c r="BL303">
        <v>34.813386000000001</v>
      </c>
      <c r="BM303">
        <v>37.803372000000003</v>
      </c>
      <c r="BN303">
        <v>304.71541300000001</v>
      </c>
      <c r="BO303">
        <v>152.38426899999999</v>
      </c>
    </row>
    <row r="304">
      <c r="A304" t="s">
        <v>588</v>
      </c>
      <c r="B304">
        <v>2018</v>
      </c>
      <c r="C304" t="s">
        <v>595</v>
      </c>
      <c r="D304">
        <v>235</v>
      </c>
      <c r="E304" t="s">
        <v>514</v>
      </c>
      <c r="F304" t="s">
        <v>519</v>
      </c>
      <c r="G304" t="s">
        <v>197</v>
      </c>
      <c r="H304">
        <v>11.07680513383772</v>
      </c>
      <c r="I304">
        <v>13.06397033345516</v>
      </c>
      <c r="J304">
        <v>15.234415410683591</v>
      </c>
      <c r="K304">
        <v>14.563727154426379</v>
      </c>
      <c r="L304">
        <v>8.7947066284208457</v>
      </c>
      <c r="M304">
        <v>13.080293498741989</v>
      </c>
      <c r="N304">
        <v>14.57742121446228</v>
      </c>
      <c r="O304">
        <v>14.64066621514603</v>
      </c>
      <c r="P304">
        <v>10.61284165044993</v>
      </c>
      <c r="Q304">
        <v>5.3260748811908449</v>
      </c>
      <c r="R304">
        <v>10.563219910025451</v>
      </c>
      <c r="S304">
        <v>12.863892781362649</v>
      </c>
      <c r="T304">
        <v>11.96355693807276</v>
      </c>
      <c r="U304">
        <v>14.80735893786172</v>
      </c>
      <c r="V304">
        <v>15.52088950024212</v>
      </c>
      <c r="W304" t="s">
        <v>478</v>
      </c>
      <c r="X304" t="s">
        <v>479</v>
      </c>
      <c r="Y304" t="s">
        <v>480</v>
      </c>
      <c r="Z304" t="s">
        <v>481</v>
      </c>
      <c r="AA304" t="s">
        <v>482</v>
      </c>
      <c r="AB304" t="s">
        <v>483</v>
      </c>
      <c r="AC304" t="s">
        <v>484</v>
      </c>
      <c r="AD304" t="s">
        <v>485</v>
      </c>
      <c r="AE304" t="s">
        <v>486</v>
      </c>
      <c r="AF304" t="s">
        <v>487</v>
      </c>
      <c r="AG304">
        <v>8.2354215094378596</v>
      </c>
      <c r="AH304">
        <v>9.9403997512871136</v>
      </c>
      <c r="AI304">
        <v>0.55660794461607566</v>
      </c>
      <c r="AJ304">
        <v>6.2768460769493881</v>
      </c>
      <c r="AK304">
        <v>15.32880701837621</v>
      </c>
      <c r="AL304">
        <v>32.283000789564461</v>
      </c>
      <c r="AM304">
        <v>8.1978639725077489</v>
      </c>
      <c r="AN304">
        <v>15.9984861480161</v>
      </c>
      <c r="AO304">
        <v>28.261603682034991</v>
      </c>
      <c r="AP304">
        <v>1.68770807848639</v>
      </c>
      <c r="AQ304">
        <v>1444.877760000001</v>
      </c>
      <c r="AR304">
        <v>1705.2512070000009</v>
      </c>
      <c r="AS304">
        <v>1987.8303879999989</v>
      </c>
      <c r="AT304">
        <v>1900.386281999999</v>
      </c>
      <c r="AU304">
        <v>1147.4764929999999</v>
      </c>
      <c r="AV304">
        <v>679.78297700000041</v>
      </c>
      <c r="AW304">
        <v>758.3745560000001</v>
      </c>
      <c r="AX304">
        <v>759.46444100000031</v>
      </c>
      <c r="AY304">
        <v>551.93885</v>
      </c>
      <c r="AZ304">
        <v>277.01302700000002</v>
      </c>
      <c r="BA304">
        <v>829.59407499999975</v>
      </c>
      <c r="BB304">
        <v>1008.911736</v>
      </c>
      <c r="BC304">
        <v>939.72696000000019</v>
      </c>
      <c r="BD304">
        <v>1162.611936</v>
      </c>
      <c r="BE304">
        <v>1218.4035719999999</v>
      </c>
      <c r="BF304">
        <v>478.45718199999999</v>
      </c>
      <c r="BG304">
        <v>923.06270300000051</v>
      </c>
      <c r="BH304">
        <v>47.408749999999998</v>
      </c>
      <c r="BI304">
        <v>352.26916299999999</v>
      </c>
      <c r="BJ304">
        <v>1680.314342999998</v>
      </c>
      <c r="BK304">
        <v>1217.358174</v>
      </c>
      <c r="BL304">
        <v>288.64164000000011</v>
      </c>
      <c r="BM304">
        <v>892.21438199999955</v>
      </c>
      <c r="BN304">
        <v>2233.833736</v>
      </c>
      <c r="BO304">
        <v>72.262056999999999</v>
      </c>
    </row>
    <row r="305">
      <c r="A305" t="s">
        <v>588</v>
      </c>
      <c r="B305">
        <v>2018</v>
      </c>
      <c r="C305" t="s">
        <v>595</v>
      </c>
      <c r="D305">
        <v>341</v>
      </c>
      <c r="E305" t="s">
        <v>149</v>
      </c>
      <c r="F305" t="s">
        <v>49</v>
      </c>
      <c r="G305" t="s">
        <v>682</v>
      </c>
      <c r="H305">
        <v>0.6136950904392765</v>
      </c>
      <c r="I305">
        <v>1.1486001435750179</v>
      </c>
      <c r="J305">
        <v>1.603441533046539</v>
      </c>
      <c r="K305">
        <v>7.3214285714285721</v>
      </c>
      <c r="L305">
        <v>35.223048327137548</v>
      </c>
      <c r="M305">
        <v>1.85581727337616</v>
      </c>
      <c r="N305">
        <v>4.6306504961411248</v>
      </c>
      <c r="O305">
        <v>9.9611901681759374</v>
      </c>
      <c r="P305">
        <v>21.26582278481013</v>
      </c>
      <c r="Q305">
        <v>54.44839857651246</v>
      </c>
      <c r="R305">
        <v>0.37293553542887592</v>
      </c>
      <c r="S305">
        <v>0.81018518518518512</v>
      </c>
      <c r="T305">
        <v>1.0814249363867681</v>
      </c>
      <c r="U305">
        <v>1.4851485148514849</v>
      </c>
      <c r="V305">
        <v>11.99213630406291</v>
      </c>
      <c r="W305" t="s">
        <v>478</v>
      </c>
      <c r="X305" t="s">
        <v>479</v>
      </c>
      <c r="Y305" t="s">
        <v>480</v>
      </c>
      <c r="Z305" t="s">
        <v>481</v>
      </c>
      <c r="AA305" t="s">
        <v>482</v>
      </c>
      <c r="AB305" t="s">
        <v>483</v>
      </c>
      <c r="AC305" t="s">
        <v>484</v>
      </c>
      <c r="AD305" t="s">
        <v>485</v>
      </c>
      <c r="AE305" t="s">
        <v>486</v>
      </c>
      <c r="AF305" t="s">
        <v>487</v>
      </c>
      <c r="AG305">
        <v>12.07951070336391</v>
      </c>
      <c r="AH305">
        <v>15.086505190311421</v>
      </c>
      <c r="AI305">
        <v>4.4077134986225897</v>
      </c>
      <c r="AJ305">
        <v>8.7928464977645309</v>
      </c>
      <c r="AK305">
        <v>14.045307443365701</v>
      </c>
      <c r="AL305">
        <v>3.162790697674418</v>
      </c>
      <c r="AM305">
        <v>6.3366336633663369</v>
      </c>
      <c r="AN305">
        <v>3.2102728731942212</v>
      </c>
      <c r="AO305">
        <v>5.663304887509697</v>
      </c>
      <c r="AP305">
        <v>2.5022341376228781</v>
      </c>
      <c r="AQ305">
        <v>19</v>
      </c>
      <c r="AR305">
        <v>32</v>
      </c>
      <c r="AS305">
        <v>41</v>
      </c>
      <c r="AT305">
        <v>164</v>
      </c>
      <c r="AU305">
        <v>758</v>
      </c>
      <c r="AV305">
        <v>26</v>
      </c>
      <c r="AW305">
        <v>42</v>
      </c>
      <c r="AX305">
        <v>77</v>
      </c>
      <c r="AY305">
        <v>168</v>
      </c>
      <c r="AZ305">
        <v>459</v>
      </c>
      <c r="BA305">
        <v>7</v>
      </c>
      <c r="BB305">
        <v>14</v>
      </c>
      <c r="BC305">
        <v>17</v>
      </c>
      <c r="BD305">
        <v>21</v>
      </c>
      <c r="BE305">
        <v>183</v>
      </c>
      <c r="BF305">
        <v>158</v>
      </c>
      <c r="BG305">
        <v>218</v>
      </c>
      <c r="BH305">
        <v>64</v>
      </c>
      <c r="BI305">
        <v>118</v>
      </c>
      <c r="BJ305">
        <v>217</v>
      </c>
      <c r="BK305">
        <v>34</v>
      </c>
      <c r="BL305">
        <v>64</v>
      </c>
      <c r="BM305">
        <v>40</v>
      </c>
      <c r="BN305">
        <v>73</v>
      </c>
      <c r="BO305">
        <v>28</v>
      </c>
    </row>
    <row r="306">
      <c r="A306" t="s">
        <v>588</v>
      </c>
      <c r="B306">
        <v>2018</v>
      </c>
      <c r="C306" t="s">
        <v>595</v>
      </c>
      <c r="D306">
        <v>342</v>
      </c>
      <c r="E306" t="s">
        <v>149</v>
      </c>
      <c r="F306" t="s">
        <v>48</v>
      </c>
      <c r="G306" t="s">
        <v>197</v>
      </c>
      <c r="H306">
        <v>99.386304909560721</v>
      </c>
      <c r="I306">
        <v>98.851399856424976</v>
      </c>
      <c r="J306">
        <v>98.396558466953465</v>
      </c>
      <c r="K306">
        <v>92.678571428571431</v>
      </c>
      <c r="L306">
        <v>64.776951672862452</v>
      </c>
      <c r="M306">
        <v>98.144182726623839</v>
      </c>
      <c r="N306">
        <v>95.369349503858885</v>
      </c>
      <c r="O306">
        <v>90.038809831824068</v>
      </c>
      <c r="P306">
        <v>78.734177215189874</v>
      </c>
      <c r="Q306">
        <v>45.55160142348754</v>
      </c>
      <c r="R306">
        <v>99.62706446457112</v>
      </c>
      <c r="S306">
        <v>99.18981481481481</v>
      </c>
      <c r="T306">
        <v>98.918575063613233</v>
      </c>
      <c r="U306">
        <v>98.514851485148512</v>
      </c>
      <c r="V306">
        <v>88.00786369593709</v>
      </c>
      <c r="W306" t="s">
        <v>478</v>
      </c>
      <c r="X306" t="s">
        <v>479</v>
      </c>
      <c r="Y306" t="s">
        <v>480</v>
      </c>
      <c r="Z306" t="s">
        <v>481</v>
      </c>
      <c r="AA306" t="s">
        <v>482</v>
      </c>
      <c r="AB306" t="s">
        <v>483</v>
      </c>
      <c r="AC306" t="s">
        <v>484</v>
      </c>
      <c r="AD306" t="s">
        <v>485</v>
      </c>
      <c r="AE306" t="s">
        <v>486</v>
      </c>
      <c r="AF306" t="s">
        <v>487</v>
      </c>
      <c r="AG306">
        <v>87.920489296636077</v>
      </c>
      <c r="AH306">
        <v>84.913494809688586</v>
      </c>
      <c r="AI306">
        <v>95.592286501377416</v>
      </c>
      <c r="AJ306">
        <v>91.207153502235471</v>
      </c>
      <c r="AK306">
        <v>85.954692556634299</v>
      </c>
      <c r="AL306">
        <v>96.837209302325576</v>
      </c>
      <c r="AM306">
        <v>93.663366336633672</v>
      </c>
      <c r="AN306">
        <v>96.789727126805786</v>
      </c>
      <c r="AO306">
        <v>94.336695112490304</v>
      </c>
      <c r="AP306">
        <v>97.497765862377122</v>
      </c>
      <c r="AQ306">
        <v>3077</v>
      </c>
      <c r="AR306">
        <v>2754</v>
      </c>
      <c r="AS306">
        <v>2516</v>
      </c>
      <c r="AT306">
        <v>2076</v>
      </c>
      <c r="AU306">
        <v>1394</v>
      </c>
      <c r="AV306">
        <v>1375</v>
      </c>
      <c r="AW306">
        <v>865</v>
      </c>
      <c r="AX306">
        <v>696</v>
      </c>
      <c r="AY306">
        <v>622</v>
      </c>
      <c r="AZ306">
        <v>384</v>
      </c>
      <c r="BA306">
        <v>1870</v>
      </c>
      <c r="BB306">
        <v>1714</v>
      </c>
      <c r="BC306">
        <v>1555</v>
      </c>
      <c r="BD306">
        <v>1393</v>
      </c>
      <c r="BE306">
        <v>1343</v>
      </c>
      <c r="BF306">
        <v>1150</v>
      </c>
      <c r="BG306">
        <v>1227</v>
      </c>
      <c r="BH306">
        <v>1388</v>
      </c>
      <c r="BI306">
        <v>1224</v>
      </c>
      <c r="BJ306">
        <v>1328</v>
      </c>
      <c r="BK306">
        <v>1041</v>
      </c>
      <c r="BL306">
        <v>946</v>
      </c>
      <c r="BM306">
        <v>1206</v>
      </c>
      <c r="BN306">
        <v>1216</v>
      </c>
      <c r="BO306">
        <v>1091</v>
      </c>
    </row>
    <row r="307">
      <c r="A307" t="s">
        <v>588</v>
      </c>
      <c r="B307">
        <v>2018</v>
      </c>
      <c r="C307" t="s">
        <v>595</v>
      </c>
      <c r="D307">
        <v>343</v>
      </c>
      <c r="E307" t="s">
        <v>144</v>
      </c>
      <c r="F307" t="s">
        <v>49</v>
      </c>
      <c r="G307" t="s">
        <v>683</v>
      </c>
      <c r="H307">
        <v>7.8811369509043923</v>
      </c>
      <c r="I307">
        <v>10.696338837042349</v>
      </c>
      <c r="J307">
        <v>14.0789988267501</v>
      </c>
      <c r="K307">
        <v>25.9375</v>
      </c>
      <c r="L307">
        <v>65.14869888475836</v>
      </c>
      <c r="M307">
        <v>14.204139900071381</v>
      </c>
      <c r="N307">
        <v>19.5148842337376</v>
      </c>
      <c r="O307">
        <v>30.271668822768429</v>
      </c>
      <c r="P307">
        <v>48.481012658227847</v>
      </c>
      <c r="Q307">
        <v>84.104389086595489</v>
      </c>
      <c r="R307">
        <v>6.9792221630261064</v>
      </c>
      <c r="S307">
        <v>9.3171296296296298</v>
      </c>
      <c r="T307">
        <v>10.814249363867679</v>
      </c>
      <c r="U307">
        <v>12.659123055162659</v>
      </c>
      <c r="V307">
        <v>35.517693315858459</v>
      </c>
      <c r="W307" t="s">
        <v>478</v>
      </c>
      <c r="X307" t="s">
        <v>479</v>
      </c>
      <c r="Y307" t="s">
        <v>480</v>
      </c>
      <c r="Z307" t="s">
        <v>481</v>
      </c>
      <c r="AA307" t="s">
        <v>482</v>
      </c>
      <c r="AB307" t="s">
        <v>483</v>
      </c>
      <c r="AC307" t="s">
        <v>484</v>
      </c>
      <c r="AD307" t="s">
        <v>485</v>
      </c>
      <c r="AE307" t="s">
        <v>486</v>
      </c>
      <c r="AF307" t="s">
        <v>487</v>
      </c>
      <c r="AG307">
        <v>24.77064220183486</v>
      </c>
      <c r="AH307">
        <v>37.370242214532873</v>
      </c>
      <c r="AI307">
        <v>20.66115702479339</v>
      </c>
      <c r="AJ307">
        <v>20.938897168405369</v>
      </c>
      <c r="AK307">
        <v>28.932038834951459</v>
      </c>
      <c r="AL307">
        <v>21.20930232558139</v>
      </c>
      <c r="AM307">
        <v>19.801980198019798</v>
      </c>
      <c r="AN307">
        <v>20.064205457463881</v>
      </c>
      <c r="AO307">
        <v>20.32583397982933</v>
      </c>
      <c r="AP307">
        <v>4.7363717605004467</v>
      </c>
      <c r="AQ307">
        <v>244</v>
      </c>
      <c r="AR307">
        <v>298</v>
      </c>
      <c r="AS307">
        <v>360</v>
      </c>
      <c r="AT307">
        <v>581</v>
      </c>
      <c r="AU307">
        <v>1402</v>
      </c>
      <c r="AV307">
        <v>199</v>
      </c>
      <c r="AW307">
        <v>177</v>
      </c>
      <c r="AX307">
        <v>234</v>
      </c>
      <c r="AY307">
        <v>383</v>
      </c>
      <c r="AZ307">
        <v>709</v>
      </c>
      <c r="BA307">
        <v>131</v>
      </c>
      <c r="BB307">
        <v>161</v>
      </c>
      <c r="BC307">
        <v>170</v>
      </c>
      <c r="BD307">
        <v>179</v>
      </c>
      <c r="BE307">
        <v>542</v>
      </c>
      <c r="BF307">
        <v>324</v>
      </c>
      <c r="BG307">
        <v>540</v>
      </c>
      <c r="BH307">
        <v>300</v>
      </c>
      <c r="BI307">
        <v>281</v>
      </c>
      <c r="BJ307">
        <v>447</v>
      </c>
      <c r="BK307">
        <v>228</v>
      </c>
      <c r="BL307">
        <v>200</v>
      </c>
      <c r="BM307">
        <v>250</v>
      </c>
      <c r="BN307">
        <v>262</v>
      </c>
      <c r="BO307">
        <v>53</v>
      </c>
    </row>
    <row r="308">
      <c r="A308" t="s">
        <v>588</v>
      </c>
      <c r="B308">
        <v>2018</v>
      </c>
      <c r="C308" t="s">
        <v>595</v>
      </c>
      <c r="D308">
        <v>344</v>
      </c>
      <c r="E308" t="s">
        <v>144</v>
      </c>
      <c r="F308" t="s">
        <v>48</v>
      </c>
      <c r="G308" t="s">
        <v>197</v>
      </c>
      <c r="H308">
        <v>92.118863049095609</v>
      </c>
      <c r="I308">
        <v>89.303661162957653</v>
      </c>
      <c r="J308">
        <v>85.921001173249905</v>
      </c>
      <c r="K308">
        <v>74.0625</v>
      </c>
      <c r="L308">
        <v>34.851301115241633</v>
      </c>
      <c r="M308">
        <v>85.795860099928618</v>
      </c>
      <c r="N308">
        <v>80.48511576626241</v>
      </c>
      <c r="O308">
        <v>69.728331177231567</v>
      </c>
      <c r="P308">
        <v>51.518987341772153</v>
      </c>
      <c r="Q308">
        <v>15.895610913404511</v>
      </c>
      <c r="R308">
        <v>93.020777836973892</v>
      </c>
      <c r="S308">
        <v>90.682870370370367</v>
      </c>
      <c r="T308">
        <v>89.185750636132312</v>
      </c>
      <c r="U308">
        <v>87.340876944837348</v>
      </c>
      <c r="V308">
        <v>64.482306684141548</v>
      </c>
      <c r="W308" t="s">
        <v>478</v>
      </c>
      <c r="X308" t="s">
        <v>479</v>
      </c>
      <c r="Y308" t="s">
        <v>480</v>
      </c>
      <c r="Z308" t="s">
        <v>481</v>
      </c>
      <c r="AA308" t="s">
        <v>482</v>
      </c>
      <c r="AB308" t="s">
        <v>483</v>
      </c>
      <c r="AC308" t="s">
        <v>484</v>
      </c>
      <c r="AD308" t="s">
        <v>485</v>
      </c>
      <c r="AE308" t="s">
        <v>486</v>
      </c>
      <c r="AF308" t="s">
        <v>487</v>
      </c>
      <c r="AG308">
        <v>75.22935779816514</v>
      </c>
      <c r="AH308">
        <v>62.629757785467127</v>
      </c>
      <c r="AI308">
        <v>79.338842975206617</v>
      </c>
      <c r="AJ308">
        <v>79.061102831594638</v>
      </c>
      <c r="AK308">
        <v>71.067961165048544</v>
      </c>
      <c r="AL308">
        <v>78.79069767441861</v>
      </c>
      <c r="AM308">
        <v>80.198019801980209</v>
      </c>
      <c r="AN308">
        <v>79.935794542536115</v>
      </c>
      <c r="AO308">
        <v>79.674166020170674</v>
      </c>
      <c r="AP308">
        <v>95.263628239499553</v>
      </c>
      <c r="AQ308">
        <v>2852</v>
      </c>
      <c r="AR308">
        <v>2488</v>
      </c>
      <c r="AS308">
        <v>2197</v>
      </c>
      <c r="AT308">
        <v>1659</v>
      </c>
      <c r="AU308">
        <v>750</v>
      </c>
      <c r="AV308">
        <v>1202</v>
      </c>
      <c r="AW308">
        <v>730</v>
      </c>
      <c r="AX308">
        <v>539</v>
      </c>
      <c r="AY308">
        <v>407</v>
      </c>
      <c r="AZ308">
        <v>134</v>
      </c>
      <c r="BA308">
        <v>1746</v>
      </c>
      <c r="BB308">
        <v>1567</v>
      </c>
      <c r="BC308">
        <v>1402</v>
      </c>
      <c r="BD308">
        <v>1235</v>
      </c>
      <c r="BE308">
        <v>984</v>
      </c>
      <c r="BF308">
        <v>984</v>
      </c>
      <c r="BG308">
        <v>905</v>
      </c>
      <c r="BH308">
        <v>1152</v>
      </c>
      <c r="BI308">
        <v>1061</v>
      </c>
      <c r="BJ308">
        <v>1098</v>
      </c>
      <c r="BK308">
        <v>847</v>
      </c>
      <c r="BL308">
        <v>810</v>
      </c>
      <c r="BM308">
        <v>996</v>
      </c>
      <c r="BN308">
        <v>1027</v>
      </c>
      <c r="BO308">
        <v>1066</v>
      </c>
    </row>
    <row r="309">
      <c r="A309" t="s">
        <v>588</v>
      </c>
      <c r="B309">
        <v>2018</v>
      </c>
      <c r="C309" t="s">
        <v>595</v>
      </c>
      <c r="D309">
        <v>345</v>
      </c>
      <c r="E309" t="s">
        <v>145</v>
      </c>
      <c r="F309" t="s">
        <v>49</v>
      </c>
      <c r="G309" t="s">
        <v>684</v>
      </c>
      <c r="H309">
        <v>5.2648578811369511</v>
      </c>
      <c r="I309">
        <v>6.78391959798995</v>
      </c>
      <c r="J309">
        <v>9.7379741885021502</v>
      </c>
      <c r="K309">
        <v>17.276785714285719</v>
      </c>
      <c r="L309">
        <v>44.191449814126393</v>
      </c>
      <c r="M309">
        <v>10.706638115631691</v>
      </c>
      <c r="N309">
        <v>15.32524807056229</v>
      </c>
      <c r="O309">
        <v>22.380336351875808</v>
      </c>
      <c r="P309">
        <v>34.683544303797468</v>
      </c>
      <c r="Q309">
        <v>59.193357058125741</v>
      </c>
      <c r="R309">
        <v>5.3809270111880663</v>
      </c>
      <c r="S309">
        <v>5.0347222222222223</v>
      </c>
      <c r="T309">
        <v>6.1704834605597956</v>
      </c>
      <c r="U309">
        <v>8.628005657708627</v>
      </c>
      <c r="V309">
        <v>19.46264744429882</v>
      </c>
      <c r="W309" t="s">
        <v>478</v>
      </c>
      <c r="X309" t="s">
        <v>479</v>
      </c>
      <c r="Y309" t="s">
        <v>480</v>
      </c>
      <c r="Z309" t="s">
        <v>481</v>
      </c>
      <c r="AA309" t="s">
        <v>482</v>
      </c>
      <c r="AB309" t="s">
        <v>483</v>
      </c>
      <c r="AC309" t="s">
        <v>484</v>
      </c>
      <c r="AD309" t="s">
        <v>485</v>
      </c>
      <c r="AE309" t="s">
        <v>486</v>
      </c>
      <c r="AF309" t="s">
        <v>487</v>
      </c>
      <c r="AG309">
        <v>23.165137614678901</v>
      </c>
      <c r="AH309">
        <v>21.522491349480969</v>
      </c>
      <c r="AI309">
        <v>15.56473829201102</v>
      </c>
      <c r="AJ309">
        <v>13.63636363636363</v>
      </c>
      <c r="AK309">
        <v>26.925566343042071</v>
      </c>
      <c r="AL309">
        <v>4.9302325581395348</v>
      </c>
      <c r="AM309">
        <v>8.1188118811881189</v>
      </c>
      <c r="AN309">
        <v>7.5441412520064199</v>
      </c>
      <c r="AO309">
        <v>7.370054305663305</v>
      </c>
      <c r="AP309">
        <v>15.72832886505809</v>
      </c>
      <c r="AQ309">
        <v>163</v>
      </c>
      <c r="AR309">
        <v>189</v>
      </c>
      <c r="AS309">
        <v>249</v>
      </c>
      <c r="AT309">
        <v>387</v>
      </c>
      <c r="AU309">
        <v>951</v>
      </c>
      <c r="AV309">
        <v>150</v>
      </c>
      <c r="AW309">
        <v>139</v>
      </c>
      <c r="AX309">
        <v>173</v>
      </c>
      <c r="AY309">
        <v>274</v>
      </c>
      <c r="AZ309">
        <v>499</v>
      </c>
      <c r="BA309">
        <v>101</v>
      </c>
      <c r="BB309">
        <v>87</v>
      </c>
      <c r="BC309">
        <v>97</v>
      </c>
      <c r="BD309">
        <v>122</v>
      </c>
      <c r="BE309">
        <v>297</v>
      </c>
      <c r="BF309">
        <v>303</v>
      </c>
      <c r="BG309">
        <v>311</v>
      </c>
      <c r="BH309">
        <v>226</v>
      </c>
      <c r="BI309">
        <v>183</v>
      </c>
      <c r="BJ309">
        <v>416</v>
      </c>
      <c r="BK309">
        <v>53</v>
      </c>
      <c r="BL309">
        <v>82</v>
      </c>
      <c r="BM309">
        <v>94</v>
      </c>
      <c r="BN309">
        <v>95</v>
      </c>
      <c r="BO309">
        <v>176</v>
      </c>
    </row>
    <row r="310">
      <c r="A310" t="s">
        <v>588</v>
      </c>
      <c r="B310">
        <v>2018</v>
      </c>
      <c r="C310" t="s">
        <v>595</v>
      </c>
      <c r="D310">
        <v>346</v>
      </c>
      <c r="E310" t="s">
        <v>145</v>
      </c>
      <c r="F310" t="s">
        <v>48</v>
      </c>
      <c r="G310" t="s">
        <v>197</v>
      </c>
      <c r="H310">
        <v>94.735142118863052</v>
      </c>
      <c r="I310">
        <v>93.21608040201005</v>
      </c>
      <c r="J310">
        <v>90.26202581149785</v>
      </c>
      <c r="K310">
        <v>82.723214285714292</v>
      </c>
      <c r="L310">
        <v>55.808550185873607</v>
      </c>
      <c r="M310">
        <v>89.293361884368309</v>
      </c>
      <c r="N310">
        <v>84.674751929437704</v>
      </c>
      <c r="O310">
        <v>77.619663648124188</v>
      </c>
      <c r="P310">
        <v>65.316455696202539</v>
      </c>
      <c r="Q310">
        <v>40.806642941874259</v>
      </c>
      <c r="R310">
        <v>94.619072988811936</v>
      </c>
      <c r="S310">
        <v>94.965277777777786</v>
      </c>
      <c r="T310">
        <v>93.829516539440206</v>
      </c>
      <c r="U310">
        <v>91.371994342291373</v>
      </c>
      <c r="V310">
        <v>80.537352555701176</v>
      </c>
      <c r="W310" t="s">
        <v>478</v>
      </c>
      <c r="X310" t="s">
        <v>479</v>
      </c>
      <c r="Y310" t="s">
        <v>480</v>
      </c>
      <c r="Z310" t="s">
        <v>481</v>
      </c>
      <c r="AA310" t="s">
        <v>482</v>
      </c>
      <c r="AB310" t="s">
        <v>483</v>
      </c>
      <c r="AC310" t="s">
        <v>484</v>
      </c>
      <c r="AD310" t="s">
        <v>485</v>
      </c>
      <c r="AE310" t="s">
        <v>486</v>
      </c>
      <c r="AF310" t="s">
        <v>487</v>
      </c>
      <c r="AG310">
        <v>76.834862385321102</v>
      </c>
      <c r="AH310">
        <v>78.477508650519042</v>
      </c>
      <c r="AI310">
        <v>84.435261707988985</v>
      </c>
      <c r="AJ310">
        <v>86.36363636363636</v>
      </c>
      <c r="AK310">
        <v>73.074433656957922</v>
      </c>
      <c r="AL310">
        <v>95.069767441860463</v>
      </c>
      <c r="AM310">
        <v>91.881188118811892</v>
      </c>
      <c r="AN310">
        <v>92.455858747993574</v>
      </c>
      <c r="AO310">
        <v>92.629945694336698</v>
      </c>
      <c r="AP310">
        <v>84.271671134941911</v>
      </c>
      <c r="AQ310">
        <v>2933</v>
      </c>
      <c r="AR310">
        <v>2597</v>
      </c>
      <c r="AS310">
        <v>2308</v>
      </c>
      <c r="AT310">
        <v>1853</v>
      </c>
      <c r="AU310">
        <v>1201</v>
      </c>
      <c r="AV310">
        <v>1251</v>
      </c>
      <c r="AW310">
        <v>768</v>
      </c>
      <c r="AX310">
        <v>600</v>
      </c>
      <c r="AY310">
        <v>516</v>
      </c>
      <c r="AZ310">
        <v>344</v>
      </c>
      <c r="BA310">
        <v>1776</v>
      </c>
      <c r="BB310">
        <v>1641</v>
      </c>
      <c r="BC310">
        <v>1475</v>
      </c>
      <c r="BD310">
        <v>1292</v>
      </c>
      <c r="BE310">
        <v>1229</v>
      </c>
      <c r="BF310">
        <v>1005</v>
      </c>
      <c r="BG310">
        <v>1134</v>
      </c>
      <c r="BH310">
        <v>1226</v>
      </c>
      <c r="BI310">
        <v>1159</v>
      </c>
      <c r="BJ310">
        <v>1129</v>
      </c>
      <c r="BK310">
        <v>1022</v>
      </c>
      <c r="BL310">
        <v>928</v>
      </c>
      <c r="BM310">
        <v>1152</v>
      </c>
      <c r="BN310">
        <v>1194</v>
      </c>
      <c r="BO310">
        <v>943</v>
      </c>
    </row>
    <row r="311">
      <c r="A311" t="s">
        <v>588</v>
      </c>
      <c r="B311">
        <v>2018</v>
      </c>
      <c r="C311" t="s">
        <v>595</v>
      </c>
      <c r="D311">
        <v>347</v>
      </c>
      <c r="E311" t="s">
        <v>146</v>
      </c>
      <c r="F311" t="s">
        <v>49</v>
      </c>
      <c r="G311" t="s">
        <v>685</v>
      </c>
      <c r="H311">
        <v>1.1304909560723519</v>
      </c>
      <c r="I311">
        <v>2.0100502512562808</v>
      </c>
      <c r="J311">
        <v>2.3856081345326552</v>
      </c>
      <c r="K311">
        <v>8.4375</v>
      </c>
      <c r="L311">
        <v>35.687732342007443</v>
      </c>
      <c r="M311">
        <v>2.2840827980014282</v>
      </c>
      <c r="N311">
        <v>5.1819184123484012</v>
      </c>
      <c r="O311">
        <v>10.866752910737389</v>
      </c>
      <c r="P311">
        <v>21.645569620253159</v>
      </c>
      <c r="Q311">
        <v>54.922894424673792</v>
      </c>
      <c r="R311">
        <v>0.74587107085775173</v>
      </c>
      <c r="S311">
        <v>1.5625</v>
      </c>
      <c r="T311">
        <v>2.162849872773537</v>
      </c>
      <c r="U311">
        <v>2.2630834512022631</v>
      </c>
      <c r="V311">
        <v>13.433813892529489</v>
      </c>
      <c r="W311" t="s">
        <v>478</v>
      </c>
      <c r="X311" t="s">
        <v>479</v>
      </c>
      <c r="Y311" t="s">
        <v>480</v>
      </c>
      <c r="Z311" t="s">
        <v>481</v>
      </c>
      <c r="AA311" t="s">
        <v>482</v>
      </c>
      <c r="AB311" t="s">
        <v>483</v>
      </c>
      <c r="AC311" t="s">
        <v>484</v>
      </c>
      <c r="AD311" t="s">
        <v>485</v>
      </c>
      <c r="AE311" t="s">
        <v>486</v>
      </c>
      <c r="AF311" t="s">
        <v>487</v>
      </c>
      <c r="AG311">
        <v>12.767584097859331</v>
      </c>
      <c r="AH311">
        <v>16.193771626297579</v>
      </c>
      <c r="AI311">
        <v>5.0275482093663912</v>
      </c>
      <c r="AJ311">
        <v>10.28315946348733</v>
      </c>
      <c r="AK311">
        <v>14.3042071197411</v>
      </c>
      <c r="AL311">
        <v>4.4651162790697674</v>
      </c>
      <c r="AM311">
        <v>6.6336633663366342</v>
      </c>
      <c r="AN311">
        <v>4.2536115569823441</v>
      </c>
      <c r="AO311">
        <v>6.1287820015515901</v>
      </c>
      <c r="AP311">
        <v>2.591599642537981</v>
      </c>
      <c r="AQ311">
        <v>35</v>
      </c>
      <c r="AR311">
        <v>56</v>
      </c>
      <c r="AS311">
        <v>61</v>
      </c>
      <c r="AT311">
        <v>189</v>
      </c>
      <c r="AU311">
        <v>768</v>
      </c>
      <c r="AV311">
        <v>32</v>
      </c>
      <c r="AW311">
        <v>47</v>
      </c>
      <c r="AX311">
        <v>84</v>
      </c>
      <c r="AY311">
        <v>171</v>
      </c>
      <c r="AZ311">
        <v>463</v>
      </c>
      <c r="BA311">
        <v>14</v>
      </c>
      <c r="BB311">
        <v>27</v>
      </c>
      <c r="BC311">
        <v>34</v>
      </c>
      <c r="BD311">
        <v>32</v>
      </c>
      <c r="BE311">
        <v>205</v>
      </c>
      <c r="BF311">
        <v>167</v>
      </c>
      <c r="BG311">
        <v>234</v>
      </c>
      <c r="BH311">
        <v>73</v>
      </c>
      <c r="BI311">
        <v>138</v>
      </c>
      <c r="BJ311">
        <v>221</v>
      </c>
      <c r="BK311">
        <v>48</v>
      </c>
      <c r="BL311">
        <v>67</v>
      </c>
      <c r="BM311">
        <v>53</v>
      </c>
      <c r="BN311">
        <v>79</v>
      </c>
      <c r="BO311">
        <v>29</v>
      </c>
    </row>
    <row r="312">
      <c r="A312" t="s">
        <v>588</v>
      </c>
      <c r="B312">
        <v>2018</v>
      </c>
      <c r="C312" t="s">
        <v>595</v>
      </c>
      <c r="D312">
        <v>348</v>
      </c>
      <c r="E312" t="s">
        <v>146</v>
      </c>
      <c r="F312" t="s">
        <v>48</v>
      </c>
      <c r="G312" t="s">
        <v>197</v>
      </c>
      <c r="H312">
        <v>98.86950904392765</v>
      </c>
      <c r="I312">
        <v>97.989949748743726</v>
      </c>
      <c r="J312">
        <v>97.61439186546734</v>
      </c>
      <c r="K312">
        <v>91.5625</v>
      </c>
      <c r="L312">
        <v>64.312267657992564</v>
      </c>
      <c r="M312">
        <v>97.715917201998565</v>
      </c>
      <c r="N312">
        <v>94.818081587651605</v>
      </c>
      <c r="O312">
        <v>89.133247089262611</v>
      </c>
      <c r="P312">
        <v>78.35443037974683</v>
      </c>
      <c r="Q312">
        <v>45.077105575326208</v>
      </c>
      <c r="R312">
        <v>99.254128929142254</v>
      </c>
      <c r="S312">
        <v>98.4375</v>
      </c>
      <c r="T312">
        <v>97.837150127226451</v>
      </c>
      <c r="U312">
        <v>97.736916548797737</v>
      </c>
      <c r="V312">
        <v>86.566186107470514</v>
      </c>
      <c r="W312" t="s">
        <v>478</v>
      </c>
      <c r="X312" t="s">
        <v>479</v>
      </c>
      <c r="Y312" t="s">
        <v>480</v>
      </c>
      <c r="Z312" t="s">
        <v>481</v>
      </c>
      <c r="AA312" t="s">
        <v>482</v>
      </c>
      <c r="AB312" t="s">
        <v>483</v>
      </c>
      <c r="AC312" t="s">
        <v>484</v>
      </c>
      <c r="AD312" t="s">
        <v>485</v>
      </c>
      <c r="AE312" t="s">
        <v>486</v>
      </c>
      <c r="AF312" t="s">
        <v>487</v>
      </c>
      <c r="AG312">
        <v>87.232415902140673</v>
      </c>
      <c r="AH312">
        <v>83.806228373702425</v>
      </c>
      <c r="AI312">
        <v>94.972451790633599</v>
      </c>
      <c r="AJ312">
        <v>89.716840536512663</v>
      </c>
      <c r="AK312">
        <v>85.695792880258907</v>
      </c>
      <c r="AL312">
        <v>95.534883720930225</v>
      </c>
      <c r="AM312">
        <v>93.366336633663366</v>
      </c>
      <c r="AN312">
        <v>95.746388443017665</v>
      </c>
      <c r="AO312">
        <v>93.871217998448415</v>
      </c>
      <c r="AP312">
        <v>97.408400357462028</v>
      </c>
      <c r="AQ312">
        <v>3061</v>
      </c>
      <c r="AR312">
        <v>2730</v>
      </c>
      <c r="AS312">
        <v>2496</v>
      </c>
      <c r="AT312">
        <v>2051</v>
      </c>
      <c r="AU312">
        <v>1384</v>
      </c>
      <c r="AV312">
        <v>1369</v>
      </c>
      <c r="AW312">
        <v>860</v>
      </c>
      <c r="AX312">
        <v>689</v>
      </c>
      <c r="AY312">
        <v>619</v>
      </c>
      <c r="AZ312">
        <v>380</v>
      </c>
      <c r="BA312">
        <v>1863</v>
      </c>
      <c r="BB312">
        <v>1701</v>
      </c>
      <c r="BC312">
        <v>1538</v>
      </c>
      <c r="BD312">
        <v>1382</v>
      </c>
      <c r="BE312">
        <v>1321</v>
      </c>
      <c r="BF312">
        <v>1141</v>
      </c>
      <c r="BG312">
        <v>1211</v>
      </c>
      <c r="BH312">
        <v>1379</v>
      </c>
      <c r="BI312">
        <v>1204</v>
      </c>
      <c r="BJ312">
        <v>1324</v>
      </c>
      <c r="BK312">
        <v>1027</v>
      </c>
      <c r="BL312">
        <v>943</v>
      </c>
      <c r="BM312">
        <v>1193</v>
      </c>
      <c r="BN312">
        <v>1210</v>
      </c>
      <c r="BO312">
        <v>1090</v>
      </c>
    </row>
    <row r="313">
      <c r="A313" t="s">
        <v>588</v>
      </c>
      <c r="B313">
        <v>2018</v>
      </c>
      <c r="C313" t="s">
        <v>595</v>
      </c>
      <c r="D313">
        <v>349</v>
      </c>
      <c r="E313" t="s">
        <v>147</v>
      </c>
      <c r="F313" t="s">
        <v>49</v>
      </c>
      <c r="G313" t="s">
        <v>197</v>
      </c>
      <c r="H313">
        <v>38.63049095607235</v>
      </c>
      <c r="I313">
        <v>48.384781048097629</v>
      </c>
      <c r="J313">
        <v>59.992178333985137</v>
      </c>
      <c r="K313">
        <v>83.482142857142861</v>
      </c>
      <c r="L313">
        <v>94.516728624535318</v>
      </c>
      <c r="M313">
        <v>72.519628836545323</v>
      </c>
      <c r="N313">
        <v>86.438809261301003</v>
      </c>
      <c r="O313">
        <v>90.038809831824068</v>
      </c>
      <c r="P313">
        <v>92.531645569620252</v>
      </c>
      <c r="Q313">
        <v>97.864768683274022</v>
      </c>
      <c r="R313">
        <v>37.080447522642523</v>
      </c>
      <c r="S313">
        <v>39.699074074074083</v>
      </c>
      <c r="T313">
        <v>47.137404580152669</v>
      </c>
      <c r="U313">
        <v>51.343705799151337</v>
      </c>
      <c r="V313">
        <v>70.838794233289647</v>
      </c>
      <c r="W313" t="s">
        <v>478</v>
      </c>
      <c r="X313" t="s">
        <v>479</v>
      </c>
      <c r="Y313" t="s">
        <v>480</v>
      </c>
      <c r="Z313" t="s">
        <v>481</v>
      </c>
      <c r="AA313" t="s">
        <v>482</v>
      </c>
      <c r="AB313" t="s">
        <v>483</v>
      </c>
      <c r="AC313" t="s">
        <v>484</v>
      </c>
      <c r="AD313" t="s">
        <v>485</v>
      </c>
      <c r="AE313" t="s">
        <v>486</v>
      </c>
      <c r="AF313" t="s">
        <v>487</v>
      </c>
      <c r="AG313">
        <v>68.960244648318053</v>
      </c>
      <c r="AH313">
        <v>73.840830449826996</v>
      </c>
      <c r="AI313">
        <v>71.763085399449039</v>
      </c>
      <c r="AJ313">
        <v>51.639344262295083</v>
      </c>
      <c r="AK313">
        <v>88.608414239482201</v>
      </c>
      <c r="AL313">
        <v>49.02325581395349</v>
      </c>
      <c r="AM313">
        <v>63.267326732673268</v>
      </c>
      <c r="AN313">
        <v>38.041733547351527</v>
      </c>
      <c r="AO313">
        <v>61.675717610550819</v>
      </c>
      <c r="AP313">
        <v>42.359249329758711</v>
      </c>
      <c r="AQ313">
        <v>1196</v>
      </c>
      <c r="AR313">
        <v>1348</v>
      </c>
      <c r="AS313">
        <v>1534</v>
      </c>
      <c r="AT313">
        <v>1870</v>
      </c>
      <c r="AU313">
        <v>2034</v>
      </c>
      <c r="AV313">
        <v>1016</v>
      </c>
      <c r="AW313">
        <v>784</v>
      </c>
      <c r="AX313">
        <v>696</v>
      </c>
      <c r="AY313">
        <v>731</v>
      </c>
      <c r="AZ313">
        <v>825</v>
      </c>
      <c r="BA313">
        <v>696</v>
      </c>
      <c r="BB313">
        <v>686</v>
      </c>
      <c r="BC313">
        <v>741</v>
      </c>
      <c r="BD313">
        <v>726</v>
      </c>
      <c r="BE313">
        <v>1081</v>
      </c>
      <c r="BF313">
        <v>902</v>
      </c>
      <c r="BG313">
        <v>1067</v>
      </c>
      <c r="BH313">
        <v>1042</v>
      </c>
      <c r="BI313">
        <v>693</v>
      </c>
      <c r="BJ313">
        <v>1369</v>
      </c>
      <c r="BK313">
        <v>527</v>
      </c>
      <c r="BL313">
        <v>639</v>
      </c>
      <c r="BM313">
        <v>474</v>
      </c>
      <c r="BN313">
        <v>795</v>
      </c>
      <c r="BO313">
        <v>474</v>
      </c>
    </row>
    <row r="314">
      <c r="A314" t="s">
        <v>588</v>
      </c>
      <c r="B314">
        <v>2018</v>
      </c>
      <c r="C314" t="s">
        <v>595</v>
      </c>
      <c r="D314">
        <v>350</v>
      </c>
      <c r="E314" t="s">
        <v>147</v>
      </c>
      <c r="F314" t="s">
        <v>48</v>
      </c>
      <c r="G314" t="s">
        <v>197</v>
      </c>
      <c r="H314">
        <v>61.36950904392765</v>
      </c>
      <c r="I314">
        <v>51.615218951902357</v>
      </c>
      <c r="J314">
        <v>40.007821666014863</v>
      </c>
      <c r="K314">
        <v>16.517857142857139</v>
      </c>
      <c r="L314">
        <v>5.4832713754646836</v>
      </c>
      <c r="M314">
        <v>27.480371163454681</v>
      </c>
      <c r="N314">
        <v>13.561190738699009</v>
      </c>
      <c r="O314">
        <v>9.9611901681759374</v>
      </c>
      <c r="P314">
        <v>7.4683544303797467</v>
      </c>
      <c r="Q314">
        <v>2.1352313167259789</v>
      </c>
      <c r="R314">
        <v>62.919552477357477</v>
      </c>
      <c r="S314">
        <v>60.300925925925931</v>
      </c>
      <c r="T314">
        <v>52.862595419847317</v>
      </c>
      <c r="U314">
        <v>48.656294200848663</v>
      </c>
      <c r="V314">
        <v>29.161205766710349</v>
      </c>
      <c r="W314" t="s">
        <v>478</v>
      </c>
      <c r="X314" t="s">
        <v>479</v>
      </c>
      <c r="Y314" t="s">
        <v>480</v>
      </c>
      <c r="Z314" t="s">
        <v>481</v>
      </c>
      <c r="AA314" t="s">
        <v>482</v>
      </c>
      <c r="AB314" t="s">
        <v>483</v>
      </c>
      <c r="AC314" t="s">
        <v>484</v>
      </c>
      <c r="AD314" t="s">
        <v>485</v>
      </c>
      <c r="AE314" t="s">
        <v>486</v>
      </c>
      <c r="AF314" t="s">
        <v>487</v>
      </c>
      <c r="AG314">
        <v>31.039755351681961</v>
      </c>
      <c r="AH314">
        <v>26.159169550173011</v>
      </c>
      <c r="AI314">
        <v>28.236914600550971</v>
      </c>
      <c r="AJ314">
        <v>48.360655737704917</v>
      </c>
      <c r="AK314">
        <v>11.391585760517801</v>
      </c>
      <c r="AL314">
        <v>50.97674418604651</v>
      </c>
      <c r="AM314">
        <v>36.732673267326732</v>
      </c>
      <c r="AN314">
        <v>61.958266452648481</v>
      </c>
      <c r="AO314">
        <v>38.324282389449188</v>
      </c>
      <c r="AP314">
        <v>57.640750670241289</v>
      </c>
      <c r="AQ314">
        <v>1900</v>
      </c>
      <c r="AR314">
        <v>1438</v>
      </c>
      <c r="AS314">
        <v>1023</v>
      </c>
      <c r="AT314">
        <v>370</v>
      </c>
      <c r="AU314">
        <v>118</v>
      </c>
      <c r="AV314">
        <v>385</v>
      </c>
      <c r="AW314">
        <v>123</v>
      </c>
      <c r="AX314">
        <v>77</v>
      </c>
      <c r="AY314">
        <v>59</v>
      </c>
      <c r="AZ314">
        <v>18</v>
      </c>
      <c r="BA314">
        <v>1181</v>
      </c>
      <c r="BB314">
        <v>1042</v>
      </c>
      <c r="BC314">
        <v>831</v>
      </c>
      <c r="BD314">
        <v>688</v>
      </c>
      <c r="BE314">
        <v>445</v>
      </c>
      <c r="BF314">
        <v>406</v>
      </c>
      <c r="BG314">
        <v>378</v>
      </c>
      <c r="BH314">
        <v>410</v>
      </c>
      <c r="BI314">
        <v>649</v>
      </c>
      <c r="BJ314">
        <v>176</v>
      </c>
      <c r="BK314">
        <v>548</v>
      </c>
      <c r="BL314">
        <v>371</v>
      </c>
      <c r="BM314">
        <v>772</v>
      </c>
      <c r="BN314">
        <v>494</v>
      </c>
      <c r="BO314">
        <v>645</v>
      </c>
    </row>
    <row r="315">
      <c r="A315" t="s">
        <v>588</v>
      </c>
      <c r="B315">
        <v>2018</v>
      </c>
      <c r="C315" t="s">
        <v>595</v>
      </c>
      <c r="D315">
        <v>351</v>
      </c>
      <c r="E315" t="s">
        <v>148</v>
      </c>
      <c r="F315" t="s">
        <v>49</v>
      </c>
      <c r="G315" t="s">
        <v>197</v>
      </c>
      <c r="H315">
        <v>19.315245478036179</v>
      </c>
      <c r="I315">
        <v>23.00789662598708</v>
      </c>
      <c r="J315">
        <v>24.755572937035591</v>
      </c>
      <c r="K315">
        <v>31.026785714285719</v>
      </c>
      <c r="L315">
        <v>67.797397769516735</v>
      </c>
      <c r="M315">
        <v>20.128479657387579</v>
      </c>
      <c r="N315">
        <v>22.601984564498341</v>
      </c>
      <c r="O315">
        <v>32.470892626131963</v>
      </c>
      <c r="P315">
        <v>51.518987341772153</v>
      </c>
      <c r="Q315">
        <v>85.646500593119811</v>
      </c>
      <c r="R315">
        <v>17.261587639850831</v>
      </c>
      <c r="S315">
        <v>22.222222222222221</v>
      </c>
      <c r="T315">
        <v>24.554707379134861</v>
      </c>
      <c r="U315">
        <v>24.611032531824609</v>
      </c>
      <c r="V315">
        <v>46.985583224115338</v>
      </c>
      <c r="W315" t="s">
        <v>478</v>
      </c>
      <c r="X315" t="s">
        <v>479</v>
      </c>
      <c r="Y315" t="s">
        <v>480</v>
      </c>
      <c r="Z315" t="s">
        <v>481</v>
      </c>
      <c r="AA315" t="s">
        <v>482</v>
      </c>
      <c r="AB315" t="s">
        <v>483</v>
      </c>
      <c r="AC315" t="s">
        <v>484</v>
      </c>
      <c r="AD315" t="s">
        <v>485</v>
      </c>
      <c r="AE315" t="s">
        <v>486</v>
      </c>
      <c r="AF315" t="s">
        <v>487</v>
      </c>
      <c r="AG315">
        <v>27.599388379204889</v>
      </c>
      <c r="AH315">
        <v>43.944636678200688</v>
      </c>
      <c r="AI315">
        <v>27.754820936639121</v>
      </c>
      <c r="AJ315">
        <v>37.704918032786892</v>
      </c>
      <c r="AK315">
        <v>30.809061488673141</v>
      </c>
      <c r="AL315">
        <v>37.395348837209298</v>
      </c>
      <c r="AM315">
        <v>26.732673267326739</v>
      </c>
      <c r="AN315">
        <v>43.097913322632422</v>
      </c>
      <c r="AO315">
        <v>29.402637703646239</v>
      </c>
      <c r="AP315">
        <v>5.0938337801608577</v>
      </c>
      <c r="AQ315">
        <v>598</v>
      </c>
      <c r="AR315">
        <v>641</v>
      </c>
      <c r="AS315">
        <v>633</v>
      </c>
      <c r="AT315">
        <v>695</v>
      </c>
      <c r="AU315">
        <v>1459</v>
      </c>
      <c r="AV315">
        <v>282</v>
      </c>
      <c r="AW315">
        <v>205</v>
      </c>
      <c r="AX315">
        <v>251</v>
      </c>
      <c r="AY315">
        <v>407</v>
      </c>
      <c r="AZ315">
        <v>722</v>
      </c>
      <c r="BA315">
        <v>324</v>
      </c>
      <c r="BB315">
        <v>384</v>
      </c>
      <c r="BC315">
        <v>386</v>
      </c>
      <c r="BD315">
        <v>348</v>
      </c>
      <c r="BE315">
        <v>717</v>
      </c>
      <c r="BF315">
        <v>361</v>
      </c>
      <c r="BG315">
        <v>635</v>
      </c>
      <c r="BH315">
        <v>403</v>
      </c>
      <c r="BI315">
        <v>506</v>
      </c>
      <c r="BJ315">
        <v>476</v>
      </c>
      <c r="BK315">
        <v>402</v>
      </c>
      <c r="BL315">
        <v>270</v>
      </c>
      <c r="BM315">
        <v>537</v>
      </c>
      <c r="BN315">
        <v>379</v>
      </c>
      <c r="BO315">
        <v>57</v>
      </c>
    </row>
    <row r="316">
      <c r="A316" t="s">
        <v>588</v>
      </c>
      <c r="B316">
        <v>2018</v>
      </c>
      <c r="C316" t="s">
        <v>595</v>
      </c>
      <c r="D316">
        <v>352</v>
      </c>
      <c r="E316" t="s">
        <v>148</v>
      </c>
      <c r="F316" t="s">
        <v>48</v>
      </c>
      <c r="G316" t="s">
        <v>197</v>
      </c>
      <c r="H316">
        <v>80.684754521963825</v>
      </c>
      <c r="I316">
        <v>76.992103374012927</v>
      </c>
      <c r="J316">
        <v>75.244427062964419</v>
      </c>
      <c r="K316">
        <v>68.973214285714292</v>
      </c>
      <c r="L316">
        <v>32.202602230483272</v>
      </c>
      <c r="M316">
        <v>79.871520342612428</v>
      </c>
      <c r="N316">
        <v>77.398015435501648</v>
      </c>
      <c r="O316">
        <v>67.529107373868044</v>
      </c>
      <c r="P316">
        <v>48.481012658227847</v>
      </c>
      <c r="Q316">
        <v>14.353499406880189</v>
      </c>
      <c r="R316">
        <v>82.738412360149169</v>
      </c>
      <c r="S316">
        <v>77.777777777777786</v>
      </c>
      <c r="T316">
        <v>75.445292620865146</v>
      </c>
      <c r="U316">
        <v>75.388967468175395</v>
      </c>
      <c r="V316">
        <v>53.014416775884662</v>
      </c>
      <c r="W316" t="s">
        <v>478</v>
      </c>
      <c r="X316" t="s">
        <v>479</v>
      </c>
      <c r="Y316" t="s">
        <v>480</v>
      </c>
      <c r="Z316" t="s">
        <v>481</v>
      </c>
      <c r="AA316" t="s">
        <v>482</v>
      </c>
      <c r="AB316" t="s">
        <v>483</v>
      </c>
      <c r="AC316" t="s">
        <v>484</v>
      </c>
      <c r="AD316" t="s">
        <v>485</v>
      </c>
      <c r="AE316" t="s">
        <v>486</v>
      </c>
      <c r="AF316" t="s">
        <v>487</v>
      </c>
      <c r="AG316">
        <v>72.400611620795104</v>
      </c>
      <c r="AH316">
        <v>56.055363321799312</v>
      </c>
      <c r="AI316">
        <v>72.245179063360894</v>
      </c>
      <c r="AJ316">
        <v>62.295081967213108</v>
      </c>
      <c r="AK316">
        <v>69.190938511326863</v>
      </c>
      <c r="AL316">
        <v>62.604651162790702</v>
      </c>
      <c r="AM316">
        <v>73.267326732673268</v>
      </c>
      <c r="AN316">
        <v>56.902086677367578</v>
      </c>
      <c r="AO316">
        <v>70.597362296353765</v>
      </c>
      <c r="AP316">
        <v>94.906166219839136</v>
      </c>
      <c r="AQ316">
        <v>2498</v>
      </c>
      <c r="AR316">
        <v>2145</v>
      </c>
      <c r="AS316">
        <v>1924</v>
      </c>
      <c r="AT316">
        <v>1545</v>
      </c>
      <c r="AU316">
        <v>693</v>
      </c>
      <c r="AV316">
        <v>1119</v>
      </c>
      <c r="AW316">
        <v>702</v>
      </c>
      <c r="AX316">
        <v>522</v>
      </c>
      <c r="AY316">
        <v>383</v>
      </c>
      <c r="AZ316">
        <v>121</v>
      </c>
      <c r="BA316">
        <v>1553</v>
      </c>
      <c r="BB316">
        <v>1344</v>
      </c>
      <c r="BC316">
        <v>1186</v>
      </c>
      <c r="BD316">
        <v>1066</v>
      </c>
      <c r="BE316">
        <v>809</v>
      </c>
      <c r="BF316">
        <v>947</v>
      </c>
      <c r="BG316">
        <v>810</v>
      </c>
      <c r="BH316">
        <v>1049</v>
      </c>
      <c r="BI316">
        <v>836</v>
      </c>
      <c r="BJ316">
        <v>1069</v>
      </c>
      <c r="BK316">
        <v>673</v>
      </c>
      <c r="BL316">
        <v>740</v>
      </c>
      <c r="BM316">
        <v>709</v>
      </c>
      <c r="BN316">
        <v>910</v>
      </c>
      <c r="BO316">
        <v>1062</v>
      </c>
    </row>
    <row r="317">
      <c r="A317" t="s">
        <v>588</v>
      </c>
      <c r="B317">
        <v>2018</v>
      </c>
      <c r="C317" t="s">
        <v>595</v>
      </c>
      <c r="D317">
        <v>353</v>
      </c>
      <c r="E317" t="s">
        <v>137</v>
      </c>
      <c r="F317" t="s">
        <v>49</v>
      </c>
      <c r="G317" t="s">
        <v>197</v>
      </c>
      <c r="H317">
        <v>9.8837209302325579</v>
      </c>
      <c r="I317">
        <v>11.521895190236901</v>
      </c>
      <c r="J317">
        <v>13.76613218615565</v>
      </c>
      <c r="K317">
        <v>20.580357142857139</v>
      </c>
      <c r="L317">
        <v>45.260223048327127</v>
      </c>
      <c r="M317">
        <v>13.347608850820841</v>
      </c>
      <c r="N317">
        <v>17.971334068357219</v>
      </c>
      <c r="O317">
        <v>25.35575679172057</v>
      </c>
      <c r="P317">
        <v>35.949367088607588</v>
      </c>
      <c r="Q317">
        <v>60.142348754448392</v>
      </c>
      <c r="R317">
        <v>9.8028769312733086</v>
      </c>
      <c r="S317">
        <v>10.12731481481481</v>
      </c>
      <c r="T317">
        <v>11.32315521628499</v>
      </c>
      <c r="U317">
        <v>13.295615275813301</v>
      </c>
      <c r="V317">
        <v>23.066841415465269</v>
      </c>
      <c r="W317" t="s">
        <v>478</v>
      </c>
      <c r="X317" t="s">
        <v>479</v>
      </c>
      <c r="Y317" t="s">
        <v>480</v>
      </c>
      <c r="Z317" t="s">
        <v>481</v>
      </c>
      <c r="AA317" t="s">
        <v>482</v>
      </c>
      <c r="AB317" t="s">
        <v>483</v>
      </c>
      <c r="AC317" t="s">
        <v>484</v>
      </c>
      <c r="AD317" t="s">
        <v>485</v>
      </c>
      <c r="AE317" t="s">
        <v>486</v>
      </c>
      <c r="AF317" t="s">
        <v>487</v>
      </c>
      <c r="AG317">
        <v>29.74006116207951</v>
      </c>
      <c r="AH317">
        <v>24.1522491349481</v>
      </c>
      <c r="AI317">
        <v>17.561983471074381</v>
      </c>
      <c r="AJ317">
        <v>18.479880774962741</v>
      </c>
      <c r="AK317">
        <v>27.961165048543691</v>
      </c>
      <c r="AL317">
        <v>8.0930232558139537</v>
      </c>
      <c r="AM317">
        <v>8.8118811881188108</v>
      </c>
      <c r="AN317">
        <v>12.921348314606741</v>
      </c>
      <c r="AO317">
        <v>8.4561675717610552</v>
      </c>
      <c r="AP317">
        <v>26.36282394995532</v>
      </c>
      <c r="AQ317">
        <v>306</v>
      </c>
      <c r="AR317">
        <v>321</v>
      </c>
      <c r="AS317">
        <v>352</v>
      </c>
      <c r="AT317">
        <v>461</v>
      </c>
      <c r="AU317">
        <v>974</v>
      </c>
      <c r="AV317">
        <v>187</v>
      </c>
      <c r="AW317">
        <v>163</v>
      </c>
      <c r="AX317">
        <v>196</v>
      </c>
      <c r="AY317">
        <v>284</v>
      </c>
      <c r="AZ317">
        <v>507</v>
      </c>
      <c r="BA317">
        <v>184</v>
      </c>
      <c r="BB317">
        <v>175</v>
      </c>
      <c r="BC317">
        <v>178</v>
      </c>
      <c r="BD317">
        <v>188</v>
      </c>
      <c r="BE317">
        <v>352</v>
      </c>
      <c r="BF317">
        <v>389</v>
      </c>
      <c r="BG317">
        <v>349</v>
      </c>
      <c r="BH317">
        <v>255</v>
      </c>
      <c r="BI317">
        <v>248</v>
      </c>
      <c r="BJ317">
        <v>432</v>
      </c>
      <c r="BK317">
        <v>87</v>
      </c>
      <c r="BL317">
        <v>89</v>
      </c>
      <c r="BM317">
        <v>161</v>
      </c>
      <c r="BN317">
        <v>109</v>
      </c>
      <c r="BO317">
        <v>295</v>
      </c>
    </row>
    <row r="318">
      <c r="A318" t="s">
        <v>588</v>
      </c>
      <c r="B318">
        <v>2018</v>
      </c>
      <c r="C318" t="s">
        <v>595</v>
      </c>
      <c r="D318">
        <v>354</v>
      </c>
      <c r="E318" t="s">
        <v>137</v>
      </c>
      <c r="F318" t="s">
        <v>48</v>
      </c>
      <c r="G318" t="s">
        <v>197</v>
      </c>
      <c r="H318">
        <v>90.116279069767444</v>
      </c>
      <c r="I318">
        <v>88.478104809763096</v>
      </c>
      <c r="J318">
        <v>86.233867813844341</v>
      </c>
      <c r="K318">
        <v>79.419642857142861</v>
      </c>
      <c r="L318">
        <v>54.739776951672859</v>
      </c>
      <c r="M318">
        <v>86.652391149179152</v>
      </c>
      <c r="N318">
        <v>82.028665931642777</v>
      </c>
      <c r="O318">
        <v>74.64424320827942</v>
      </c>
      <c r="P318">
        <v>64.050632911392398</v>
      </c>
      <c r="Q318">
        <v>39.857651245551601</v>
      </c>
      <c r="R318">
        <v>90.197123068726697</v>
      </c>
      <c r="S318">
        <v>89.87268518518519</v>
      </c>
      <c r="T318">
        <v>88.676844783715012</v>
      </c>
      <c r="U318">
        <v>86.704384724186696</v>
      </c>
      <c r="V318">
        <v>76.933158584534738</v>
      </c>
      <c r="W318" t="s">
        <v>478</v>
      </c>
      <c r="X318" t="s">
        <v>479</v>
      </c>
      <c r="Y318" t="s">
        <v>480</v>
      </c>
      <c r="Z318" t="s">
        <v>481</v>
      </c>
      <c r="AA318" t="s">
        <v>482</v>
      </c>
      <c r="AB318" t="s">
        <v>483</v>
      </c>
      <c r="AC318" t="s">
        <v>484</v>
      </c>
      <c r="AD318" t="s">
        <v>485</v>
      </c>
      <c r="AE318" t="s">
        <v>486</v>
      </c>
      <c r="AF318" t="s">
        <v>487</v>
      </c>
      <c r="AG318">
        <v>70.259938837920487</v>
      </c>
      <c r="AH318">
        <v>75.847750865051893</v>
      </c>
      <c r="AI318">
        <v>82.438016528925615</v>
      </c>
      <c r="AJ318">
        <v>81.520119225037263</v>
      </c>
      <c r="AK318">
        <v>72.038834951456309</v>
      </c>
      <c r="AL318">
        <v>91.906976744186039</v>
      </c>
      <c r="AM318">
        <v>91.188118811881196</v>
      </c>
      <c r="AN318">
        <v>87.078651685393254</v>
      </c>
      <c r="AO318">
        <v>91.543832428238943</v>
      </c>
      <c r="AP318">
        <v>73.637176050044687</v>
      </c>
      <c r="AQ318">
        <v>2790</v>
      </c>
      <c r="AR318">
        <v>2465</v>
      </c>
      <c r="AS318">
        <v>2205</v>
      </c>
      <c r="AT318">
        <v>1779</v>
      </c>
      <c r="AU318">
        <v>1178</v>
      </c>
      <c r="AV318">
        <v>1214</v>
      </c>
      <c r="AW318">
        <v>744</v>
      </c>
      <c r="AX318">
        <v>577</v>
      </c>
      <c r="AY318">
        <v>506</v>
      </c>
      <c r="AZ318">
        <v>336</v>
      </c>
      <c r="BA318">
        <v>1693</v>
      </c>
      <c r="BB318">
        <v>1553</v>
      </c>
      <c r="BC318">
        <v>1394</v>
      </c>
      <c r="BD318">
        <v>1226</v>
      </c>
      <c r="BE318">
        <v>1174</v>
      </c>
      <c r="BF318">
        <v>919</v>
      </c>
      <c r="BG318">
        <v>1096</v>
      </c>
      <c r="BH318">
        <v>1197</v>
      </c>
      <c r="BI318">
        <v>1094</v>
      </c>
      <c r="BJ318">
        <v>1113</v>
      </c>
      <c r="BK318">
        <v>988</v>
      </c>
      <c r="BL318">
        <v>921</v>
      </c>
      <c r="BM318">
        <v>1085</v>
      </c>
      <c r="BN318">
        <v>1180</v>
      </c>
      <c r="BO318">
        <v>824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DHS02</vt:lpstr>
      <vt:lpstr>WHS03</vt:lpstr>
      <vt:lpstr>DHS07</vt:lpstr>
      <vt:lpstr>DHS14</vt:lpstr>
      <vt:lpstr>DHS18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2021-05-26T06:08:05Z</dcterms:modified>
</cp:coreProperties>
</file>